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0" windowWidth="9105" windowHeight="12075" tabRatio="924" firstSheet="4"/>
  </bookViews>
  <sheets>
    <sheet name="EBA Calculation" sheetId="19" r:id="rId1"/>
    <sheet name="Actual Factors" sheetId="32" r:id="rId2"/>
    <sheet name="Exhibit B " sheetId="34" r:id="rId3"/>
    <sheet name="C&amp;T Database Accounts" sheetId="21" r:id="rId4"/>
    <sheet name="Fuel Accounts" sheetId="22" r:id="rId5"/>
    <sheet name="Actual NPC 2012 " sheetId="35" r:id="rId6"/>
    <sheet name="Wheeling Revenue" sheetId="6" r:id="rId7"/>
    <sheet name="Actual NPC 2011" sheetId="31" r:id="rId8"/>
    <sheet name="FERC Detail Summary" sheetId="23" r:id="rId9"/>
    <sheet name="FERC 447" sheetId="24" r:id="rId10"/>
    <sheet name="456.1" sheetId="25" r:id="rId11"/>
    <sheet name="501" sheetId="26" r:id="rId12"/>
    <sheet name="503" sheetId="27" r:id="rId13"/>
    <sheet name="547" sheetId="28" r:id="rId14"/>
    <sheet name="555" sheetId="29" r:id="rId15"/>
    <sheet name="565" sheetId="3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Dec10" localSheetId="1">[1]Variables!$C$2</definedName>
    <definedName name="_Dec10">[2]Variables!$C$2</definedName>
    <definedName name="_Dec11" localSheetId="1">[1]Variables!$C$3</definedName>
    <definedName name="_Dec11">[2]Variables!$C$3</definedName>
    <definedName name="_xlnm._FilterDatabase" localSheetId="10" hidden="1">'456.1'!$A$1:$W$286</definedName>
    <definedName name="_xlnm._FilterDatabase" localSheetId="11" hidden="1">'501'!$A$1:$W$1508</definedName>
    <definedName name="_xlnm._FilterDatabase" localSheetId="12" hidden="1">'503'!$A$1:$W$365</definedName>
    <definedName name="_xlnm._FilterDatabase" localSheetId="13" hidden="1">'547'!$A$1:$W$222</definedName>
    <definedName name="_xlnm._FilterDatabase" localSheetId="14" hidden="1">'555'!$A$1:$W$945</definedName>
    <definedName name="_xlnm._FilterDatabase" localSheetId="15" hidden="1">'565'!$A$1:$W$221</definedName>
    <definedName name="_xlnm._FilterDatabase" localSheetId="9" hidden="1">'FERC 447'!$A$1:$W$325</definedName>
    <definedName name="_xlnm._FilterDatabase" localSheetId="4" hidden="1">'Fuel Accounts'!$B$75:$F$174</definedName>
    <definedName name="_Order1" hidden="1">255</definedName>
    <definedName name="_Order2" hidden="1">0</definedName>
    <definedName name="Adjs2avg">[3]Inputs!$L$255:'[3]Inputs'!$T$505</definedName>
    <definedName name="AdjustInput">[4]Inputs!$L$3:$T$250</definedName>
    <definedName name="AdjustSwitch">[4]Variables!$AH$3:$AJ$3</definedName>
    <definedName name="AverageFactors">[4]UTCR!$AC$22:$AQ$108</definedName>
    <definedName name="AverageFuelCost">'[5]Base NPC'!#REF!</definedName>
    <definedName name="AverageInput">[4]Inputs!$F$3:$I$1732</definedName>
    <definedName name="Burn">'[5]Base NPC'!#REF!</definedName>
    <definedName name="calcoutput">'[6]Calcoutput (futures)'!$B$7:$J$128</definedName>
    <definedName name="Canadian__for_USexchangerate">'[6]OTC Gas Quotes'!$M$2</definedName>
    <definedName name="Checksumavg">[4]Inputs!$J$1</definedName>
    <definedName name="Checksumend">[4]Inputs!$E$1</definedName>
    <definedName name="Common">[7]Variables!$AQ$27</definedName>
    <definedName name="CONTRACTDATA">[8]MarketData!#REF!</definedName>
    <definedName name="contractsymbol">[6]Futures!$B$2:$B$500</definedName>
    <definedName name="Cost">'[5]Base NPC'!#REF!</definedName>
    <definedName name="DataCheck">'[5]Base NPC'!#REF!</definedName>
    <definedName name="dateTable">'[9]on off peak hours'!$C$15:$Z$15</definedName>
    <definedName name="Debt">[7]Variables!$AQ$25</definedName>
    <definedName name="DebtCost">[7]Variables!$AT$25</definedName>
    <definedName name="DispatchSum">"GRID Thermal Generation!R2C1:R4C2"</definedName>
    <definedName name="Dollars_Wheeling">'[5]Exhibit 1'!#REF!</definedName>
    <definedName name="Exchange_Rates___Bloomberg">[6]MarketData!$J$1</definedName>
    <definedName name="ExchangeMWh">'[5]Base NPC'!#REF!</definedName>
    <definedName name="Factor">'[5]Base NPC'!#REF!</definedName>
    <definedName name="FactorMethod">[4]Variables!$AC$2</definedName>
    <definedName name="Fed_Funds___Bloomberg">[6]MarketData!$A$14</definedName>
    <definedName name="FranchiseTax">[4]Variables!$B$28</definedName>
    <definedName name="Func_Ftrs">[4]Function1149!$E$6:$P$88</definedName>
    <definedName name="Gas_Forward_Price_Curve_copy_Instructions_List">'[8]Main Page'!#REF!</definedName>
    <definedName name="GrossReceipts">[4]Variables!$B$31</definedName>
    <definedName name="HenryHub___Nymex">[8]MarketData!#REF!</definedName>
    <definedName name="HoursHoliday">'[9]on off peak hours'!$C$16:$Z$20</definedName>
    <definedName name="Interest_Rates___Bloomberg">[6]MarketData!$A$1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eadLag">[4]Inputs!#REF!</definedName>
    <definedName name="market1">'[6]OTC Gas Quotes'!$E$5</definedName>
    <definedName name="market2">'[6]OTC Gas Quotes'!$F$5</definedName>
    <definedName name="market3">'[6]OTC Gas Quotes'!$G$5</definedName>
    <definedName name="market4">'[6]OTC Gas Quotes'!$H$5</definedName>
    <definedName name="market5">'[6]OTC Gas Quotes'!$I$5</definedName>
    <definedName name="market6">'[6]OTC Gas Quotes'!$J$5</definedName>
    <definedName name="market7">'[6]OTC Gas Quotes'!$K$5</definedName>
    <definedName name="Mill">'[5]Base NPC'!#REF!</definedName>
    <definedName name="MMBtu">'[5]Base NPC'!#REF!</definedName>
    <definedName name="month">#REF!</definedName>
    <definedName name="Months">'[5]Base NPC'!#REF!</definedName>
    <definedName name="MSPAverageInput">[3]Inputs!#REF!</definedName>
    <definedName name="MSPYearEndInput">[3]Inputs!#REF!</definedName>
    <definedName name="MWh">'[5]Base NPC'!#REF!</definedName>
    <definedName name="NameAverageFuelCost">'[5]Base NPC'!#REF!</definedName>
    <definedName name="NameBurn">'[5]Base NPC'!#REF!</definedName>
    <definedName name="NameFactor">'[5]Base NPC'!#REF!</definedName>
    <definedName name="NameMill">'[5]Base NPC'!#REF!</definedName>
    <definedName name="NameMMBtu">'[5]Base NPC'!#REF!</definedName>
    <definedName name="NamePeak">'[5]Base NPC'!#REF!</definedName>
    <definedName name="NetToGross">[4]Variables!$B$25</definedName>
    <definedName name="NymexFutures">[6]Futures!$A$2:$J$500</definedName>
    <definedName name="NymexOptions">[6]Options!$A$2:$K$3000</definedName>
    <definedName name="OptionsTable">[6]Options!$A$1:$P$3000</definedName>
    <definedName name="paste.cell" localSheetId="7">'[10]1993'!#REF!</definedName>
    <definedName name="PE_Lookup">'[5]Exhibit 1'!#REF!</definedName>
    <definedName name="Peak">'[5]Base NPC'!#REF!</definedName>
    <definedName name="PostDE">[4]Variables!#REF!</definedName>
    <definedName name="PostDG">[4]Variables!#REF!</definedName>
    <definedName name="PreDG">[4]Variables!#REF!</definedName>
    <definedName name="Pref">[7]Variables!$AQ$26</definedName>
    <definedName name="PrefCost">[7]Variables!$AT$26</definedName>
    <definedName name="_xlnm.Print_Area" localSheetId="7">'Actual NPC 2011'!$A$1:$R$352</definedName>
    <definedName name="_xlnm.Print_Titles" localSheetId="5">'Actual NPC 2012 '!$1:$7</definedName>
    <definedName name="_xlnm.Print_Titles" localSheetId="3">'C&amp;T Database Accounts'!$1:$1</definedName>
    <definedName name="_xlnm.Print_Titles" localSheetId="0">'EBA Calculation'!$1:$3</definedName>
    <definedName name="_xlnm.Print_Titles" localSheetId="4">'Fuel Accounts'!$1:$1</definedName>
    <definedName name="ResourceSupplier">[4]Variables!$B$30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[4]Variables!$B$29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'[6]GAS CURVE Engine'!$AW$3:$CB$34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[4]Variables!$AF$32</definedName>
    <definedName name="startmonth">'[6]GAS CURVE Engine'!$N$2</definedName>
    <definedName name="startmonth1">'[6]OTC Gas Quotes'!$L$6</definedName>
    <definedName name="startmonth10">'[6]OTC Gas Quotes'!$L$15</definedName>
    <definedName name="startmonth2">'[6]OTC Gas Quotes'!$L$7</definedName>
    <definedName name="startmonth3">'[6]OTC Gas Quotes'!$L$8</definedName>
    <definedName name="startmonth4">'[6]OTC Gas Quotes'!$L$9</definedName>
    <definedName name="startmonth5">'[6]OTC Gas Quotes'!$L$10</definedName>
    <definedName name="startmonth6">'[6]OTC Gas Quotes'!$L$11</definedName>
    <definedName name="startmonth7">'[6]OTC Gas Quotes'!$L$12</definedName>
    <definedName name="startmonth8">'[6]OTC Gas Quotes'!$L$13</definedName>
    <definedName name="startmonth9">'[6]OTC Gas Quotes'!$L$14</definedName>
    <definedName name="UncollectibleAccounts">[4]Variables!$B$27</definedName>
    <definedName name="USYieldCurves">'[6]Calcoutput (futures)'!$B$4:$C$124</definedName>
    <definedName name="wrn.All._.Pages." hidden="1">{#N/A,#N/A,FALSE,"cover";#N/A,#N/A,FALSE,"lead sheet";#N/A,#N/A,FALSE,"Adj backup";#N/A,#N/A,FALSE,"t Accounts"}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arEndFactors">[4]UTCR!$G$22:$U$108</definedName>
    <definedName name="YearEndInput">[4]Inputs!$A$3:$D$1681</definedName>
    <definedName name="yesterdayscurves">'[6]Calcoutput (futures)'!$L$7:$T$128</definedName>
  </definedNames>
  <calcPr calcId="125725" calcMode="manual"/>
</workbook>
</file>

<file path=xl/calcChain.xml><?xml version="1.0" encoding="utf-8"?>
<calcChain xmlns="http://schemas.openxmlformats.org/spreadsheetml/2006/main">
  <c r="E30" i="19"/>
  <c r="E26"/>
  <c r="A33" i="6" l="1"/>
  <c r="A34"/>
  <c r="A35"/>
  <c r="A32"/>
  <c r="G30" i="19"/>
  <c r="G26"/>
  <c r="C51" i="23" l="1"/>
  <c r="C9" s="1"/>
  <c r="C48"/>
  <c r="C8" s="1"/>
  <c r="C70"/>
  <c r="C11" s="1"/>
  <c r="C64"/>
  <c r="C32"/>
  <c r="C6" s="1"/>
  <c r="C10"/>
  <c r="C45"/>
  <c r="C7" s="1"/>
  <c r="C25"/>
  <c r="C5" s="1"/>
  <c r="G59" i="19"/>
  <c r="A10"/>
  <c r="G51"/>
  <c r="E41"/>
  <c r="G41" s="1"/>
  <c r="E40"/>
  <c r="G40" s="1"/>
  <c r="F210" i="22"/>
  <c r="F211"/>
  <c r="F212"/>
  <c r="F213"/>
  <c r="F214"/>
  <c r="F215"/>
  <c r="F209"/>
  <c r="F181"/>
  <c r="F6"/>
  <c r="F7"/>
  <c r="F8"/>
  <c r="F9"/>
  <c r="F10"/>
  <c r="F11"/>
  <c r="F12"/>
  <c r="F13"/>
  <c r="F14"/>
  <c r="F15"/>
  <c r="F5"/>
  <c r="P345" i="35"/>
  <c r="O345"/>
  <c r="N345"/>
  <c r="M345"/>
  <c r="L345"/>
  <c r="K345"/>
  <c r="J345"/>
  <c r="I345"/>
  <c r="H345"/>
  <c r="G345"/>
  <c r="F345"/>
  <c r="E345"/>
  <c r="D343"/>
  <c r="D342"/>
  <c r="D341"/>
  <c r="D340"/>
  <c r="D339"/>
  <c r="D338"/>
  <c r="D337"/>
  <c r="D336"/>
  <c r="D335"/>
  <c r="D334"/>
  <c r="D333"/>
  <c r="D332"/>
  <c r="D331"/>
  <c r="D330"/>
  <c r="P326"/>
  <c r="O326"/>
  <c r="N326"/>
  <c r="M326"/>
  <c r="L326"/>
  <c r="K326"/>
  <c r="J326"/>
  <c r="I326"/>
  <c r="H326"/>
  <c r="G326"/>
  <c r="F326"/>
  <c r="E326"/>
  <c r="D326"/>
  <c r="D324"/>
  <c r="D323"/>
  <c r="P319"/>
  <c r="O319"/>
  <c r="N319"/>
  <c r="M319"/>
  <c r="L319"/>
  <c r="K319"/>
  <c r="J319"/>
  <c r="I319"/>
  <c r="H319"/>
  <c r="G319"/>
  <c r="F319"/>
  <c r="E319"/>
  <c r="D319" s="1"/>
  <c r="D317"/>
  <c r="D316"/>
  <c r="D315"/>
  <c r="D314"/>
  <c r="D313"/>
  <c r="D312"/>
  <c r="D311"/>
  <c r="P307"/>
  <c r="O307"/>
  <c r="N307"/>
  <c r="M307"/>
  <c r="L307"/>
  <c r="K307"/>
  <c r="J307"/>
  <c r="I307"/>
  <c r="H307"/>
  <c r="G307"/>
  <c r="F307"/>
  <c r="E307"/>
  <c r="D307" s="1"/>
  <c r="D305"/>
  <c r="D304"/>
  <c r="D303"/>
  <c r="D302"/>
  <c r="D301"/>
  <c r="D300"/>
  <c r="D299"/>
  <c r="D298"/>
  <c r="D297"/>
  <c r="D296"/>
  <c r="D295"/>
  <c r="D288"/>
  <c r="D287"/>
  <c r="P285"/>
  <c r="O285"/>
  <c r="N285"/>
  <c r="M285"/>
  <c r="L285"/>
  <c r="K285"/>
  <c r="J285"/>
  <c r="I285"/>
  <c r="H285"/>
  <c r="G285"/>
  <c r="F285"/>
  <c r="E285"/>
  <c r="D285"/>
  <c r="D283"/>
  <c r="D282"/>
  <c r="D281"/>
  <c r="D280"/>
  <c r="D279"/>
  <c r="D278"/>
  <c r="D277"/>
  <c r="D276"/>
  <c r="D275"/>
  <c r="D274"/>
  <c r="D273"/>
  <c r="D272"/>
  <c r="P266"/>
  <c r="P269" s="1"/>
  <c r="P291" s="1"/>
  <c r="O266"/>
  <c r="N266"/>
  <c r="N269" s="1"/>
  <c r="N291" s="1"/>
  <c r="M266"/>
  <c r="L266"/>
  <c r="L269" s="1"/>
  <c r="L291" s="1"/>
  <c r="K266"/>
  <c r="J266"/>
  <c r="J269" s="1"/>
  <c r="J291" s="1"/>
  <c r="I266"/>
  <c r="H266"/>
  <c r="H269" s="1"/>
  <c r="H291" s="1"/>
  <c r="G266"/>
  <c r="F266"/>
  <c r="F269" s="1"/>
  <c r="F291" s="1"/>
  <c r="E266"/>
  <c r="D266"/>
  <c r="D264"/>
  <c r="D263"/>
  <c r="D262"/>
  <c r="P259"/>
  <c r="O259"/>
  <c r="O269" s="1"/>
  <c r="O291" s="1"/>
  <c r="N259"/>
  <c r="M259"/>
  <c r="M269" s="1"/>
  <c r="M291" s="1"/>
  <c r="L259"/>
  <c r="K259"/>
  <c r="K269" s="1"/>
  <c r="K291" s="1"/>
  <c r="J259"/>
  <c r="I259"/>
  <c r="I269" s="1"/>
  <c r="I291" s="1"/>
  <c r="H259"/>
  <c r="G259"/>
  <c r="G269" s="1"/>
  <c r="G291" s="1"/>
  <c r="F259"/>
  <c r="E259"/>
  <c r="E269" s="1"/>
  <c r="D259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P230"/>
  <c r="O230"/>
  <c r="N230"/>
  <c r="M230"/>
  <c r="L230"/>
  <c r="K230"/>
  <c r="J230"/>
  <c r="I230"/>
  <c r="H230"/>
  <c r="G230"/>
  <c r="F230"/>
  <c r="E230"/>
  <c r="D230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P195"/>
  <c r="P198" s="1"/>
  <c r="N195"/>
  <c r="N198" s="1"/>
  <c r="L195"/>
  <c r="L198" s="1"/>
  <c r="J195"/>
  <c r="J198" s="1"/>
  <c r="H195"/>
  <c r="H198" s="1"/>
  <c r="F195"/>
  <c r="F198" s="1"/>
  <c r="D192"/>
  <c r="D191"/>
  <c r="P189"/>
  <c r="O189"/>
  <c r="O195" s="1"/>
  <c r="O198" s="1"/>
  <c r="N189"/>
  <c r="M189"/>
  <c r="M195" s="1"/>
  <c r="M198" s="1"/>
  <c r="L189"/>
  <c r="K189"/>
  <c r="K195" s="1"/>
  <c r="K198" s="1"/>
  <c r="J189"/>
  <c r="I189"/>
  <c r="I195" s="1"/>
  <c r="I198" s="1"/>
  <c r="H189"/>
  <c r="G189"/>
  <c r="G195" s="1"/>
  <c r="G198" s="1"/>
  <c r="F189"/>
  <c r="E189"/>
  <c r="E195" s="1"/>
  <c r="D187"/>
  <c r="D186"/>
  <c r="D185"/>
  <c r="D184"/>
  <c r="D183"/>
  <c r="D182"/>
  <c r="D181"/>
  <c r="D180"/>
  <c r="D179"/>
  <c r="D174"/>
  <c r="P162"/>
  <c r="O162"/>
  <c r="N162"/>
  <c r="M162"/>
  <c r="L162"/>
  <c r="K162"/>
  <c r="J162"/>
  <c r="I162"/>
  <c r="H162"/>
  <c r="G162"/>
  <c r="F162"/>
  <c r="E162"/>
  <c r="D162"/>
  <c r="D160"/>
  <c r="P156"/>
  <c r="O156"/>
  <c r="N156"/>
  <c r="M156"/>
  <c r="L156"/>
  <c r="K156"/>
  <c r="J156"/>
  <c r="I156"/>
  <c r="H156"/>
  <c r="G156"/>
  <c r="F156"/>
  <c r="E156"/>
  <c r="D156"/>
  <c r="D154"/>
  <c r="D153"/>
  <c r="D152"/>
  <c r="D151"/>
  <c r="D150"/>
  <c r="D149"/>
  <c r="D148"/>
  <c r="P144"/>
  <c r="O144"/>
  <c r="N144"/>
  <c r="M144"/>
  <c r="L144"/>
  <c r="K144"/>
  <c r="J144"/>
  <c r="I144"/>
  <c r="H144"/>
  <c r="G144"/>
  <c r="F144"/>
  <c r="E144"/>
  <c r="D144"/>
  <c r="D142"/>
  <c r="D141"/>
  <c r="D140"/>
  <c r="D139"/>
  <c r="D138"/>
  <c r="D137"/>
  <c r="D136"/>
  <c r="D135"/>
  <c r="D134"/>
  <c r="D133"/>
  <c r="D132"/>
  <c r="P128"/>
  <c r="O128"/>
  <c r="N128"/>
  <c r="M128"/>
  <c r="L128"/>
  <c r="K128"/>
  <c r="J128"/>
  <c r="I128"/>
  <c r="H128"/>
  <c r="G128"/>
  <c r="F128"/>
  <c r="E128"/>
  <c r="D128"/>
  <c r="D126"/>
  <c r="D125"/>
  <c r="D118"/>
  <c r="D117"/>
  <c r="P115"/>
  <c r="O115"/>
  <c r="N115"/>
  <c r="M115"/>
  <c r="L115"/>
  <c r="K115"/>
  <c r="J115"/>
  <c r="I115"/>
  <c r="H115"/>
  <c r="G115"/>
  <c r="F115"/>
  <c r="E115"/>
  <c r="D115"/>
  <c r="D113"/>
  <c r="D112"/>
  <c r="D111"/>
  <c r="D110"/>
  <c r="D109"/>
  <c r="D108"/>
  <c r="D107"/>
  <c r="D106"/>
  <c r="D105"/>
  <c r="D104"/>
  <c r="D103"/>
  <c r="D102"/>
  <c r="P96"/>
  <c r="P99" s="1"/>
  <c r="P121" s="1"/>
  <c r="O96"/>
  <c r="N96"/>
  <c r="N99" s="1"/>
  <c r="N121" s="1"/>
  <c r="M96"/>
  <c r="L96"/>
  <c r="L99" s="1"/>
  <c r="L121" s="1"/>
  <c r="K96"/>
  <c r="J96"/>
  <c r="J99" s="1"/>
  <c r="J121" s="1"/>
  <c r="I96"/>
  <c r="H96"/>
  <c r="H99" s="1"/>
  <c r="H121" s="1"/>
  <c r="G96"/>
  <c r="F96"/>
  <c r="F99" s="1"/>
  <c r="F121" s="1"/>
  <c r="E96"/>
  <c r="D96"/>
  <c r="D94"/>
  <c r="D93"/>
  <c r="D92"/>
  <c r="P89"/>
  <c r="O89"/>
  <c r="N89"/>
  <c r="M89"/>
  <c r="L89"/>
  <c r="K89"/>
  <c r="K99" s="1"/>
  <c r="K121" s="1"/>
  <c r="J89"/>
  <c r="I89"/>
  <c r="I99" s="1"/>
  <c r="I121" s="1"/>
  <c r="H89"/>
  <c r="G89"/>
  <c r="G99" s="1"/>
  <c r="G121" s="1"/>
  <c r="F89"/>
  <c r="E89"/>
  <c r="E99" s="1"/>
  <c r="D89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P60"/>
  <c r="O60"/>
  <c r="O99" s="1"/>
  <c r="O121" s="1"/>
  <c r="N60"/>
  <c r="M60"/>
  <c r="M99" s="1"/>
  <c r="M121" s="1"/>
  <c r="L60"/>
  <c r="K60"/>
  <c r="J60"/>
  <c r="I60"/>
  <c r="H60"/>
  <c r="G60"/>
  <c r="F60"/>
  <c r="E60"/>
  <c r="D60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O28"/>
  <c r="O166" s="1"/>
  <c r="O169" s="1"/>
  <c r="M28"/>
  <c r="M166" s="1"/>
  <c r="M169" s="1"/>
  <c r="K28"/>
  <c r="K166" s="1"/>
  <c r="K169" s="1"/>
  <c r="I28"/>
  <c r="I166" s="1"/>
  <c r="I169" s="1"/>
  <c r="G28"/>
  <c r="G166" s="1"/>
  <c r="G169" s="1"/>
  <c r="E28"/>
  <c r="D25"/>
  <c r="D24"/>
  <c r="P22"/>
  <c r="P28" s="1"/>
  <c r="P166" s="1"/>
  <c r="P169" s="1"/>
  <c r="O22"/>
  <c r="N22"/>
  <c r="N28" s="1"/>
  <c r="N166" s="1"/>
  <c r="N169" s="1"/>
  <c r="M22"/>
  <c r="L22"/>
  <c r="L28" s="1"/>
  <c r="L166" s="1"/>
  <c r="L169" s="1"/>
  <c r="K22"/>
  <c r="J22"/>
  <c r="J28" s="1"/>
  <c r="J166" s="1"/>
  <c r="J169" s="1"/>
  <c r="I22"/>
  <c r="H22"/>
  <c r="H28" s="1"/>
  <c r="H166" s="1"/>
  <c r="H169" s="1"/>
  <c r="G22"/>
  <c r="F22"/>
  <c r="F28" s="1"/>
  <c r="F166" s="1"/>
  <c r="F169" s="1"/>
  <c r="E22"/>
  <c r="D22"/>
  <c r="D20"/>
  <c r="D19"/>
  <c r="D18"/>
  <c r="D17"/>
  <c r="D16"/>
  <c r="D15"/>
  <c r="D14"/>
  <c r="D13"/>
  <c r="D12"/>
  <c r="F5"/>
  <c r="G5" s="1"/>
  <c r="H5" s="1"/>
  <c r="I5" s="1"/>
  <c r="J5" s="1"/>
  <c r="K5" s="1"/>
  <c r="L5" s="1"/>
  <c r="M5" s="1"/>
  <c r="N5" s="1"/>
  <c r="O5" s="1"/>
  <c r="P5" s="1"/>
  <c r="E18" i="19"/>
  <c r="G18" s="1"/>
  <c r="E22"/>
  <c r="E35" s="1"/>
  <c r="E47" s="1"/>
  <c r="AC37" i="34"/>
  <c r="AB34"/>
  <c r="AB33"/>
  <c r="AC34" s="1"/>
  <c r="F28"/>
  <c r="J28" s="1"/>
  <c r="AD25"/>
  <c r="Z25"/>
  <c r="P25"/>
  <c r="H25"/>
  <c r="J25" s="1"/>
  <c r="B25"/>
  <c r="D25" s="1"/>
  <c r="Y13"/>
  <c r="Y14" s="1"/>
  <c r="Y15" s="1"/>
  <c r="Y16" s="1"/>
  <c r="Y17" s="1"/>
  <c r="Y18" s="1"/>
  <c r="Y19" s="1"/>
  <c r="Y20" s="1"/>
  <c r="Y21" s="1"/>
  <c r="Y22" s="1"/>
  <c r="Y23" s="1"/>
  <c r="L13"/>
  <c r="L14" s="1"/>
  <c r="L15" s="1"/>
  <c r="L16" s="1"/>
  <c r="L17" s="1"/>
  <c r="L18" s="1"/>
  <c r="L19" s="1"/>
  <c r="L20" s="1"/>
  <c r="L21" s="1"/>
  <c r="L22" s="1"/>
  <c r="L23" s="1"/>
  <c r="Z12"/>
  <c r="Z13" s="1"/>
  <c r="Y12"/>
  <c r="G22" i="19" l="1"/>
  <c r="G35" s="1"/>
  <c r="G47" s="1"/>
  <c r="E121" i="35"/>
  <c r="D121" s="1"/>
  <c r="D99"/>
  <c r="E198"/>
  <c r="D198" s="1"/>
  <c r="D195"/>
  <c r="F349"/>
  <c r="F352" s="1"/>
  <c r="H349"/>
  <c r="H352" s="1"/>
  <c r="J349"/>
  <c r="J352" s="1"/>
  <c r="L349"/>
  <c r="L352" s="1"/>
  <c r="N349"/>
  <c r="N352" s="1"/>
  <c r="P349"/>
  <c r="P352" s="1"/>
  <c r="E291"/>
  <c r="D291" s="1"/>
  <c r="D269"/>
  <c r="E166"/>
  <c r="E349"/>
  <c r="G349"/>
  <c r="G352" s="1"/>
  <c r="I349"/>
  <c r="I352" s="1"/>
  <c r="K349"/>
  <c r="K352" s="1"/>
  <c r="M349"/>
  <c r="M352" s="1"/>
  <c r="O349"/>
  <c r="O352" s="1"/>
  <c r="D28"/>
  <c r="D189"/>
  <c r="D345"/>
  <c r="D22" i="34"/>
  <c r="F22" s="1"/>
  <c r="J22" s="1"/>
  <c r="N22" s="1"/>
  <c r="R22" s="1"/>
  <c r="W22" s="1"/>
  <c r="D20"/>
  <c r="F20" s="1"/>
  <c r="J20" s="1"/>
  <c r="N20" s="1"/>
  <c r="R20" s="1"/>
  <c r="W20" s="1"/>
  <c r="D18"/>
  <c r="F18" s="1"/>
  <c r="J18" s="1"/>
  <c r="N18" s="1"/>
  <c r="R18" s="1"/>
  <c r="W18" s="1"/>
  <c r="D16"/>
  <c r="F16" s="1"/>
  <c r="J16" s="1"/>
  <c r="N16" s="1"/>
  <c r="R16" s="1"/>
  <c r="W16" s="1"/>
  <c r="D14"/>
  <c r="F14" s="1"/>
  <c r="J14" s="1"/>
  <c r="N14" s="1"/>
  <c r="R14" s="1"/>
  <c r="W14" s="1"/>
  <c r="D23"/>
  <c r="F23" s="1"/>
  <c r="J23" s="1"/>
  <c r="N23" s="1"/>
  <c r="R23" s="1"/>
  <c r="W23" s="1"/>
  <c r="D21"/>
  <c r="F21" s="1"/>
  <c r="J21" s="1"/>
  <c r="N21" s="1"/>
  <c r="R21" s="1"/>
  <c r="W21" s="1"/>
  <c r="D19"/>
  <c r="F19" s="1"/>
  <c r="J19" s="1"/>
  <c r="N19" s="1"/>
  <c r="R19" s="1"/>
  <c r="W19" s="1"/>
  <c r="D17"/>
  <c r="F17" s="1"/>
  <c r="J17" s="1"/>
  <c r="N17" s="1"/>
  <c r="R17" s="1"/>
  <c r="W17" s="1"/>
  <c r="D15"/>
  <c r="F15" s="1"/>
  <c r="J15" s="1"/>
  <c r="N15" s="1"/>
  <c r="R15" s="1"/>
  <c r="W15" s="1"/>
  <c r="D13"/>
  <c r="F13" s="1"/>
  <c r="J13" s="1"/>
  <c r="N13" s="1"/>
  <c r="R13" s="1"/>
  <c r="W13" s="1"/>
  <c r="D12"/>
  <c r="F12" s="1"/>
  <c r="J12" s="1"/>
  <c r="N12" s="1"/>
  <c r="R12" s="1"/>
  <c r="Z14"/>
  <c r="AB12"/>
  <c r="E169" i="35" l="1"/>
  <c r="D166"/>
  <c r="D169" s="1"/>
  <c r="E352"/>
  <c r="D349"/>
  <c r="D352" s="1"/>
  <c r="AF12" i="34"/>
  <c r="Z15"/>
  <c r="AB14"/>
  <c r="AF14" s="1"/>
  <c r="R25"/>
  <c r="N25" s="1"/>
  <c r="W12"/>
  <c r="W25" s="1"/>
  <c r="AB13"/>
  <c r="AF13" s="1"/>
  <c r="Z16" l="1"/>
  <c r="AB15"/>
  <c r="AF15" s="1"/>
  <c r="Z17" l="1"/>
  <c r="AB16"/>
  <c r="Z18" l="1"/>
  <c r="AB17"/>
  <c r="AF17" s="1"/>
  <c r="AF16"/>
  <c r="Z19" l="1"/>
  <c r="AB18"/>
  <c r="Z20" l="1"/>
  <c r="AB19"/>
  <c r="AF19" s="1"/>
  <c r="AF18"/>
  <c r="Z21" l="1"/>
  <c r="AB20"/>
  <c r="Z22" l="1"/>
  <c r="AB21"/>
  <c r="AF21" s="1"/>
  <c r="AF20"/>
  <c r="Z23" l="1"/>
  <c r="AB23" s="1"/>
  <c r="AB22"/>
  <c r="AF22" s="1"/>
  <c r="AF23" l="1"/>
  <c r="AB25"/>
  <c r="AF25" s="1"/>
  <c r="A8" i="6" l="1"/>
  <c r="F35" l="1"/>
  <c r="F41" l="1"/>
  <c r="E42" i="19"/>
  <c r="E14"/>
  <c r="G14" s="1"/>
  <c r="F225" i="22"/>
  <c r="F226" s="1"/>
  <c r="F216"/>
  <c r="E15" i="19" s="1"/>
  <c r="G15" s="1"/>
  <c r="G64" i="21"/>
  <c r="G69" s="1"/>
  <c r="E11" i="19" s="1"/>
  <c r="G11" s="1"/>
  <c r="G13" i="21" l="1"/>
  <c r="G17" s="1"/>
  <c r="E10" i="19" s="1"/>
  <c r="G10" s="1"/>
  <c r="G117" i="21"/>
  <c r="E12" i="19" s="1"/>
  <c r="G12" s="1"/>
  <c r="F16" i="22"/>
  <c r="E13" i="19" s="1"/>
  <c r="G13" s="1"/>
  <c r="F27" i="22"/>
  <c r="E16" i="19" l="1"/>
  <c r="E19" l="1"/>
  <c r="E21" s="1"/>
  <c r="E23" s="1"/>
  <c r="G16"/>
  <c r="G19" s="1"/>
  <c r="A5" i="32"/>
  <c r="A6" s="1"/>
  <c r="C31" i="19" s="1"/>
  <c r="A9" i="32" l="1"/>
  <c r="A10" s="1"/>
  <c r="C27" i="19"/>
  <c r="A17" i="32"/>
  <c r="A18" l="1"/>
  <c r="A19" s="1"/>
  <c r="A20" l="1"/>
  <c r="A21" l="1"/>
  <c r="A22" l="1"/>
  <c r="A23" s="1"/>
  <c r="A24" l="1"/>
  <c r="A25" s="1"/>
  <c r="A26" l="1"/>
  <c r="A27" s="1"/>
  <c r="A28" s="1"/>
  <c r="A29" s="1"/>
  <c r="A35" s="1"/>
  <c r="A36" s="1"/>
  <c r="A37" s="1"/>
  <c r="A38" s="1"/>
  <c r="A39" s="1"/>
  <c r="K48"/>
  <c r="J48"/>
  <c r="I48"/>
  <c r="H48"/>
  <c r="G48"/>
  <c r="F48"/>
  <c r="E48"/>
  <c r="D48"/>
  <c r="C48"/>
  <c r="L47"/>
  <c r="L46"/>
  <c r="L45"/>
  <c r="L44"/>
  <c r="L43"/>
  <c r="L42"/>
  <c r="L41"/>
  <c r="L40"/>
  <c r="L39"/>
  <c r="L38"/>
  <c r="L37"/>
  <c r="L36"/>
  <c r="M29"/>
  <c r="L29"/>
  <c r="K29"/>
  <c r="J29"/>
  <c r="I29"/>
  <c r="H29"/>
  <c r="G29"/>
  <c r="F29"/>
  <c r="E29"/>
  <c r="N28"/>
  <c r="N27"/>
  <c r="N26"/>
  <c r="N25"/>
  <c r="N24"/>
  <c r="N23"/>
  <c r="N22"/>
  <c r="N21"/>
  <c r="N20"/>
  <c r="N19"/>
  <c r="N18"/>
  <c r="N17"/>
  <c r="C10"/>
  <c r="D51" l="1"/>
  <c r="L48"/>
  <c r="C50"/>
  <c r="J51"/>
  <c r="G50"/>
  <c r="K50"/>
  <c r="I6" s="1"/>
  <c r="F51"/>
  <c r="H51"/>
  <c r="E50"/>
  <c r="E6" s="1"/>
  <c r="I50"/>
  <c r="H6" s="1"/>
  <c r="N29"/>
  <c r="E51"/>
  <c r="E5" s="1"/>
  <c r="G51"/>
  <c r="I51"/>
  <c r="H5" s="1"/>
  <c r="K51"/>
  <c r="D50"/>
  <c r="D6" s="1"/>
  <c r="F50"/>
  <c r="H50"/>
  <c r="G6" s="1"/>
  <c r="J50"/>
  <c r="A40"/>
  <c r="A41" s="1"/>
  <c r="F5"/>
  <c r="I5"/>
  <c r="D5"/>
  <c r="G5"/>
  <c r="C6"/>
  <c r="C51"/>
  <c r="C5" s="1"/>
  <c r="C30" i="19"/>
  <c r="C26"/>
  <c r="C15"/>
  <c r="C14"/>
  <c r="C13"/>
  <c r="C12"/>
  <c r="C11"/>
  <c r="C10"/>
  <c r="L50" i="32" l="1"/>
  <c r="E27" i="19"/>
  <c r="E28" s="1"/>
  <c r="G27"/>
  <c r="G28" s="1"/>
  <c r="E31"/>
  <c r="E32" s="1"/>
  <c r="G31"/>
  <c r="F6" i="32"/>
  <c r="J6" s="1"/>
  <c r="A42"/>
  <c r="A43" s="1"/>
  <c r="A44" s="1"/>
  <c r="A45" s="1"/>
  <c r="A46" s="1"/>
  <c r="A47" s="1"/>
  <c r="A48" s="1"/>
  <c r="A50" s="1"/>
  <c r="A51" s="1"/>
  <c r="L51"/>
  <c r="J5"/>
  <c r="R347" i="31"/>
  <c r="Q347"/>
  <c r="P347"/>
  <c r="O347"/>
  <c r="N347"/>
  <c r="M347"/>
  <c r="L347"/>
  <c r="K347"/>
  <c r="J347"/>
  <c r="I347"/>
  <c r="H347"/>
  <c r="G347"/>
  <c r="F347"/>
  <c r="F345"/>
  <c r="F344"/>
  <c r="F343"/>
  <c r="F342"/>
  <c r="F341"/>
  <c r="F340"/>
  <c r="F339"/>
  <c r="F338"/>
  <c r="F337"/>
  <c r="F336"/>
  <c r="F335"/>
  <c r="F334"/>
  <c r="F333"/>
  <c r="F332"/>
  <c r="R329"/>
  <c r="Q329"/>
  <c r="P329"/>
  <c r="O329"/>
  <c r="N329"/>
  <c r="M329"/>
  <c r="L329"/>
  <c r="K329"/>
  <c r="J329"/>
  <c r="I329"/>
  <c r="H329"/>
  <c r="G329"/>
  <c r="F329" s="1"/>
  <c r="F327"/>
  <c r="F326"/>
  <c r="R323"/>
  <c r="Q323"/>
  <c r="P323"/>
  <c r="O323"/>
  <c r="N323"/>
  <c r="M323"/>
  <c r="L323"/>
  <c r="K323"/>
  <c r="J323"/>
  <c r="I323"/>
  <c r="H323"/>
  <c r="G323"/>
  <c r="F323"/>
  <c r="F321"/>
  <c r="F320"/>
  <c r="F319"/>
  <c r="F318"/>
  <c r="F317"/>
  <c r="F316"/>
  <c r="F315"/>
  <c r="R312"/>
  <c r="Q312"/>
  <c r="P312"/>
  <c r="O312"/>
  <c r="N312"/>
  <c r="M312"/>
  <c r="L312"/>
  <c r="K312"/>
  <c r="J312"/>
  <c r="I312"/>
  <c r="H312"/>
  <c r="G312"/>
  <c r="F312"/>
  <c r="F310"/>
  <c r="F309"/>
  <c r="F308"/>
  <c r="F307"/>
  <c r="F306"/>
  <c r="F305"/>
  <c r="F304"/>
  <c r="F303"/>
  <c r="F302"/>
  <c r="F301"/>
  <c r="F300"/>
  <c r="F295"/>
  <c r="F294"/>
  <c r="R292"/>
  <c r="Q292"/>
  <c r="P292"/>
  <c r="O292"/>
  <c r="N292"/>
  <c r="M292"/>
  <c r="L292"/>
  <c r="K292"/>
  <c r="J292"/>
  <c r="I292"/>
  <c r="H292"/>
  <c r="G292"/>
  <c r="F292" s="1"/>
  <c r="F290"/>
  <c r="C290"/>
  <c r="F289"/>
  <c r="C289"/>
  <c r="F288"/>
  <c r="C288"/>
  <c r="F287"/>
  <c r="C287"/>
  <c r="F286"/>
  <c r="C286"/>
  <c r="F285"/>
  <c r="C285"/>
  <c r="F284"/>
  <c r="C284"/>
  <c r="F283"/>
  <c r="C283"/>
  <c r="F282"/>
  <c r="C282"/>
  <c r="F281"/>
  <c r="C281"/>
  <c r="F280"/>
  <c r="C280"/>
  <c r="F279"/>
  <c r="C279"/>
  <c r="F278"/>
  <c r="C278"/>
  <c r="F277"/>
  <c r="C277"/>
  <c r="R272"/>
  <c r="R274" s="1"/>
  <c r="R297" s="1"/>
  <c r="Q272"/>
  <c r="Q274" s="1"/>
  <c r="Q297" s="1"/>
  <c r="P272"/>
  <c r="P274" s="1"/>
  <c r="P297" s="1"/>
  <c r="O272"/>
  <c r="O274" s="1"/>
  <c r="O297" s="1"/>
  <c r="N272"/>
  <c r="N274" s="1"/>
  <c r="N297" s="1"/>
  <c r="M272"/>
  <c r="M274" s="1"/>
  <c r="M297" s="1"/>
  <c r="L272"/>
  <c r="L274" s="1"/>
  <c r="L297" s="1"/>
  <c r="K272"/>
  <c r="K274" s="1"/>
  <c r="K297" s="1"/>
  <c r="J272"/>
  <c r="J274" s="1"/>
  <c r="J297" s="1"/>
  <c r="I272"/>
  <c r="I274" s="1"/>
  <c r="I297" s="1"/>
  <c r="H272"/>
  <c r="H274" s="1"/>
  <c r="H297" s="1"/>
  <c r="G272"/>
  <c r="G274" s="1"/>
  <c r="F270"/>
  <c r="C270"/>
  <c r="F269"/>
  <c r="C269"/>
  <c r="F268"/>
  <c r="C268"/>
  <c r="F267"/>
  <c r="C267"/>
  <c r="F266"/>
  <c r="C266"/>
  <c r="F265"/>
  <c r="R262"/>
  <c r="Q262"/>
  <c r="P262"/>
  <c r="O262"/>
  <c r="N262"/>
  <c r="M262"/>
  <c r="L262"/>
  <c r="K262"/>
  <c r="J262"/>
  <c r="I262"/>
  <c r="H262"/>
  <c r="G262"/>
  <c r="F262" s="1"/>
  <c r="F260"/>
  <c r="C260"/>
  <c r="F259"/>
  <c r="C259"/>
  <c r="F258"/>
  <c r="C258"/>
  <c r="F257"/>
  <c r="C257"/>
  <c r="F256"/>
  <c r="C256"/>
  <c r="F255"/>
  <c r="C255"/>
  <c r="F254"/>
  <c r="C254"/>
  <c r="F253"/>
  <c r="C253"/>
  <c r="F252"/>
  <c r="C252"/>
  <c r="F251"/>
  <c r="C251"/>
  <c r="F250"/>
  <c r="C250"/>
  <c r="F249"/>
  <c r="C249"/>
  <c r="F248"/>
  <c r="C248"/>
  <c r="F247"/>
  <c r="C247"/>
  <c r="F246"/>
  <c r="C246"/>
  <c r="F245"/>
  <c r="C245"/>
  <c r="F244"/>
  <c r="C244"/>
  <c r="F243"/>
  <c r="C243"/>
  <c r="F242"/>
  <c r="C242"/>
  <c r="F241"/>
  <c r="C241"/>
  <c r="F240"/>
  <c r="C240"/>
  <c r="F239"/>
  <c r="C239"/>
  <c r="F238"/>
  <c r="C238"/>
  <c r="R235"/>
  <c r="Q235"/>
  <c r="P235"/>
  <c r="O235"/>
  <c r="N235"/>
  <c r="M235"/>
  <c r="L235"/>
  <c r="K235"/>
  <c r="J235"/>
  <c r="I235"/>
  <c r="H235"/>
  <c r="G235"/>
  <c r="F235"/>
  <c r="R231"/>
  <c r="Q231"/>
  <c r="P231"/>
  <c r="O231"/>
  <c r="N231"/>
  <c r="M231"/>
  <c r="L231"/>
  <c r="K231"/>
  <c r="J231"/>
  <c r="I231"/>
  <c r="H231"/>
  <c r="G231"/>
  <c r="F231" s="1"/>
  <c r="F229"/>
  <c r="C229"/>
  <c r="F228"/>
  <c r="F227"/>
  <c r="F226"/>
  <c r="C226"/>
  <c r="F225"/>
  <c r="C225"/>
  <c r="F224"/>
  <c r="C224"/>
  <c r="F223"/>
  <c r="C223"/>
  <c r="F222"/>
  <c r="C222"/>
  <c r="F221"/>
  <c r="C221"/>
  <c r="F220"/>
  <c r="C220"/>
  <c r="F219"/>
  <c r="C219"/>
  <c r="F218"/>
  <c r="C218"/>
  <c r="F217"/>
  <c r="F216"/>
  <c r="F215"/>
  <c r="C215"/>
  <c r="F214"/>
  <c r="C214"/>
  <c r="F213"/>
  <c r="C213"/>
  <c r="F212"/>
  <c r="F211"/>
  <c r="C211"/>
  <c r="F210"/>
  <c r="C210"/>
  <c r="F209"/>
  <c r="C209"/>
  <c r="F208"/>
  <c r="C208"/>
  <c r="F207"/>
  <c r="C207"/>
  <c r="F206"/>
  <c r="C206"/>
  <c r="F205"/>
  <c r="C205"/>
  <c r="F204"/>
  <c r="C204"/>
  <c r="F203"/>
  <c r="C203"/>
  <c r="F202"/>
  <c r="F201"/>
  <c r="C201"/>
  <c r="F200"/>
  <c r="C200"/>
  <c r="Q194"/>
  <c r="Q196" s="1"/>
  <c r="O194"/>
  <c r="O196" s="1"/>
  <c r="M194"/>
  <c r="M196" s="1"/>
  <c r="K194"/>
  <c r="K196" s="1"/>
  <c r="I194"/>
  <c r="I196" s="1"/>
  <c r="G194"/>
  <c r="G196" s="1"/>
  <c r="F192"/>
  <c r="F191"/>
  <c r="R190"/>
  <c r="R194" s="1"/>
  <c r="R196" s="1"/>
  <c r="Q190"/>
  <c r="P190"/>
  <c r="P194" s="1"/>
  <c r="P196" s="1"/>
  <c r="O190"/>
  <c r="N190"/>
  <c r="N194" s="1"/>
  <c r="N196" s="1"/>
  <c r="M190"/>
  <c r="L190"/>
  <c r="L194" s="1"/>
  <c r="L196" s="1"/>
  <c r="K190"/>
  <c r="J190"/>
  <c r="J194" s="1"/>
  <c r="J196" s="1"/>
  <c r="I190"/>
  <c r="H190"/>
  <c r="H194" s="1"/>
  <c r="H196" s="1"/>
  <c r="G190"/>
  <c r="F190"/>
  <c r="F188"/>
  <c r="C188"/>
  <c r="F187"/>
  <c r="C187"/>
  <c r="F186"/>
  <c r="C186"/>
  <c r="F185"/>
  <c r="C185"/>
  <c r="F184"/>
  <c r="C184"/>
  <c r="F183"/>
  <c r="C183"/>
  <c r="F182"/>
  <c r="C182"/>
  <c r="F181"/>
  <c r="C181"/>
  <c r="F180"/>
  <c r="C180"/>
  <c r="F179"/>
  <c r="C179"/>
  <c r="F174"/>
  <c r="R162"/>
  <c r="Q162"/>
  <c r="P162"/>
  <c r="O162"/>
  <c r="N162"/>
  <c r="M162"/>
  <c r="L162"/>
  <c r="K162"/>
  <c r="J162"/>
  <c r="I162"/>
  <c r="H162"/>
  <c r="G162"/>
  <c r="F162"/>
  <c r="F160"/>
  <c r="R157"/>
  <c r="Q157"/>
  <c r="P157"/>
  <c r="O157"/>
  <c r="N157"/>
  <c r="M157"/>
  <c r="L157"/>
  <c r="K157"/>
  <c r="J157"/>
  <c r="I157"/>
  <c r="H157"/>
  <c r="G157"/>
  <c r="F157"/>
  <c r="F155"/>
  <c r="F154"/>
  <c r="F153"/>
  <c r="F152"/>
  <c r="F151"/>
  <c r="F150"/>
  <c r="F149"/>
  <c r="R146"/>
  <c r="Q146"/>
  <c r="P146"/>
  <c r="O146"/>
  <c r="N146"/>
  <c r="M146"/>
  <c r="L146"/>
  <c r="K146"/>
  <c r="J146"/>
  <c r="I146"/>
  <c r="H146"/>
  <c r="G146"/>
  <c r="F146"/>
  <c r="F144"/>
  <c r="F143"/>
  <c r="F142"/>
  <c r="F141"/>
  <c r="F140"/>
  <c r="F139"/>
  <c r="F138"/>
  <c r="F137"/>
  <c r="F136"/>
  <c r="F135"/>
  <c r="F134"/>
  <c r="R131"/>
  <c r="Q131"/>
  <c r="P131"/>
  <c r="O131"/>
  <c r="N131"/>
  <c r="M131"/>
  <c r="L131"/>
  <c r="K131"/>
  <c r="J131"/>
  <c r="I131"/>
  <c r="H131"/>
  <c r="G131"/>
  <c r="F131"/>
  <c r="F129"/>
  <c r="F128"/>
  <c r="F123"/>
  <c r="F122"/>
  <c r="R120"/>
  <c r="Q120"/>
  <c r="P120"/>
  <c r="O120"/>
  <c r="N120"/>
  <c r="M120"/>
  <c r="L120"/>
  <c r="K120"/>
  <c r="J120"/>
  <c r="I120"/>
  <c r="H120"/>
  <c r="G120"/>
  <c r="F120"/>
  <c r="F118"/>
  <c r="F117"/>
  <c r="F116"/>
  <c r="F115"/>
  <c r="F114"/>
  <c r="F113"/>
  <c r="F112"/>
  <c r="F111"/>
  <c r="F110"/>
  <c r="F109"/>
  <c r="F108"/>
  <c r="F107"/>
  <c r="F106"/>
  <c r="F105"/>
  <c r="R100"/>
  <c r="R102" s="1"/>
  <c r="R125" s="1"/>
  <c r="Q100"/>
  <c r="P100"/>
  <c r="P102" s="1"/>
  <c r="P125" s="1"/>
  <c r="O100"/>
  <c r="N100"/>
  <c r="N102" s="1"/>
  <c r="N125" s="1"/>
  <c r="M100"/>
  <c r="L100"/>
  <c r="L102" s="1"/>
  <c r="L125" s="1"/>
  <c r="K100"/>
  <c r="J100"/>
  <c r="J102" s="1"/>
  <c r="J125" s="1"/>
  <c r="I100"/>
  <c r="H100"/>
  <c r="H102" s="1"/>
  <c r="H125" s="1"/>
  <c r="G100"/>
  <c r="F100"/>
  <c r="F98"/>
  <c r="F97"/>
  <c r="F96"/>
  <c r="F95"/>
  <c r="F94"/>
  <c r="R91"/>
  <c r="Q91"/>
  <c r="P91"/>
  <c r="O91"/>
  <c r="N91"/>
  <c r="M91"/>
  <c r="L91"/>
  <c r="K91"/>
  <c r="J91"/>
  <c r="I91"/>
  <c r="H91"/>
  <c r="G91"/>
  <c r="F91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R64"/>
  <c r="Q64"/>
  <c r="P64"/>
  <c r="O64"/>
  <c r="N64"/>
  <c r="M64"/>
  <c r="L64"/>
  <c r="K64"/>
  <c r="J64"/>
  <c r="I64"/>
  <c r="H64"/>
  <c r="G64"/>
  <c r="F64"/>
  <c r="R60"/>
  <c r="Q60"/>
  <c r="Q102" s="1"/>
  <c r="Q125" s="1"/>
  <c r="P60"/>
  <c r="O60"/>
  <c r="O102" s="1"/>
  <c r="O125" s="1"/>
  <c r="N60"/>
  <c r="M60"/>
  <c r="M102" s="1"/>
  <c r="M125" s="1"/>
  <c r="L60"/>
  <c r="K60"/>
  <c r="K102" s="1"/>
  <c r="K125" s="1"/>
  <c r="J60"/>
  <c r="I60"/>
  <c r="I102" s="1"/>
  <c r="I125" s="1"/>
  <c r="H60"/>
  <c r="G60"/>
  <c r="F60" s="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R24"/>
  <c r="P24"/>
  <c r="P164" s="1"/>
  <c r="P166" s="1"/>
  <c r="N24"/>
  <c r="L24"/>
  <c r="L164" s="1"/>
  <c r="L166" s="1"/>
  <c r="J24"/>
  <c r="H24"/>
  <c r="H164" s="1"/>
  <c r="H166" s="1"/>
  <c r="F22"/>
  <c r="F21"/>
  <c r="R20"/>
  <c r="Q20"/>
  <c r="Q24" s="1"/>
  <c r="Q164" s="1"/>
  <c r="Q166" s="1"/>
  <c r="P20"/>
  <c r="O20"/>
  <c r="O24" s="1"/>
  <c r="O164" s="1"/>
  <c r="O166" s="1"/>
  <c r="N20"/>
  <c r="M20"/>
  <c r="M24" s="1"/>
  <c r="M164" s="1"/>
  <c r="M166" s="1"/>
  <c r="L20"/>
  <c r="K20"/>
  <c r="K24" s="1"/>
  <c r="K164" s="1"/>
  <c r="K166" s="1"/>
  <c r="J20"/>
  <c r="I20"/>
  <c r="I24" s="1"/>
  <c r="I164" s="1"/>
  <c r="I166" s="1"/>
  <c r="H20"/>
  <c r="G20"/>
  <c r="G24" s="1"/>
  <c r="F18"/>
  <c r="F17"/>
  <c r="F16"/>
  <c r="F15"/>
  <c r="F14"/>
  <c r="F13"/>
  <c r="F12"/>
  <c r="F11"/>
  <c r="F10"/>
  <c r="F9"/>
  <c r="H1"/>
  <c r="I1" s="1"/>
  <c r="J1" s="1"/>
  <c r="K1" s="1"/>
  <c r="L1" s="1"/>
  <c r="M1" s="1"/>
  <c r="N1" s="1"/>
  <c r="O1" s="1"/>
  <c r="P1" s="1"/>
  <c r="Q1" s="1"/>
  <c r="R1" s="1"/>
  <c r="E34" i="19" l="1"/>
  <c r="E36" s="1"/>
  <c r="E46" s="1"/>
  <c r="E48" s="1"/>
  <c r="G297" i="31"/>
  <c r="F297" s="1"/>
  <c r="F274"/>
  <c r="J164"/>
  <c r="J166" s="1"/>
  <c r="N164"/>
  <c r="N166" s="1"/>
  <c r="R164"/>
  <c r="R166" s="1"/>
  <c r="F196"/>
  <c r="H349"/>
  <c r="H352" s="1"/>
  <c r="J349"/>
  <c r="J352" s="1"/>
  <c r="L349"/>
  <c r="L352" s="1"/>
  <c r="N349"/>
  <c r="N352" s="1"/>
  <c r="P349"/>
  <c r="P352" s="1"/>
  <c r="R349"/>
  <c r="R352" s="1"/>
  <c r="F24"/>
  <c r="G349"/>
  <c r="I349"/>
  <c r="I352" s="1"/>
  <c r="K349"/>
  <c r="K352" s="1"/>
  <c r="M349"/>
  <c r="M352" s="1"/>
  <c r="O349"/>
  <c r="O352" s="1"/>
  <c r="Q349"/>
  <c r="Q352" s="1"/>
  <c r="G102"/>
  <c r="F20"/>
  <c r="F194"/>
  <c r="F272"/>
  <c r="E50" i="19" l="1"/>
  <c r="E52" s="1"/>
  <c r="E58" s="1"/>
  <c r="G58" s="1"/>
  <c r="G48"/>
  <c r="G50" s="1"/>
  <c r="F102" i="31"/>
  <c r="G125"/>
  <c r="G352"/>
  <c r="F349"/>
  <c r="F352" s="1"/>
  <c r="A9" i="6" l="1"/>
  <c r="F125" i="31"/>
  <c r="G164"/>
  <c r="A10" i="6" l="1"/>
  <c r="A11" s="1"/>
  <c r="G166" i="31"/>
  <c r="F164"/>
  <c r="F166" s="1"/>
  <c r="A12" i="6" l="1"/>
  <c r="A13" s="1"/>
  <c r="A14" l="1"/>
  <c r="A15" l="1"/>
  <c r="A16" s="1"/>
  <c r="F117" i="21"/>
  <c r="F64"/>
  <c r="F69" s="1"/>
  <c r="F13"/>
  <c r="F17" s="1"/>
  <c r="A17" i="6" l="1"/>
  <c r="A18" s="1"/>
  <c r="A19" s="1"/>
  <c r="A20" s="1"/>
  <c r="A21" s="1"/>
  <c r="A22" s="1"/>
  <c r="A23" s="1"/>
  <c r="A24" s="1"/>
  <c r="A25" s="1"/>
  <c r="A26" l="1"/>
  <c r="A27" s="1"/>
  <c r="A28" s="1"/>
  <c r="A29" s="1"/>
  <c r="A30" s="1"/>
  <c r="A31" s="1"/>
  <c r="G42" i="19"/>
  <c r="A11" l="1"/>
  <c r="A12" l="1"/>
  <c r="A13" l="1"/>
  <c r="A14" l="1"/>
  <c r="A15" s="1"/>
  <c r="A16" l="1"/>
  <c r="A18" l="1"/>
  <c r="C19" s="1"/>
  <c r="A19" l="1"/>
  <c r="A20" s="1"/>
  <c r="A21" s="1"/>
  <c r="C21" l="1"/>
  <c r="A22"/>
  <c r="C35" s="1"/>
  <c r="C23"/>
  <c r="A23"/>
  <c r="C47"/>
  <c r="A26" l="1"/>
  <c r="A27" l="1"/>
  <c r="C28" s="1"/>
  <c r="A28" l="1"/>
  <c r="A30" l="1"/>
  <c r="A31" s="1"/>
  <c r="A32" s="1"/>
  <c r="A34" s="1"/>
  <c r="C34" l="1"/>
  <c r="C32"/>
  <c r="A35"/>
  <c r="A36" s="1"/>
  <c r="C36" l="1"/>
  <c r="A40"/>
  <c r="A41" l="1"/>
  <c r="C42" s="1"/>
  <c r="A42" l="1"/>
  <c r="C46" l="1"/>
  <c r="A46"/>
  <c r="A47"/>
  <c r="A48" s="1"/>
  <c r="C50" l="1"/>
  <c r="A50"/>
  <c r="C48"/>
  <c r="C58"/>
  <c r="A51" l="1"/>
  <c r="C52" s="1"/>
  <c r="A52" l="1"/>
  <c r="A56" l="1"/>
  <c r="A57" s="1"/>
  <c r="A58" l="1"/>
  <c r="G32"/>
  <c r="A59" l="1"/>
  <c r="A60" l="1"/>
  <c r="C60"/>
  <c r="A61" l="1"/>
  <c r="C57" s="1"/>
  <c r="C61"/>
  <c r="G21" l="1"/>
  <c r="G23" s="1"/>
  <c r="G34" s="1"/>
  <c r="G36" l="1"/>
  <c r="G46" s="1"/>
  <c r="G52" l="1"/>
  <c r="E60" l="1"/>
  <c r="G60" l="1"/>
  <c r="G61" s="1"/>
  <c r="E61"/>
  <c r="A39" i="6"/>
  <c r="A40" s="1"/>
  <c r="A41" s="1"/>
  <c r="F83" i="21" l="1"/>
  <c r="F100" s="1"/>
  <c r="F107" s="1"/>
  <c r="F93"/>
  <c r="F98"/>
  <c r="F105"/>
  <c r="F174" i="22"/>
  <c r="F125" i="21"/>
  <c r="F129" s="1"/>
  <c r="F24" i="22"/>
  <c r="F223"/>
  <c r="F228" s="1"/>
  <c r="F35" i="21"/>
  <c r="F45"/>
  <c r="F29"/>
  <c r="F37" s="1"/>
  <c r="F202" i="22"/>
  <c r="F204" s="1"/>
  <c r="F70" l="1"/>
  <c r="F72" s="1"/>
  <c r="F47" i="21"/>
  <c r="F176" i="22" l="1"/>
</calcChain>
</file>

<file path=xl/sharedStrings.xml><?xml version="1.0" encoding="utf-8"?>
<sst xmlns="http://schemas.openxmlformats.org/spreadsheetml/2006/main" count="25303" uniqueCount="2101">
  <si>
    <t>301405</t>
  </si>
  <si>
    <t>301406</t>
  </si>
  <si>
    <t>301408</t>
  </si>
  <si>
    <t>301410</t>
  </si>
  <si>
    <t>301411</t>
  </si>
  <si>
    <t>303028</t>
  </si>
  <si>
    <t>304101</t>
  </si>
  <si>
    <t>304201</t>
  </si>
  <si>
    <t>SAP</t>
  </si>
  <si>
    <t>Firm Sales</t>
  </si>
  <si>
    <t>Short-term Firm Whls</t>
  </si>
  <si>
    <t>Trdng Sales Nted-Est</t>
  </si>
  <si>
    <t>Trading Sales Netted</t>
  </si>
  <si>
    <t>Bookout Sales Netted</t>
  </si>
  <si>
    <t>Bookout Sls Nttd-Est</t>
  </si>
  <si>
    <t>Line Loss W/S Trdg R</t>
  </si>
  <si>
    <t>Sls-Resale Rev Est</t>
  </si>
  <si>
    <t>Off-System Non Firm</t>
  </si>
  <si>
    <t>Bookouts Netted-Gain</t>
  </si>
  <si>
    <t>Bkouts Netted-Est Ga</t>
  </si>
  <si>
    <t>Trading Netted-Gains</t>
  </si>
  <si>
    <t>FERC 447</t>
  </si>
  <si>
    <t>Subtotal</t>
  </si>
  <si>
    <t>Total</t>
  </si>
  <si>
    <t>FERC 555</t>
  </si>
  <si>
    <t>505206</t>
  </si>
  <si>
    <t>505207</t>
  </si>
  <si>
    <t>505214</t>
  </si>
  <si>
    <t>505215</t>
  </si>
  <si>
    <t>505218</t>
  </si>
  <si>
    <t>505220</t>
  </si>
  <si>
    <t>505221</t>
  </si>
  <si>
    <t>505351</t>
  </si>
  <si>
    <t>546520</t>
  </si>
  <si>
    <t>Elec Swaps-Gain/Loss</t>
  </si>
  <si>
    <t>Other Egy Purch, Int</t>
  </si>
  <si>
    <t>Exchng Value Purch</t>
  </si>
  <si>
    <t>Exch Value Purch Est</t>
  </si>
  <si>
    <t>Purch Power Exp Est</t>
  </si>
  <si>
    <t>IPP Egy Purch</t>
  </si>
  <si>
    <t>Trading Netted-Estm</t>
  </si>
  <si>
    <t>Post-Merg Imb Charge</t>
  </si>
  <si>
    <t>Trading Purch Netted</t>
  </si>
  <si>
    <t>Bookout Purchases Ne</t>
  </si>
  <si>
    <t>Bookout Purch Net-Es</t>
  </si>
  <si>
    <t>Trdg Purch Nted-Estm</t>
  </si>
  <si>
    <t>Oprating Resrves Exp</t>
  </si>
  <si>
    <t>Estimates</t>
  </si>
  <si>
    <t>Exchange</t>
  </si>
  <si>
    <t>FERC 565</t>
  </si>
  <si>
    <t>506010</t>
  </si>
  <si>
    <t>506020</t>
  </si>
  <si>
    <t>506050</t>
  </si>
  <si>
    <t>546530</t>
  </si>
  <si>
    <t>ISO/PX Charges</t>
  </si>
  <si>
    <t>Short-Term Firm Whee</t>
  </si>
  <si>
    <t>Wheeling Expense Est</t>
  </si>
  <si>
    <t>Non-Firm Wheeling Ex</t>
  </si>
  <si>
    <t>Firm Wheeling Exp</t>
  </si>
  <si>
    <t>BPA</t>
  </si>
  <si>
    <t>SMUD Purchases</t>
  </si>
  <si>
    <t>GP Camas</t>
  </si>
  <si>
    <t>304111</t>
  </si>
  <si>
    <t>Move SMUD Provisional Purchase from 555 to 447</t>
  </si>
  <si>
    <t>NPC Subtotal</t>
  </si>
  <si>
    <t>Ties to Monthly NPC Report</t>
  </si>
  <si>
    <t>BPA Residential Exchange</t>
  </si>
  <si>
    <t>Adjusted Total</t>
  </si>
  <si>
    <t>Total FERC Account 447</t>
  </si>
  <si>
    <t>Total FERC Account 555</t>
  </si>
  <si>
    <t>Total FERC Account 565</t>
  </si>
  <si>
    <t>Firm Energy Purchases</t>
  </si>
  <si>
    <t>Firm Demand Purchases</t>
  </si>
  <si>
    <t>Excess NPC - Deferral</t>
  </si>
  <si>
    <t>Imputed and added to 555 per terms of the contract</t>
  </si>
  <si>
    <t>NPC deferred through mechanisms in various states</t>
  </si>
  <si>
    <t>Transmission Services - Wyo - Pacific Cheyenne</t>
  </si>
  <si>
    <t>On System Firm - Portland Gen Elec</t>
  </si>
  <si>
    <t>On System Firm - Brigham City</t>
  </si>
  <si>
    <t>On System Firm - Utah FERC Customers</t>
  </si>
  <si>
    <t>On System Firm - Wyo - Pacific Cheyenne</t>
  </si>
  <si>
    <t>Transmission Services - Utah FERC Customers</t>
  </si>
  <si>
    <t>Excess Net Power Costs-Amortz</t>
  </si>
  <si>
    <t>Renewable Energy Credit Sales-Deferral</t>
  </si>
  <si>
    <t>Electricity Swaps - Gains/Losses Estimate</t>
  </si>
  <si>
    <t/>
  </si>
  <si>
    <t>447NPC</t>
  </si>
  <si>
    <t>555NPC</t>
  </si>
  <si>
    <t>565NPC</t>
  </si>
  <si>
    <t>FERC 501</t>
  </si>
  <si>
    <t>Monthly NPC Report - Coal</t>
  </si>
  <si>
    <t>Carbon</t>
  </si>
  <si>
    <t>Cholla</t>
  </si>
  <si>
    <t>Colstrip</t>
  </si>
  <si>
    <t>Craig</t>
  </si>
  <si>
    <t>Dave Johnston</t>
  </si>
  <si>
    <t>Hayden</t>
  </si>
  <si>
    <t>Hunter</t>
  </si>
  <si>
    <t>Huntington</t>
  </si>
  <si>
    <t>Jim Bridger</t>
  </si>
  <si>
    <t>Naughton</t>
  </si>
  <si>
    <t>Wyodak</t>
  </si>
  <si>
    <t>501NPC</t>
  </si>
  <si>
    <t>Coal Consumed for Generation</t>
  </si>
  <si>
    <t>Natural Gas Consumed for Generation</t>
  </si>
  <si>
    <t>Gas consumed at Naughton</t>
  </si>
  <si>
    <t>Natural Gas Swaps - Gains/Losses</t>
  </si>
  <si>
    <t>Subtotal Non-Gadsby</t>
  </si>
  <si>
    <t>Gadsby</t>
  </si>
  <si>
    <t>Booked in FERC account 501, but included with Gas plants in monthly NPC report</t>
  </si>
  <si>
    <t>Secondary Labor Adjustment</t>
  </si>
  <si>
    <t>Lodging</t>
  </si>
  <si>
    <t>Cellular Telephone Expense</t>
  </si>
  <si>
    <t>Amortization of Deferred Overburden</t>
  </si>
  <si>
    <t>Cement &amp; Concrete Products</t>
  </si>
  <si>
    <t>Chemicals</t>
  </si>
  <si>
    <t>Computer Hardware</t>
  </si>
  <si>
    <t>Computer Software, Licenses</t>
  </si>
  <si>
    <t>Conveyor Supplies</t>
  </si>
  <si>
    <t>Drills, Bits and Augers</t>
  </si>
  <si>
    <t>Electric Motors and Generators</t>
  </si>
  <si>
    <t>Explosives</t>
  </si>
  <si>
    <t>Gravel &amp; Rock</t>
  </si>
  <si>
    <t>Uniform / Safety Equipment</t>
  </si>
  <si>
    <t>Roof Control</t>
  </si>
  <si>
    <t>Lubricants, Oil, Grease</t>
  </si>
  <si>
    <t>Electronic Supplies</t>
  </si>
  <si>
    <t>Office Furniture &amp; Equipment</t>
  </si>
  <si>
    <t>Office Supplies</t>
  </si>
  <si>
    <t>Other Electrical Equipment/Supplies</t>
  </si>
  <si>
    <t>Pipe, Valves and Fittings</t>
  </si>
  <si>
    <t>Wood Products</t>
  </si>
  <si>
    <t>Tires, Tubes, and Wheels</t>
  </si>
  <si>
    <t>HVAC</t>
  </si>
  <si>
    <t>Tools</t>
  </si>
  <si>
    <t>Hydraulic Components</t>
  </si>
  <si>
    <t>Fuel-Veh/Mobile Equip</t>
  </si>
  <si>
    <t>Heavy Equipment Mat'l &amp; Supplies</t>
  </si>
  <si>
    <t>Pumps</t>
  </si>
  <si>
    <t>Miscellaneous Materials &amp; Supplies</t>
  </si>
  <si>
    <t>Material Price Variance Account</t>
  </si>
  <si>
    <t>Mining - Materials &amp; Supplies - Credit</t>
  </si>
  <si>
    <t>Environmental Services</t>
  </si>
  <si>
    <t>Miscellaneous Contracts &amp; Services</t>
  </si>
  <si>
    <t>Bank Charges &amp; Fees</t>
  </si>
  <si>
    <t>Mining - Other O&amp;M and A&amp;G - Credit</t>
  </si>
  <si>
    <t>Other Amortization Mines</t>
  </si>
  <si>
    <t>Fin Mgr</t>
  </si>
  <si>
    <t>Finance Analyst</t>
  </si>
  <si>
    <t>Mining Other</t>
  </si>
  <si>
    <t>Miscellaneous Other Costs in GRID-Related FERC accounts</t>
  </si>
  <si>
    <t>On-Site Meals &amp; Refreshments</t>
  </si>
  <si>
    <t>Meals &amp; Entertainment</t>
  </si>
  <si>
    <t>Registration Fees</t>
  </si>
  <si>
    <t>Books &amp; Subscriptions</t>
  </si>
  <si>
    <t>Fuel Handling</t>
  </si>
  <si>
    <t>Coal Train - PEO Share</t>
  </si>
  <si>
    <t>Oil Consumed for Generation</t>
  </si>
  <si>
    <t>Start-up Fuel - Diesel</t>
  </si>
  <si>
    <t>Start-up Fuel - Gas</t>
  </si>
  <si>
    <t>Flyash Sales (Reduction of Expense)</t>
  </si>
  <si>
    <t>Metal &amp; Steel</t>
  </si>
  <si>
    <t>Breakers and Switches</t>
  </si>
  <si>
    <t>Cranes, Hoists &amp; Cables</t>
  </si>
  <si>
    <t>Safety Supplies</t>
  </si>
  <si>
    <t>Insulators</t>
  </si>
  <si>
    <t>Conductor</t>
  </si>
  <si>
    <t>Meters,Relays,Instruments,Control Parts</t>
  </si>
  <si>
    <t>Gaskets, packing and O rings</t>
  </si>
  <si>
    <t>Fastners</t>
  </si>
  <si>
    <t>Hoses, Hose Fittings(Non-Hydrolic)</t>
  </si>
  <si>
    <t>Transformers</t>
  </si>
  <si>
    <t>Vehicles</t>
  </si>
  <si>
    <t>Vehicle Expense - License Fees</t>
  </si>
  <si>
    <t>Insulation Material, Non-Electric</t>
  </si>
  <si>
    <t>Power Transmission, Mechanical</t>
  </si>
  <si>
    <t>Constr &amp; Maint Contracts-Labor</t>
  </si>
  <si>
    <t>Constr &amp; Maint Contracts-Other</t>
  </si>
  <si>
    <t>Consulting/Technical Services</t>
  </si>
  <si>
    <t>Engineering Services</t>
  </si>
  <si>
    <t>Freight/Hauling Services</t>
  </si>
  <si>
    <t>Vehicles - External Services</t>
  </si>
  <si>
    <t>Equipment Rent</t>
  </si>
  <si>
    <t>Capital Accruals - Not in AFUDC Base</t>
  </si>
  <si>
    <t>Depreciation-Motor Veh. &amp; Mobile Plant</t>
  </si>
  <si>
    <t>Permits &amp; Licenses</t>
  </si>
  <si>
    <t>Supervisor/Engineer</t>
  </si>
  <si>
    <t>Helper</t>
  </si>
  <si>
    <t>Journeyman</t>
  </si>
  <si>
    <t>Operator</t>
  </si>
  <si>
    <t>Engineer</t>
  </si>
  <si>
    <t>Mechanic</t>
  </si>
  <si>
    <t>Helper Overtime</t>
  </si>
  <si>
    <t>Journeyman OT</t>
  </si>
  <si>
    <t>Operators Overtime</t>
  </si>
  <si>
    <t>Director</t>
  </si>
  <si>
    <t>Supervisor/Engineer Overtime</t>
  </si>
  <si>
    <t>Mechanic OT</t>
  </si>
  <si>
    <t>Jrnymn, Mill Crew, Reg Rate</t>
  </si>
  <si>
    <t>Journeyman P&amp;D</t>
  </si>
  <si>
    <t>Construction Overheads</t>
  </si>
  <si>
    <t>Labor Costs Settled to Capital</t>
  </si>
  <si>
    <t>Settled to Capital -  Surcharges</t>
  </si>
  <si>
    <t>Non-GRID FERC Accounts</t>
  </si>
  <si>
    <t>Total FERC Account 501</t>
  </si>
  <si>
    <t>FERC 503</t>
  </si>
  <si>
    <t xml:space="preserve">Monthly NPC Report - Other </t>
  </si>
  <si>
    <t>Blundell</t>
  </si>
  <si>
    <t>503NPC</t>
  </si>
  <si>
    <t>Steam from Other Sources - Geothermal</t>
  </si>
  <si>
    <t>IBEW 57 PS Premium Pay</t>
  </si>
  <si>
    <t>Subtotal Non-NPC Accounts</t>
  </si>
  <si>
    <t>Total FERC Account 503</t>
  </si>
  <si>
    <t>FERC 547</t>
  </si>
  <si>
    <t xml:space="preserve">Monthly NPC Report - Gas </t>
  </si>
  <si>
    <t>Chehalis</t>
  </si>
  <si>
    <t>Currant Creek</t>
  </si>
  <si>
    <t>Gadsby CT</t>
  </si>
  <si>
    <t>Hermiston</t>
  </si>
  <si>
    <t>Lake Side</t>
  </si>
  <si>
    <t>Little Mountain</t>
  </si>
  <si>
    <t>547NPC</t>
  </si>
  <si>
    <t>InterCo Natural Gas Consumed</t>
  </si>
  <si>
    <t>Natural Gas Exp - Under Capital Lease</t>
  </si>
  <si>
    <t>Subtotal Gadsby from 501</t>
  </si>
  <si>
    <t xml:space="preserve">Gadsby is included in gas generation for monthly NPC report </t>
  </si>
  <si>
    <t>FERC</t>
  </si>
  <si>
    <t>Description</t>
  </si>
  <si>
    <t>Anc Rev Sch 3 - C&amp;T Reg&amp;Freq</t>
  </si>
  <si>
    <t>Anc Rev Sch 5&amp;6-C&amp;T Spn &amp; Supp</t>
  </si>
  <si>
    <t xml:space="preserve">Use of Facility - Revenue </t>
  </si>
  <si>
    <t>Pre-Merger Firm Wheeling Revenue - PPD</t>
  </si>
  <si>
    <t>Primary Delivery and Distribution Sub Ch</t>
  </si>
  <si>
    <t>Ancillary Revenue Sch 1 - Scheduling</t>
  </si>
  <si>
    <t>Ancillary Rev Sch 3 - Reg&amp;Freq (Transm)</t>
  </si>
  <si>
    <t>Ancillary Rev Sch 5&amp;6-Spin&amp;Supp (Transm)</t>
  </si>
  <si>
    <t>Transmission Resales to Other Parties</t>
  </si>
  <si>
    <t>Transmission Rev-Unreserved Use Charges</t>
  </si>
  <si>
    <t>Prv Rate Ref-Interdepartmental</t>
  </si>
  <si>
    <t>Post-Merger Firm Wheeling Revenue</t>
  </si>
  <si>
    <t xml:space="preserve">Short-Term Firm Wheeling </t>
  </si>
  <si>
    <t>Pre-Merger Firm Wheeling Revenue - UPD</t>
  </si>
  <si>
    <t>Transmisson Point-to-Point Revenue</t>
  </si>
  <si>
    <t>Non-Firm Wheeling Revenue</t>
  </si>
  <si>
    <t>Transm Cap Re-assign</t>
  </si>
  <si>
    <t>Transm Capacity Re-assignment Contra Rev</t>
  </si>
  <si>
    <t>Transm Imbalance Penalty Revenue-Load</t>
  </si>
  <si>
    <t>Transm Imbalance Penalty Rev-Pt-to-Pt</t>
  </si>
  <si>
    <t>FERC Acct</t>
  </si>
  <si>
    <t>SALES FOR RESALE</t>
  </si>
  <si>
    <t>DEFERRED REVENUES</t>
  </si>
  <si>
    <t>FUEL CONSUMED</t>
  </si>
  <si>
    <t>STEAM FRM OTH SRCS</t>
  </si>
  <si>
    <t>FUEL</t>
  </si>
  <si>
    <t>PURCHASED POWER</t>
  </si>
  <si>
    <t>TRANSMISSION OF ELECTRICITY BY OTHERS</t>
  </si>
  <si>
    <t>Detail per Subaccount</t>
  </si>
  <si>
    <t>ON-SYS WHOLE-FIRM</t>
  </si>
  <si>
    <t>POST MERGER FIRM</t>
  </si>
  <si>
    <t>S/T FIRM WHOLESALE</t>
  </si>
  <si>
    <t>SLS FOR RESL-SURP</t>
  </si>
  <si>
    <t>OFF-SYS - NON FIRM</t>
  </si>
  <si>
    <t>BOOKOUTS NETTED-GAIN</t>
  </si>
  <si>
    <t>TRADING NETTED-GAINS</t>
  </si>
  <si>
    <t>TRANS SRVC</t>
  </si>
  <si>
    <t>Other Wheeling Rev</t>
  </si>
  <si>
    <t>S/T FIRM WHEEL REV</t>
  </si>
  <si>
    <t>L/T FIRM WHEEL REV</t>
  </si>
  <si>
    <t>NON-FIRM WHEEL REV</t>
  </si>
  <si>
    <t>FUEL CONSUMED-COAL</t>
  </si>
  <si>
    <t>FUEL - OVRBDN AMORT</t>
  </si>
  <si>
    <t>FUEL HAND-COAL</t>
  </si>
  <si>
    <t>START UP FUEL - GAS</t>
  </si>
  <si>
    <t>FUEL CONSUMED-GAS</t>
  </si>
  <si>
    <t>FUEL CONSUMED-DIESEL</t>
  </si>
  <si>
    <t>START UP FUEL-DIESEL</t>
  </si>
  <si>
    <t>FUEL CONS-RES DISP</t>
  </si>
  <si>
    <t>ASH &amp; ASH BYPRD SALE</t>
  </si>
  <si>
    <t>NATURAL GAS</t>
  </si>
  <si>
    <t>REG BILL OR-(PACF)</t>
  </si>
  <si>
    <t>REG BILL-WA (PACF)</t>
  </si>
  <si>
    <t>REG BILL-ID (UTAH)</t>
  </si>
  <si>
    <t>OTH/INT/REC/DEL</t>
  </si>
  <si>
    <t>ELECTRICITY SWAPS</t>
  </si>
  <si>
    <t>IPP ENERGY PURCH</t>
  </si>
  <si>
    <t>BOOKOUTS NETTED-LOSS</t>
  </si>
  <si>
    <t>TRADING NETTED-LOSS</t>
  </si>
  <si>
    <t>FIRM ENERGY PURCH</t>
  </si>
  <si>
    <t>FIRM DEMAND PURCH</t>
  </si>
  <si>
    <t>POST-MERG FIRM PUR</t>
  </si>
  <si>
    <t>TRNS ELEC BY OTHRS</t>
  </si>
  <si>
    <t>S/T FIRM WHEELING</t>
  </si>
  <si>
    <t>NON-FIRM WHEEL EXP</t>
  </si>
  <si>
    <t>POST-MRG WHEEL EXP</t>
  </si>
  <si>
    <t>F.Yr</t>
  </si>
  <si>
    <t>Per</t>
  </si>
  <si>
    <t>DocumentNo</t>
  </si>
  <si>
    <t>Locatn</t>
  </si>
  <si>
    <t>Secondary</t>
  </si>
  <si>
    <t>Account</t>
  </si>
  <si>
    <t>Acct Description</t>
  </si>
  <si>
    <t>Amount$</t>
  </si>
  <si>
    <t>Text</t>
  </si>
  <si>
    <t>RefDoc.No.</t>
  </si>
  <si>
    <t>Vendor</t>
  </si>
  <si>
    <t>Vendor Name</t>
  </si>
  <si>
    <t>WBS Elem.</t>
  </si>
  <si>
    <t>Order</t>
  </si>
  <si>
    <t>CCtr</t>
  </si>
  <si>
    <t>Cost Object</t>
  </si>
  <si>
    <t>Cost Object Description</t>
  </si>
  <si>
    <t>Profit Ctr</t>
  </si>
  <si>
    <t>Pctr Description</t>
  </si>
  <si>
    <t>Business Unit</t>
  </si>
  <si>
    <t>CoCode</t>
  </si>
  <si>
    <t>On Sys Firm-Portland Gen Electric</t>
  </si>
  <si>
    <t>Net Power Cost</t>
  </si>
  <si>
    <t>PacifiCorp Energy</t>
  </si>
  <si>
    <t>On Sys Firm-Wyo-Pacific Cheyenne</t>
  </si>
  <si>
    <t>On Sys Firm-Utah FERC Customers</t>
  </si>
  <si>
    <t>On Sys Firm-Brigham City</t>
  </si>
  <si>
    <t>Wholesale Customer Counts</t>
  </si>
  <si>
    <t>Transm Loss Charge Pass-Through</t>
  </si>
  <si>
    <t>Transmission Support</t>
  </si>
  <si>
    <t>Pacific Power</t>
  </si>
  <si>
    <t>Short-Term Firm Wholesale</t>
  </si>
  <si>
    <t>07 201107 A</t>
  </si>
  <si>
    <t>07 201108 A</t>
  </si>
  <si>
    <t>Trading Sales Netted-Estimate</t>
  </si>
  <si>
    <t>NPC Est- Trade Sales</t>
  </si>
  <si>
    <t>Bookout Sales Netted-Estimate</t>
  </si>
  <si>
    <t>Bookout Sales Netted - Estimate</t>
  </si>
  <si>
    <t>Line Loss W/S Trading Revenue(In MW-PBS)</t>
  </si>
  <si>
    <t>07 201109 A</t>
  </si>
  <si>
    <t>07 201106 A</t>
  </si>
  <si>
    <t>Sales for Resale Revenue Estimate</t>
  </si>
  <si>
    <t>NPC Est-Sales for Resale Revenue</t>
  </si>
  <si>
    <t>Bookouts Netted-Estimated Gain</t>
  </si>
  <si>
    <t>Bookouts Netted - Estimated Gain/Loss</t>
  </si>
  <si>
    <t>Bookouts Netted-Gains</t>
  </si>
  <si>
    <t>Trans Serv-Wyo-Pacific Cheyenne</t>
  </si>
  <si>
    <t>Trans Serv-Utah FERC Customers</t>
  </si>
  <si>
    <t>Transmission Executives</t>
  </si>
  <si>
    <t>Use of Facility - Revenue</t>
  </si>
  <si>
    <t>Primary Delivery and Distribution Sub Charges</t>
  </si>
  <si>
    <t>Ancillary Revenue Sch 3 - Reg&amp;Freq (Transm)</t>
  </si>
  <si>
    <t>Ancillary Revenue Sch 3 - Reg&amp;Freq (C&amp;T)</t>
  </si>
  <si>
    <t>Ancillary Rev Sch 5-Spin (C&amp;T)</t>
  </si>
  <si>
    <t>Ancillary Rev Sch 5-Spin (Transm)</t>
  </si>
  <si>
    <t>SCE:  Phase Shifter Accrual: Nov 10-Nov 11</t>
  </si>
  <si>
    <t>PGE:  Phase Shifter Accrual: Nov 10-Nov 11</t>
  </si>
  <si>
    <t>Short-Term Firm Wheeling</t>
  </si>
  <si>
    <t>Firm Wheeling Revenue</t>
  </si>
  <si>
    <t>Transm Capacity Re-assignment Revenue</t>
  </si>
  <si>
    <t>Estimated Accrual for refund to WAPA for at tariff</t>
  </si>
  <si>
    <t>SAVAGE SERVICES CORP</t>
  </si>
  <si>
    <t>YHHEAVY</t>
  </si>
  <si>
    <t>Htg. Heavy Equipment Operations</t>
  </si>
  <si>
    <t>Huntington Plant Common Core</t>
  </si>
  <si>
    <t>Savage Services - estimate - Ash Haul and Water Ha</t>
  </si>
  <si>
    <t>Savage Services -Ash Haul and Water Haul</t>
  </si>
  <si>
    <t>VERIZON WIRELESS</t>
  </si>
  <si>
    <t>Energy West - Software &amp; Other Charges</t>
  </si>
  <si>
    <t>Energy West Mines Administration</t>
  </si>
  <si>
    <t>Non-IT Standard Wireless Telecom Accrual.</t>
  </si>
  <si>
    <t>WY - Wyodak Coal Handling Expenses</t>
  </si>
  <si>
    <t>Wyodak Plant Common Core</t>
  </si>
  <si>
    <t>Bridger Coal Billings - IT Costs</t>
  </si>
  <si>
    <t>Corporate Transactions</t>
  </si>
  <si>
    <t>Corporate</t>
  </si>
  <si>
    <t>Naughton #1 Coal Consumed</t>
  </si>
  <si>
    <t>Naughton Pulverize Coal-Unit 1</t>
  </si>
  <si>
    <t>Naughton Plant - Unit One</t>
  </si>
  <si>
    <t>Naughton #2 Coal Consumed</t>
  </si>
  <si>
    <t>Naughton Pulverize Coal-Unit 2</t>
  </si>
  <si>
    <t>Naughton Plant - Unit Two</t>
  </si>
  <si>
    <t>Naughton #3 Coal Consumed</t>
  </si>
  <si>
    <t>Naughton Pulverize Coal-Unit 3</t>
  </si>
  <si>
    <t>Naughton Plant - Unit Three</t>
  </si>
  <si>
    <t>CARBON 1 - COAL CONSUMED</t>
  </si>
  <si>
    <t>Carbon Pulverize Coal-Unit 1</t>
  </si>
  <si>
    <t>Carbon Plant- Unit One</t>
  </si>
  <si>
    <t>CARBON 2 - COAL CONSUMED</t>
  </si>
  <si>
    <t>Carbon Pulverize Coal-Unit 2</t>
  </si>
  <si>
    <t>Carbon Plant- Unit Two</t>
  </si>
  <si>
    <t>Coal Consumed - D. Johnston 1</t>
  </si>
  <si>
    <t>DJohnston Pulverize Coal-Unit 1</t>
  </si>
  <si>
    <t>Dave Johnston Plant Unit One</t>
  </si>
  <si>
    <t>Coal Consumed - D. Johnston 2</t>
  </si>
  <si>
    <t>DJohnston Pulverize Coal-Unit 2</t>
  </si>
  <si>
    <t>Dave Johnston Plant Unit Two</t>
  </si>
  <si>
    <t>Coal Consumed - D. Johnston 3</t>
  </si>
  <si>
    <t>DJohnston Pulverize Coal-Unit 3</t>
  </si>
  <si>
    <t>Dave Johnston Plant Unit Three</t>
  </si>
  <si>
    <t>Coal Consumed - D. Johnston 4</t>
  </si>
  <si>
    <t>DJohnston Pulverize Coal-Unit 4</t>
  </si>
  <si>
    <t>Dave Johnston Plant Unit Four</t>
  </si>
  <si>
    <t>Hunter Pulverize Coal-Unit 1</t>
  </si>
  <si>
    <t>Hunter Plant Unit One</t>
  </si>
  <si>
    <t>HUNTER 1 - COAL CONSUMED</t>
  </si>
  <si>
    <t>Hunter Pulverize Coal-Unit 2</t>
  </si>
  <si>
    <t>Hunter Plant Unit Two</t>
  </si>
  <si>
    <t>HUNTER 2 - COAL CONSUMED</t>
  </si>
  <si>
    <t>Hunter Pulverize Coal-Unit 3</t>
  </si>
  <si>
    <t>Hunter Plant Unit Three</t>
  </si>
  <si>
    <t>HUNTER 3 - COAL CONSUMED</t>
  </si>
  <si>
    <t>Huntington Pulverize Coal-Unit 1</t>
  </si>
  <si>
    <t>Huntington Plant Unit One</t>
  </si>
  <si>
    <t>HUNTINGTON 1 - COAL CONSUMED</t>
  </si>
  <si>
    <t>Huntington Pulverize Coal-Unit 2</t>
  </si>
  <si>
    <t>Huntington Plant Unit Two</t>
  </si>
  <si>
    <t>HUNTINGTON 2 - COAL CONSUMED</t>
  </si>
  <si>
    <t>Coal Consumed -  J. Bridger Unit 1 - (BTL)</t>
  </si>
  <si>
    <t>JBridger Pulverize Coal-Unit 1</t>
  </si>
  <si>
    <t>Jim Bridger Plant - Unit One</t>
  </si>
  <si>
    <t>Coal Consumed -  J. Bridger Unit 1</t>
  </si>
  <si>
    <t>Coal Consumed -  J. Bridger Unit 2 - (BTL)</t>
  </si>
  <si>
    <t>JBridger Pulverize Coal-Unit 2</t>
  </si>
  <si>
    <t>Jim Bridger Plant - Unit Two</t>
  </si>
  <si>
    <t>Coal Consumed -  J. Bridger Unit 2</t>
  </si>
  <si>
    <t>Coal Consumed -  J. Bridger Unit 3 - (BTL)</t>
  </si>
  <si>
    <t>JBridger Pulverize Coal-Unit 3</t>
  </si>
  <si>
    <t>Jim Bridger Plant - Unit Three</t>
  </si>
  <si>
    <t>Coal Consumed -  J. Bridger Unit 3</t>
  </si>
  <si>
    <t>Coal Consumed -  J. Bridger Unit 4 - (BTL)</t>
  </si>
  <si>
    <t>JBridger Pulverize Coal-Unit 4</t>
  </si>
  <si>
    <t>Jim Bridger Plant - Unit Four</t>
  </si>
  <si>
    <t>Coal Consumed -  J. Bridger Unit 4</t>
  </si>
  <si>
    <t>Coal Consumed - Wyodak</t>
  </si>
  <si>
    <t>Wyodak Pulverize Coal-Unit 1</t>
  </si>
  <si>
    <t>Wyodak Plant Unit One</t>
  </si>
  <si>
    <t>Colstrip Boiler</t>
  </si>
  <si>
    <t>Colstrip Plant</t>
  </si>
  <si>
    <t>Craig #2 Coal Consumed</t>
  </si>
  <si>
    <t>Craig Common</t>
  </si>
  <si>
    <t>Craig Plant</t>
  </si>
  <si>
    <t>Craig #1 Coal Consumed</t>
  </si>
  <si>
    <t>Craig Maintenance Facilities</t>
  </si>
  <si>
    <t>Cholla Coal Consumed  Preliminary</t>
  </si>
  <si>
    <t>Cholla Common Systems</t>
  </si>
  <si>
    <t>Cholla Plant</t>
  </si>
  <si>
    <t>Hayden #2  Coal Consumed</t>
  </si>
  <si>
    <t>Hayden Common Systems</t>
  </si>
  <si>
    <t>Hayden Plant</t>
  </si>
  <si>
    <t>Hayden #1  Coal Consumed</t>
  </si>
  <si>
    <t>ENERGY WEST BANK FEES</t>
  </si>
  <si>
    <t>J P MORGAN SECURITIES INC</t>
  </si>
  <si>
    <t>Deer Creek Mine</t>
  </si>
  <si>
    <t>WELLS FARGO BANK NA</t>
  </si>
  <si>
    <t>EWMC UPLOAD</t>
  </si>
  <si>
    <t>Transfer Costs to Coal Inventory- Other O&amp;M</t>
  </si>
  <si>
    <t>Transfer Costs to Coal Inventory- M&amp;S</t>
  </si>
  <si>
    <t>Prep Plant</t>
  </si>
  <si>
    <t>Preparation Plant Mine</t>
  </si>
  <si>
    <t>Trf Prep Plant costs to Inv - M &amp; S</t>
  </si>
  <si>
    <t>Bridger Coal Company Billing</t>
  </si>
  <si>
    <t>Recruiting Fees</t>
  </si>
  <si>
    <t>Legal Consulting Services - Legal Fees</t>
  </si>
  <si>
    <t>CROWELL &amp; MORING LLP</t>
  </si>
  <si>
    <t>Legal Fees</t>
  </si>
  <si>
    <t>I/C Moving/Relocation Services - HSofA</t>
  </si>
  <si>
    <t>HOMESERVICES RELOCATION LLC</t>
  </si>
  <si>
    <t>Moving/Relocation Services-Employees</t>
  </si>
  <si>
    <t>AT&amp;T MOBILITY II LLC</t>
  </si>
  <si>
    <t>Non-IT Specific Wireless Telecom Accrual.</t>
  </si>
  <si>
    <t>Other Utilities</t>
  </si>
  <si>
    <t>BRIDGER SEWER BILLING TO A/R 116850</t>
  </si>
  <si>
    <t>BRIDGER WATER BILLING TO A/R 116850</t>
  </si>
  <si>
    <t>Water</t>
  </si>
  <si>
    <t>HR/Payroll Document</t>
  </si>
  <si>
    <t>Corporate Aircraft Expense Allocation</t>
  </si>
  <si>
    <t>Deferred Stripping Costs - Idaho</t>
  </si>
  <si>
    <t>Idaho Deferred Overburden Costs</t>
  </si>
  <si>
    <t>Fuel Resources</t>
  </si>
  <si>
    <t>Deferred Stripping Costs Amort - Idaho</t>
  </si>
  <si>
    <t>Deferred Stripping Costs - Wyoming</t>
  </si>
  <si>
    <t>Wyoming Deferred Overburden Costs</t>
  </si>
  <si>
    <t>Deferred Stripping Costs Amort - Wyoming</t>
  </si>
  <si>
    <t>WYOMING ANALYTICAL LABORATORIES</t>
  </si>
  <si>
    <t>BRIDGER COAL BURNED SAMPLE ANALYSIS</t>
  </si>
  <si>
    <t>Jim Bridger Plant Common</t>
  </si>
  <si>
    <t>Jim Bridger plant</t>
  </si>
  <si>
    <t>SGS NORTH AMERICA INC</t>
  </si>
  <si>
    <t>JB COAL LAB</t>
  </si>
  <si>
    <t>Bridger mine coal analysis work</t>
  </si>
  <si>
    <t>BRIDGER COAL ANALYSES OR ASSOC WORK</t>
  </si>
  <si>
    <t>Interwest Mining</t>
  </si>
  <si>
    <t>Bridger Coal</t>
  </si>
  <si>
    <t>Dave Johnston Plant Common Core</t>
  </si>
  <si>
    <t>Hunter Plant Common Core</t>
  </si>
  <si>
    <t>NAUGHTON COAL ANALYSES &amp; ASSOC WORK</t>
  </si>
  <si>
    <t>Naughton Plant (B/S) - Materials</t>
  </si>
  <si>
    <t>BLACK &amp; VEATCH CORPORATIONJim Bridger Fuel Impact</t>
  </si>
  <si>
    <t>JB Fuel Impact</t>
  </si>
  <si>
    <t>BARCODE</t>
  </si>
  <si>
    <t>CODALE ELECTRIC SUPPLY INC</t>
  </si>
  <si>
    <t>01 Surge Bin and Feeder Modifications</t>
  </si>
  <si>
    <t>CDG-EAPEng Phase 2--01 Surge Bin Mods</t>
  </si>
  <si>
    <t>GENERAL ELECTRIC INTERNATIONAL INCExpedtite &amp; frei</t>
  </si>
  <si>
    <t>Motor for 01 Secondary Crusher</t>
  </si>
  <si>
    <t>APPLIED INDUSTRIAL TECHNOLOGIES</t>
  </si>
  <si>
    <t>Transfer from NB to BI</t>
  </si>
  <si>
    <t>U0 Coal Combustible Dust CY11</t>
  </si>
  <si>
    <t>W W GRAINGER INC</t>
  </si>
  <si>
    <t>ECHO GLOBAL LOGISTICS INC</t>
  </si>
  <si>
    <t>ALPINE INDUSTRIAL SYSTEMS LLC-Alpine- Dust Collect</t>
  </si>
  <si>
    <t>CCI MECHANICAL INC-CCI - Dust covers for 9&amp;10</t>
  </si>
  <si>
    <t>FLSMIDTH SALT LAKE CITY INC - PRELIMINARY ENGINEER</t>
  </si>
  <si>
    <t>U0 COAL DUST MITIGATION - ENGINEERING</t>
  </si>
  <si>
    <t>Carbon Plant- Common Core</t>
  </si>
  <si>
    <t>THERMAL WEST INDUSTRIAL INC</t>
  </si>
  <si>
    <t>300 Gen Coal Handling Feasibility Constr</t>
  </si>
  <si>
    <t>CCC GROUP INC</t>
  </si>
  <si>
    <t>CCC GROUP INC, No.1 Transfer Tower Modifications</t>
  </si>
  <si>
    <t>KAMAN INDUSTRIAL TECHNOLOGIES CORP</t>
  </si>
  <si>
    <t>U0 Tripper Belt Gear Drive</t>
  </si>
  <si>
    <t>LARRY L YOUNG</t>
  </si>
  <si>
    <t>RECLAIM HOPPER DUST_SPILLAGE CONTROL</t>
  </si>
  <si>
    <t>POWER SOURCE SERVICES INC</t>
  </si>
  <si>
    <t>WYOMING MACHINERY CO</t>
  </si>
  <si>
    <t>Rebuild Redler Gearbox - Kaman</t>
  </si>
  <si>
    <t>Rebuild of Redler Gearbox</t>
  </si>
  <si>
    <t>Upgrade Grizzly Sweeps - Interstate Power Systems</t>
  </si>
  <si>
    <t>Upgrade Grizzly Sweeps</t>
  </si>
  <si>
    <t>Construction of Engart Platforms</t>
  </si>
  <si>
    <t>DUMMY</t>
  </si>
  <si>
    <t>Dummy Profit Center</t>
  </si>
  <si>
    <t>Clearing</t>
  </si>
  <si>
    <t>Scaffolding of Engart</t>
  </si>
  <si>
    <t>SAFWAY SERVICES LLC</t>
  </si>
  <si>
    <t>303 3-1 Redler - Material</t>
  </si>
  <si>
    <t>Rebuild S1 Spare Conveyor Gearbox</t>
  </si>
  <si>
    <t>Rebuild S1 Spare Conveyor Gearbox - Kaman</t>
  </si>
  <si>
    <t>Equip Mech D10-2 CAT Repairs</t>
  </si>
  <si>
    <t>Equip Mech D10-5 CAT Repairs</t>
  </si>
  <si>
    <t>WASTE &amp; WATER LOGISTICS LLC</t>
  </si>
  <si>
    <t>PORTA-POTTIES FOR ROCK GARDEN &amp; BLEND</t>
  </si>
  <si>
    <t>BROKEN ARROW FIELD SERVICESrpl turbo</t>
  </si>
  <si>
    <t>WYOMING MACHINERY COcheck steering, warranty</t>
  </si>
  <si>
    <t>67303 rpr transmission</t>
  </si>
  <si>
    <t>WYOMING MACHINERY COtorque converter OR4092</t>
  </si>
  <si>
    <t>WYOMING MACHINERY COalt OR3749</t>
  </si>
  <si>
    <t>67303 rpl alternator</t>
  </si>
  <si>
    <t>Coal Silo Inspection and Repairs</t>
  </si>
  <si>
    <t>Main Coal Silo Cleaning - Applied Industrial</t>
  </si>
  <si>
    <t>WYOMING MACHINERY COCYL PAC MPN 10R-4378</t>
  </si>
  <si>
    <t>75536 rbld trans/brakes</t>
  </si>
  <si>
    <t>WYOMING MACHINERY COcooler or5547</t>
  </si>
  <si>
    <t>WYOMING MACHINERY COseal kit</t>
  </si>
  <si>
    <t>BROKEN ARROW FIELD SERVICESinstall brakes</t>
  </si>
  <si>
    <t>BROKEN ARROW FIELD SERVICESrepair fuel system</t>
  </si>
  <si>
    <t>Dozer died acts like not getting any</t>
  </si>
  <si>
    <t>COAL SYSTEM CLEANUP PEOPLE</t>
  </si>
  <si>
    <t>POWER SOURCE SERVICES INC. - Maintenance Services</t>
  </si>
  <si>
    <t>WYOMING MACHINERY COcheck turbo warranty</t>
  </si>
  <si>
    <t>75536 exhaust leak, warranty</t>
  </si>
  <si>
    <t>Misc. Mobil Equipment Repairs.</t>
  </si>
  <si>
    <t>Data Transfer to the Mine</t>
  </si>
  <si>
    <t>COAL SYSTEM AREA (DAILY CHECKS)</t>
  </si>
  <si>
    <t>ADJ BRAKES  BOTH PRIMARY CTR MOTORS</t>
  </si>
  <si>
    <t>REDDLER DECK PM - MONTHLY</t>
  </si>
  <si>
    <t>Supply Fuel PM for Rollers</t>
  </si>
  <si>
    <t>General Chute Repair PM for Supply Fuel</t>
  </si>
  <si>
    <t>General Skirting PM for Supply Fuel</t>
  </si>
  <si>
    <t>INTERSTATE POWER SYSTEMS</t>
  </si>
  <si>
    <t>WYOMING MACHINERY COdrive train noise, warranty</t>
  </si>
  <si>
    <t>67303 check noisein drive train, warrant</t>
  </si>
  <si>
    <t>U2 W-4 SUPPLY FUEL PDM ROUTE 7</t>
  </si>
  <si>
    <t>U3 W-4 SUPPLY FUEL PDM ROUTE 3</t>
  </si>
  <si>
    <t>U1 W-4 SUPPLY FUEL PDM ROUTE 6</t>
  </si>
  <si>
    <t>Repair several bad phones and P/A's</t>
  </si>
  <si>
    <t>WHEELER MACHINERY CO</t>
  </si>
  <si>
    <t>Redler/ feeder decks wash down PM, 7 day</t>
  </si>
  <si>
    <t>COAL SYSTEM AREA (WEEKEND)</t>
  </si>
  <si>
    <t>U1 W-4 SUPPLY FUEL PDM ROUTE 1</t>
  </si>
  <si>
    <t>U2 W-4 SUPPLY FUEL PDM ROUTE 2</t>
  </si>
  <si>
    <t>CHANGE OUT GROUNDED BINDICATOR</t>
  </si>
  <si>
    <t>1-1 &amp; 1-2 RECLAIM CONVEYOR - OIL SAMPLES</t>
  </si>
  <si>
    <t>2-1 &amp; 2-2 RECLAIM CONVEYOR - OIL SAMPLES</t>
  </si>
  <si>
    <t>3-2 &amp; 3-3 RECLAIM CONVEYOR - OIL SAMPLES</t>
  </si>
  <si>
    <t>4-2 &amp; 4-3 RECLAIM CONVEYOR - OIL SAMPLES</t>
  </si>
  <si>
    <t>U3 W-3 SUPPLY FUEL PDM ROUTE 4</t>
  </si>
  <si>
    <t>950 LOADER WKLY LUBE -OPER   (FRIDAY)</t>
  </si>
  <si>
    <t>CAT 834 B LUBE-PM0L (MONDAY)</t>
  </si>
  <si>
    <t>CAT 950 LOADER LUBE-PM0L MONTHLY</t>
  </si>
  <si>
    <t>CAT 980 LDR LUBE-PM0L. (MONDAY)</t>
  </si>
  <si>
    <t>1991 CATERPILR MDL 834B DZR, 3M PM</t>
  </si>
  <si>
    <t>PRIME MACHINE INC-Prime Machine - Turn shaft, pres</t>
  </si>
  <si>
    <t>South Truck Drive Shaft</t>
  </si>
  <si>
    <t>SUPPLY FUEL MONTHLY LUBE CHECKS</t>
  </si>
  <si>
    <t>BKCOALYARD11</t>
  </si>
  <si>
    <t>U0 MISC. COAL YARD MATERIALS - 2011</t>
  </si>
  <si>
    <t>BKFUELSUP11</t>
  </si>
  <si>
    <t>U0 ENSURE FUEL SUPPLY TO PLANT 2011</t>
  </si>
  <si>
    <t>JBSFCON</t>
  </si>
  <si>
    <t>JB Supply Fuel Process Consumables</t>
  </si>
  <si>
    <t>YCLABCOL</t>
  </si>
  <si>
    <t>COAL ANALYSIS</t>
  </si>
  <si>
    <t>YECOALHANDLE</t>
  </si>
  <si>
    <t>300 HU Coal Handling - Operations Only</t>
  </si>
  <si>
    <t>YELBCOAL</t>
  </si>
  <si>
    <t>COAL ANALYSIS - BLANKET WORK ORDER</t>
  </si>
  <si>
    <t>HTG Coal Loading Credit Prior Month True-up</t>
  </si>
  <si>
    <t>YHCREDIT</t>
  </si>
  <si>
    <t>Htg. Coal Handling Reversal</t>
  </si>
  <si>
    <t>HTG Coal Loading Credit Current Month</t>
  </si>
  <si>
    <t>YHD10-2</t>
  </si>
  <si>
    <t>D10-2 CAT MAINTENANCE</t>
  </si>
  <si>
    <t>YHD10-3</t>
  </si>
  <si>
    <t>D10-3 CAT MAINTENANCE</t>
  </si>
  <si>
    <t>YHD10-4</t>
  </si>
  <si>
    <t>D10-4 CAT MAINTENANCE</t>
  </si>
  <si>
    <t>YHD10-5</t>
  </si>
  <si>
    <t>D10-5 CAT MAINTENANCE</t>
  </si>
  <si>
    <t>NIELSON CONSTRUCTION CO</t>
  </si>
  <si>
    <t>YHHANDLE</t>
  </si>
  <si>
    <t>Htg. Coal Handling Expenses</t>
  </si>
  <si>
    <t>YHLOADERS</t>
  </si>
  <si>
    <t>HTG PLANT MISC LOADER MAINTENANCE</t>
  </si>
  <si>
    <t>YHWATERPILE</t>
  </si>
  <si>
    <t>U0 Htg Water Coal Pile for Dust Control</t>
  </si>
  <si>
    <t>YJCOALLAB</t>
  </si>
  <si>
    <t>Coal lab - 100% Consumable/Non-billable</t>
  </si>
  <si>
    <t>YJCOALYD</t>
  </si>
  <si>
    <t>JB Supply Fuel PCO Labor K-line</t>
  </si>
  <si>
    <t>YJHEOSF</t>
  </si>
  <si>
    <t>OPERATE EQUIP FOR SUPPLY FUEL</t>
  </si>
  <si>
    <t>YJM60629</t>
  </si>
  <si>
    <t>SCRAPER CAT 637E 805</t>
  </si>
  <si>
    <t>YJM60631</t>
  </si>
  <si>
    <t>DOZER CAT D9L 808</t>
  </si>
  <si>
    <t>DOZER CAT D10R 811</t>
  </si>
  <si>
    <t>YJM67303</t>
  </si>
  <si>
    <t>WYOMING MACHINERY COPUMP GP OIL  MPN 10R-1001</t>
  </si>
  <si>
    <t>WYOMING MACHINERY CODozer Cat D-10,Wyo. Machinery</t>
  </si>
  <si>
    <t>YJM75536</t>
  </si>
  <si>
    <t>93 CAT D11N DOZER 543</t>
  </si>
  <si>
    <t>Railroad Car Repair</t>
  </si>
  <si>
    <t>YJRRCAR07</t>
  </si>
  <si>
    <t>Naughton Supply Fuel-0</t>
  </si>
  <si>
    <t>Coal Lab Handling Charges for NTN</t>
  </si>
  <si>
    <t>Carbon Supply Fuel-Unit 0</t>
  </si>
  <si>
    <t>Coal Lab Handling Charges for CRB</t>
  </si>
  <si>
    <t>DJohnston Supply Fuel-Unit 0</t>
  </si>
  <si>
    <t>Coal Lab Handling Charges for DJ</t>
  </si>
  <si>
    <t>Coal Lab Handling Charges for HTR</t>
  </si>
  <si>
    <t>Hunter Coal Handling 1-2</t>
  </si>
  <si>
    <t>Hunter Plant Common Units 1 &amp; 2 Only</t>
  </si>
  <si>
    <t>Hunter Supply Fuel-Unit 0</t>
  </si>
  <si>
    <t>PIERCE OIL COMPANY INC</t>
  </si>
  <si>
    <t>Huntington Supply Fuel-Unit 0</t>
  </si>
  <si>
    <t>Coal Lab Handling Charges for HTG</t>
  </si>
  <si>
    <t>JBridger Supply Fuel-Unit 0</t>
  </si>
  <si>
    <t>Reclass to JVA CB cost center</t>
  </si>
  <si>
    <t>Coal Lab Handling Charges for Bridger</t>
  </si>
  <si>
    <t>Colstrip Common</t>
  </si>
  <si>
    <t>Fuel Quality</t>
  </si>
  <si>
    <t>Fuels contract related analysis work</t>
  </si>
  <si>
    <t>Fuels Procurement</t>
  </si>
  <si>
    <t>Reclass CB from cost center 10497</t>
  </si>
  <si>
    <t>Jim Bridger Fuel JVA</t>
  </si>
  <si>
    <t>Jim Bridger Plant Common JVA</t>
  </si>
  <si>
    <t>JV Cutback Document</t>
  </si>
  <si>
    <t>Hunter Fuel Common 1-3 JVA</t>
  </si>
  <si>
    <t>Hunter Plant Common Core JVA</t>
  </si>
  <si>
    <t>Wyodak Fuel JVA</t>
  </si>
  <si>
    <t>Wyodak Plant Common Core JVA</t>
  </si>
  <si>
    <t>UNION TELEPHONE CO</t>
  </si>
  <si>
    <t>Fuel Handling Administration</t>
  </si>
  <si>
    <t>Fuel Resources less Jim Bridger Coal</t>
  </si>
  <si>
    <t>JIM BRIDGER RAILCAR</t>
  </si>
  <si>
    <t>Naughton Produce Steam-Unit 1</t>
  </si>
  <si>
    <t>To book Naughton 1 gas consumed</t>
  </si>
  <si>
    <t>Naughton 1 adjustment for gas consumed</t>
  </si>
  <si>
    <t>Naughton Produce Steam-Unit 2</t>
  </si>
  <si>
    <t>To book Naughton 2 gas consumed</t>
  </si>
  <si>
    <t>To book Naughton 3 gas consumed</t>
  </si>
  <si>
    <t>Naughton Produce Steam-Unit 3</t>
  </si>
  <si>
    <t>Craig Boiler</t>
  </si>
  <si>
    <t>Gas Swaps Naughton 1 gas consumed</t>
  </si>
  <si>
    <t>Gas Swaps Naughton 1 adj for consumed</t>
  </si>
  <si>
    <t>Gas Swaps Naughton 2 gas consumed</t>
  </si>
  <si>
    <t>Gas Swaps Naughton 3 gas consumed</t>
  </si>
  <si>
    <t>Gas Swaps Naughton 3 adj for consumed</t>
  </si>
  <si>
    <t>Naughton 3 adjustment for gas consumed</t>
  </si>
  <si>
    <t>Zero Gadsby  Imbalance Acct</t>
  </si>
  <si>
    <t>Gadsby #1 Fuel and Pulverizers</t>
  </si>
  <si>
    <t>Gadsby Plant Unit #1</t>
  </si>
  <si>
    <t>To book Gadsby 1 gas consumed</t>
  </si>
  <si>
    <t>Gadsby #2 Fuel and Pulverizers</t>
  </si>
  <si>
    <t>GADSBY PLNT UNIT #2</t>
  </si>
  <si>
    <t>To book Gadsby 2 gas consumed</t>
  </si>
  <si>
    <t>Gadsby #3 Fuel and Pulverizers</t>
  </si>
  <si>
    <t>Gadsby Plant Unit #3</t>
  </si>
  <si>
    <t>To book Gadsby 3 gas consumed</t>
  </si>
  <si>
    <t>U4 - Replace LIP Heater MAT (DJ4OH2012)</t>
  </si>
  <si>
    <t>Rocky Mtn Power</t>
  </si>
  <si>
    <t>Bag House Warranty Backcharge</t>
  </si>
  <si>
    <t>DJU1FUELOIL</t>
  </si>
  <si>
    <t>UNIT 1 FUEL OIL BURNED ACCOUNTING</t>
  </si>
  <si>
    <t>DJU2FUELOIL</t>
  </si>
  <si>
    <t>UNIT 2 FUEL OIL BURNED ACCOUNTING</t>
  </si>
  <si>
    <t>DJU3FUELOIL</t>
  </si>
  <si>
    <t>UNIT 3 FUEL OIL BURNED ACCOUNTING</t>
  </si>
  <si>
    <t>YHOIL1</t>
  </si>
  <si>
    <t>Htg. U#1 Oil Consumed.</t>
  </si>
  <si>
    <t>YHOIL2</t>
  </si>
  <si>
    <t>Htg. U#2 Oil Consumed.</t>
  </si>
  <si>
    <t>YJOIL2</t>
  </si>
  <si>
    <t>Start-up fuel consumed for Unit 2</t>
  </si>
  <si>
    <t>YJOIL3</t>
  </si>
  <si>
    <t>Start-up fuel consumed for Unit 3</t>
  </si>
  <si>
    <t>YJOIL4</t>
  </si>
  <si>
    <t>Start-up fuel consumed for Unit 4</t>
  </si>
  <si>
    <t>Carbon Produce Steam-Unit 1</t>
  </si>
  <si>
    <t>Carbon Produce Steam-Unit 2</t>
  </si>
  <si>
    <t>Cholla Boiler</t>
  </si>
  <si>
    <t>Hayden Boiler</t>
  </si>
  <si>
    <t>Hunter Unit 1 JVA</t>
  </si>
  <si>
    <t>Hunter Plant Unit 1 JVA</t>
  </si>
  <si>
    <t>Hunter Unit 2 JVA</t>
  </si>
  <si>
    <t>Hunter Plant Unit 2 JVA</t>
  </si>
  <si>
    <t>Jim Bridger Unit 1 JVA</t>
  </si>
  <si>
    <t>Jim Bridger Plant Unit 1 JVA</t>
  </si>
  <si>
    <t>Jim Bridger Unit 2 JVA</t>
  </si>
  <si>
    <t>Jim Bridger Plant Unit 2 JVA</t>
  </si>
  <si>
    <t>Jim Bridger Unit 3 JVA</t>
  </si>
  <si>
    <t>Jim Bridger Plant Unit 3 JVA</t>
  </si>
  <si>
    <t>Jim Bridger Unit 4 JVA</t>
  </si>
  <si>
    <t>Jim Bridger Plant Unit 4 JVA</t>
  </si>
  <si>
    <t>Wyodak Unit 1 JVA</t>
  </si>
  <si>
    <t>Wyodak Plant Unit 1 JVA</t>
  </si>
  <si>
    <t>Diesel Fuel Hedge</t>
  </si>
  <si>
    <t>BROKEN ARROW FIELD SERVICESservice work 75538 lube</t>
  </si>
  <si>
    <t>75538 lube service</t>
  </si>
  <si>
    <t>BROKEN ARROW FIELD SERVICEScheck #8 piston</t>
  </si>
  <si>
    <t>60701 check engine</t>
  </si>
  <si>
    <t>WYOMING MACHINERY COelectrical warranty on 702</t>
  </si>
  <si>
    <t>60702 rpr engine, warranty</t>
  </si>
  <si>
    <t>WYOMING MACHINERY COengine gov. warranty</t>
  </si>
  <si>
    <t>WYOMING MACHINERY COengine warranty, starting</t>
  </si>
  <si>
    <t>BROKEN ARROW FIELD SERVICES777 trans labor</t>
  </si>
  <si>
    <t>75540 check transmission</t>
  </si>
  <si>
    <t>WYOMING MACHINERY COrpr tailgate, warranty</t>
  </si>
  <si>
    <t>60702 warranty, rpr tailgate</t>
  </si>
  <si>
    <t>BROKEN ARROW FIELD SERVICESrun engine overhead</t>
  </si>
  <si>
    <t>75538 run overhead</t>
  </si>
  <si>
    <t>60702 run overhead</t>
  </si>
  <si>
    <t>BROKEN ARROW FIELD SERVICESrun over head on 702</t>
  </si>
  <si>
    <t>WYOMING MACHINERY COcheck engine under warranty</t>
  </si>
  <si>
    <t>75540 check fuel dilution</t>
  </si>
  <si>
    <t>Clean 4A Ash Pond</t>
  </si>
  <si>
    <t>WYOMING MACHINERY COcore 1ea</t>
  </si>
  <si>
    <t>60701  rpr #8 piston</t>
  </si>
  <si>
    <t>UPS</t>
  </si>
  <si>
    <t>Brakes not releasing</t>
  </si>
  <si>
    <t>Ponds - install level gauges</t>
  </si>
  <si>
    <t>YJM60701</t>
  </si>
  <si>
    <t>ASH HAULER CAT 777 85T 324</t>
  </si>
  <si>
    <t>YJM60702</t>
  </si>
  <si>
    <t>ASH HAULER CAT 777 85T 326</t>
  </si>
  <si>
    <t>PDM STEEL SERVICE CENTERS INC</t>
  </si>
  <si>
    <t>YJM75538</t>
  </si>
  <si>
    <t>89 CAT 777B ASH HAULER 408</t>
  </si>
  <si>
    <t>YJM75540</t>
  </si>
  <si>
    <t>89 CAT 777B ASH HAULER 403</t>
  </si>
  <si>
    <t>JBridger CE-Unit 0 Ash</t>
  </si>
  <si>
    <t>Jim Bridger Common JVA</t>
  </si>
  <si>
    <t>Plant Superintendent</t>
  </si>
  <si>
    <t>Proofing Well Integration Construction</t>
  </si>
  <si>
    <t>Blundell Thermal Plant Common</t>
  </si>
  <si>
    <t>BLN WI09 - Engineering Services</t>
  </si>
  <si>
    <t>Proofing Well Integration Engineering</t>
  </si>
  <si>
    <t>POWER ENGINEERS BLN W109 - Engineering Services</t>
  </si>
  <si>
    <t>BWI - Meeting with BLM</t>
  </si>
  <si>
    <t>Proofing Well Integ Plant labir, + train</t>
  </si>
  <si>
    <t>Proofing Well Integ Res D Labor</t>
  </si>
  <si>
    <t>Miscellaneous Project Expenses</t>
  </si>
  <si>
    <t>Clear ResD Dev support costs</t>
  </si>
  <si>
    <t>Auto Expense/Parking/Mileage</t>
  </si>
  <si>
    <t>BLM Permit Meeting</t>
  </si>
  <si>
    <t>DIG &amp; BACKFILL ELECTRIAL TRENCH</t>
  </si>
  <si>
    <t>ROLLINS CONSTRUCTION &amp; TRUCKING</t>
  </si>
  <si>
    <t>45-3 WHP TRANSMITTER &amp; WHP GAUGES</t>
  </si>
  <si>
    <t>Nov11 CashDiscRealloc-01</t>
  </si>
  <si>
    <t>Nov11 CashDiscRealloc-02</t>
  </si>
  <si>
    <t>U1 INJECTION WELL PRESS &amp; TEMP RECORDERS</t>
  </si>
  <si>
    <t>U1 STEAM FIELD DATA AQUISITION</t>
  </si>
  <si>
    <t>RECONDITIONED 12" &amp; 10" VALVES</t>
  </si>
  <si>
    <t>INTERMOUNTAIN VALVE SERVICES</t>
  </si>
  <si>
    <t>U1 WELL HEAD VALVES RECONDITIONING</t>
  </si>
  <si>
    <t>FERGUSON ENTERPRISES INC</t>
  </si>
  <si>
    <t>U1 STEAM WARM-UP VENT VALVE</t>
  </si>
  <si>
    <t>6" 300 GATE VALVES-2</t>
  </si>
  <si>
    <t>U1 STEAM FIELD IVS OVERHAUL LABOR</t>
  </si>
  <si>
    <t>L120-40 ASSEMBLY,BRONZE STEM NUT</t>
  </si>
  <si>
    <t>LCV INLET,BRINE HEADER ISOL,13-10 TMV</t>
  </si>
  <si>
    <t>75% EJECTOR VLV,ADDIT WORK</t>
  </si>
  <si>
    <t>LCV OUTLET VALVE,54-3 ESD LIMITORQUE</t>
  </si>
  <si>
    <t>MOBILE MACHINE TRAILER</t>
  </si>
  <si>
    <t>MOB/DEMOB,PER DIEM &amp; LODGING</t>
  </si>
  <si>
    <t>REPLACE 45-3 TOP MASTER VALVE</t>
  </si>
  <si>
    <t>REPLACE 45-3 ESD VALVE</t>
  </si>
  <si>
    <t>U1 MICON HMI INTERFACE SCREEN</t>
  </si>
  <si>
    <t>28-3 WARM UP VENT VALVE</t>
  </si>
  <si>
    <t>U1 Plant Planning SF</t>
  </si>
  <si>
    <t>NUTDRIVERS NON MAGNETIC FOR ELECTRICIANS</t>
  </si>
  <si>
    <t>U1 Electrical tools - SF</t>
  </si>
  <si>
    <t>BAND SAW BLADES</t>
  </si>
  <si>
    <t>HAMMERDRILL/DRIVER, 18V, 12V, CHARGER</t>
  </si>
  <si>
    <t>WARDROBE/STEEL CABINET</t>
  </si>
  <si>
    <t>Safety - Job Brief - Unit SF</t>
  </si>
  <si>
    <t>Unit 1 BR6 BASKET STRAINER DELTA HIGH</t>
  </si>
  <si>
    <t>U1 Yearly Steam Field Light Maintenance</t>
  </si>
  <si>
    <t>Con-Way Freight</t>
  </si>
  <si>
    <t>U1 Steam Field Air Compressor - Trip</t>
  </si>
  <si>
    <t>ADVANCED FLUID SYSTEMS</t>
  </si>
  <si>
    <t>U1 STEAM FIELD CHEMICAL TUBE INSPECTION</t>
  </si>
  <si>
    <t>GLOW PLUGS,SHIFTER/OPERATOR TRUCK 2002</t>
  </si>
  <si>
    <t>PARKWAY MOTORS</t>
  </si>
  <si>
    <t>Repair shift and injectors</t>
  </si>
  <si>
    <t>U1 Steam Field Gate Repair</t>
  </si>
  <si>
    <t>U1 SF Replace Heat trace</t>
  </si>
  <si>
    <t>Unit 1 / 28-3 / air dryer</t>
  </si>
  <si>
    <t>BATTERIES DC POWER SUPPLY</t>
  </si>
  <si>
    <t>U1 45-3 Inhibitor Bldg.</t>
  </si>
  <si>
    <t>Safety - H2S Wind Sock Installation</t>
  </si>
  <si>
    <t>Steam from Other Sources-Geothermal</t>
  </si>
  <si>
    <t>AFB01201201001-0000000455</t>
  </si>
  <si>
    <t>Blundell Station Support-Unit 0</t>
  </si>
  <si>
    <t>AFB01201201101-0000000505</t>
  </si>
  <si>
    <t>STEAM PURCHASES - Minority Owner</t>
  </si>
  <si>
    <t>Blundell Convert Steam To Elec-Unit 1</t>
  </si>
  <si>
    <t>Blundell Steam Field Operating Costs</t>
  </si>
  <si>
    <t>Zero Little Mountain  Imbalance Acct</t>
  </si>
  <si>
    <t>Little Mt. Thermal Plant</t>
  </si>
  <si>
    <t>Gas Sales effects Little Mountain Gas Con Steam</t>
  </si>
  <si>
    <t>Gas Sales effects Little Mountain Gas Con Turbine</t>
  </si>
  <si>
    <t>Gas Swaps Little Mtn adj for con Turbine</t>
  </si>
  <si>
    <t>Gas Swaps Little Mountain Gas Con Turbine</t>
  </si>
  <si>
    <t>Gas Swaps Little Mountain Gas Con Steam</t>
  </si>
  <si>
    <t>Little Mountain adjustment for consumed Steam</t>
  </si>
  <si>
    <t>Little Mountain adjustment for consumed Turbine</t>
  </si>
  <si>
    <t>To book Little Mountain Gas Consumed Steam</t>
  </si>
  <si>
    <t>To book Little Mountain Gas Consumed Turbine</t>
  </si>
  <si>
    <t>Recl Kern intercompany exp to intercompany accts</t>
  </si>
  <si>
    <t>InterCo Natural Gas Consumed- Kern River</t>
  </si>
  <si>
    <t>Gas Sales effects Little Mtn adj for con Turbine</t>
  </si>
  <si>
    <t>Little Mountain adjustment for gas consumed Steam</t>
  </si>
  <si>
    <t>Little Mountain adjustment for gas consum Turbine</t>
  </si>
  <si>
    <t>To book Little Mountain Gas consumed Steam</t>
  </si>
  <si>
    <t>To book Little Mountain Gas consumed Turbine</t>
  </si>
  <si>
    <t>Reclass half of July, Aug and Sept Herm gas swaps</t>
  </si>
  <si>
    <t>Hermiston Plant</t>
  </si>
  <si>
    <t>Zero Hermiston  Imbalance Acct</t>
  </si>
  <si>
    <t>to correct Hermiston double booking - June 11 adj</t>
  </si>
  <si>
    <t>Gas Swaps Hermiston gas consumed</t>
  </si>
  <si>
    <t>Hermiston consumed adjustment</t>
  </si>
  <si>
    <t>To book Hermiston Gas consumed</t>
  </si>
  <si>
    <t>Hermiston gas consumed adjustment</t>
  </si>
  <si>
    <t>GAS SWAPS HERMISTON GAS CONSUMED</t>
  </si>
  <si>
    <t>Zero Chehalis Imbalance Acct</t>
  </si>
  <si>
    <t>Chehalis Operations</t>
  </si>
  <si>
    <t>Chehalis Plant Common &amp; Substation</t>
  </si>
  <si>
    <t>Gas Sales effect Chehalis adj com gas consumed</t>
  </si>
  <si>
    <t>Gas Swaps Sumas - Chehalis gas consumed</t>
  </si>
  <si>
    <t>Chehalis Lease</t>
  </si>
  <si>
    <t>Chehalis consumed adjustment</t>
  </si>
  <si>
    <t>To book Chehalis Gas consumed</t>
  </si>
  <si>
    <t>CHEHALIS 10/11 FINAL TAX POSTING</t>
  </si>
  <si>
    <t>REVERSE CHEHALIS 10/11 ACCRL - CHEHALIS GAS CONSUM</t>
  </si>
  <si>
    <t>To book Chehalis Gas Consumed</t>
  </si>
  <si>
    <t>REVERSE CHEHALIS 10/11 ACCRL - CHEHALIS LEASE</t>
  </si>
  <si>
    <t>Chehalis Environment / Chemical</t>
  </si>
  <si>
    <t>Zero Lake Side  Imbalance Acct</t>
  </si>
  <si>
    <t>Lake Side Operations (Labor Only)</t>
  </si>
  <si>
    <t>Lake Side Plant Blocks 1 &amp; 2</t>
  </si>
  <si>
    <t>Gas Sales effect Lakeside comm gas consumed</t>
  </si>
  <si>
    <t>Gas Swaps Lakeside comm gas consumed</t>
  </si>
  <si>
    <t>Gas Swaps Lakeside adj comm gas consumed</t>
  </si>
  <si>
    <t>Lakeside consumed adjustment</t>
  </si>
  <si>
    <t>To book Lakeside Gas consumed</t>
  </si>
  <si>
    <t>Lakeside Lease</t>
  </si>
  <si>
    <t>Move gas inv accts with credit bal to liab acct</t>
  </si>
  <si>
    <t>Gas Sales effect Lakeside adj com gas consumed</t>
  </si>
  <si>
    <t>Lakeside gas consumed adjustment</t>
  </si>
  <si>
    <t>ADJUST LAKESIDE FOR RATE CHANGE 11/11</t>
  </si>
  <si>
    <t>Gadsby #4 Turbine/Generator</t>
  </si>
  <si>
    <t>Gadsby Plant Unit #4</t>
  </si>
  <si>
    <t>Gas Sales effects Gadsby 4 gas consumed</t>
  </si>
  <si>
    <t>Gas Swaps Gadsby 4 gas consumed</t>
  </si>
  <si>
    <t>Gadsby 4 adjustment for consumed</t>
  </si>
  <si>
    <t>To book Gadsby 4 gas consumed</t>
  </si>
  <si>
    <t>Gadsby 4 adjustment for gas consumed</t>
  </si>
  <si>
    <t>Gadsby #5 Turbine/Generator</t>
  </si>
  <si>
    <t>Gadsby Plant Unit #5</t>
  </si>
  <si>
    <t>Gas Sales effects Gadsby 5 gas consumed</t>
  </si>
  <si>
    <t>Gas Swaps Gadsby 5 gas consumed</t>
  </si>
  <si>
    <t>To book Gadsby 5 gas consumed</t>
  </si>
  <si>
    <t>Gadsby 5 adjustment for consumed</t>
  </si>
  <si>
    <t>Gadsby 5 adjustment for gas consumed</t>
  </si>
  <si>
    <t>Gadsby #6 Turbine/Generator</t>
  </si>
  <si>
    <t>Gadsby Plant Unit #6</t>
  </si>
  <si>
    <t>Gas Sales effects Gadsby 6 gas consumed</t>
  </si>
  <si>
    <t>Gas Swaps Gadsby 6 gas consumed</t>
  </si>
  <si>
    <t>Gas Swaps Gadsby 6 adj for consumed</t>
  </si>
  <si>
    <t>To book Gadsby 6 gas consumed</t>
  </si>
  <si>
    <t>Gadsby 6 adjustment for consumed</t>
  </si>
  <si>
    <t>Gas Sales effects Gadsby 6 adj for consumed</t>
  </si>
  <si>
    <t>Gadsby 6 adjustment for gas consumed</t>
  </si>
  <si>
    <t>AFB01201201001-0000000485</t>
  </si>
  <si>
    <t>Lake Side Administrative Services</t>
  </si>
  <si>
    <t>AFB01201201101-0000000535</t>
  </si>
  <si>
    <t>Zero Current Creek  Imbalance Acct</t>
  </si>
  <si>
    <t>Currant Creek Operations</t>
  </si>
  <si>
    <t>Currant Creek Common</t>
  </si>
  <si>
    <t>Gas Sales effect Currant Creek 1 gas consumed</t>
  </si>
  <si>
    <t>Gas Swaps Currant Creek 1 gas consumed</t>
  </si>
  <si>
    <t>Gas Swaps Currant Cr 1 adj for consumed</t>
  </si>
  <si>
    <t>Currant Creek Lease</t>
  </si>
  <si>
    <t>Currant Creek 1 Gas consumed adj</t>
  </si>
  <si>
    <t>To book Currant Creek 1 Gas consumed</t>
  </si>
  <si>
    <t>Gas Sales effect Currant Cr 1 adj for consumed</t>
  </si>
  <si>
    <t>Currant Creek 1 Gas consumed adjustment</t>
  </si>
  <si>
    <t>Regional Bill Intchg Rec/Del-OR (Pacif)</t>
  </si>
  <si>
    <t>PacPwr Operations - OR</t>
  </si>
  <si>
    <t>Unbilled &amp; Misc Revenue-Oregon</t>
  </si>
  <si>
    <t>NOVEMBER 2011 ACCRL</t>
  </si>
  <si>
    <t>Regional Bill Intchg Rec/Del-WA (Pacif)</t>
  </si>
  <si>
    <t>PacPwr Operations - WA</t>
  </si>
  <si>
    <t>Unbilled &amp; Misc Revenue-Washington</t>
  </si>
  <si>
    <t>Regional Bill Intchg Rec/Del-ID (Utah)</t>
  </si>
  <si>
    <t>PD Operations - ID</t>
  </si>
  <si>
    <t>Unbilled &amp; Misc Revenue-Idaho</t>
  </si>
  <si>
    <t>Renewable Energy Credit Purchases</t>
  </si>
  <si>
    <t>BlueSky Block Green Tag Purchases</t>
  </si>
  <si>
    <t>BlueSky</t>
  </si>
  <si>
    <t>ORD 322296</t>
  </si>
  <si>
    <t>ID BlueSky Green Tag purchases</t>
  </si>
  <si>
    <t>ORD 322297</t>
  </si>
  <si>
    <t>OR BlueSky Green Tag Purchases</t>
  </si>
  <si>
    <t>ORD 322298</t>
  </si>
  <si>
    <t>UT BlueSky Green Tag Purchases</t>
  </si>
  <si>
    <t>ORD 322299</t>
  </si>
  <si>
    <t>WA BlueSky Green Tag Purchases</t>
  </si>
  <si>
    <t>ORD 322440</t>
  </si>
  <si>
    <t>WY BlueSky Green Tag Purchases</t>
  </si>
  <si>
    <t>ORD 322441</t>
  </si>
  <si>
    <t>CA BlueSky Green Tag Purchases</t>
  </si>
  <si>
    <t>Purchased Power Expense Estimate</t>
  </si>
  <si>
    <t>Net Power Cost exl Fuel</t>
  </si>
  <si>
    <t>Other Energy Purchases, Intchg Rec/Del</t>
  </si>
  <si>
    <t>03 201108 A</t>
  </si>
  <si>
    <t>Exchange Value Purchases</t>
  </si>
  <si>
    <t>02 201106 A</t>
  </si>
  <si>
    <t>NPC Est-Purchased Power Expense</t>
  </si>
  <si>
    <t>Exchange Value Purchases Estimate</t>
  </si>
  <si>
    <t>NPC Est-Exch Value PP Expense</t>
  </si>
  <si>
    <t>02 201109 A</t>
  </si>
  <si>
    <t>Electricity Swaps - Gains/Losses</t>
  </si>
  <si>
    <t>NPC Est-Elec Swaps Expense</t>
  </si>
  <si>
    <t>IPP Energy Purchase</t>
  </si>
  <si>
    <t>Trading Netted-Estimate</t>
  </si>
  <si>
    <t>NPC Est- Trade Other</t>
  </si>
  <si>
    <t>01 201011 A</t>
  </si>
  <si>
    <t>01 201012 A</t>
  </si>
  <si>
    <t>01 201108 A</t>
  </si>
  <si>
    <t>01 201107 A</t>
  </si>
  <si>
    <t>01 201105 A</t>
  </si>
  <si>
    <t>01 201104 A</t>
  </si>
  <si>
    <t>01 201109 A</t>
  </si>
  <si>
    <t>01 201106 A</t>
  </si>
  <si>
    <t>Operating Reserves Expense</t>
  </si>
  <si>
    <t>Trading Purchases Netted</t>
  </si>
  <si>
    <t>Bookout Purchases Netted</t>
  </si>
  <si>
    <t>Trading Purchases Netted-Estimate</t>
  </si>
  <si>
    <t>NPC Est- Trade Purchases</t>
  </si>
  <si>
    <t>Bookout Purchases Netted-Estimate</t>
  </si>
  <si>
    <t>Bookout Purchases Netted - Estimate</t>
  </si>
  <si>
    <t>Post-Merger Imbalance Charges(In MV-PBS)</t>
  </si>
  <si>
    <t>Excess Net Power Costs-Deferral</t>
  </si>
  <si>
    <t>Idaho ECAM - Def NPC Est</t>
  </si>
  <si>
    <t>Idaho ECAM - Def NPC Est Resv</t>
  </si>
  <si>
    <t>Idaho - Def REC Est</t>
  </si>
  <si>
    <t>Cal ECAC - Def NPC Est</t>
  </si>
  <si>
    <t>Cal ECAC - Def NPC Est Reserve</t>
  </si>
  <si>
    <t>UT EBA - DNPC 2011</t>
  </si>
  <si>
    <t>UT EBA Reserve - DNPC 2011</t>
  </si>
  <si>
    <t>Wyoming - Def NPC Est</t>
  </si>
  <si>
    <t>Wyoming - Def NPC Est Resv</t>
  </si>
  <si>
    <t>Transm Imbalance Pass-Through Expense</t>
  </si>
  <si>
    <t>04 201105 A</t>
  </si>
  <si>
    <t>Wheeling Expense Estimate</t>
  </si>
  <si>
    <t>NPC Est-WheelingExpense</t>
  </si>
  <si>
    <t>Non-Firm Wheeling Expense</t>
  </si>
  <si>
    <t>04 201107 A</t>
  </si>
  <si>
    <t>04 201108 A</t>
  </si>
  <si>
    <t>04 201109 A</t>
  </si>
  <si>
    <t>Firm Wheeling Expense</t>
  </si>
  <si>
    <t>In EBA</t>
  </si>
  <si>
    <t>Utah EBA Base</t>
  </si>
  <si>
    <t>Pac. Power</t>
  </si>
  <si>
    <t>R.M.P.</t>
  </si>
  <si>
    <t>MONTH</t>
  </si>
  <si>
    <t>CALIFORNIA</t>
  </si>
  <si>
    <t xml:space="preserve">   OREGON</t>
  </si>
  <si>
    <t>WASHINGTON</t>
  </si>
  <si>
    <t xml:space="preserve">  MONTANA</t>
  </si>
  <si>
    <t xml:space="preserve"> WYOMING</t>
  </si>
  <si>
    <t xml:space="preserve">     UTAH</t>
  </si>
  <si>
    <t xml:space="preserve">     IDAHO</t>
  </si>
  <si>
    <t xml:space="preserve">  WYOMING</t>
  </si>
  <si>
    <t xml:space="preserve">     FERC</t>
  </si>
  <si>
    <t xml:space="preserve">     CALIFORNIA</t>
  </si>
  <si>
    <t xml:space="preserve">     OREGON</t>
  </si>
  <si>
    <t xml:space="preserve">    WASHINGTON</t>
  </si>
  <si>
    <t xml:space="preserve">     MONTANA</t>
  </si>
  <si>
    <t xml:space="preserve">     WYOMING</t>
  </si>
  <si>
    <t xml:space="preserve">      FERC</t>
  </si>
  <si>
    <t>TOTAL</t>
  </si>
  <si>
    <t>SE</t>
  </si>
  <si>
    <t>SG</t>
  </si>
  <si>
    <t>Line No.</t>
  </si>
  <si>
    <t>Deferral</t>
  </si>
  <si>
    <t>Energy Balancing Account</t>
  </si>
  <si>
    <t xml:space="preserve">Note: </t>
  </si>
  <si>
    <t>Utah Energy Balancing Account Mechanism</t>
  </si>
  <si>
    <t>Ferc 447 - Sales for Resale</t>
  </si>
  <si>
    <t>Ferc 555 - Purchased Power</t>
  </si>
  <si>
    <t>Ferc 501 - Fuel Consumed</t>
  </si>
  <si>
    <t>Ferc 547 - Fuel Natural Gas</t>
  </si>
  <si>
    <t>Ferc 503 - Other Fuel</t>
  </si>
  <si>
    <t>Actual $/MWh (Total Company)</t>
  </si>
  <si>
    <t>UT Actual NPC Before Wheeling Revenue</t>
  </si>
  <si>
    <t>Ferc 565 - Wheeling Expense</t>
  </si>
  <si>
    <t xml:space="preserve">Base:  </t>
  </si>
  <si>
    <t>Actuals:</t>
  </si>
  <si>
    <t>Firm</t>
  </si>
  <si>
    <t>Non-Firm</t>
  </si>
  <si>
    <t>Reference</t>
  </si>
  <si>
    <t xml:space="preserve">UT Base $/MWh </t>
  </si>
  <si>
    <t>Actual Firm Wheeling Revenues (Total Company)</t>
  </si>
  <si>
    <t>Actual Non-Firm Wheeling Revenues (Total Company)</t>
  </si>
  <si>
    <t>Note 1</t>
  </si>
  <si>
    <t>Beginning EBA Balance</t>
  </si>
  <si>
    <t>Interest</t>
  </si>
  <si>
    <t>Ending EBA Balance</t>
  </si>
  <si>
    <t>Docket No. 09-035-15, March 2, 2011 Report and Order, Page 79</t>
  </si>
  <si>
    <t>Utah Base MWh</t>
  </si>
  <si>
    <t>(*) One GL is shared among 2 or more FERC sub-accounts</t>
  </si>
  <si>
    <t>Bookouts Netted - Loss</t>
  </si>
  <si>
    <t>Booked by C&amp;T</t>
  </si>
  <si>
    <t>C&amp;T Database Accounts</t>
  </si>
  <si>
    <t>Adjustments to C&amp;T Database Accounts</t>
  </si>
  <si>
    <t xml:space="preserve">Pre-Merger Firm Wheeling Revenue - PPD </t>
  </si>
  <si>
    <t>Total FERC Account 456.1</t>
  </si>
  <si>
    <t>Total Wheeling Revenues (Exluding Imbalance Penalties)</t>
  </si>
  <si>
    <t>08 201111</t>
  </si>
  <si>
    <t>07 201111</t>
  </si>
  <si>
    <t>2011 11 Raser Tech (Cyrq) Intermountai Long Term L</t>
  </si>
  <si>
    <t>2011 11 WAPA CRSP L3 Short Term Losses</t>
  </si>
  <si>
    <t>2011 11 PPL EnergyPlus, LLC - L2 Short Term Losses</t>
  </si>
  <si>
    <t>2011 11 Idaho Power - L1 LT ST Short Term Losses</t>
  </si>
  <si>
    <t>2011 11 JPM Ventures ST - L1 Short Term Losses</t>
  </si>
  <si>
    <t>2011 11 Morgan Stanley - L1 Short Term Losses</t>
  </si>
  <si>
    <t>2011 11 Iberdrola - L4 Shute Crk Long Term Losses</t>
  </si>
  <si>
    <t>2011 11 Iberdrola - L1 Short Term Short Term Losse</t>
  </si>
  <si>
    <t>2011 11 Powerex - L1 ST LT Long Term Losses</t>
  </si>
  <si>
    <t>2011 11 Powerex - L1 ST LT Short Term Losses</t>
  </si>
  <si>
    <t>2011 11 TransAlta Energy - L1 Short Term Losses</t>
  </si>
  <si>
    <t>2011 11 BPA - E1 LT Cow Crk Malin Transformer Loss</t>
  </si>
  <si>
    <t>2011 11 BPA - E1 LT Cow Crk Long Term Losses</t>
  </si>
  <si>
    <t>2011 11 BPA - E8 BPA Lost Creek PTP Loss Charge Ad</t>
  </si>
  <si>
    <t>2011 11 Cargill - L1 Short Term Losses</t>
  </si>
  <si>
    <t>07 201110 A</t>
  </si>
  <si>
    <t>2011 11 Iberdrola - L3 Uinta Unreserved Use Loss</t>
  </si>
  <si>
    <t>2011 11 Constellation Power Source L1 Short Term L</t>
  </si>
  <si>
    <t>2011 11 Constellation Power Source L1 Loss Charge</t>
  </si>
  <si>
    <t>2011 11 Southern California Edison-L1 Unreserved U</t>
  </si>
  <si>
    <t>2011 11 Southern California Edison-L1 Short Term L</t>
  </si>
  <si>
    <t>2011 11 NextEra - L1 Imbalance Unreserved Use Loss</t>
  </si>
  <si>
    <t>2011 11 Sierra Pacific - E1 LT Loss Long Term Loss</t>
  </si>
  <si>
    <t>2011 11 WAPA WACM L2 Short Term Losses</t>
  </si>
  <si>
    <t>2011 11 WAPA WACM L2 Additional Losses for ARE</t>
  </si>
  <si>
    <t>2011 11 Seattle City Light L1 Long Term Losses</t>
  </si>
  <si>
    <t>2011 11 PAC ENERGY - P1 Loss Revenue Credit</t>
  </si>
  <si>
    <t>2011 11 PAC ENERGY - P1 Loss Revenue Payable to P</t>
  </si>
  <si>
    <t>1111 3rd Party Loss</t>
  </si>
  <si>
    <t>2011 11 Raser Tech (Cyrq) Intermountai C_Over_Betw</t>
  </si>
  <si>
    <t>2011 11 Raser Tech (Cyrq) Intermountai C_Under_Bet</t>
  </si>
  <si>
    <t>2011 11 Noble Americas Energy Solution C_Under_Bet</t>
  </si>
  <si>
    <t>2011 11 Southern California Edison-L1 C_Over_Betwe</t>
  </si>
  <si>
    <t>2011 11 Southern California Edison-L1 C_Under_Betw</t>
  </si>
  <si>
    <t>2011 11 Idaho Power- E2 Inel Use of Facilities</t>
  </si>
  <si>
    <t>DEC 11 Accrual - Dist, Prim Del, Meter</t>
  </si>
  <si>
    <t>DEC 11 Accrual - Scheduling</t>
  </si>
  <si>
    <t>DEC 11 Accrual - Reg and Freq Res</t>
  </si>
  <si>
    <t>DEC 11 Accrual - Spinning and Supplemental</t>
  </si>
  <si>
    <t>DEC 11 Accrual - Use of Facilities</t>
  </si>
  <si>
    <t>Transmission Revenue - Deferral Fees</t>
  </si>
  <si>
    <t>DEC 11 Accrual - ST revenue - Firm</t>
  </si>
  <si>
    <t>Accrue Additional Short Term Usage</t>
  </si>
  <si>
    <t>DEC 11 Accrual - Network Revenues</t>
  </si>
  <si>
    <t>DEC 11 Accrual - BPA and TriState</t>
  </si>
  <si>
    <t>DEC 11 Accrual - DGT, UAMPS, UMPA, WAPA, BPA S.ID</t>
  </si>
  <si>
    <t>DEC 11 Accrual - Point to Point</t>
  </si>
  <si>
    <t>DEC 11 Accrual - ST Revenue - Non-Firm</t>
  </si>
  <si>
    <t>Pummer, Thomas - w/e 12/31/11</t>
  </si>
  <si>
    <t>Pummer, Thomas - w/e 12/24/11</t>
  </si>
  <si>
    <t>ENERGY WEST ACCT</t>
  </si>
  <si>
    <t>ENERGY WEST PAY ACCT</t>
  </si>
  <si>
    <t>REMA TIP TOP / NORTH AMERICA INC-CCN 2 Instl scrap</t>
  </si>
  <si>
    <t>ASGCO MANUFACTURING INC-CCN 1 WINDCURTAIN/DRIBBLE</t>
  </si>
  <si>
    <t>ASGCO MANUFACTURING INC-ASGCO Wind curtains for mi</t>
  </si>
  <si>
    <t>THERMAL WEST INDUSTRIAL INC, Additional Lead Paint</t>
  </si>
  <si>
    <t>FENNER DUNLOP CONVEYOR SERVICES, Repair Belt, Stri</t>
  </si>
  <si>
    <t>AMERICAN EQUIPMENT INC, Repair #1 hoist american e</t>
  </si>
  <si>
    <t>GUYMONS MACHINING &amp; FABRICATION, CONSTRUCT 14EA PR</t>
  </si>
  <si>
    <t>Delta - deluge system transfer</t>
  </si>
  <si>
    <t>POWER SOURCE SERVICES INC - CHANGE ORDER TO P.O. 3</t>
  </si>
  <si>
    <t>EMERSON PROCESS MANAGEMENT POWERDCS Coal yard upgr</t>
  </si>
  <si>
    <t>Rad Stacker Conversion to Ovation/UPS Up</t>
  </si>
  <si>
    <t>TIOGA INC</t>
  </si>
  <si>
    <t>Replacement of Tioga Heaters at Main Coa</t>
  </si>
  <si>
    <t>Replacement of Tioga Heaters - Powder River Heatin</t>
  </si>
  <si>
    <t>Add Funds - Scaffolding of Engart - Safway Service</t>
  </si>
  <si>
    <t>GUYMONS MACHINING &amp; FABRICATION</t>
  </si>
  <si>
    <t>Add Funds Rebuild S1 Spare Conveyor Gearbox - Kama</t>
  </si>
  <si>
    <t>Installation of Redler Deck Drains - Northland Ind</t>
  </si>
  <si>
    <t>Install Floor Drains Redler Deck</t>
  </si>
  <si>
    <t>WHEELER MACHINERY CO - Overhaul Dozer D10R-2</t>
  </si>
  <si>
    <t>U0 Dozer Overhaul D-10R-2 - CY2012</t>
  </si>
  <si>
    <t>U0 Dozer Overhaul D-10R-1 - CY2012</t>
  </si>
  <si>
    <t>WHEELER MACHINERY CO - Overhaul Dozer - D-10R-1</t>
  </si>
  <si>
    <t>VEYANCE TECHNOLOGIES INC</t>
  </si>
  <si>
    <t>Replace H1 / H2 Conveyor Belts</t>
  </si>
  <si>
    <t>ASGCO MANUFACTURING INC-ASGCO-prepaid freight</t>
  </si>
  <si>
    <t>Continue Combustible dust CY11</t>
  </si>
  <si>
    <t>ASGCO MANUFACTURING INC-ASGCO-Invoice discrepancy-</t>
  </si>
  <si>
    <t>G T NIX CONSTRUCTION-Nix-Wiring for vibrating drib</t>
  </si>
  <si>
    <t>THERMAL WEST INDUSTRIAL INC-build scaffold #9&amp;#10</t>
  </si>
  <si>
    <t>Return Tracking Idlers on 9 &amp; 10 belts</t>
  </si>
  <si>
    <t>WHEELER MACHINERY CO - 834 oil leak</t>
  </si>
  <si>
    <t>834 oil leak</t>
  </si>
  <si>
    <t>COAL CONVEYOR SAFETY TEST.  30 DAY PM</t>
  </si>
  <si>
    <t>INDUSTRIAL SUPPLY CO</t>
  </si>
  <si>
    <t>LEASE DOZER WHILE #4 PUSHCAT BEING REPAI</t>
  </si>
  <si>
    <t>834 cb radio</t>
  </si>
  <si>
    <t>East Plant Admin</t>
  </si>
  <si>
    <t>60631 rpl equalizer bar</t>
  </si>
  <si>
    <t>Repair broken sump pump pipe.</t>
  </si>
  <si>
    <t>2-1 CUTTER STICKS IN COAL STREAM WHEN OP</t>
  </si>
  <si>
    <t>BRAKE SUPPLY CO INC - dozer light p/n 984009U</t>
  </si>
  <si>
    <t>BRAKE SUPPLY CO INC - dozer lighr 24v p/n 986005U</t>
  </si>
  <si>
    <t>NORTHERN TOOL &amp; EQUIPMENT CO</t>
  </si>
  <si>
    <t xml:space="preserve">  SJIM/9999/E/RTN/SF0TRN</t>
  </si>
  <si>
    <t>Naughton 2 adjustment for gas consumed</t>
  </si>
  <si>
    <t>Gas Swaps Naughton 2 adj for consumed</t>
  </si>
  <si>
    <t>Gadsby 3 adjustment for gas consumed</t>
  </si>
  <si>
    <t>SPX HEAT TRANSFER INC - 20037950 - DJ FWH 4-4</t>
  </si>
  <si>
    <t>WEEKLY UNIT 1 SCRUBBER EQUIPMENT CHECKS</t>
  </si>
  <si>
    <t>U3 Main Condenser tube leak</t>
  </si>
  <si>
    <t>EMISSIONS MEASUREMENT CO LLC - Add'l cost for resc</t>
  </si>
  <si>
    <t>WORTHINGTON LENHART &amp; CARPENTER INC - 26065504 com</t>
  </si>
  <si>
    <t>ISG RES/JIM BRIDGER CR209783</t>
  </si>
  <si>
    <t>Headwaters/JB Accrual Dec'11</t>
  </si>
  <si>
    <t>CIRCUIT BREAKER FINDER</t>
  </si>
  <si>
    <t>MASONRY BITS</t>
  </si>
  <si>
    <t>FLEXIBLE METAL TUBE BUTT WELD</t>
  </si>
  <si>
    <t>BAND SAW BLADE</t>
  </si>
  <si>
    <t>DOWN HOLE SERVICE</t>
  </si>
  <si>
    <t>INSTRUMENT SERVICE INC</t>
  </si>
  <si>
    <t>STEAM FIELD/ 45-3/ COMMUNICATION ANTENNA</t>
  </si>
  <si>
    <t>BLOW DOWN LINE AOV @ SURGE TANK</t>
  </si>
  <si>
    <t>U1 45-3 INHIBITOR TUBING</t>
  </si>
  <si>
    <t>RUST AUTOMATION &amp; CONTROLS INC - THERMOMETER ASHCR</t>
  </si>
  <si>
    <t>U1 CRITICAL INSTRUMENTATION/TRANSMITTERS</t>
  </si>
  <si>
    <t>U0 Plant Heat Trace Inspect/Repair YR</t>
  </si>
  <si>
    <t>U1 13-10 Air Compressor Plumbing Change</t>
  </si>
  <si>
    <t>U1 13-10 # 2 AIR COMPRESSOR</t>
  </si>
  <si>
    <t>AFB01201201201-0000000555</t>
  </si>
  <si>
    <t>Gas Sales effect Chehalis gas consumed</t>
  </si>
  <si>
    <t>AFB01201201201-0000000585</t>
  </si>
  <si>
    <t>03 201111</t>
  </si>
  <si>
    <t>DECEMBER 2011 ACCRL</t>
  </si>
  <si>
    <t>Iberdrola Green Tag Purchase</t>
  </si>
  <si>
    <t>IBERDROLA RENEWABLES INC</t>
  </si>
  <si>
    <t>reclass Blue Sky block wo from ID  to all states</t>
  </si>
  <si>
    <t>Nextera Purchase of Green Tags</t>
  </si>
  <si>
    <t>NEXTERA ENERGY POWER</t>
  </si>
  <si>
    <t>02 201111</t>
  </si>
  <si>
    <t>03 201109 A</t>
  </si>
  <si>
    <t>01 201111</t>
  </si>
  <si>
    <t>01 201110 A</t>
  </si>
  <si>
    <t>01 201010 A</t>
  </si>
  <si>
    <t>01 201101 A</t>
  </si>
  <si>
    <t>01 201102 A</t>
  </si>
  <si>
    <t>01 201103 A</t>
  </si>
  <si>
    <t>2011 11 PAC ENERGY - P1 Imbalance Passthrough to</t>
  </si>
  <si>
    <t>11206, 1999 OR_Def NPC reverse Nov 11 amort est</t>
  </si>
  <si>
    <t>11206, 1999 OR_Def NPC Nov 11 actual amort</t>
  </si>
  <si>
    <t>11206, 1999 OR_Def NPC Dec 11 amort est</t>
  </si>
  <si>
    <t>WY 10 PCAM-Reverse Nov 11 est amortization</t>
  </si>
  <si>
    <t>WY 10 PCAM-Record Dec 11 est amortization</t>
  </si>
  <si>
    <t>WY 10 PCAM-Record Nov 11 actual amort</t>
  </si>
  <si>
    <t>CA ECAC - Record Dec 11 est amort</t>
  </si>
  <si>
    <t>CA ECAC - Record Nov 11 actual amort</t>
  </si>
  <si>
    <t>CA ECAC - Reverse Nov 11 amort est</t>
  </si>
  <si>
    <t>WA Hydro deferral - Excess NPC - Dec 11 amort</t>
  </si>
  <si>
    <t>ID ECAM 2010 - actual amort  Dec 11</t>
  </si>
  <si>
    <t>2011 11 Warm Springs - E1 C_Under_In</t>
  </si>
  <si>
    <t>2011 11 Warm Springs - E1 C_Over_In</t>
  </si>
  <si>
    <t>2011 11 Warm Springs - E1 C_Under_Out</t>
  </si>
  <si>
    <t>2011 11 Warm Springs - E1 C_Over_Out</t>
  </si>
  <si>
    <t>2011 11 Raser Tech (Cyrq) Intermountai C_Over_In</t>
  </si>
  <si>
    <t>2011 11 Raser Tech (Cyrq) Intermountai C_Under_In</t>
  </si>
  <si>
    <t>2011 11 BPA - E4 Rimrock C_Under_In</t>
  </si>
  <si>
    <t>2011 11 BPA - E4 Rimrock C_Over_In</t>
  </si>
  <si>
    <t>2011 11 BPA - E1 LT Cow Crk C_Under_In</t>
  </si>
  <si>
    <t>2011 11 BPA - E1 LT Cow Crk C_Over_In</t>
  </si>
  <si>
    <t>2011 11 BPA - E2 Yakama C_Under_In</t>
  </si>
  <si>
    <t>2011 11 BPA - E2 Yakama C_Over_In</t>
  </si>
  <si>
    <t>2011 11 Basin Electric - L1 Decker Pre C_Under_In</t>
  </si>
  <si>
    <t>2011 11 Basin Electric - L1 Decker Pre C_Over_In</t>
  </si>
  <si>
    <t>2011 11 BPA - E5 Echo Wind Total Negative Imbalanc</t>
  </si>
  <si>
    <t>2011 11 Tri-State L2 - Arlington Total Positive Im</t>
  </si>
  <si>
    <t>2011 11 Tri-State L2 - Arlington Total Negative Im</t>
  </si>
  <si>
    <t>2011 11 Iberdrola - L3 Uinta Imbalance Charge or C</t>
  </si>
  <si>
    <t>2011 11 Noble Americas Energy Solution C_Under_In</t>
  </si>
  <si>
    <t>2011 11 Noble Americas Energy Solution C_Over_In</t>
  </si>
  <si>
    <t>2011 11 Southern California Edison-L1 C_Over_Out</t>
  </si>
  <si>
    <t>2011 11 Southern California Edison-L1 C_Over_In</t>
  </si>
  <si>
    <t>2011 11 Southern California Edison-L1 C_Under_Out</t>
  </si>
  <si>
    <t>2011 11 Southern California Edison-L1 C_Under_In</t>
  </si>
  <si>
    <t>2011 11 NextEra - L1 Imbalance C_Over_Out</t>
  </si>
  <si>
    <t>2011 11 NextEra - L1 Imbalance C_Over_Between</t>
  </si>
  <si>
    <t>2011 11 NextEra - L1 Imbalance C_Over_In</t>
  </si>
  <si>
    <t>2011 11 NextEra - L1 Imbalance C_Under_Out</t>
  </si>
  <si>
    <t>2011 11 NextEra - L1 Imbalance C_Under_Between</t>
  </si>
  <si>
    <t>2011 11 NextEra - L1 Imbalance C_Under_In</t>
  </si>
  <si>
    <t>2011 11 BPA - L4 Clark PUD C_Under_In</t>
  </si>
  <si>
    <t>2011 11 BPA - L4 Clark PUD C_Under_Between</t>
  </si>
  <si>
    <t>2011 11 BPA - L4 Clark PUD C_Over_In</t>
  </si>
  <si>
    <t>2011 11 BPA - L4 Clark PUD C_Over_Between</t>
  </si>
  <si>
    <t>2011 11 UTAH Municipal Power Agency - Total Negati</t>
  </si>
  <si>
    <t>2011 11 UTAH Municipal Power Agency - Total Positi</t>
  </si>
  <si>
    <t>2011 11 UTAH Municipal Power Agency - Capacity Tag</t>
  </si>
  <si>
    <t>2011 11 JPM Ventures Energy Corp State Imbalance C</t>
  </si>
  <si>
    <t>2011 11 Seattle City Light L1 Imbalance Charge or</t>
  </si>
  <si>
    <t>2011 11 UAMPS - S1 Total Negative Imbalance</t>
  </si>
  <si>
    <t>2011 11 UAMPS - S1 Total Positive Imbalance</t>
  </si>
  <si>
    <t>2011 11 UAMPS - S1 Total Adjustment</t>
  </si>
  <si>
    <t>2011 11 Deseret - S1 CASA TSOA Total Negative Imba</t>
  </si>
  <si>
    <t>2011 11 Deseret - S1 CASA TSOA Total Positive Imba</t>
  </si>
  <si>
    <t>2011 11 Deseret - S1 CASA TSOA Capacity Tags With</t>
  </si>
  <si>
    <t>2011 11 PAC ENERGY - P1 3rd Party Imbalance Credi</t>
  </si>
  <si>
    <t>Purch Power Exp Offset - Under Cap Lease</t>
  </si>
  <si>
    <t>Correct Cap Lease error</t>
  </si>
  <si>
    <t>04 201111</t>
  </si>
  <si>
    <t>04 201110 A</t>
  </si>
  <si>
    <t>2011 11 Moon Lake Electric Association Monthly Cha</t>
  </si>
  <si>
    <t>Actual Net Power Cost</t>
  </si>
  <si>
    <t>$</t>
  </si>
  <si>
    <t>Special Sales For Resale</t>
  </si>
  <si>
    <t>Long Term Firm Sales</t>
  </si>
  <si>
    <t>Black Hills s27013/s28160</t>
  </si>
  <si>
    <t>BPA Wind s42818</t>
  </si>
  <si>
    <t>Hurricane Sale s393046</t>
  </si>
  <si>
    <t>LADWP (IPP Layoff)</t>
  </si>
  <si>
    <t>NVE s811499</t>
  </si>
  <si>
    <t>Pacific Gas &amp; Electric s524491</t>
  </si>
  <si>
    <t>PSCO s100035</t>
  </si>
  <si>
    <t>SCE s513948</t>
  </si>
  <si>
    <t>SMUD s24296</t>
  </si>
  <si>
    <t>UMPA II s45631</t>
  </si>
  <si>
    <t>Total Long Term Firm Sales</t>
  </si>
  <si>
    <t>Total Short Term Firm Sales</t>
  </si>
  <si>
    <t>Total Secondary Sales</t>
  </si>
  <si>
    <t>Total Special Sales For Resale</t>
  </si>
  <si>
    <t>PURCHASED POWER &amp; NET INTERCHANGE</t>
  </si>
  <si>
    <t>Long Term Firm Purchases</t>
  </si>
  <si>
    <t>APS Supplemental p27875</t>
  </si>
  <si>
    <t>Blanding Purchase p379174</t>
  </si>
  <si>
    <t>BPA Reserve Purchase</t>
  </si>
  <si>
    <t>Chehalis Station Service</t>
  </si>
  <si>
    <t xml:space="preserve">Combine Hills Wind p160595 </t>
  </si>
  <si>
    <t>Deseret Purchase p194277</t>
  </si>
  <si>
    <t>Douglas PUD Settlement p38185</t>
  </si>
  <si>
    <t>Gemstate p99489</t>
  </si>
  <si>
    <t>Georgia-Pacific Camas</t>
  </si>
  <si>
    <t>Grant County 10 aMW p66274</t>
  </si>
  <si>
    <t>Hermiston Purchase p99563</t>
  </si>
  <si>
    <t>Hurricane Purchase p393045</t>
  </si>
  <si>
    <t>LADWP p491303-4</t>
  </si>
  <si>
    <t>IPP Purchase</t>
  </si>
  <si>
    <t>Kennecott Generation Incentive</t>
  </si>
  <si>
    <t>MagCorp Reserves p510378</t>
  </si>
  <si>
    <t>Morgan Stanley p272153-6-8</t>
  </si>
  <si>
    <t>Morgan Stanley p272154-7</t>
  </si>
  <si>
    <t>Nucor p346856</t>
  </si>
  <si>
    <t>P4 Production p137215/p145258</t>
  </si>
  <si>
    <t>PGE Cove p83984</t>
  </si>
  <si>
    <t>Rock River Wind p100371</t>
  </si>
  <si>
    <t>Roseburg Forest Products p312292</t>
  </si>
  <si>
    <t>Small Purchases east</t>
  </si>
  <si>
    <t>Small Purchases west</t>
  </si>
  <si>
    <t>Three Buttes Wind p460457</t>
  </si>
  <si>
    <t>Tri-State Purchase p27057</t>
  </si>
  <si>
    <t>Top of the World Wind p522807</t>
  </si>
  <si>
    <t>West Valley Toll</t>
  </si>
  <si>
    <t>Wolverine Creek Wind p244520</t>
  </si>
  <si>
    <t>Sub Total Long Term Firm Purchases</t>
  </si>
  <si>
    <t>Seasonal Purchased Power</t>
  </si>
  <si>
    <t>Sub Total Seasonal Purchased Power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</si>
  <si>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</si>
  <si>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</si>
  <si>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</si>
  <si>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</si>
  <si>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</si>
  <si>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</si>
  <si>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</si>
  <si>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p234159 QF</t>
  </si>
  <si>
    <t>Chevron Wind p499335 QF</t>
  </si>
  <si>
    <t>DCFP p316701 QF</t>
  </si>
  <si>
    <t>Evergreen BioPower p351030 QF</t>
  </si>
  <si>
    <t>ExxonMobil p255042 QF</t>
  </si>
  <si>
    <t>Kennecott Smelter QF</t>
  </si>
  <si>
    <t>Mountain Wind 1 p367721 QF</t>
  </si>
  <si>
    <t>Mountain Wind 2 p398449 QF</t>
  </si>
  <si>
    <t>Oregon Wind Farm QF</t>
  </si>
  <si>
    <t>Power County North Wind QF</t>
  </si>
  <si>
    <t>Power County South Wind QF</t>
  </si>
  <si>
    <t>SF Phosphates</t>
  </si>
  <si>
    <t>Spanish Fork Wind 2 p311681 QF</t>
  </si>
  <si>
    <t>Sunnyside p83997/p59965 QF</t>
  </si>
  <si>
    <t>Tesoro QF</t>
  </si>
  <si>
    <t>Threemile Canyon Wind QF p500139</t>
  </si>
  <si>
    <t>US Magnesium QF</t>
  </si>
  <si>
    <t>Total Qualifying Facilities</t>
  </si>
  <si>
    <t>Mid-Columbia Contracts</t>
  </si>
  <si>
    <t>Chelan - Rocky Reach p60827</t>
  </si>
  <si>
    <t>Douglas - Wells p60828</t>
  </si>
  <si>
    <t>Grant Displacement p270294</t>
  </si>
  <si>
    <t>Grant Surplus p258951</t>
  </si>
  <si>
    <t>Grant Reasonable</t>
  </si>
  <si>
    <t>Total Mid-Columbia Contracts</t>
  </si>
  <si>
    <t>Total Long Term Firm Purchases</t>
  </si>
  <si>
    <t>Storage &amp; Exchange</t>
  </si>
  <si>
    <t>APGI/Colockum s191690</t>
  </si>
  <si>
    <t>APS Exchange p58118/s58119</t>
  </si>
  <si>
    <t>Black Hills CTs p64676</t>
  </si>
  <si>
    <t>BPA Exchange p64706/p64888</t>
  </si>
  <si>
    <t xml:space="preserve">BPA FC II Wind p63507 </t>
  </si>
  <si>
    <t xml:space="preserve">BPA FC IV Wind p79207 </t>
  </si>
  <si>
    <t>BPA Peaking p59820</t>
  </si>
  <si>
    <t>BPA So. Idaho p64885/p83975/p64705</t>
  </si>
  <si>
    <t>Cowlitz Swift p65787</t>
  </si>
  <si>
    <t>EWEB FC I p63508/p63510</t>
  </si>
  <si>
    <t>PSCO FC III p63362/s63361</t>
  </si>
  <si>
    <t>PSCo Exchange p340325</t>
  </si>
  <si>
    <t>Redding Exchange p66276</t>
  </si>
  <si>
    <t>SCL State Line p105228</t>
  </si>
  <si>
    <t>Total Storage &amp; Exchange</t>
  </si>
  <si>
    <t>Total Short Term Firm Purchases</t>
  </si>
  <si>
    <t>Total Secondary Purchases</t>
  </si>
  <si>
    <t>Total Purchased Power &amp; Net Interchange</t>
  </si>
  <si>
    <t>Wheeling &amp; U. of F. Expense</t>
  </si>
  <si>
    <t>Firm Wheeling</t>
  </si>
  <si>
    <t>Non-Firm Wheeling</t>
  </si>
  <si>
    <t>Total Wheeling &amp; U. of F. Expense</t>
  </si>
  <si>
    <t>Coal Fuel Burn Expense</t>
  </si>
  <si>
    <t>Total Coal Fuel Burn Expense</t>
  </si>
  <si>
    <t>Gas Fuel Burn Expense</t>
  </si>
  <si>
    <t>Total Gas Fuel Burn Expense</t>
  </si>
  <si>
    <t>Other Generation Expense</t>
  </si>
  <si>
    <t>Total Other Generation Expense</t>
  </si>
  <si>
    <t>NET POWER COST</t>
  </si>
  <si>
    <t>Net Power Cost/Net System Load</t>
  </si>
  <si>
    <t>MWh</t>
  </si>
  <si>
    <t>NET SYSTEM LOAD</t>
  </si>
  <si>
    <t>Total Requirements</t>
  </si>
  <si>
    <t>Canadian Entitlement p60828</t>
  </si>
  <si>
    <t>Coal Generation</t>
  </si>
  <si>
    <t>Total Coal Generation</t>
  </si>
  <si>
    <t>Gas Generation</t>
  </si>
  <si>
    <t>Total Gas Generation</t>
  </si>
  <si>
    <t>Hydro Generation</t>
  </si>
  <si>
    <t>West Hydro</t>
  </si>
  <si>
    <t>East Hydro</t>
  </si>
  <si>
    <t>Total Hydro Generation</t>
  </si>
  <si>
    <t>Other Generation</t>
  </si>
  <si>
    <t>Dunlap I Wind p524168</t>
  </si>
  <si>
    <t>Foote Creek I Wind</t>
  </si>
  <si>
    <t>Glenrock Wind p423461</t>
  </si>
  <si>
    <t>Glenrock III Wind p454125</t>
  </si>
  <si>
    <t>Goodnoe Wind p332427</t>
  </si>
  <si>
    <t>High Plains Wind p492251</t>
  </si>
  <si>
    <t>Leaning Juniper 1 p317714</t>
  </si>
  <si>
    <t>Marengo I Wind p332428</t>
  </si>
  <si>
    <t>Marengo II Wind p423463</t>
  </si>
  <si>
    <t>McFadden Ridge Wind p492250</t>
  </si>
  <si>
    <t>Rolling Hills Wind p423462</t>
  </si>
  <si>
    <t>Seven Mile Wind p454126</t>
  </si>
  <si>
    <t>Seven Mile II Wind p357819</t>
  </si>
  <si>
    <t>Total Other Generation</t>
  </si>
  <si>
    <t>Total Resources</t>
  </si>
  <si>
    <t>=</t>
  </si>
  <si>
    <t>Yes</t>
  </si>
  <si>
    <t>No</t>
  </si>
  <si>
    <t>Total FERC Account 547</t>
  </si>
  <si>
    <t>FERC Detail Summary</t>
  </si>
  <si>
    <t xml:space="preserve">Total FERC Account 547 </t>
  </si>
  <si>
    <t>Total FERC Account 547 (Including Gadsby)</t>
  </si>
  <si>
    <t xml:space="preserve">C&amp;T Database Accounts </t>
  </si>
  <si>
    <t>Fuel Accounts</t>
  </si>
  <si>
    <t>Wheeling Revenues</t>
  </si>
  <si>
    <t>Per SAP</t>
  </si>
  <si>
    <t>Actual Unadjusted NPC (Total Company)</t>
  </si>
  <si>
    <t>System Load (Total Company MWh)</t>
  </si>
  <si>
    <t>Stipulated Scalar Energy Balancing Account Calculation</t>
  </si>
  <si>
    <t>Utah Allocation Scalar</t>
  </si>
  <si>
    <t>Settlement Stipulation</t>
  </si>
  <si>
    <t>Docket No. 10-035-124,  et al.,  September 13, 2011  Report and Order, Page 29</t>
  </si>
  <si>
    <t>Utah Actual $/MWh Before Wheeling Revenue</t>
  </si>
  <si>
    <t>Utah Jurisdictional Load (MWh)</t>
  </si>
  <si>
    <t>SG Factor</t>
  </si>
  <si>
    <t>Utah Actual Firm Wheeling Revenues</t>
  </si>
  <si>
    <t xml:space="preserve">SE Factor </t>
  </si>
  <si>
    <t>Utah Actual Non-Firm Wheeling Revenues</t>
  </si>
  <si>
    <t>UT Actual EBA Costs</t>
  </si>
  <si>
    <t>Exhibit B, Column (m)
Stipulation 10-035-124</t>
  </si>
  <si>
    <t>Exhibit B, Column (n)
Stipulation 10-035-124</t>
  </si>
  <si>
    <t>$/ MWH Differential</t>
  </si>
  <si>
    <t>Total Deferrable</t>
  </si>
  <si>
    <t>Incremental EBA Deferral at 70% Sharing</t>
  </si>
  <si>
    <t>Additional FERC ER11-3643 Revenues</t>
  </si>
  <si>
    <t xml:space="preserve">Incremental Deferral </t>
  </si>
  <si>
    <t>Monthly Interest Rate</t>
  </si>
  <si>
    <t>Incremental EBA Deferral</t>
  </si>
  <si>
    <t>EBA Revenues</t>
  </si>
  <si>
    <t>Actual EBA Deferral Rate $/MWh</t>
  </si>
  <si>
    <t>Actual Allocation Factors</t>
  </si>
  <si>
    <t>CY 2011</t>
  </si>
  <si>
    <t>Factor</t>
  </si>
  <si>
    <t>California</t>
  </si>
  <si>
    <t>Oregon</t>
  </si>
  <si>
    <t>Washington</t>
  </si>
  <si>
    <t>Wyoming</t>
  </si>
  <si>
    <t>Utah</t>
  </si>
  <si>
    <t>Idaho</t>
  </si>
  <si>
    <t>Demand</t>
  </si>
  <si>
    <t>Energy</t>
  </si>
  <si>
    <t>Actual load has been adjusted for the buy-through of curtailment events by special contract customers.</t>
  </si>
  <si>
    <t>COINCIDENT PEAK</t>
  </si>
  <si>
    <t>DAY</t>
  </si>
  <si>
    <t>HOUR</t>
  </si>
  <si>
    <t>MONTHLY ENERGY</t>
  </si>
  <si>
    <t>Trading Netted-Losses</t>
  </si>
  <si>
    <t>Building/Facility Maintenance &amp; Repairs</t>
  </si>
  <si>
    <t>Coal Mills</t>
  </si>
  <si>
    <t>Communication Equipment &amp; Supplies</t>
  </si>
  <si>
    <t>Overtime Meals</t>
  </si>
  <si>
    <t>L-T Transm Revenue - Subject to Refund</t>
  </si>
  <si>
    <t>S-T Transm Revenue - Subject to Refund</t>
  </si>
  <si>
    <t>Ancil Revenue Sch 1 - Subject to Refund</t>
  </si>
  <si>
    <t>Ancil Revenue Sch 3 - Subject to Refund</t>
  </si>
  <si>
    <t>January 2012</t>
  </si>
  <si>
    <t>Ancillary Rev Sch 6-Supp (C&amp;T)</t>
  </si>
  <si>
    <t>Utah MWh</t>
  </si>
  <si>
    <t>Exhibit B</t>
  </si>
  <si>
    <t>Page 1 of 2</t>
  </si>
  <si>
    <t>Page 2 of 2</t>
  </si>
  <si>
    <t>Net Power Cost Calculation</t>
  </si>
  <si>
    <t>Utah Net Power Cost Calculation</t>
  </si>
  <si>
    <t>Total Company</t>
  </si>
  <si>
    <t>Rebuttal Net Power Costs</t>
  </si>
  <si>
    <t>Stipulation Reduction</t>
  </si>
  <si>
    <t>Stipulation NPC</t>
  </si>
  <si>
    <t>Total Company MWh</t>
  </si>
  <si>
    <t>EBA 
(NPC only) $/MWh</t>
  </si>
  <si>
    <t>Utah EBA 
(NPC only) $/MWh</t>
  </si>
  <si>
    <t>Utah NPC Base</t>
  </si>
  <si>
    <t>Utah Allocated</t>
  </si>
  <si>
    <t>Utah EBA $/MWh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</si>
  <si>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</si>
  <si>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</si>
  <si>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</si>
  <si>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</si>
  <si>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</si>
  <si>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</si>
  <si>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</si>
  <si>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</si>
  <si>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</si>
  <si>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</si>
  <si>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</si>
  <si>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</si>
  <si>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</si>
  <si>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</si>
  <si>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</si>
  <si>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[note 1]</t>
  </si>
  <si>
    <t xml:space="preserve">[(c) - (a)] </t>
  </si>
  <si>
    <t>[note 3]</t>
  </si>
  <si>
    <t>[note 4]</t>
  </si>
  <si>
    <t xml:space="preserve">[(c) / (d)] </t>
  </si>
  <si>
    <t>[note 5]</t>
  </si>
  <si>
    <t>[(e) * (f)]</t>
  </si>
  <si>
    <t>[(g) * (h)]</t>
  </si>
  <si>
    <t>[column (i)]</t>
  </si>
  <si>
    <t>[see detail below]</t>
  </si>
  <si>
    <t>[(j) * (l)]</t>
  </si>
  <si>
    <t xml:space="preserve">[(m) / (n)] </t>
  </si>
  <si>
    <t xml:space="preserve">Utah NPC </t>
  </si>
  <si>
    <t>[note 2]</t>
  </si>
  <si>
    <t>[(a) + (b)]</t>
  </si>
  <si>
    <t xml:space="preserve">Footnotes:  (1) </t>
  </si>
  <si>
    <t>SRM-2R, page 2.2, line 66, monthly detail from NPC</t>
  </si>
  <si>
    <t>Utah Allocated Wheeling Revenues</t>
  </si>
  <si>
    <t xml:space="preserve">(2) </t>
  </si>
  <si>
    <t>SRM-2R, page 2.3 line 111, page 2.5 lines 233 &amp;248, page 2.8 lines 439 &amp; 492, page 2.10 line 587</t>
  </si>
  <si>
    <t>SRM-3 Page 3.2.2</t>
  </si>
  <si>
    <t xml:space="preserve">(3) </t>
  </si>
  <si>
    <t>Per Stipulation</t>
  </si>
  <si>
    <t xml:space="preserve">(4) </t>
  </si>
  <si>
    <t>SRM-2R, page 11.17</t>
  </si>
  <si>
    <t>Utah SG Allocation</t>
  </si>
  <si>
    <t xml:space="preserve">(5) </t>
  </si>
  <si>
    <t>Calculated to make Utah base NPC equal the base NPC in the stipulation.  This adjustment is necessary because not all costs use an SE factor.  This</t>
  </si>
  <si>
    <t>same scalar will be used in calculating Utah actual NPC for the EBA.</t>
  </si>
  <si>
    <t>Non-firm Wheeling</t>
  </si>
  <si>
    <t>Utah SE Allocation</t>
  </si>
  <si>
    <t>Exhibit B, Column (d)
Stipulation 10-035-124</t>
  </si>
  <si>
    <t xml:space="preserve">PACIFICORP ENERGY </t>
  </si>
  <si>
    <t>ACTUAL NET POWER COST REPORT</t>
  </si>
  <si>
    <t>FOR THE YEAR ENDING DECEMBER 31, 2012</t>
  </si>
  <si>
    <t>-</t>
  </si>
  <si>
    <t>DOLLARS</t>
  </si>
  <si>
    <t>SPECIAL SALES FOR RESALE</t>
  </si>
  <si>
    <t>Black Hills</t>
  </si>
  <si>
    <t>BPA Wind</t>
  </si>
  <si>
    <t>Hurricane Sale</t>
  </si>
  <si>
    <t>NVE</t>
  </si>
  <si>
    <t>Pacific Gas &amp; Electric</t>
  </si>
  <si>
    <t>SCE</t>
  </si>
  <si>
    <t>SMUD</t>
  </si>
  <si>
    <t>UMPA II</t>
  </si>
  <si>
    <t>APS Supplemental</t>
  </si>
  <si>
    <t>Blanding Purchase</t>
  </si>
  <si>
    <t xml:space="preserve">Combine Hills Wind </t>
  </si>
  <si>
    <t>Deseret Purchase</t>
  </si>
  <si>
    <t>Douglas PUD Settlement</t>
  </si>
  <si>
    <t>Gemstate</t>
  </si>
  <si>
    <t>Grant County 10 aMW</t>
  </si>
  <si>
    <t>Hermiston Purchase</t>
  </si>
  <si>
    <t>Hurricane Purchase</t>
  </si>
  <si>
    <t>LADWP</t>
  </si>
  <si>
    <t>MagCorp Reserves</t>
  </si>
  <si>
    <t>Nucor</t>
  </si>
  <si>
    <t>P4 Production</t>
  </si>
  <si>
    <t>PGE Cove</t>
  </si>
  <si>
    <t>Rock River Wind</t>
  </si>
  <si>
    <t>Three Buttes Wind</t>
  </si>
  <si>
    <t>Top of the World Wind</t>
  </si>
  <si>
    <t>Tri-State Purchase</t>
  </si>
  <si>
    <t>Wolverine Creek Wind</t>
  </si>
  <si>
    <t>Subtotal Long Term Firm Purchases</t>
  </si>
  <si>
    <t>Biomass One QF</t>
  </si>
  <si>
    <t>Chevron Wind QF</t>
  </si>
  <si>
    <t>DCFP QF</t>
  </si>
  <si>
    <t>Evergreen BioPower QF</t>
  </si>
  <si>
    <t>ExxonMobil QF</t>
  </si>
  <si>
    <t>Kennecott Refinery QF</t>
  </si>
  <si>
    <t>Mountain Wind 1 QF</t>
  </si>
  <si>
    <t>Mountain Wind 2 QF</t>
  </si>
  <si>
    <t>Roseberg Dillard QF</t>
  </si>
  <si>
    <t>SF Phosphates QF</t>
  </si>
  <si>
    <t>Spanish Fork Wind 2 QF</t>
  </si>
  <si>
    <t>Sunnyside QF</t>
  </si>
  <si>
    <t>Threemile Canyon Wind QF</t>
  </si>
  <si>
    <t>Subtotal Qualifying Facilities</t>
  </si>
  <si>
    <t>Douglas - Wells</t>
  </si>
  <si>
    <t>Grant Surplus</t>
  </si>
  <si>
    <t>Subtotal Mid-Columbia Contracts</t>
  </si>
  <si>
    <t>APS Exchange</t>
  </si>
  <si>
    <t>Black Hills CTs</t>
  </si>
  <si>
    <t>BPA Exchange</t>
  </si>
  <si>
    <t>BPA FC II Wind</t>
  </si>
  <si>
    <t>BPA FC IV Wind</t>
  </si>
  <si>
    <t>BPA So. Idaho</t>
  </si>
  <si>
    <t>Cowlitz Swift</t>
  </si>
  <si>
    <t>EWEB FC I</t>
  </si>
  <si>
    <t>PSCO FC III</t>
  </si>
  <si>
    <t>PSCo Exchange</t>
  </si>
  <si>
    <t>Redding Exchange</t>
  </si>
  <si>
    <t>SCL State Line</t>
  </si>
  <si>
    <t>WHEELING &amp; U. OF F. EXPENSE</t>
  </si>
  <si>
    <t>COAL FUEL BURN EXPENSE</t>
  </si>
  <si>
    <t>GAS FUEL BURN EXPENSE</t>
  </si>
  <si>
    <t>OTHER GENERATION EXPENSE</t>
  </si>
  <si>
    <t>MEGAWATT-HOURS</t>
  </si>
  <si>
    <t>COAL GENERATION</t>
  </si>
  <si>
    <t>GAS GENERATION</t>
  </si>
  <si>
    <t>HYDRO GENERATION</t>
  </si>
  <si>
    <t>OTHER GENERATION</t>
  </si>
  <si>
    <t>Dunlap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</si>
  <si>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</si>
  <si>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</si>
  <si>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</si>
  <si>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</si>
  <si>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</si>
  <si>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</si>
  <si>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</si>
  <si>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</si>
  <si>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Rolling Hills Wind</t>
  </si>
  <si>
    <t>Seven Mile Wind</t>
  </si>
  <si>
    <t>Seven Mile II Wind</t>
  </si>
  <si>
    <t>TOTAL RESOURCES</t>
  </si>
  <si>
    <t>TRANSMISSION REVENUES SUBJECT TO REFUND</t>
  </si>
  <si>
    <t>Coal-I/C Profit Marg</t>
  </si>
  <si>
    <t>08 201112</t>
  </si>
  <si>
    <t>08 201111 A</t>
  </si>
  <si>
    <t>07 201112</t>
  </si>
  <si>
    <t>2011 12 BPA - E1 LT Cow Crk Malin Transformer Loss</t>
  </si>
  <si>
    <t>2011 12 BPA - E1 LT Cow Crk Long Term Losses</t>
  </si>
  <si>
    <t>2011 12 BPA - E8 BPA Lost Creek PTP Loss Charge Ad</t>
  </si>
  <si>
    <t>2011 12 Raser Tech (Cyrq) Intermountai Long Term L</t>
  </si>
  <si>
    <t>2011 12 WAPA CRSP L3 Short Term Losses</t>
  </si>
  <si>
    <t>2011 12 Morgan Stanley - L1 Short Term Losses</t>
  </si>
  <si>
    <t>2011 12 Iberdrola - L4 Shute Crk Long Term Losses</t>
  </si>
  <si>
    <t>2011 12 Idaho Power - L1 LT ST Short Term Losses</t>
  </si>
  <si>
    <t>2011 12 Powerex - L1 ST LT Long Term Losses</t>
  </si>
  <si>
    <t>2011 12 PPL EnergyPlus, LLC - L2 Short Term Losses</t>
  </si>
  <si>
    <t>2011 12 TransAlta Energy - L1 Short Term Losses</t>
  </si>
  <si>
    <t>2011 12 JPM Ventures ST - L1 Short Term Losses</t>
  </si>
  <si>
    <t>2011 12 Iberdrola - L1 Short Term Short Term Losse</t>
  </si>
  <si>
    <t>2011 12 Powerex - L1 ST LT Short Term Losses</t>
  </si>
  <si>
    <t>2011 12 Sierra Pacific - E1 LT Loss Long Term Loss</t>
  </si>
  <si>
    <t>2011 12 BPA - L2 Short Term Short Term Losses</t>
  </si>
  <si>
    <t>2011 12 Constellation Power Source L1 Short Term L</t>
  </si>
  <si>
    <t>2011 12 Constellation Power Source L1 Loss Charge</t>
  </si>
  <si>
    <t>2011 12 Tri-State L1 - Short Term Short Term Losse</t>
  </si>
  <si>
    <t>2011 12 NextEra - L1 Imbalance Unreserved Use Loss</t>
  </si>
  <si>
    <t>2011 12 Iberdrola - L3 Uinta Unreserved Use Loss</t>
  </si>
  <si>
    <t>2011 12 Seattle City Light L1 Long Term Losses</t>
  </si>
  <si>
    <t>2011 12 JPM Ventures Energy Corp State Loss Charge</t>
  </si>
  <si>
    <t>2011 12 WAPA WACM L2 Short Term Losses</t>
  </si>
  <si>
    <t>2011 12 Southern California Edison-L1 Short Term L</t>
  </si>
  <si>
    <t>07 201111 A</t>
  </si>
  <si>
    <t>2011 12 PAC ENERGY - P1 Loss Revenue Credit</t>
  </si>
  <si>
    <t>2011 12 PAC ENERGY - P1 Loss Revenue Payable to P</t>
  </si>
  <si>
    <t>1211 3rd Party Loss</t>
  </si>
  <si>
    <t>2011 12 BPA - L4 Clark PUD C_Under_Between_Penalty</t>
  </si>
  <si>
    <t>2011 12 BPA - L4 Clark PUD C_Over_Between_Penalty</t>
  </si>
  <si>
    <t>2011 12 BPA - E2 Yakama C_Over_Between_Penalty</t>
  </si>
  <si>
    <t>2011 12 Noble Americas Energy Solution C_Under_Bet</t>
  </si>
  <si>
    <t>2011 12 NextEra - L1 Imbalance C_Under_Between_Pen</t>
  </si>
  <si>
    <t>2011 12 NextEra - L1 Imbalance C_Under_Out_Penalty</t>
  </si>
  <si>
    <t>2011 12 NextEra - L1 Imbalance C_Over_Between_Pena</t>
  </si>
  <si>
    <t>2011 12 NextEra - L1 Imbalance C_Over_Out_Penalty</t>
  </si>
  <si>
    <t>2011 12 Iberdrola - L3 Uinta Imbalance Penalty</t>
  </si>
  <si>
    <t>2011 12 Seattle City Light L1 Imbalance Penalty</t>
  </si>
  <si>
    <t>2011 12 JPM Ventures Energy Corp State Imbalance P</t>
  </si>
  <si>
    <t>2011 12 Southern California Edison-L1 C_Over_Out_P</t>
  </si>
  <si>
    <t>2011 12 Southern California Edison-L1 C_Over_Betwe</t>
  </si>
  <si>
    <t>2011 12 Southern California Edison-L1 C_Under_Out_</t>
  </si>
  <si>
    <t>2011 12 Southern California Edison-L1 C_Under_Betw</t>
  </si>
  <si>
    <t>2011 12 Tri-State L2 - Arlington Total Positive Pe</t>
  </si>
  <si>
    <t>2011 12 Tri-State L2 - Arlington Total Negative Pe</t>
  </si>
  <si>
    <t>2011 12 Idaho Power - E3 Bridger Use of Facilities</t>
  </si>
  <si>
    <t>2011 12 Idaho Power- E2 Inel Use of Facilities</t>
  </si>
  <si>
    <t>2011 12 Fall River - E1 Use of Facilities</t>
  </si>
  <si>
    <t>2011 12 WAPA WY-E1 Primary Delivery Service</t>
  </si>
  <si>
    <t>2011 12 WAPA WY-E1 Distribution Substation S</t>
  </si>
  <si>
    <t>2011 12 Seawest Windpower - Foote Cree Direct Assi</t>
  </si>
  <si>
    <t>2011 12 Warm Springs - E1 Use of Facilities</t>
  </si>
  <si>
    <t>2011 12 BPA - E4 Rimrock Reg Frequency Response Tr</t>
  </si>
  <si>
    <t>2011 12 BPA - E4 Rimrock Reg Frequency Response Me</t>
  </si>
  <si>
    <t>2011 12 BPA - E1 LT Cow Crk Regulation Frequency R</t>
  </si>
  <si>
    <t>2011 12 BPA - E1 LT Cow Crk Transformer Use of Fac</t>
  </si>
  <si>
    <t>2011 12 BPA - E1 LT Cow Crk Primary Delivery Servi</t>
  </si>
  <si>
    <t>2011 12 BPA - E1 LT Cow Crk Distribution Substatio</t>
  </si>
  <si>
    <t>2011 12 BPA - L4 Clark PUD Regulation Frequency Re</t>
  </si>
  <si>
    <t>2011 12 BPA - E2 Yakama Distribution Substation S</t>
  </si>
  <si>
    <t>2011 12 BPA - E2 Yakama Primary Delivery Service</t>
  </si>
  <si>
    <t>2011 12 BPA - E2 Yakama Regulation Frequency Resp</t>
  </si>
  <si>
    <t>2011 12 Raser Tech (Cyrq) Intermountai Spinning Re</t>
  </si>
  <si>
    <t>2011 12 Raser Tech (Cyrq) Intermountai Supplementa</t>
  </si>
  <si>
    <t>2011 12 Noble Americas Energy Solution Regulation</t>
  </si>
  <si>
    <t>2011 12 Sierra Pacific - L1 ST One-Twelfth of Annu</t>
  </si>
  <si>
    <t>2011 12 U.S.B.R. - L4 Distribution Substation S</t>
  </si>
  <si>
    <t>2011 12 U.S.B.R. - L4 Primary Delivery Service</t>
  </si>
  <si>
    <t>2011 12 U.S.B.R. - L4 Reg Frequency Response Me</t>
  </si>
  <si>
    <t>2011 12 U.S.B.R. - L4 Reg Frequency Response Tr</t>
  </si>
  <si>
    <t>2012 01 Pacific Gas &amp; Electric - E2 Ma PG&amp;E Malin</t>
  </si>
  <si>
    <t>2011 12 NextEra - L1 Imbalance Spinning Reserves T</t>
  </si>
  <si>
    <t>2011 12 NextEra - L1 Imbalance Supplemental Reserv</t>
  </si>
  <si>
    <t>2011 12 NextEra - L1 Imbalance Unreserved Use</t>
  </si>
  <si>
    <t>2011 12 NextEra - L1 Imbalance 302981 Offset</t>
  </si>
  <si>
    <t>2011 12 NextEra - L1 Imbalance Spinning Reserves M</t>
  </si>
  <si>
    <t>2011 12 Iberdrola - L3 Uinta Unreserved Use of Tra</t>
  </si>
  <si>
    <t>2011 12 Iberdrola - L3 Uinta Non-Hydro Spin Reserv</t>
  </si>
  <si>
    <t>2011 12 Iberdrola - L3 Uinta Non-Hydro Supp Reserv</t>
  </si>
  <si>
    <t>2011 12 Seattle City Light L1 Spinning Reserves Me</t>
  </si>
  <si>
    <t>2011 12 Seattle City Light L1 Spinning Reserves Tr</t>
  </si>
  <si>
    <t>2011 12 Seattle City Light L1 Supplemental Reserve</t>
  </si>
  <si>
    <t>2011 12 Basin Electric - L1 Decker Pre Regulation</t>
  </si>
  <si>
    <t>2011 12 Basin Electric - L1 Decker Pre Distributio</t>
  </si>
  <si>
    <t>2011 12 Basin Electric - L1 Decker Pre Primary Del</t>
  </si>
  <si>
    <t>2011 12 BPA - E5 Echo Wind Reg Frequency Response</t>
  </si>
  <si>
    <t>2011 12 Southern California Edison-L1 Supplemental</t>
  </si>
  <si>
    <t>2011 12 Southern California Edison-L1 Spinning Res</t>
  </si>
  <si>
    <t>2011 12 UTAH Municipal Power Agency - Scheduling D</t>
  </si>
  <si>
    <t>2011 12 UTAH Municipal Power Agency - System Contr</t>
  </si>
  <si>
    <t>2011 12 Tri-State L2 - Arlington Reg Frequency Res</t>
  </si>
  <si>
    <t>09 201112</t>
  </si>
  <si>
    <t>2011 12 BPA - L1 S Idaho GTA Use of Facilities</t>
  </si>
  <si>
    <t>2011 12 BPA - L1 S Idaho GTA Operating Reserves</t>
  </si>
  <si>
    <t>2011 12 BPA - L1 S Idaho GTA Monitoring &amp; Scheduli</t>
  </si>
  <si>
    <t>2011 12 BPA - L1 S Idaho GTA Load Following</t>
  </si>
  <si>
    <t>2011 12 UAMPS - S1 Scheduling and Frequency</t>
  </si>
  <si>
    <t>2011 12 UAMPS - S1 Spinning Reserves Merchan</t>
  </si>
  <si>
    <t>2011 12 UAMPS - S1 Spinning Reserves Transmi</t>
  </si>
  <si>
    <t>2011 12 UAMPS - S1 Supplemental Reserves Mer</t>
  </si>
  <si>
    <t>2011 12 UAMPS - S1 Supplemental Reserves Tra</t>
  </si>
  <si>
    <t>2011 12 UAMPS - S1 Hunter 2 Spinning Reserve</t>
  </si>
  <si>
    <t>2011 12 UAMPS - S1 Hunter 2 Supp Reserves Me</t>
  </si>
  <si>
    <t>2011 12 UAMPS - S1 Hunter 2 Supp Reserves Tr</t>
  </si>
  <si>
    <t>2011 12 UAMPS - S1 Load Following</t>
  </si>
  <si>
    <t>2011 12 UAMPS - S1 Distribution Voltage: Hol</t>
  </si>
  <si>
    <t>2011 12 UAMPS - S1 Distribution Voltage: Mor</t>
  </si>
  <si>
    <t>2011 12 UAMPS - S1 Distribution Voltage: Par</t>
  </si>
  <si>
    <t>2011 12 UAMPS - S1 Distribution Voltage: Spr</t>
  </si>
  <si>
    <t>2011 12 UAMPS - S1 Distribution Voltage: Cau</t>
  </si>
  <si>
    <t>2011 12 UAMPS - S1 Distribution Voltage: Led</t>
  </si>
  <si>
    <t>2011 12 UAMPS - S1 Distribution Voltage: Sal</t>
  </si>
  <si>
    <t>2011 12 Deseret - S1 CASA TSOA Supplemental Reserv</t>
  </si>
  <si>
    <t>2011 12 Deseret - S1 CASA TSOA Regulating Reserves</t>
  </si>
  <si>
    <t>2011 12 Deseret - S1 CASA TSOA Meter Interrogation</t>
  </si>
  <si>
    <t>2011 12 Deseret - S1 CASA TSOA Load Following</t>
  </si>
  <si>
    <t>2011 12 Deseret - S1 CASA TSOA Hunter 2 Spinning R</t>
  </si>
  <si>
    <t>2011 12 Deseret - S1 CASA TSOA Hunter 2 Supp Reser</t>
  </si>
  <si>
    <t>2011 12 Deseret - S1 CASA TSOA Spinning Reserves T</t>
  </si>
  <si>
    <t>2011 12 Deseret - S1 CASA TSOA Distribution Voltag</t>
  </si>
  <si>
    <t>2011 12 Deseret - S1 CASA TSOA Scheduling and Freq</t>
  </si>
  <si>
    <t>2011 12 Deseret - S1 CASA TSOA Hydro Spin Reserves</t>
  </si>
  <si>
    <t>2011 12 Deseret - S1 CASA TSOA Hydro Supp Reserves</t>
  </si>
  <si>
    <t>2011 12 Deseret - S1 CASA TSOA Spinning Reserves M</t>
  </si>
  <si>
    <t>UAMPS Hunter 2 Reserves 1211</t>
  </si>
  <si>
    <t>Dec11 Wheeling Charge</t>
  </si>
  <si>
    <t>Jan-12 Schedule 1: ST and Non-firm accrual</t>
  </si>
  <si>
    <t>JAN 12 Accrual - Dist, Prim Del, Meter</t>
  </si>
  <si>
    <t>JAN 12 Accrual - Scheduling</t>
  </si>
  <si>
    <t>JAN 12 Accrual - Use of Facilities</t>
  </si>
  <si>
    <t>PGE/SCE: Phase Shifter Accrual: Nov 11-Dec 11</t>
  </si>
  <si>
    <t>PGE/SCE: Phase Shifter Accrual: Jan 12</t>
  </si>
  <si>
    <t>Estimated transfer to C&amp;T</t>
  </si>
  <si>
    <t>Tariff and legacy estimate accrual</t>
  </si>
  <si>
    <t>2011 12 BPA - L1 S Idaho GTA Operting Rsrves: Supp</t>
  </si>
  <si>
    <t>11/3/11 Iberdrola Deferral Fee</t>
  </si>
  <si>
    <t>1/12/12 Alpental Energy Deferral Fee AREF 618363</t>
  </si>
  <si>
    <t>2011 12 Black Hills - L1 Sheridan LT Short Term Fi</t>
  </si>
  <si>
    <t>2011 12 WAPA WACM L2 Short Term Firm Transmiss</t>
  </si>
  <si>
    <t>2011 12 Southern California Edison-L1 Short Term F</t>
  </si>
  <si>
    <t>Jan-12 Short-term firm accrual</t>
  </si>
  <si>
    <t>2011 12 WAPA WY-E1 Monthly Long Term Network</t>
  </si>
  <si>
    <t>2011 12 State of South Dakota - E1 Monthly Long Te</t>
  </si>
  <si>
    <t>2011 12 BPA - E4 Rimrock Monthly Long Term Network</t>
  </si>
  <si>
    <t>2011 12 BPA - L4 Clark PUD Monthly Long Term Netwo</t>
  </si>
  <si>
    <t>2011 12 BPA - E1 LT Cow Crk Monthly Long Term Netw</t>
  </si>
  <si>
    <t>2011 12 BPA - E1 LT Cow Crk Monthly Long Term P-T-</t>
  </si>
  <si>
    <t>2011 12 BPA - E2 Yakama Monthly Long Term Network</t>
  </si>
  <si>
    <t>2011 11 U.S.B.R. - L1 Monthly Long Term Transmi</t>
  </si>
  <si>
    <t>2011 12 Black Hills - L1 Sheridan LT Wyodak Monthl</t>
  </si>
  <si>
    <t>2011 12 Black Hills - L1 Sheridan LT Monthly Long</t>
  </si>
  <si>
    <t>2011 12 BPA - E8 BPA Lost Creek PTP Monthly Long T</t>
  </si>
  <si>
    <t>2011 12 Raser Tech (Cyrq) Intermountai Monthly Lon</t>
  </si>
  <si>
    <t>2011 12 Noble Americas Energy Solution Non-Coincid</t>
  </si>
  <si>
    <t>2011 12 Iberdrola - L4 Shute Crk Monthly Long Term</t>
  </si>
  <si>
    <t>2011 12 Powerex - L1 ST LT Monthly Long Term P-T-P</t>
  </si>
  <si>
    <t>2011 12 U.S.B.R. - L4 Monthly Long Term Network</t>
  </si>
  <si>
    <t>2011 12 NextEra - L1 Imbalance Adjustment on Long</t>
  </si>
  <si>
    <t>2011 12 NextEra - L1 Imbalance 302961 Offset</t>
  </si>
  <si>
    <t>2011 12 NextEra - L1 Imbalance Capacity Assignment</t>
  </si>
  <si>
    <t>2011 12 NextEra - L1 Imbalance Reassignment of Lon</t>
  </si>
  <si>
    <t>2012 01 Tri-State E1 - O &amp; M Adjustment</t>
  </si>
  <si>
    <t>2012 01 Tri-State E1 - O &amp; M Estimated Energy &amp; De</t>
  </si>
  <si>
    <t>2011 12 Moon Lake Electric Association Long Term W</t>
  </si>
  <si>
    <t>2011 12 U.S.B.R. - L1 Monthly Long Term Transmi</t>
  </si>
  <si>
    <t>2011 12 Seattle City Light L1 Monthly Long Term P-</t>
  </si>
  <si>
    <t>2011 12 Seattle City Light L1 Reassignment of Long</t>
  </si>
  <si>
    <t>2011 12 Basin Electric - L1 Decker Pre Monthly Lon</t>
  </si>
  <si>
    <t>2011 12 BPA - E5 Echo Wind Monthly Long Term Netwo</t>
  </si>
  <si>
    <t>2011 12 UTAH Municipal Power Agency - Aggregate Pe</t>
  </si>
  <si>
    <t>2011 12 Tri-State L2 - Arlington Monthly Long Term</t>
  </si>
  <si>
    <t>09 201111 A</t>
  </si>
  <si>
    <t>2011 12 BPA - L1 S Idaho GTA Billing Demand</t>
  </si>
  <si>
    <t>2011 12 UAMPS - S1 Aggregate Peak Demand Cha</t>
  </si>
  <si>
    <t>2011 12 Deseret - S1 CASA TSOA Aggregate Peak Dema</t>
  </si>
  <si>
    <t>2011 12 WAPA UT- S1 Coincidental Demand Charg</t>
  </si>
  <si>
    <t>2011 12 WAPA UT- S1 Blanding Helper and Price</t>
  </si>
  <si>
    <t>2011 12 WAPA UT- S1 LV Preferred Customer Cha</t>
  </si>
  <si>
    <t>2011 12 WAPA UT- S1 Article 20e Billing</t>
  </si>
  <si>
    <t>JAN 12 Accrual - Network Revenues</t>
  </si>
  <si>
    <t>JAN 12 Accrual - BPA and TriState</t>
  </si>
  <si>
    <t>JAN 12 Accrual - DGT, UAMPS, UMPA, WAPA, BPA S.ID</t>
  </si>
  <si>
    <t>JAN 12 Accrual - Point to Point</t>
  </si>
  <si>
    <t>Dec 11 Tri-State and USBR annual estimate</t>
  </si>
  <si>
    <t>2011 12 Black Hills - L1 Sheridan LT Short Term No</t>
  </si>
  <si>
    <t>2011 12 Cargill - L1 Short Term Non-Firm Trans</t>
  </si>
  <si>
    <t>2011 12 WAPA CRSP L3 Short Term Non-Firm Trans</t>
  </si>
  <si>
    <t>2011 12 Nevada Power Company - L1 Short Term Non-F</t>
  </si>
  <si>
    <t>2011 12 Morgan Stanley - L1 Short Term Non-Firm Tr</t>
  </si>
  <si>
    <t>2011 12 Idaho Power - L1 LT ST Short Term Non-Firm</t>
  </si>
  <si>
    <t>2011 12 PPL EnergyPlus, LLC - L2 Short Term Non-Fi</t>
  </si>
  <si>
    <t>2011 12 TransAlta Energy - L1 Short Term Non-Firm</t>
  </si>
  <si>
    <t>2011 12 JPM Ventures ST - L1 Short Term Non-Firm T</t>
  </si>
  <si>
    <t>2011 12 Iberdrola - L1 Short Term Short Term Non-F</t>
  </si>
  <si>
    <t>2011 12 Puget Sound Energy L1 Short Term Non-Firm</t>
  </si>
  <si>
    <t>2011 12 Powerex - L1 ST LT Short Term Non-Firm Tra</t>
  </si>
  <si>
    <t>2011 12 BPA - L2 Short Term Short Term Non-Firm Tr</t>
  </si>
  <si>
    <t>2011 12 Constellation Power Source L1 Short Term N</t>
  </si>
  <si>
    <t>2011 12 Constellation Power Source L1 ST Non-Firm</t>
  </si>
  <si>
    <t>2011 12 Tri-State L1 - Short Term Short Term Non-F</t>
  </si>
  <si>
    <t>2011 12 NextEra - L1 Imbalance Short Term Non-Firm</t>
  </si>
  <si>
    <t>2011 12 Southern California Edison-L1 ST Non-Firm</t>
  </si>
  <si>
    <t>2011 12 Southern California Edison-L1 Short Term N</t>
  </si>
  <si>
    <t>Jan-12 Short-term non-firm accrual</t>
  </si>
  <si>
    <t>C&amp;T Jan 2012 ST Sch 1 Reserve_Accr</t>
  </si>
  <si>
    <t>C&amp;T Jan 2012 ST Trans Reserve_Accr</t>
  </si>
  <si>
    <t>C&amp;T Jan 2012 LT Sch 1 Reserve_Accr</t>
  </si>
  <si>
    <t>C&amp;T Jan 2012 LT Trans Reserve_Accr</t>
  </si>
  <si>
    <t>Jan 2012 ST Sch 1 Reserve_Accr</t>
  </si>
  <si>
    <t>Jan 2012 ST Trans Reserve_Accr</t>
  </si>
  <si>
    <t>Schedule 3, 3a January 2012 Accrual for refund</t>
  </si>
  <si>
    <t>January 2012 Network Estimate Sch 1</t>
  </si>
  <si>
    <t>January 2012 PT-to-PT Estimate Trans</t>
  </si>
  <si>
    <t>January 2012 Network Estimate Trans</t>
  </si>
  <si>
    <t>Pummer, Thomas - w/e 01/21/12</t>
  </si>
  <si>
    <t>Pummer, Thomas - w/e 01/28/12</t>
  </si>
  <si>
    <t>Naughton #1 Coal Consumed-Below the Line</t>
  </si>
  <si>
    <t>Naughton #2 Coal Consumed-Below the Line</t>
  </si>
  <si>
    <t>UMPA Coal Billing Estimate - Jan</t>
  </si>
  <si>
    <t>UMPA Coal Billing Est. Reversed - Dec</t>
  </si>
  <si>
    <t>UMPA Coal Billing Actual - Dec</t>
  </si>
  <si>
    <t>DPEC Coal Billing Estimate - Jan</t>
  </si>
  <si>
    <t>DPEC Coal Billing Est. Reversed - Dec</t>
  </si>
  <si>
    <t>DPEC Coal Billing Actual - Dec</t>
  </si>
  <si>
    <t>UAMPS Coal Billing Estimate - Jan</t>
  </si>
  <si>
    <t>UAMPS Coal Billing Est. Reversed - Dec</t>
  </si>
  <si>
    <t>UAMPS Coal Billing Actual - Dec</t>
  </si>
  <si>
    <t>Coal Consumed Colstrip - Jan</t>
  </si>
  <si>
    <t>ENERGY WEST ACCT FEES</t>
  </si>
  <si>
    <t>BCC PENSION</t>
  </si>
  <si>
    <t>Legal Fees August 2009 Surface Citations</t>
  </si>
  <si>
    <t>Legal Fees General Safety</t>
  </si>
  <si>
    <t>STOEL RIVES LLP</t>
  </si>
  <si>
    <t>HUSCH BLACKWELL LLP</t>
  </si>
  <si>
    <t>Career Fair/Job Posting *Trip from 01/02/12 To  01</t>
  </si>
  <si>
    <t>Rcls from GL 530190 to GL 583300</t>
  </si>
  <si>
    <t>Reclass Stoel Rives legal fees - BCC Boilermakers</t>
  </si>
  <si>
    <t>BRIDGER - Dec11 - INV#CR209889</t>
  </si>
  <si>
    <t>Fuel Exp-Bridger Coal-Profit (501)</t>
  </si>
  <si>
    <t>Record gross up of BCC fuel exp &amp; eq earnings</t>
  </si>
  <si>
    <t>PMI - PacifiCorp</t>
  </si>
  <si>
    <t>Pacific Minerals Management &amp; Administ</t>
  </si>
  <si>
    <t>Fuel Exp-Trapper Mining-Profit (501)</t>
  </si>
  <si>
    <t>Record gross up of Trapper fuel exp &amp; eq earnings</t>
  </si>
  <si>
    <t>Bridger in-plant coal analysis</t>
  </si>
  <si>
    <t>Bridger coal company</t>
  </si>
  <si>
    <t>Kemmerer/Naughton</t>
  </si>
  <si>
    <t>*Trip from 12/06/11 To  12/19/11 to   Kemmerer/Nau</t>
  </si>
  <si>
    <t>ALPINE INDUSTRIAL SYSTEMS LLC</t>
  </si>
  <si>
    <t>DELTA FIRE SYSTEMS INC</t>
  </si>
  <si>
    <t>FENNER DUNLOP CONVEYOR SVCS LLC</t>
  </si>
  <si>
    <t>Thermal West - Insulation</t>
  </si>
  <si>
    <t>EMERSON PROCESS MANAGEMENT POWER</t>
  </si>
  <si>
    <t>Replacement of Tioga Heaters at Main Coal</t>
  </si>
  <si>
    <t>POWDER RIVER HEATING &amp; AIR</t>
  </si>
  <si>
    <t>Add Funds - Replacement of Tioga Heaters</t>
  </si>
  <si>
    <t>MAK Trucking, Inc</t>
  </si>
  <si>
    <t>Rebuild Redler Gearbox</t>
  </si>
  <si>
    <t>Upgrade Grizzly Sweeps to be completed</t>
  </si>
  <si>
    <t>CCN-1 S1 Spare Conv Gearbox</t>
  </si>
  <si>
    <t>NIELSON CONSTRUCTION CO - Transport Dozer 2 to Sal</t>
  </si>
  <si>
    <t>300 Coal Dozer Replacement</t>
  </si>
  <si>
    <t>G T NIX CONSTRUCTION</t>
  </si>
  <si>
    <t>Equip Mech 844 Cat Dozer Repairs</t>
  </si>
  <si>
    <t xml:space="preserve"> D11 Cat dozer #75536, turbo is out</t>
  </si>
  <si>
    <t>Main Coal Silo cleaning, Applied Tech</t>
  </si>
  <si>
    <t>CCN to collect added cost for Applied Tech</t>
  </si>
  <si>
    <t>Main Coal Silo cleaning, Applied credit</t>
  </si>
  <si>
    <t>Main Coal Silo cleaning, Applied  credit</t>
  </si>
  <si>
    <t>POWER SOURCE SERVICES INC - COAL SYSTEM CLEANUP SV</t>
  </si>
  <si>
    <t>STAIRS TO COAL ANALYZER HAS A BAD STEP</t>
  </si>
  <si>
    <t>Coal Hdlg Equipment Vibration Rte. 180 D</t>
  </si>
  <si>
    <t>980 cat bucket teeth</t>
  </si>
  <si>
    <t>KNOTTS &amp; CO</t>
  </si>
  <si>
    <t>*Trip from 12/01/11 To  12/24/11</t>
  </si>
  <si>
    <t>824 oil leak</t>
  </si>
  <si>
    <t>WYOMING MACHINERY COinstall equalizer bar</t>
  </si>
  <si>
    <t>DINOSAUR TIRE SERVICE</t>
  </si>
  <si>
    <t>824 Cat, install tires</t>
  </si>
  <si>
    <t>U0 CHECK,CALIBRATE  ASH ANALYZER</t>
  </si>
  <si>
    <t>D-11 Windshield washers on all windows</t>
  </si>
  <si>
    <t>*Trip from 12/30/11 To  01/04/12</t>
  </si>
  <si>
    <t>WHEELER MACHINERY CO - 824 cat engine oil leak</t>
  </si>
  <si>
    <t>824 cat engine oil leak</t>
  </si>
  <si>
    <t>CB RADIO NOT TRANSMITTING</t>
  </si>
  <si>
    <t>*Trip from 12/29/11 To  12/29/11</t>
  </si>
  <si>
    <t>AM/FM RADIO NOT PICKING UP/ COMPANY RADI</t>
  </si>
  <si>
    <t>Unplug drain U1&amp;2 slope.</t>
  </si>
  <si>
    <t>950 cat block heater</t>
  </si>
  <si>
    <t>***CORE CREDIT***   67303 rpl alternator</t>
  </si>
  <si>
    <t>CB MOUNT IS STRIPPED OUT AND RADIO REMOV</t>
  </si>
  <si>
    <t>AM/FM RADIO SHOWING NO ANTENNAE ON DISPL</t>
  </si>
  <si>
    <t>U1,2,3  Coal system server reboot</t>
  </si>
  <si>
    <t>Comm. Equipment *Trip from 01/23/12 To  01/26/12</t>
  </si>
  <si>
    <t>CUTTER STICKING IN COAL STREAM</t>
  </si>
  <si>
    <t>WELD AND REPAIR BLADE ON #5 DOZER</t>
  </si>
  <si>
    <t>BKCOALYARD12</t>
  </si>
  <si>
    <t>U0 MISC. COAL YARD MATERIALS - 2012</t>
  </si>
  <si>
    <t>BKFUELSUP12</t>
  </si>
  <si>
    <t>U0 ENSURE FUEL SUPPLY TO PLANT 2012</t>
  </si>
  <si>
    <t>Huntington/Castle Valley mine</t>
  </si>
  <si>
    <t>*Trip from 12/01/11 To  12/28/11</t>
  </si>
  <si>
    <t>P-Card Reconciliation *Trip from 01/01/12 To  01/0</t>
  </si>
  <si>
    <t>BRAKE SUPPLY CO INC</t>
  </si>
  <si>
    <t>RAIL SCALE INC</t>
  </si>
  <si>
    <t>PROGRESS RAIL SVCS CORPcar repair#jbpx1053</t>
  </si>
  <si>
    <t>AFB01201300101-0000000019</t>
  </si>
  <si>
    <t>Reclass to JVA CB cost center Correction</t>
  </si>
  <si>
    <t>Colstrip Fuel Handling-Dec</t>
  </si>
  <si>
    <t>Craig O&amp;M Reversal-Nov</t>
  </si>
  <si>
    <t>Craig Fuel Handling-Actuals Nov</t>
  </si>
  <si>
    <t>Craig O&amp;M Accrual-Jan</t>
  </si>
  <si>
    <t>Cholla Fuel Handling-Dec</t>
  </si>
  <si>
    <t>Cholla O&amp;M Reversal-Dec</t>
  </si>
  <si>
    <t>Cholla O&amp;M  Accrual - Jan</t>
  </si>
  <si>
    <t>Hayden Fuel Handling-Actuals Dec</t>
  </si>
  <si>
    <t>Reclass CB from cost center 10497 Correction</t>
  </si>
  <si>
    <t>Fuel Handling-DPEC 1211 - A6</t>
  </si>
  <si>
    <t>Ash Disposal Cost-DPEC 1211 - A7</t>
  </si>
  <si>
    <t>Fuel Handling-UAMPS 1211 - B6</t>
  </si>
  <si>
    <t>Ash Disposal Cost-UAMPS 1211 - B7</t>
  </si>
  <si>
    <t>CB on RO belt and skirting 100% BHP</t>
  </si>
  <si>
    <t>SF Rnt O&amp;M Cmn Train Operation &amp; Mtc</t>
  </si>
  <si>
    <t>WBS SJIM/2011/D/001/FUELIMP2</t>
  </si>
  <si>
    <t>SJIM/2011/D/001/FUELIMP2</t>
  </si>
  <si>
    <t>Craig StartUp Fuel - Actuals Nov</t>
  </si>
  <si>
    <t>Gadsby 1 adjustment for gas consumed</t>
  </si>
  <si>
    <t>Gadsby 2 adjustment for gas consumed</t>
  </si>
  <si>
    <t>U1 ID FAN BLADES - SWAP BLADES</t>
  </si>
  <si>
    <t>4902287094 2012 0001 000000000007880755 Use Tax Ac</t>
  </si>
  <si>
    <t>U3 3-3 pulverizer motor amps</t>
  </si>
  <si>
    <t>U3  Pulv. 3-4 diff. pressure low alarm</t>
  </si>
  <si>
    <t>UT1 TUBE LEAK 12/30/2011</t>
  </si>
  <si>
    <t>U3  3-2 PULVERIZER  PYRITE SECTION</t>
  </si>
  <si>
    <t>3-2 pulv oil skid</t>
  </si>
  <si>
    <t>U2  Exciter cooler pressure gauge line</t>
  </si>
  <si>
    <t>Motor Load Center 6A tripped -</t>
  </si>
  <si>
    <t>U3 pulv seal air blower problems</t>
  </si>
  <si>
    <t>U1 DRUM STEAM LINE (TOP OF BOILER)</t>
  </si>
  <si>
    <t>U3  #3-1 stator cooling pump motor trip</t>
  </si>
  <si>
    <t>U2  Main Turbine AST Test Channel 1</t>
  </si>
  <si>
    <t>U3 Boiler east side slagging</t>
  </si>
  <si>
    <t>BKU1FOIL12</t>
  </si>
  <si>
    <t>U1 FUEL OIL PURCHASES - 2012</t>
  </si>
  <si>
    <t>BKU2FOIL12</t>
  </si>
  <si>
    <t>U2 FUEL OIL PURCHASES - 2012</t>
  </si>
  <si>
    <t>BKU3FOIL12</t>
  </si>
  <si>
    <t>U3 FUEL OIL PURCHASES  - 2012</t>
  </si>
  <si>
    <t>Colstrip Start-Up Fuel-Dec</t>
  </si>
  <si>
    <t>Cholla Start-Up Fuel-Dec</t>
  </si>
  <si>
    <t>Hayden Start-Up Fuel-Actuals Dec</t>
  </si>
  <si>
    <t>Oil Consumed - UMPA 1211 - C5</t>
  </si>
  <si>
    <t>Reverse CB on Fuel U1- Dec 11 - C3</t>
  </si>
  <si>
    <t>Oil Consumed-DPEC 1211 - A9</t>
  </si>
  <si>
    <t>Oil Consumed-UAMPS 1211 - B9</t>
  </si>
  <si>
    <t>Reverse CB on Fuel U2- Dec 11 - A3, &amp; B3</t>
  </si>
  <si>
    <t>MACY'S TRUCK REPAIR INC</t>
  </si>
  <si>
    <t>75535 rpl front tires</t>
  </si>
  <si>
    <t>TIRE DEN INC</t>
  </si>
  <si>
    <t>A wet ash transport line</t>
  </si>
  <si>
    <t>75538 run overhead on engine</t>
  </si>
  <si>
    <t>Headwaters/JB Accrual Dec'11 Reversal</t>
  </si>
  <si>
    <t>Blundell/Final bill July 2011 thru Dec 15, 2011</t>
  </si>
  <si>
    <t>INTERMOUNTAIN CONSUMER PROFESSIONAL</t>
  </si>
  <si>
    <t>U1 Steam Field Drawings/Prints</t>
  </si>
  <si>
    <t>RUST AUTOMATION &amp; CONTROLS INC</t>
  </si>
  <si>
    <t>U0 Plant Heat Trace Inspect/Repair</t>
  </si>
  <si>
    <t>plant purchases *Trip from 12/12/11 To  01/19/12</t>
  </si>
  <si>
    <t>Building/Facility Maintenance Contracts</t>
  </si>
  <si>
    <t>BOXES FOR TRANSMITERS-HEAT TRACE</t>
  </si>
  <si>
    <t>MOE'S CONSTRUCTION &amp; CUSTOM</t>
  </si>
  <si>
    <t>U1 SF Heat Trace Critical Transmitters</t>
  </si>
  <si>
    <t>APPLIED METAL TO INSULATE BOXES/WELL SITES</t>
  </si>
  <si>
    <t>BAY VALVE SERVICE INC</t>
  </si>
  <si>
    <t>U1 RECONDITION SEPARATOR RELIEF VALVES</t>
  </si>
  <si>
    <t>AFB01201300101-0000000011</t>
  </si>
  <si>
    <t>AFB01201300101-0000000041</t>
  </si>
  <si>
    <t>03 201112</t>
  </si>
  <si>
    <t>JANUARY 2012 ACCRL</t>
  </si>
  <si>
    <t>02 201110 A</t>
  </si>
  <si>
    <t>02 201112</t>
  </si>
  <si>
    <t>02 201111 A</t>
  </si>
  <si>
    <t>03 201010 A</t>
  </si>
  <si>
    <t>02 201011 A</t>
  </si>
  <si>
    <t>03 201110 A</t>
  </si>
  <si>
    <t>01 201112</t>
  </si>
  <si>
    <t>NPC Est-Elec Swaps (Receivable)</t>
  </si>
  <si>
    <t>NPC Est-Elec Swaps (Payable)</t>
  </si>
  <si>
    <t>01 201009 A</t>
  </si>
  <si>
    <t>01 201111 A</t>
  </si>
  <si>
    <t>Lehman settlement - Dec 2011</t>
  </si>
  <si>
    <t>2011 12 PAC ENERGY - P1 Imbalance Passthrough to</t>
  </si>
  <si>
    <t>CA ECAC - Record Jan 12 est amort</t>
  </si>
  <si>
    <t>CA ECAC - Record Dec 11 actual amort</t>
  </si>
  <si>
    <t>CA ECAC - Reverse Dec 11 amort est</t>
  </si>
  <si>
    <t>WA Hydro deferral - Excess NPC - Jan 12 amort</t>
  </si>
  <si>
    <t>11206, 1999 OR_Def NPC reverse Dec 11 amort est</t>
  </si>
  <si>
    <t>11206, 1999 OR_Def NPC Dec 11 actual amort</t>
  </si>
  <si>
    <t>CA-187802-Def</t>
  </si>
  <si>
    <t>WY-187852-Def</t>
  </si>
  <si>
    <t>WY-187872-Def</t>
  </si>
  <si>
    <t>UT-187822-Def NPC</t>
  </si>
  <si>
    <t>UT-187842-Def NPC</t>
  </si>
  <si>
    <t>WY-187972-Def</t>
  </si>
  <si>
    <t>WY-187994-Def</t>
  </si>
  <si>
    <t>ID-187812-Def REC</t>
  </si>
  <si>
    <t>ID-187817-Def NPC</t>
  </si>
  <si>
    <t>ID-187812-Def NPC</t>
  </si>
  <si>
    <t>ID-187982-Def</t>
  </si>
  <si>
    <t>ID-187993-Def</t>
  </si>
  <si>
    <t>CA-187905-Def</t>
  </si>
  <si>
    <t>CA-187992-Def</t>
  </si>
  <si>
    <t>UT-187821-Def NPC Reclass</t>
  </si>
  <si>
    <t>UT-187995-Def NPC</t>
  </si>
  <si>
    <t>UT-187821-Def NPC</t>
  </si>
  <si>
    <t>ID ECAM 2010 - actual amort  Jan 12</t>
  </si>
  <si>
    <t>2011 12 Warm Springs - E1 C_Under_In</t>
  </si>
  <si>
    <t>2011 12 Warm Springs - E1 C_Over_In</t>
  </si>
  <si>
    <t>2011 12 Warm Springs - E1 C_Under_Out</t>
  </si>
  <si>
    <t>2011 12 Warm Springs - E1 C_Over_Out</t>
  </si>
  <si>
    <t>2011 12 BPA - E4 Rimrock C_Under_In</t>
  </si>
  <si>
    <t>2011 12 BPA - E4 Rimrock C_Over_In</t>
  </si>
  <si>
    <t>2011 12 BPA - L4 Clark PUD C_Under_In</t>
  </si>
  <si>
    <t>2011 12 BPA - L4 Clark PUD C_Under_Between</t>
  </si>
  <si>
    <t>2011 12 BPA - L4 Clark PUD C_Over_In</t>
  </si>
  <si>
    <t>2011 12 BPA - L4 Clark PUD C_Over_Between</t>
  </si>
  <si>
    <t>2011 12 BPA - E1 LT Cow Crk C_Over_In</t>
  </si>
  <si>
    <t>2011 12 BPA - E1 LT Cow Crk C_Under_In</t>
  </si>
  <si>
    <t>2011 12 BPA - E2 Yakama C_Under_In</t>
  </si>
  <si>
    <t>2011 12 BPA - E2 Yakama C_Over_In</t>
  </si>
  <si>
    <t>2011 12 BPA - E2 Yakama C_Over_Between</t>
  </si>
  <si>
    <t>2011 12 Raser Tech (Cyrq) Intermountai C_Under_In</t>
  </si>
  <si>
    <t>2011 12 Raser Tech (Cyrq) Intermountai C_Over_In</t>
  </si>
  <si>
    <t>2011 12 Noble Americas Energy Solution C_Under_In</t>
  </si>
  <si>
    <t>2011 12 Noble Americas Energy Solution C_Over_In</t>
  </si>
  <si>
    <t>2011 12 NextEra - L1 Imbalance C_Under_In</t>
  </si>
  <si>
    <t>2011 12 NextEra - L1 Imbalance C_Under_Between</t>
  </si>
  <si>
    <t>2011 12 NextEra - L1 Imbalance C_Under_Out</t>
  </si>
  <si>
    <t>2011 12 NextEra - L1 Imbalance C_Over_In</t>
  </si>
  <si>
    <t>2011 12 NextEra - L1 Imbalance C_Over_Between</t>
  </si>
  <si>
    <t>2011 12 NextEra - L1 Imbalance C_Over_Out</t>
  </si>
  <si>
    <t>2011 12 Iberdrola - L3 Uinta Imbalance Charge or C</t>
  </si>
  <si>
    <t>2011 12 Seattle City Light L1 Imbalance Charge or</t>
  </si>
  <si>
    <t>2011 12 JPM Ventures Energy Corp State Imbalance C</t>
  </si>
  <si>
    <t>2011 12 Basin Electric - L1 Decker Pre C_Under_In</t>
  </si>
  <si>
    <t>2011 12 Basin Electric - L1 Decker Pre C_Over_In</t>
  </si>
  <si>
    <t>2011 12 BPA - E5 Echo Wind Total Negative Imbalanc</t>
  </si>
  <si>
    <t>2011 12 Southern California Edison-L1 C_Over_Out</t>
  </si>
  <si>
    <t>2011 12 Southern California Edison-L1 C_Over_In</t>
  </si>
  <si>
    <t>2011 12 Southern California Edison-L1 C_Under_Out</t>
  </si>
  <si>
    <t>2011 12 Southern California Edison-L1 C_Under_In</t>
  </si>
  <si>
    <t>2011 12 UTAH Municipal Power Agency - Total Negati</t>
  </si>
  <si>
    <t>2011 12 UTAH Municipal Power Agency - Total Positi</t>
  </si>
  <si>
    <t>2011 12 UTAH Municipal Power Agency - Capacity Tag</t>
  </si>
  <si>
    <t>2011 12 Tri-State L2 - Arlington Total Positive Im</t>
  </si>
  <si>
    <t>2011 12 Tri-State L2 - Arlington Total Negative Im</t>
  </si>
  <si>
    <t>2011 12 UAMPS - S1 Total Negative Imbalance</t>
  </si>
  <si>
    <t>2011 12 UAMPS - S1 Total Positive Imbalance</t>
  </si>
  <si>
    <t>2011 12 Deseret - S1 CASA TSOA Capacity Tags With</t>
  </si>
  <si>
    <t>2011 12 Deseret - S1 CASA TSOA Total Negative Imba</t>
  </si>
  <si>
    <t>2011 12 Deseret - S1 CASA TSOA Total Positive Imba</t>
  </si>
  <si>
    <t>2011 12 PAC ENERGY - P1 3rd Party Imbalance Credi</t>
  </si>
  <si>
    <t>04 201112</t>
  </si>
  <si>
    <t>04 201111 A</t>
  </si>
  <si>
    <t>2011 12 Moon Lake Electric Association Monthly Cha</t>
  </si>
  <si>
    <t>Docket No. 10-035-124 Stipulation</t>
  </si>
  <si>
    <t>5012000</t>
  </si>
  <si>
    <t>5010000*</t>
  </si>
  <si>
    <t>5012000*</t>
  </si>
  <si>
    <t>5011900</t>
  </si>
  <si>
    <t>5014000</t>
  </si>
  <si>
    <t>5014500</t>
  </si>
  <si>
    <t>5013000</t>
  </si>
  <si>
    <t>5015100</t>
  </si>
  <si>
    <t>5015000*</t>
  </si>
  <si>
    <t>5014000*</t>
  </si>
  <si>
    <t>5010000</t>
  </si>
  <si>
    <t>Booked as net</t>
  </si>
  <si>
    <t>of firm and non-firm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</si>
</sst>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mmmm\ yy"/>
    <numFmt numFmtId="168" formatCode="#,##0\ ;[Red]\(#,##0\)"/>
    <numFmt numFmtId="169" formatCode="_(* #,##0_);[Red]_(* \(#,##0\);_(* &quot;-&quot;_);_(@_)"/>
    <numFmt numFmtId="170" formatCode="&quot;$&quot;###0;[Red]\(&quot;$&quot;###0\)"/>
    <numFmt numFmtId="171" formatCode="0.0"/>
    <numFmt numFmtId="172" formatCode="mmm\-yyyy"/>
    <numFmt numFmtId="173" formatCode="_(&quot;$&quot;* #,##0_);_(&quot;$&quot;* \(#,##0\);_(&quot;$&quot;* &quot;-&quot;??_);_(@_)"/>
    <numFmt numFmtId="174" formatCode="_(&quot;$&quot;* #,##0.000_);_(&quot;$&quot;* \(#,##0.000\);_(&quot;$&quot;* &quot;-&quot;??_);_(@_)"/>
    <numFmt numFmtId="175" formatCode="_(* #,##0.000_);_(* \(#,##0.000\);_(* &quot;-&quot;??_);_(@_)"/>
    <numFmt numFmtId="176" formatCode="_(&quot;$&quot;\ #,##0_);_(&quot;$&quot;\ \(#,##0\);_(&quot;$&quot;\ &quot;-&quot;_);_(@_)"/>
    <numFmt numFmtId="177" formatCode="_(&quot;$&quot;\ #,##0.00_);_(&quot;$&quot;\ \(#,##0.00\);_(&quot;$&quot;\ &quot;-&quot;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9"/>
      <name val="Helv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1"/>
      <name val="Arial"/>
      <family val="2"/>
    </font>
    <font>
      <i/>
      <sz val="10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" fontId="6" fillId="4" borderId="3" applyNumberFormat="0" applyProtection="0">
      <alignment vertical="center"/>
    </xf>
    <xf numFmtId="4" fontId="7" fillId="5" borderId="3" applyNumberFormat="0" applyProtection="0">
      <alignment vertical="center"/>
    </xf>
    <xf numFmtId="4" fontId="6" fillId="5" borderId="3" applyNumberFormat="0" applyProtection="0">
      <alignment vertical="center"/>
    </xf>
    <xf numFmtId="0" fontId="6" fillId="5" borderId="3" applyNumberFormat="0" applyProtection="0">
      <alignment horizontal="left" vertical="top" indent="1"/>
    </xf>
    <xf numFmtId="4" fontId="6" fillId="6" borderId="4" applyNumberFormat="0" applyProtection="0">
      <alignment vertical="center"/>
    </xf>
    <xf numFmtId="4" fontId="8" fillId="7" borderId="3" applyNumberFormat="0" applyProtection="0">
      <alignment horizontal="right" vertical="center"/>
    </xf>
    <xf numFmtId="4" fontId="8" fillId="8" borderId="3" applyNumberFormat="0" applyProtection="0">
      <alignment horizontal="right" vertical="center"/>
    </xf>
    <xf numFmtId="4" fontId="8" fillId="9" borderId="3" applyNumberFormat="0" applyProtection="0">
      <alignment horizontal="right" vertical="center"/>
    </xf>
    <xf numFmtId="4" fontId="8" fillId="10" borderId="3" applyNumberFormat="0" applyProtection="0">
      <alignment horizontal="right" vertical="center"/>
    </xf>
    <xf numFmtId="4" fontId="8" fillId="11" borderId="3" applyNumberFormat="0" applyProtection="0">
      <alignment horizontal="right" vertical="center"/>
    </xf>
    <xf numFmtId="4" fontId="8" fillId="12" borderId="3" applyNumberFormat="0" applyProtection="0">
      <alignment horizontal="right" vertical="center"/>
    </xf>
    <xf numFmtId="4" fontId="8" fillId="13" borderId="3" applyNumberFormat="0" applyProtection="0">
      <alignment horizontal="right" vertical="center"/>
    </xf>
    <xf numFmtId="4" fontId="8" fillId="14" borderId="3" applyNumberFormat="0" applyProtection="0">
      <alignment horizontal="right" vertical="center"/>
    </xf>
    <xf numFmtId="4" fontId="8" fillId="15" borderId="3" applyNumberFormat="0" applyProtection="0">
      <alignment horizontal="right" vertical="center"/>
    </xf>
    <xf numFmtId="4" fontId="6" fillId="16" borderId="5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9" fillId="18" borderId="0" applyNumberFormat="0" applyProtection="0">
      <alignment horizontal="left" vertical="center" indent="1"/>
    </xf>
    <xf numFmtId="4" fontId="8" fillId="19" borderId="3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0" fontId="5" fillId="18" borderId="3" applyNumberFormat="0" applyProtection="0">
      <alignment horizontal="left" vertical="center" indent="1"/>
    </xf>
    <xf numFmtId="0" fontId="5" fillId="18" borderId="3" applyNumberFormat="0" applyProtection="0">
      <alignment horizontal="left" vertical="top" indent="1"/>
    </xf>
    <xf numFmtId="0" fontId="5" fillId="6" borderId="3" applyNumberFormat="0" applyProtection="0">
      <alignment horizontal="left" vertical="center" indent="1"/>
    </xf>
    <xf numFmtId="0" fontId="5" fillId="6" borderId="3" applyNumberFormat="0" applyProtection="0">
      <alignment horizontal="left" vertical="top" indent="1"/>
    </xf>
    <xf numFmtId="0" fontId="5" fillId="20" borderId="3" applyNumberFormat="0" applyProtection="0">
      <alignment horizontal="left" vertical="center" indent="1"/>
    </xf>
    <xf numFmtId="0" fontId="5" fillId="20" borderId="3" applyNumberFormat="0" applyProtection="0">
      <alignment horizontal="left" vertical="top" indent="1"/>
    </xf>
    <xf numFmtId="0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8" fillId="22" borderId="3" applyNumberFormat="0" applyProtection="0">
      <alignment vertical="center"/>
    </xf>
    <xf numFmtId="4" fontId="12" fillId="22" borderId="3" applyNumberFormat="0" applyProtection="0">
      <alignment vertical="center"/>
    </xf>
    <xf numFmtId="4" fontId="8" fillId="22" borderId="3" applyNumberFormat="0" applyProtection="0">
      <alignment horizontal="left" vertical="center" indent="1"/>
    </xf>
    <xf numFmtId="0" fontId="8" fillId="22" borderId="3" applyNumberFormat="0" applyProtection="0">
      <alignment horizontal="left" vertical="top" indent="1"/>
    </xf>
    <xf numFmtId="4" fontId="8" fillId="23" borderId="6" applyNumberFormat="0" applyProtection="0">
      <alignment horizontal="right" vertical="center"/>
    </xf>
    <xf numFmtId="4" fontId="12" fillId="17" borderId="3" applyNumberFormat="0" applyProtection="0">
      <alignment horizontal="right" vertical="center"/>
    </xf>
    <xf numFmtId="4" fontId="8" fillId="19" borderId="3" applyNumberFormat="0" applyProtection="0">
      <alignment horizontal="left" vertical="center" indent="1"/>
    </xf>
    <xf numFmtId="0" fontId="8" fillId="6" borderId="3" applyNumberFormat="0" applyProtection="0">
      <alignment horizontal="center" vertical="top"/>
    </xf>
    <xf numFmtId="4" fontId="13" fillId="0" borderId="0" applyNumberFormat="0" applyProtection="0">
      <alignment horizontal="left" vertical="center"/>
    </xf>
    <xf numFmtId="4" fontId="14" fillId="17" borderId="3" applyNumberFormat="0" applyProtection="0">
      <alignment horizontal="right" vertical="center"/>
    </xf>
    <xf numFmtId="0" fontId="5" fillId="0" borderId="0"/>
    <xf numFmtId="0" fontId="26" fillId="0" borderId="0"/>
    <xf numFmtId="43" fontId="5" fillId="0" borderId="0" applyFont="0" applyFill="0" applyBorder="0" applyAlignment="0" applyProtection="0"/>
    <xf numFmtId="0" fontId="26" fillId="0" borderId="0"/>
    <xf numFmtId="44" fontId="5" fillId="0" borderId="0" applyFont="0" applyFill="0" applyBorder="0" applyAlignment="0" applyProtection="0"/>
    <xf numFmtId="0" fontId="26" fillId="0" borderId="0"/>
    <xf numFmtId="3" fontId="5" fillId="0" borderId="0" applyFont="0" applyFill="0" applyBorder="0" applyAlignment="0" applyProtection="0"/>
    <xf numFmtId="170" fontId="35" fillId="0" borderId="0" applyFont="0" applyFill="0" applyBorder="0" applyProtection="0">
      <alignment horizontal="right"/>
    </xf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1" fontId="36" fillId="0" borderId="0" applyNumberFormat="0" applyFill="0" applyBorder="0" applyAlignment="0" applyProtection="0"/>
    <xf numFmtId="0" fontId="37" fillId="0" borderId="9" applyNumberFormat="0" applyBorder="0" applyAlignment="0"/>
    <xf numFmtId="12" fontId="30" fillId="24" borderId="10">
      <alignment horizontal="left"/>
    </xf>
    <xf numFmtId="37" fontId="37" fillId="5" borderId="0" applyNumberFormat="0" applyBorder="0" applyAlignment="0" applyProtection="0"/>
    <xf numFmtId="37" fontId="37" fillId="0" borderId="0"/>
    <xf numFmtId="3" fontId="38" fillId="25" borderId="11" applyProtection="0"/>
    <xf numFmtId="0" fontId="5" fillId="0" borderId="0"/>
    <xf numFmtId="0" fontId="5" fillId="0" borderId="0"/>
  </cellStyleXfs>
  <cellXfs count="369">
    <xf numFmtId="0" fontId="0" fillId="0" borderId="0" xfId="0"/>
    <xf numFmtId="0" fontId="2" fillId="0" borderId="0" xfId="0" applyFont="1"/>
    <xf numFmtId="0" fontId="3" fillId="0" borderId="0" xfId="0" applyFont="1"/>
    <xf numFmtId="0" fontId="15" fillId="3" borderId="0" xfId="0" applyFont="1" applyFill="1"/>
    <xf numFmtId="0" fontId="16" fillId="3" borderId="0" xfId="0" applyFont="1" applyFill="1"/>
    <xf numFmtId="0" fontId="15" fillId="0" borderId="0" xfId="0" applyFont="1"/>
    <xf numFmtId="0" fontId="16" fillId="0" borderId="0" xfId="0" applyFont="1"/>
    <xf numFmtId="165" fontId="17" fillId="2" borderId="1" xfId="0" applyNumberFormat="1" applyFont="1" applyFill="1" applyBorder="1" applyAlignment="1">
      <alignment wrapText="1"/>
    </xf>
    <xf numFmtId="164" fontId="16" fillId="0" borderId="0" xfId="1" applyNumberFormat="1" applyFont="1"/>
    <xf numFmtId="164" fontId="16" fillId="0" borderId="0" xfId="0" applyNumberFormat="1" applyFont="1"/>
    <xf numFmtId="164" fontId="15" fillId="0" borderId="1" xfId="0" applyNumberFormat="1" applyFont="1" applyBorder="1"/>
    <xf numFmtId="0" fontId="18" fillId="0" borderId="0" xfId="0" applyFont="1"/>
    <xf numFmtId="164" fontId="15" fillId="0" borderId="2" xfId="0" applyNumberFormat="1" applyFont="1" applyBorder="1"/>
    <xf numFmtId="0" fontId="19" fillId="0" borderId="0" xfId="0" applyFont="1"/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5" fillId="0" borderId="1" xfId="0" applyNumberFormat="1" applyFont="1" applyFill="1" applyBorder="1"/>
    <xf numFmtId="0" fontId="16" fillId="0" borderId="0" xfId="0" applyFont="1" applyFill="1"/>
    <xf numFmtId="0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164" fontId="16" fillId="0" borderId="0" xfId="1" applyNumberFormat="1" applyFont="1" applyFill="1"/>
    <xf numFmtId="164" fontId="15" fillId="0" borderId="1" xfId="1" applyNumberFormat="1" applyFont="1" applyBorder="1"/>
    <xf numFmtId="164" fontId="15" fillId="0" borderId="1" xfId="1" applyNumberFormat="1" applyFont="1" applyFill="1" applyBorder="1"/>
    <xf numFmtId="0" fontId="15" fillId="0" borderId="0" xfId="0" applyFont="1" applyFill="1"/>
    <xf numFmtId="164" fontId="15" fillId="0" borderId="2" xfId="0" applyNumberFormat="1" applyFont="1" applyFill="1" applyBorder="1"/>
    <xf numFmtId="0" fontId="16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9" fillId="0" borderId="0" xfId="0" applyFont="1" applyFill="1"/>
    <xf numFmtId="164" fontId="18" fillId="0" borderId="0" xfId="0" applyNumberFormat="1" applyFont="1"/>
    <xf numFmtId="0" fontId="18" fillId="0" borderId="0" xfId="0" applyFont="1" applyFill="1"/>
    <xf numFmtId="164" fontId="16" fillId="0" borderId="1" xfId="0" applyNumberFormat="1" applyFont="1" applyBorder="1"/>
    <xf numFmtId="164" fontId="16" fillId="0" borderId="0" xfId="0" applyNumberFormat="1" applyFont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Fill="1" applyAlignment="1">
      <alignment horizontal="left" indent="5"/>
    </xf>
    <xf numFmtId="0" fontId="21" fillId="0" borderId="0" xfId="0" applyFont="1" applyAlignment="1">
      <alignment horizontal="left"/>
    </xf>
    <xf numFmtId="164" fontId="16" fillId="0" borderId="0" xfId="1" applyNumberFormat="1" applyFont="1" applyFill="1" applyAlignment="1">
      <alignment horizontal="left"/>
    </xf>
    <xf numFmtId="0" fontId="16" fillId="0" borderId="0" xfId="0" applyFont="1" applyBorder="1"/>
    <xf numFmtId="164" fontId="16" fillId="0" borderId="1" xfId="1" applyNumberFormat="1" applyFont="1" applyBorder="1"/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164" fontId="16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horizontal="right"/>
    </xf>
    <xf numFmtId="164" fontId="16" fillId="0" borderId="0" xfId="1" applyNumberFormat="1" applyFont="1" applyFill="1" applyAlignment="1">
      <alignment horizontal="right"/>
    </xf>
    <xf numFmtId="43" fontId="16" fillId="0" borderId="0" xfId="1" applyFont="1" applyFill="1" applyBorder="1"/>
    <xf numFmtId="164" fontId="16" fillId="0" borderId="0" xfId="1" applyNumberFormat="1" applyFont="1" applyFill="1" applyBorder="1" applyAlignment="1">
      <alignment horizontal="right"/>
    </xf>
    <xf numFmtId="0" fontId="22" fillId="0" borderId="0" xfId="0" applyFont="1"/>
    <xf numFmtId="0" fontId="16" fillId="0" borderId="0" xfId="0" applyFont="1" applyFill="1" applyAlignment="1">
      <alignment horizontal="right"/>
    </xf>
    <xf numFmtId="43" fontId="16" fillId="0" borderId="0" xfId="1" applyFont="1"/>
    <xf numFmtId="43" fontId="16" fillId="0" borderId="0" xfId="1" applyFont="1" applyFill="1"/>
    <xf numFmtId="43" fontId="15" fillId="0" borderId="0" xfId="1" applyFont="1" applyFill="1" applyAlignment="1">
      <alignment horizontal="right"/>
    </xf>
    <xf numFmtId="164" fontId="15" fillId="0" borderId="7" xfId="1" applyNumberFormat="1" applyFont="1" applyFill="1" applyBorder="1" applyAlignment="1">
      <alignment horizontal="right"/>
    </xf>
    <xf numFmtId="164" fontId="16" fillId="0" borderId="0" xfId="0" applyNumberFormat="1" applyFont="1" applyFill="1" applyAlignment="1">
      <alignment horizontal="right"/>
    </xf>
    <xf numFmtId="164" fontId="16" fillId="0" borderId="0" xfId="1" applyNumberFormat="1" applyFont="1" applyAlignment="1">
      <alignment horizontal="right"/>
    </xf>
    <xf numFmtId="0" fontId="23" fillId="0" borderId="0" xfId="0" applyFont="1"/>
    <xf numFmtId="0" fontId="4" fillId="0" borderId="0" xfId="0" applyFont="1"/>
    <xf numFmtId="164" fontId="3" fillId="0" borderId="0" xfId="1" applyNumberFormat="1" applyFont="1"/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64" fontId="3" fillId="0" borderId="0" xfId="0" applyNumberFormat="1" applyFont="1"/>
    <xf numFmtId="43" fontId="3" fillId="0" borderId="0" xfId="1" applyFont="1"/>
    <xf numFmtId="164" fontId="15" fillId="0" borderId="1" xfId="0" applyNumberFormat="1" applyFont="1" applyBorder="1" applyAlignment="1">
      <alignment horizontal="right"/>
    </xf>
    <xf numFmtId="43" fontId="15" fillId="0" borderId="0" xfId="1" applyFont="1" applyFill="1" applyAlignment="1">
      <alignment horizontal="left"/>
    </xf>
    <xf numFmtId="164" fontId="15" fillId="0" borderId="0" xfId="1" applyNumberFormat="1" applyFont="1" applyFill="1" applyBorder="1" applyAlignment="1">
      <alignment horizontal="right"/>
    </xf>
    <xf numFmtId="0" fontId="25" fillId="0" borderId="0" xfId="45" applyFont="1" applyFill="1" applyAlignment="1">
      <alignment horizontal="left"/>
    </xf>
    <xf numFmtId="0" fontId="27" fillId="0" borderId="0" xfId="46" applyFont="1" applyFill="1"/>
    <xf numFmtId="0" fontId="28" fillId="0" borderId="0" xfId="46" applyFont="1" applyFill="1"/>
    <xf numFmtId="168" fontId="28" fillId="0" borderId="0" xfId="46" applyNumberFormat="1" applyFont="1" applyFill="1"/>
    <xf numFmtId="0" fontId="29" fillId="0" borderId="0" xfId="46" applyFont="1"/>
    <xf numFmtId="168" fontId="30" fillId="0" borderId="0" xfId="46" applyNumberFormat="1" applyFont="1" applyFill="1" applyAlignment="1">
      <alignment horizontal="center"/>
    </xf>
    <xf numFmtId="165" fontId="30" fillId="0" borderId="0" xfId="46" applyNumberFormat="1" applyFont="1" applyFill="1" applyAlignment="1">
      <alignment horizontal="center"/>
    </xf>
    <xf numFmtId="0" fontId="5" fillId="0" borderId="0" xfId="46" applyFont="1" applyFill="1"/>
    <xf numFmtId="0" fontId="31" fillId="0" borderId="0" xfId="46" applyFont="1" applyFill="1"/>
    <xf numFmtId="0" fontId="32" fillId="0" borderId="0" xfId="46" applyFont="1" applyFill="1"/>
    <xf numFmtId="0" fontId="5" fillId="0" borderId="0" xfId="46" applyFont="1"/>
    <xf numFmtId="164" fontId="5" fillId="0" borderId="0" xfId="47" applyNumberFormat="1" applyFill="1"/>
    <xf numFmtId="168" fontId="4" fillId="0" borderId="0" xfId="46" applyNumberFormat="1" applyFont="1" applyFill="1" applyAlignment="1">
      <alignment horizontal="center"/>
    </xf>
    <xf numFmtId="168" fontId="5" fillId="0" borderId="0" xfId="46" applyNumberFormat="1" applyFont="1"/>
    <xf numFmtId="164" fontId="4" fillId="0" borderId="0" xfId="47" applyNumberFormat="1" applyFont="1" applyFill="1"/>
    <xf numFmtId="168" fontId="32" fillId="0" borderId="0" xfId="46" applyNumberFormat="1" applyFont="1" applyFill="1"/>
    <xf numFmtId="168" fontId="4" fillId="0" borderId="0" xfId="46" applyNumberFormat="1" applyFont="1" applyFill="1" applyAlignment="1">
      <alignment horizontal="centerContinuous"/>
    </xf>
    <xf numFmtId="1" fontId="4" fillId="0" borderId="0" xfId="47" applyNumberFormat="1" applyFont="1" applyFill="1" applyAlignment="1">
      <alignment horizontal="centerContinuous"/>
    </xf>
    <xf numFmtId="1" fontId="5" fillId="0" borderId="0" xfId="48" applyNumberFormat="1" applyFont="1" applyFill="1" applyBorder="1"/>
    <xf numFmtId="17" fontId="5" fillId="0" borderId="0" xfId="47" applyNumberFormat="1" applyFill="1"/>
    <xf numFmtId="0" fontId="4" fillId="0" borderId="0" xfId="46" applyFont="1" applyFill="1"/>
    <xf numFmtId="38" fontId="5" fillId="0" borderId="0" xfId="45" applyNumberFormat="1" applyFill="1"/>
    <xf numFmtId="38" fontId="5" fillId="0" borderId="0" xfId="47" applyNumberFormat="1" applyFill="1"/>
    <xf numFmtId="38" fontId="5" fillId="0" borderId="0" xfId="46" applyNumberFormat="1" applyFont="1" applyFill="1"/>
    <xf numFmtId="44" fontId="5" fillId="0" borderId="0" xfId="49" applyFont="1" applyFill="1"/>
    <xf numFmtId="1" fontId="4" fillId="0" borderId="0" xfId="48" applyNumberFormat="1" applyFont="1" applyFill="1"/>
    <xf numFmtId="8" fontId="5" fillId="0" borderId="0" xfId="46" applyNumberFormat="1" applyFont="1"/>
    <xf numFmtId="8" fontId="5" fillId="0" borderId="0" xfId="46" applyNumberFormat="1" applyFont="1" applyFill="1"/>
    <xf numFmtId="8" fontId="5" fillId="0" borderId="0" xfId="45" applyNumberFormat="1" applyFill="1"/>
    <xf numFmtId="168" fontId="5" fillId="0" borderId="0" xfId="46" applyNumberFormat="1" applyFont="1" applyFill="1"/>
    <xf numFmtId="0" fontId="5" fillId="0" borderId="0" xfId="45"/>
    <xf numFmtId="168" fontId="5" fillId="0" borderId="0" xfId="46" applyNumberFormat="1" applyFont="1" applyAlignment="1">
      <alignment horizontal="right"/>
    </xf>
    <xf numFmtId="1" fontId="5" fillId="0" borderId="0" xfId="48" applyNumberFormat="1" applyFont="1" applyFill="1"/>
    <xf numFmtId="1" fontId="5" fillId="0" borderId="0" xfId="50" applyNumberFormat="1" applyFont="1" applyFill="1" applyBorder="1"/>
    <xf numFmtId="1" fontId="5" fillId="0" borderId="0" xfId="5" applyNumberFormat="1" applyFont="1" applyBorder="1"/>
    <xf numFmtId="0" fontId="33" fillId="0" borderId="0" xfId="46" applyFont="1" applyAlignment="1">
      <alignment horizontal="left"/>
    </xf>
    <xf numFmtId="0" fontId="5" fillId="0" borderId="0" xfId="45" applyBorder="1"/>
    <xf numFmtId="0" fontId="4" fillId="0" borderId="0" xfId="46" applyFont="1"/>
    <xf numFmtId="1" fontId="4" fillId="0" borderId="0" xfId="48" applyNumberFormat="1" applyFont="1" applyFill="1" applyBorder="1"/>
    <xf numFmtId="44" fontId="5" fillId="0" borderId="2" xfId="49" applyFont="1" applyFill="1" applyBorder="1"/>
    <xf numFmtId="169" fontId="5" fillId="0" borderId="0" xfId="46" applyNumberFormat="1" applyFont="1"/>
    <xf numFmtId="38" fontId="5" fillId="0" borderId="0" xfId="46" applyNumberFormat="1" applyFont="1"/>
    <xf numFmtId="9" fontId="5" fillId="0" borderId="0" xfId="6" applyFill="1"/>
    <xf numFmtId="0" fontId="4" fillId="0" borderId="0" xfId="46" applyFont="1" applyFill="1" applyAlignment="1">
      <alignment horizontal="centerContinuous"/>
    </xf>
    <xf numFmtId="38" fontId="4" fillId="0" borderId="0" xfId="45" applyNumberFormat="1" applyFont="1" applyFill="1" applyAlignment="1">
      <alignment horizontal="centerContinuous"/>
    </xf>
    <xf numFmtId="164" fontId="5" fillId="0" borderId="0" xfId="47" applyNumberFormat="1" applyFont="1" applyFill="1" applyBorder="1"/>
    <xf numFmtId="169" fontId="5" fillId="0" borderId="0" xfId="46" applyNumberFormat="1" applyFont="1" applyFill="1"/>
    <xf numFmtId="0" fontId="5" fillId="0" borderId="0" xfId="46" applyFont="1" applyAlignment="1">
      <alignment horizontal="right"/>
    </xf>
    <xf numFmtId="0" fontId="5" fillId="0" borderId="0" xfId="45" applyFont="1" applyFill="1" applyBorder="1"/>
    <xf numFmtId="1" fontId="5" fillId="0" borderId="0" xfId="48" applyNumberFormat="1" applyFont="1" applyBorder="1"/>
    <xf numFmtId="0" fontId="4" fillId="0" borderId="0" xfId="46" applyFont="1" applyAlignment="1">
      <alignment horizontal="fill"/>
    </xf>
    <xf numFmtId="0" fontId="4" fillId="0" borderId="0" xfId="46" applyNumberFormat="1" applyFont="1" applyAlignment="1">
      <alignment horizontal="right"/>
    </xf>
    <xf numFmtId="38" fontId="34" fillId="0" borderId="0" xfId="46" applyNumberFormat="1" applyFont="1"/>
    <xf numFmtId="0" fontId="2" fillId="0" borderId="0" xfId="0" applyFont="1" applyFill="1"/>
    <xf numFmtId="43" fontId="2" fillId="0" borderId="0" xfId="1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Border="1"/>
    <xf numFmtId="43" fontId="16" fillId="0" borderId="0" xfId="1" applyFont="1" applyBorder="1"/>
    <xf numFmtId="0" fontId="2" fillId="0" borderId="0" xfId="0" applyFont="1" applyBorder="1"/>
    <xf numFmtId="165" fontId="4" fillId="2" borderId="1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2" fillId="0" borderId="0" xfId="1" applyFont="1" applyFill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164" fontId="3" fillId="0" borderId="0" xfId="1" applyNumberFormat="1" applyFont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 applyBorder="1"/>
    <xf numFmtId="1" fontId="16" fillId="0" borderId="0" xfId="0" applyNumberFormat="1" applyFont="1"/>
    <xf numFmtId="0" fontId="3" fillId="0" borderId="8" xfId="0" applyFont="1" applyBorder="1"/>
    <xf numFmtId="38" fontId="5" fillId="26" borderId="0" xfId="47" applyNumberFormat="1" applyFill="1"/>
    <xf numFmtId="0" fontId="4" fillId="0" borderId="8" xfId="0" applyFont="1" applyFill="1" applyBorder="1" applyAlignment="1">
      <alignment horizontal="center" wrapText="1"/>
    </xf>
    <xf numFmtId="165" fontId="4" fillId="0" borderId="8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44" fontId="3" fillId="0" borderId="0" xfId="2" applyNumberFormat="1" applyFont="1" applyAlignment="1">
      <alignment horizontal="right" vertical="center"/>
    </xf>
    <xf numFmtId="166" fontId="3" fillId="0" borderId="0" xfId="3" applyNumberFormat="1" applyFont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44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2" applyNumberFormat="1" applyFont="1" applyFill="1" applyBorder="1"/>
    <xf numFmtId="44" fontId="3" fillId="0" borderId="0" xfId="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44" fontId="3" fillId="0" borderId="0" xfId="0" applyNumberFormat="1" applyFont="1"/>
    <xf numFmtId="0" fontId="3" fillId="0" borderId="0" xfId="0" applyFont="1" applyFill="1" applyBorder="1"/>
    <xf numFmtId="0" fontId="3" fillId="0" borderId="7" xfId="0" applyFont="1" applyBorder="1"/>
    <xf numFmtId="164" fontId="3" fillId="0" borderId="7" xfId="1" applyNumberFormat="1" applyFont="1" applyFill="1" applyBorder="1"/>
    <xf numFmtId="0" fontId="3" fillId="0" borderId="0" xfId="0" applyFont="1" applyFill="1" applyAlignment="1">
      <alignment horizontal="left" vertical="center" wrapText="1"/>
    </xf>
    <xf numFmtId="10" fontId="3" fillId="0" borderId="0" xfId="0" applyNumberFormat="1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/>
    </xf>
    <xf numFmtId="2" fontId="3" fillId="0" borderId="7" xfId="2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164" fontId="3" fillId="0" borderId="0" xfId="1" applyNumberFormat="1" applyFont="1" applyFill="1" applyBorder="1"/>
    <xf numFmtId="0" fontId="2" fillId="0" borderId="0" xfId="0" applyFont="1" applyFill="1" applyBorder="1"/>
    <xf numFmtId="164" fontId="2" fillId="0" borderId="7" xfId="0" applyNumberFormat="1" applyFont="1" applyBorder="1"/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7" fontId="17" fillId="0" borderId="0" xfId="62" applyNumberFormat="1" applyFont="1" applyAlignment="1">
      <alignment horizontal="left"/>
    </xf>
    <xf numFmtId="0" fontId="3" fillId="0" borderId="0" xfId="62" applyFont="1"/>
    <xf numFmtId="0" fontId="5" fillId="0" borderId="0" xfId="62"/>
    <xf numFmtId="0" fontId="4" fillId="0" borderId="0" xfId="62" applyFont="1"/>
    <xf numFmtId="0" fontId="5" fillId="0" borderId="0" xfId="62" applyFont="1"/>
    <xf numFmtId="0" fontId="2" fillId="0" borderId="0" xfId="62" applyFont="1"/>
    <xf numFmtId="0" fontId="2" fillId="0" borderId="0" xfId="62" applyFont="1" applyAlignment="1">
      <alignment horizontal="center"/>
    </xf>
    <xf numFmtId="0" fontId="3" fillId="0" borderId="0" xfId="62" applyFont="1" applyAlignment="1">
      <alignment horizontal="center"/>
    </xf>
    <xf numFmtId="166" fontId="3" fillId="0" borderId="0" xfId="6" applyNumberFormat="1" applyFont="1" applyAlignment="1"/>
    <xf numFmtId="166" fontId="3" fillId="0" borderId="0" xfId="62" applyNumberFormat="1" applyFont="1" applyAlignment="1"/>
    <xf numFmtId="9" fontId="5" fillId="0" borderId="0" xfId="62" applyNumberFormat="1"/>
    <xf numFmtId="0" fontId="39" fillId="0" borderId="0" xfId="62" applyFont="1"/>
    <xf numFmtId="0" fontId="5" fillId="0" borderId="0" xfId="62" applyFont="1" applyAlignment="1">
      <alignment horizontal="right"/>
    </xf>
    <xf numFmtId="0" fontId="5" fillId="0" borderId="0" xfId="62" applyFont="1" applyAlignment="1">
      <alignment horizontal="center"/>
    </xf>
    <xf numFmtId="0" fontId="5" fillId="0" borderId="8" xfId="62" applyFont="1" applyBorder="1" applyAlignment="1">
      <alignment horizontal="center"/>
    </xf>
    <xf numFmtId="17" fontId="5" fillId="0" borderId="0" xfId="62" applyNumberFormat="1" applyFont="1" applyFill="1" applyAlignment="1">
      <alignment horizontal="center"/>
    </xf>
    <xf numFmtId="0" fontId="5" fillId="0" borderId="0" xfId="4" applyNumberFormat="1" applyFont="1" applyFill="1" applyAlignment="1">
      <alignment horizontal="center"/>
    </xf>
    <xf numFmtId="164" fontId="5" fillId="0" borderId="0" xfId="4" applyNumberFormat="1" applyFont="1" applyFill="1"/>
    <xf numFmtId="164" fontId="5" fillId="0" borderId="0" xfId="4" applyNumberFormat="1" applyFont="1"/>
    <xf numFmtId="164" fontId="5" fillId="0" borderId="0" xfId="4" applyNumberFormat="1" applyFont="1" applyFill="1" applyBorder="1"/>
    <xf numFmtId="17" fontId="5" fillId="0" borderId="8" xfId="62" applyNumberFormat="1" applyFont="1" applyFill="1" applyBorder="1" applyAlignment="1">
      <alignment horizontal="center"/>
    </xf>
    <xf numFmtId="0" fontId="5" fillId="0" borderId="8" xfId="4" applyNumberFormat="1" applyFont="1" applyFill="1" applyBorder="1" applyAlignment="1">
      <alignment horizontal="center"/>
    </xf>
    <xf numFmtId="164" fontId="5" fillId="0" borderId="8" xfId="4" applyNumberFormat="1" applyFont="1" applyBorder="1"/>
    <xf numFmtId="164" fontId="5" fillId="0" borderId="8" xfId="4" applyNumberFormat="1" applyFont="1" applyFill="1" applyBorder="1"/>
    <xf numFmtId="164" fontId="5" fillId="0" borderId="0" xfId="4" applyNumberFormat="1" applyFont="1" applyBorder="1"/>
    <xf numFmtId="0" fontId="5" fillId="0" borderId="0" xfId="62" applyFont="1" applyFill="1"/>
    <xf numFmtId="0" fontId="5" fillId="0" borderId="0" xfId="62" quotePrefix="1" applyAlignment="1">
      <alignment horizontal="center"/>
    </xf>
    <xf numFmtId="0" fontId="5" fillId="0" borderId="0" xfId="62" quotePrefix="1" applyFill="1" applyAlignment="1">
      <alignment horizontal="center"/>
    </xf>
    <xf numFmtId="0" fontId="5" fillId="0" borderId="0" xfId="62" applyFont="1" applyFill="1" applyAlignment="1">
      <alignment horizontal="center"/>
    </xf>
    <xf numFmtId="0" fontId="5" fillId="0" borderId="8" xfId="62" applyFont="1" applyFill="1" applyBorder="1" applyAlignment="1">
      <alignment horizontal="center"/>
    </xf>
    <xf numFmtId="17" fontId="5" fillId="0" borderId="0" xfId="62" quotePrefix="1" applyNumberFormat="1" applyFont="1" applyFill="1" applyAlignment="1">
      <alignment horizontal="center"/>
    </xf>
    <xf numFmtId="164" fontId="4" fillId="0" borderId="0" xfId="4" applyNumberFormat="1" applyFont="1"/>
    <xf numFmtId="17" fontId="5" fillId="0" borderId="0" xfId="62" applyNumberFormat="1" applyFont="1" applyAlignment="1">
      <alignment horizontal="center"/>
    </xf>
    <xf numFmtId="17" fontId="5" fillId="0" borderId="0" xfId="62" quotePrefix="1" applyNumberFormat="1" applyFont="1" applyAlignment="1">
      <alignment horizontal="center"/>
    </xf>
    <xf numFmtId="17" fontId="5" fillId="0" borderId="8" xfId="62" quotePrefix="1" applyNumberFormat="1" applyFont="1" applyBorder="1" applyAlignment="1">
      <alignment horizontal="center"/>
    </xf>
    <xf numFmtId="164" fontId="4" fillId="0" borderId="8" xfId="4" applyNumberFormat="1" applyFont="1" applyBorder="1"/>
    <xf numFmtId="164" fontId="4" fillId="0" borderId="0" xfId="4" applyNumberFormat="1" applyFont="1" applyBorder="1"/>
    <xf numFmtId="166" fontId="3" fillId="0" borderId="0" xfId="6" applyNumberFormat="1" applyFont="1"/>
    <xf numFmtId="166" fontId="2" fillId="0" borderId="0" xfId="6" applyNumberFormat="1" applyFont="1"/>
    <xf numFmtId="166" fontId="3" fillId="0" borderId="0" xfId="6" applyNumberFormat="1" applyFont="1" applyBorder="1"/>
    <xf numFmtId="166" fontId="3" fillId="0" borderId="0" xfId="62" applyNumberFormat="1" applyFont="1"/>
    <xf numFmtId="0" fontId="4" fillId="0" borderId="0" xfId="62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65" fontId="4" fillId="0" borderId="8" xfId="0" applyNumberFormat="1" applyFont="1" applyFill="1" applyBorder="1" applyAlignment="1">
      <alignment horizontal="right"/>
    </xf>
    <xf numFmtId="4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7" fontId="16" fillId="0" borderId="0" xfId="0" quotePrefix="1" applyNumberFormat="1" applyFont="1"/>
    <xf numFmtId="166" fontId="0" fillId="0" borderId="0" xfId="3" applyNumberFormat="1" applyFont="1"/>
    <xf numFmtId="164" fontId="0" fillId="0" borderId="0" xfId="1" applyNumberFormat="1" applyFont="1"/>
    <xf numFmtId="166" fontId="0" fillId="0" borderId="0" xfId="3" applyNumberFormat="1" applyFont="1" applyAlignment="1">
      <alignment horizontal="right"/>
    </xf>
    <xf numFmtId="0" fontId="41" fillId="0" borderId="0" xfId="0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40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0" xfId="0" applyBorder="1"/>
    <xf numFmtId="0" fontId="40" fillId="0" borderId="0" xfId="0" applyFont="1" applyBorder="1" applyAlignment="1">
      <alignment horizontal="centerContinuous"/>
    </xf>
    <xf numFmtId="0" fontId="4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8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172" fontId="40" fillId="0" borderId="0" xfId="0" applyNumberFormat="1" applyFont="1" applyBorder="1" applyAlignment="1">
      <alignment horizontal="center"/>
    </xf>
    <xf numFmtId="173" fontId="0" fillId="0" borderId="0" xfId="2" applyNumberFormat="1" applyFont="1" applyFill="1"/>
    <xf numFmtId="173" fontId="0" fillId="0" borderId="0" xfId="2" applyNumberFormat="1" applyFont="1"/>
    <xf numFmtId="174" fontId="0" fillId="0" borderId="0" xfId="2" applyNumberFormat="1" applyFont="1"/>
    <xf numFmtId="164" fontId="0" fillId="0" borderId="0" xfId="0" applyNumberFormat="1" applyFill="1"/>
    <xf numFmtId="164" fontId="0" fillId="0" borderId="0" xfId="0" applyNumberFormat="1"/>
    <xf numFmtId="175" fontId="0" fillId="0" borderId="0" xfId="1" applyNumberFormat="1" applyFont="1"/>
    <xf numFmtId="174" fontId="0" fillId="0" borderId="0" xfId="0" applyNumberFormat="1"/>
    <xf numFmtId="0" fontId="0" fillId="0" borderId="0" xfId="0" applyFont="1" applyBorder="1" applyAlignment="1">
      <alignment horizontal="center"/>
    </xf>
    <xf numFmtId="173" fontId="1" fillId="0" borderId="2" xfId="2" applyNumberFormat="1" applyFont="1" applyFill="1" applyBorder="1"/>
    <xf numFmtId="173" fontId="1" fillId="0" borderId="0" xfId="2" applyNumberFormat="1" applyFont="1"/>
    <xf numFmtId="164" fontId="1" fillId="0" borderId="2" xfId="1" applyNumberFormat="1" applyFont="1" applyFill="1" applyBorder="1"/>
    <xf numFmtId="0" fontId="0" fillId="0" borderId="0" xfId="0" applyFont="1"/>
    <xf numFmtId="174" fontId="1" fillId="0" borderId="2" xfId="2" applyNumberFormat="1" applyFont="1" applyBorder="1"/>
    <xf numFmtId="164" fontId="0" fillId="0" borderId="2" xfId="1" applyNumberFormat="1" applyFont="1" applyFill="1" applyBorder="1"/>
    <xf numFmtId="0" fontId="40" fillId="0" borderId="0" xfId="0" applyFont="1" applyBorder="1" applyAlignment="1">
      <alignment horizontal="center"/>
    </xf>
    <xf numFmtId="173" fontId="0" fillId="0" borderId="2" xfId="2" applyNumberFormat="1" applyFont="1" applyFill="1" applyBorder="1"/>
    <xf numFmtId="174" fontId="0" fillId="0" borderId="2" xfId="2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0" fillId="0" borderId="0" xfId="0" applyFont="1"/>
    <xf numFmtId="173" fontId="40" fillId="0" borderId="0" xfId="2" applyNumberFormat="1" applyFont="1"/>
    <xf numFmtId="164" fontId="40" fillId="0" borderId="0" xfId="1" applyNumberFormat="1" applyFont="1"/>
    <xf numFmtId="44" fontId="40" fillId="0" borderId="0" xfId="2" applyFont="1"/>
    <xf numFmtId="174" fontId="40" fillId="0" borderId="0" xfId="2" applyNumberFormat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42" fillId="0" borderId="4" xfId="0" applyFont="1" applyBorder="1" applyAlignment="1">
      <alignment horizontal="centerContinuous"/>
    </xf>
    <xf numFmtId="0" fontId="42" fillId="0" borderId="7" xfId="0" applyFont="1" applyBorder="1" applyAlignment="1">
      <alignment horizontal="centerContinuous"/>
    </xf>
    <xf numFmtId="0" fontId="0" fillId="0" borderId="7" xfId="0" applyBorder="1"/>
    <xf numFmtId="0" fontId="0" fillId="0" borderId="16" xfId="0" applyBorder="1"/>
    <xf numFmtId="0" fontId="0" fillId="0" borderId="13" xfId="0" applyBorder="1"/>
    <xf numFmtId="0" fontId="0" fillId="0" borderId="0" xfId="0" applyBorder="1" applyAlignment="1">
      <alignment horizontal="right"/>
    </xf>
    <xf numFmtId="173" fontId="0" fillId="0" borderId="0" xfId="2" applyNumberFormat="1" applyFont="1" applyBorder="1"/>
    <xf numFmtId="0" fontId="0" fillId="0" borderId="15" xfId="0" applyBorder="1"/>
    <xf numFmtId="166" fontId="0" fillId="0" borderId="0" xfId="3" applyNumberFormat="1" applyFont="1" applyBorder="1"/>
    <xf numFmtId="173" fontId="0" fillId="0" borderId="15" xfId="2" applyNumberFormat="1" applyFont="1" applyBorder="1"/>
    <xf numFmtId="0" fontId="0" fillId="0" borderId="12" xfId="0" applyBorder="1"/>
    <xf numFmtId="0" fontId="0" fillId="0" borderId="8" xfId="0" applyBorder="1" applyAlignment="1">
      <alignment horizontal="right"/>
    </xf>
    <xf numFmtId="0" fontId="0" fillId="0" borderId="8" xfId="0" applyBorder="1"/>
    <xf numFmtId="166" fontId="0" fillId="0" borderId="8" xfId="3" applyNumberFormat="1" applyFont="1" applyBorder="1"/>
    <xf numFmtId="173" fontId="0" fillId="0" borderId="14" xfId="2" applyNumberFormat="1" applyFont="1" applyBorder="1"/>
    <xf numFmtId="0" fontId="4" fillId="0" borderId="0" xfId="45" applyFont="1" applyFill="1" applyAlignment="1">
      <alignment horizontal="left"/>
    </xf>
    <xf numFmtId="165" fontId="4" fillId="0" borderId="0" xfId="46" applyNumberFormat="1" applyFont="1" applyFill="1" applyAlignment="1">
      <alignment horizontal="center"/>
    </xf>
    <xf numFmtId="0" fontId="5" fillId="0" borderId="0" xfId="49" applyNumberFormat="1" applyFont="1" applyFill="1" applyAlignment="1">
      <alignment horizontal="fill" vertical="center"/>
    </xf>
    <xf numFmtId="168" fontId="43" fillId="0" borderId="0" xfId="46" applyNumberFormat="1" applyFont="1" applyFill="1" applyAlignment="1">
      <alignment horizontal="centerContinuous"/>
    </xf>
    <xf numFmtId="38" fontId="5" fillId="0" borderId="0" xfId="45" applyNumberFormat="1" applyFont="1" applyFill="1"/>
    <xf numFmtId="38" fontId="5" fillId="0" borderId="0" xfId="47" applyNumberFormat="1" applyFont="1" applyFill="1"/>
    <xf numFmtId="176" fontId="44" fillId="0" borderId="0" xfId="49" applyNumberFormat="1" applyFont="1" applyFill="1"/>
    <xf numFmtId="41" fontId="44" fillId="0" borderId="0" xfId="49" applyNumberFormat="1" applyFont="1" applyFill="1"/>
    <xf numFmtId="0" fontId="44" fillId="0" borderId="0" xfId="49" applyNumberFormat="1" applyFont="1" applyFill="1" applyAlignment="1">
      <alignment horizontal="fill" vertical="center"/>
    </xf>
    <xf numFmtId="176" fontId="45" fillId="0" borderId="0" xfId="49" applyNumberFormat="1" applyFont="1" applyFill="1"/>
    <xf numFmtId="173" fontId="44" fillId="0" borderId="0" xfId="46" applyNumberFormat="1" applyFont="1"/>
    <xf numFmtId="173" fontId="44" fillId="0" borderId="0" xfId="46" applyNumberFormat="1" applyFont="1" applyFill="1"/>
    <xf numFmtId="173" fontId="44" fillId="0" borderId="0" xfId="45" applyNumberFormat="1" applyFont="1" applyFill="1"/>
    <xf numFmtId="0" fontId="5" fillId="0" borderId="0" xfId="45" applyFont="1"/>
    <xf numFmtId="173" fontId="44" fillId="0" borderId="0" xfId="49" applyNumberFormat="1" applyFont="1" applyFill="1"/>
    <xf numFmtId="0" fontId="5" fillId="0" borderId="0" xfId="45" applyFont="1" applyBorder="1"/>
    <xf numFmtId="0" fontId="34" fillId="0" borderId="0" xfId="46" applyFont="1" applyFill="1"/>
    <xf numFmtId="177" fontId="46" fillId="0" borderId="0" xfId="49" applyNumberFormat="1" applyFont="1" applyFill="1"/>
    <xf numFmtId="169" fontId="44" fillId="0" borderId="0" xfId="46" applyNumberFormat="1" applyFont="1"/>
    <xf numFmtId="0" fontId="44" fillId="0" borderId="0" xfId="46" applyFont="1" applyFill="1"/>
    <xf numFmtId="38" fontId="44" fillId="0" borderId="0" xfId="45" applyNumberFormat="1" applyFont="1" applyFill="1"/>
    <xf numFmtId="0" fontId="45" fillId="0" borderId="0" xfId="46" applyFont="1" applyFill="1" applyAlignment="1">
      <alignment horizontal="centerContinuous"/>
    </xf>
    <xf numFmtId="0" fontId="43" fillId="0" borderId="0" xfId="46" applyFont="1" applyFill="1" applyAlignment="1">
      <alignment horizontal="centerContinuous"/>
    </xf>
    <xf numFmtId="38" fontId="45" fillId="0" borderId="0" xfId="45" applyNumberFormat="1" applyFont="1" applyFill="1" applyAlignment="1">
      <alignment horizontal="centerContinuous"/>
    </xf>
    <xf numFmtId="41" fontId="45" fillId="0" borderId="0" xfId="46" applyNumberFormat="1" applyFont="1" applyFill="1"/>
    <xf numFmtId="41" fontId="45" fillId="0" borderId="0" xfId="47" applyNumberFormat="1" applyFont="1" applyFill="1"/>
    <xf numFmtId="164" fontId="44" fillId="0" borderId="0" xfId="47" applyNumberFormat="1" applyFont="1" applyFill="1"/>
    <xf numFmtId="41" fontId="44" fillId="0" borderId="0" xfId="46" applyNumberFormat="1" applyFont="1" applyFill="1"/>
    <xf numFmtId="41" fontId="44" fillId="0" borderId="0" xfId="47" applyNumberFormat="1" applyFont="1" applyFill="1"/>
    <xf numFmtId="38" fontId="44" fillId="0" borderId="0" xfId="46" applyNumberFormat="1" applyFont="1" applyFill="1"/>
    <xf numFmtId="38" fontId="44" fillId="0" borderId="0" xfId="47" applyNumberFormat="1" applyFont="1" applyFill="1"/>
    <xf numFmtId="41" fontId="45" fillId="0" borderId="0" xfId="45" applyNumberFormat="1" applyFont="1" applyFill="1"/>
    <xf numFmtId="169" fontId="44" fillId="0" borderId="0" xfId="46" applyNumberFormat="1" applyFont="1" applyFill="1"/>
    <xf numFmtId="41" fontId="44" fillId="0" borderId="0" xfId="45" applyNumberFormat="1" applyFont="1" applyFill="1"/>
    <xf numFmtId="38" fontId="45" fillId="0" borderId="0" xfId="46" applyNumberFormat="1" applyFont="1" applyFill="1"/>
    <xf numFmtId="38" fontId="45" fillId="0" borderId="0" xfId="47" applyNumberFormat="1" applyFont="1" applyFill="1"/>
    <xf numFmtId="0" fontId="45" fillId="0" borderId="0" xfId="46" applyFont="1" applyFill="1"/>
    <xf numFmtId="0" fontId="45" fillId="0" borderId="0" xfId="46" applyFont="1" applyAlignment="1">
      <alignment horizontal="fill"/>
    </xf>
    <xf numFmtId="0" fontId="45" fillId="0" borderId="0" xfId="46" applyNumberFormat="1" applyFont="1" applyAlignment="1">
      <alignment horizontal="right"/>
    </xf>
    <xf numFmtId="41" fontId="46" fillId="0" borderId="0" xfId="46" applyNumberFormat="1" applyFont="1"/>
    <xf numFmtId="0" fontId="4" fillId="0" borderId="0" xfId="0" quotePrefix="1" applyFont="1"/>
    <xf numFmtId="164" fontId="4" fillId="2" borderId="1" xfId="1" quotePrefix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166" fontId="0" fillId="0" borderId="0" xfId="3" applyNumberFormat="1" applyFont="1" applyAlignment="1">
      <alignment horizontal="left"/>
    </xf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20" fillId="0" borderId="0" xfId="1" applyNumberFormat="1" applyFont="1" applyFill="1"/>
    <xf numFmtId="0" fontId="5" fillId="0" borderId="0" xfId="0" applyFont="1" applyBorder="1"/>
    <xf numFmtId="164" fontId="5" fillId="0" borderId="0" xfId="1" applyNumberFormat="1" applyFont="1" applyBorder="1"/>
    <xf numFmtId="0" fontId="4" fillId="0" borderId="0" xfId="0" applyFont="1" applyFill="1"/>
    <xf numFmtId="43" fontId="4" fillId="0" borderId="0" xfId="1" applyFont="1"/>
  </cellXfs>
  <cellStyles count="64">
    <cellStyle name="Comma" xfId="1" builtinId="3"/>
    <cellStyle name="Comma 2" xfId="4"/>
    <cellStyle name="Comma_Preliminary Actual NPC Mapping - Nov08_2009 02 12 - FERC Codes, test" xfId="47"/>
    <cellStyle name="Comma0" xfId="51"/>
    <cellStyle name="Currency" xfId="2" builtinId="4"/>
    <cellStyle name="Currency 2" xfId="49"/>
    <cellStyle name="Currency No Comma" xfId="52"/>
    <cellStyle name="Currency0" xfId="53"/>
    <cellStyle name="Date" xfId="54"/>
    <cellStyle name="Fixed" xfId="55"/>
    <cellStyle name="MCP" xfId="56"/>
    <cellStyle name="noninput" xfId="57"/>
    <cellStyle name="Normal" xfId="0" builtinId="0"/>
    <cellStyle name="Normal 10" xfId="62"/>
    <cellStyle name="Normal 13" xfId="63"/>
    <cellStyle name="Normal 2" xfId="5"/>
    <cellStyle name="Normal_Actual NPC 2004 Workbook Clean up" xfId="46"/>
    <cellStyle name="Normal_L&amp;R, Type I (00)" xfId="50"/>
    <cellStyle name="Normal_Preliminary Actual NPC Mapping - Nov08_2009 02 12 - FERC Codes, test" xfId="45"/>
    <cellStyle name="Normal_Type I (00)" xfId="48"/>
    <cellStyle name="Password" xfId="58"/>
    <cellStyle name="Percent" xfId="3" builtinId="5"/>
    <cellStyle name="Per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Unprot" xfId="59"/>
    <cellStyle name="Unprot$" xfId="60"/>
    <cellStyle name="Unprotect" xfId="6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W2IMHNO4\Actual%20Factor%20Calculation%20-%20WY%20(Dec10-Dec11)%20ECAM%20ECD_Exhibit%202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NPC\Actual%20NPCs\2009\01%20-%20January\2008\09%20-%20September\2008\03%20-%20March\2008\01%20-%20January%20(Book%20Run)\1992-2004\NPC%20Actual%20%201992-2004%20Month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W2IMHNO4\WY%20(Dec10-Dec11)%20ECAM%20ECD_Exhibit%20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W2IMHNO4\WY%20JAM%20Dec%202010%20GRC_Settlement_Alt%20Cap%20Structu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December 2011 Actual Factors"/>
      <sheetName val="2010 Protocol ECD O&amp;M"/>
      <sheetName val="20000-352-ER-09 Factors"/>
      <sheetName val="20000-384-ER-10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0.80833333333333335</v>
          </cell>
        </row>
        <row r="3">
          <cell r="C3">
            <v>0.27500000000000002</v>
          </cell>
        </row>
      </sheetData>
      <sheetData sheetId="10">
        <row r="45">
          <cell r="B45">
            <v>272146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0 Protocol ECD O&amp;M"/>
      <sheetName val="December 2011 Actual Factors"/>
      <sheetName val="20000-352-ER-09 Factors"/>
      <sheetName val="20000-384-ER-10 Fa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0.80821917808219179</v>
          </cell>
        </row>
        <row r="3">
          <cell r="C3">
            <v>0.27671232876712326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5">
          <cell r="B25">
            <v>0.61746861472028358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78" zoomScaleNormal="78" workbookViewId="0">
      <selection activeCell="B33" sqref="B33"/>
    </sheetView>
  </sheetViews>
  <sheetFormatPr defaultRowHeight="12.75"/>
  <cols>
    <col min="1" max="1" width="5.7109375" style="129" customWidth="1"/>
    <col min="2" max="2" width="44.7109375" style="2" bestFit="1" customWidth="1"/>
    <col min="3" max="3" width="31.5703125" style="63" customWidth="1"/>
    <col min="4" max="4" width="1.28515625" style="63" customWidth="1"/>
    <col min="5" max="5" width="13" style="170" customWidth="1"/>
    <col min="6" max="6" width="1.140625" style="2" customWidth="1"/>
    <col min="7" max="7" width="17" style="2" bestFit="1" customWidth="1"/>
    <col min="8" max="8" width="15" style="2" bestFit="1" customWidth="1"/>
    <col min="9" max="9" width="11.140625" style="2" bestFit="1" customWidth="1"/>
    <col min="10" max="11" width="11.42578125" style="2" bestFit="1" customWidth="1"/>
    <col min="12" max="12" width="9.140625" style="2"/>
    <col min="13" max="13" width="11.42578125" style="2" bestFit="1" customWidth="1"/>
    <col min="14" max="16384" width="9.140625" style="2"/>
  </cols>
  <sheetData>
    <row r="1" spans="1:7">
      <c r="A1" s="60" t="s">
        <v>1026</v>
      </c>
    </row>
    <row r="2" spans="1:7">
      <c r="A2" s="355" t="s">
        <v>1466</v>
      </c>
    </row>
    <row r="3" spans="1:7">
      <c r="A3" s="60" t="s">
        <v>1419</v>
      </c>
    </row>
    <row r="5" spans="1:7">
      <c r="A5" s="128"/>
    </row>
    <row r="6" spans="1:7" ht="25.5">
      <c r="A6" s="146" t="s">
        <v>1022</v>
      </c>
      <c r="B6" s="144"/>
      <c r="C6" s="189" t="s">
        <v>1039</v>
      </c>
      <c r="D6" s="189"/>
      <c r="E6" s="247">
        <v>40909</v>
      </c>
      <c r="F6" s="148"/>
      <c r="G6" s="147" t="s">
        <v>23</v>
      </c>
    </row>
    <row r="7" spans="1:7">
      <c r="A7" s="149"/>
    </row>
    <row r="8" spans="1:7">
      <c r="A8" s="150" t="s">
        <v>1036</v>
      </c>
    </row>
    <row r="9" spans="1:7">
      <c r="A9" s="151"/>
    </row>
    <row r="10" spans="1:7" s="152" customFormat="1">
      <c r="A10" s="151">
        <f>+MAX($A$1:A8)+1</f>
        <v>1</v>
      </c>
      <c r="B10" s="152" t="s">
        <v>1027</v>
      </c>
      <c r="C10" s="190" t="str">
        <f>"C&amp;T Database Accounts "</f>
        <v xml:space="preserve">C&amp;T Database Accounts </v>
      </c>
      <c r="D10" s="190"/>
      <c r="E10" s="153">
        <f>'C&amp;T Database Accounts'!G17</f>
        <v>-32991768.34</v>
      </c>
      <c r="F10" s="154"/>
      <c r="G10" s="155">
        <f>SUM(E10)</f>
        <v>-32991768.34</v>
      </c>
    </row>
    <row r="11" spans="1:7" s="152" customFormat="1">
      <c r="A11" s="151">
        <f>+MAX($A$1:A10)+1</f>
        <v>2</v>
      </c>
      <c r="B11" s="152" t="s">
        <v>1028</v>
      </c>
      <c r="C11" s="190" t="str">
        <f>"C&amp;T Database Accounts "</f>
        <v xml:space="preserve">C&amp;T Database Accounts </v>
      </c>
      <c r="D11" s="190"/>
      <c r="E11" s="153">
        <f>'C&amp;T Database Accounts'!G69</f>
        <v>42987349.529999994</v>
      </c>
      <c r="F11" s="154"/>
      <c r="G11" s="155">
        <f t="shared" ref="G11:G15" si="0">SUM(E11)</f>
        <v>42987349.529999994</v>
      </c>
    </row>
    <row r="12" spans="1:7" s="152" customFormat="1">
      <c r="A12" s="151">
        <f>+MAX($A$1:A11)+1</f>
        <v>3</v>
      </c>
      <c r="B12" s="152" t="s">
        <v>1034</v>
      </c>
      <c r="C12" s="190" t="str">
        <f>"C&amp;T Database Accounts "</f>
        <v xml:space="preserve">C&amp;T Database Accounts </v>
      </c>
      <c r="D12" s="190"/>
      <c r="E12" s="153">
        <f>'C&amp;T Database Accounts'!G117</f>
        <v>12075640.85</v>
      </c>
      <c r="F12" s="154"/>
      <c r="G12" s="155">
        <f t="shared" si="0"/>
        <v>12075640.85</v>
      </c>
    </row>
    <row r="13" spans="1:7" s="152" customFormat="1">
      <c r="A13" s="151">
        <f>+MAX($A$1:A12)+1</f>
        <v>4</v>
      </c>
      <c r="B13" s="152" t="s">
        <v>1029</v>
      </c>
      <c r="C13" s="190" t="str">
        <f>"Fuel Accounts"</f>
        <v>Fuel Accounts</v>
      </c>
      <c r="D13" s="190"/>
      <c r="E13" s="153">
        <f>'Fuel Accounts'!F16</f>
        <v>63418923.319999993</v>
      </c>
      <c r="F13" s="154"/>
      <c r="G13" s="155">
        <f t="shared" si="0"/>
        <v>63418923.319999993</v>
      </c>
    </row>
    <row r="14" spans="1:7" s="152" customFormat="1">
      <c r="A14" s="151">
        <f>+MAX($A$1:A13)+1</f>
        <v>5</v>
      </c>
      <c r="B14" s="152" t="s">
        <v>1031</v>
      </c>
      <c r="C14" s="190" t="str">
        <f>"Fuel Accounts"</f>
        <v>Fuel Accounts</v>
      </c>
      <c r="D14" s="190"/>
      <c r="E14" s="153">
        <f>'Fuel Accounts'!F181</f>
        <v>270095.89</v>
      </c>
      <c r="F14" s="154"/>
      <c r="G14" s="155">
        <f t="shared" si="0"/>
        <v>270095.89</v>
      </c>
    </row>
    <row r="15" spans="1:7" s="152" customFormat="1">
      <c r="A15" s="151">
        <f>+MAX($A$1:A14)+1</f>
        <v>6</v>
      </c>
      <c r="B15" s="152" t="s">
        <v>1030</v>
      </c>
      <c r="C15" s="190" t="str">
        <f>"Fuel Accounts"</f>
        <v>Fuel Accounts</v>
      </c>
      <c r="D15" s="190"/>
      <c r="E15" s="153">
        <f>'Fuel Accounts'!F216</f>
        <v>33470767.259999998</v>
      </c>
      <c r="F15" s="154"/>
      <c r="G15" s="155">
        <f t="shared" si="0"/>
        <v>33470767.259999998</v>
      </c>
    </row>
    <row r="16" spans="1:7" s="152" customFormat="1">
      <c r="A16" s="151">
        <f>+MAX($A$1:A15)+1</f>
        <v>7</v>
      </c>
      <c r="B16" s="152" t="s">
        <v>1417</v>
      </c>
      <c r="C16" s="190"/>
      <c r="D16" s="190"/>
      <c r="E16" s="156">
        <f>SUM(E10:E15)</f>
        <v>119231008.50999999</v>
      </c>
      <c r="F16" s="154"/>
      <c r="G16" s="157">
        <f>SUM(E16)</f>
        <v>119231008.50999999</v>
      </c>
    </row>
    <row r="17" spans="1:8" s="152" customFormat="1">
      <c r="A17" s="151"/>
      <c r="C17" s="190"/>
      <c r="D17" s="190"/>
      <c r="E17" s="154"/>
      <c r="F17" s="154"/>
      <c r="G17" s="154"/>
    </row>
    <row r="18" spans="1:8" s="152" customFormat="1" ht="25.5">
      <c r="A18" s="151">
        <f>+MAX($A$1:A17)+1</f>
        <v>8</v>
      </c>
      <c r="B18" s="158" t="s">
        <v>1418</v>
      </c>
      <c r="C18" s="191" t="s">
        <v>1530</v>
      </c>
      <c r="D18" s="191"/>
      <c r="E18" s="153">
        <f>'Exhibit B '!H18</f>
        <v>5409177</v>
      </c>
      <c r="F18" s="154"/>
      <c r="G18" s="155">
        <f t="shared" ref="G18" si="1">SUM(E18)</f>
        <v>5409177</v>
      </c>
    </row>
    <row r="19" spans="1:8" s="152" customFormat="1">
      <c r="A19" s="151">
        <f>+MAX($A$1:A18)+1</f>
        <v>9</v>
      </c>
      <c r="B19" s="158" t="s">
        <v>1032</v>
      </c>
      <c r="C19" s="192" t="str">
        <f>"Line "&amp;$A$16&amp;" / Line "&amp;$A$18&amp;""</f>
        <v>Line 7 / Line 8</v>
      </c>
      <c r="D19" s="192"/>
      <c r="E19" s="159">
        <f t="shared" ref="E19" si="2">E16/E18</f>
        <v>22.042356630223043</v>
      </c>
      <c r="F19" s="154"/>
      <c r="G19" s="159">
        <f>G16/G18</f>
        <v>22.042356630223043</v>
      </c>
    </row>
    <row r="20" spans="1:8" s="152" customFormat="1">
      <c r="A20" s="151">
        <f>+MAX($A$1:A19)+1</f>
        <v>10</v>
      </c>
      <c r="B20" s="158" t="s">
        <v>1420</v>
      </c>
      <c r="C20" s="191" t="s">
        <v>1421</v>
      </c>
      <c r="D20" s="191"/>
      <c r="E20" s="160">
        <v>1.0001400489293799</v>
      </c>
      <c r="F20" s="154"/>
      <c r="G20" s="160">
        <v>1.0001400489293799</v>
      </c>
    </row>
    <row r="21" spans="1:8" s="152" customFormat="1">
      <c r="A21" s="151">
        <f>+MAX($A$1:A20)+1</f>
        <v>11</v>
      </c>
      <c r="B21" s="161" t="s">
        <v>1423</v>
      </c>
      <c r="C21" s="192" t="str">
        <f>"Line "&amp;$A$19&amp;" * Line "&amp;$A$20&amp;""</f>
        <v>Line 9 * Line 10</v>
      </c>
      <c r="D21" s="192"/>
      <c r="E21" s="162">
        <f>E19*E20</f>
        <v>22.045443638670115</v>
      </c>
      <c r="F21" s="163"/>
      <c r="G21" s="162">
        <f>G19*G20</f>
        <v>22.045443638670115</v>
      </c>
    </row>
    <row r="22" spans="1:8" s="152" customFormat="1" ht="25.5">
      <c r="A22" s="151">
        <f>+MAX($A$1:A21)+1</f>
        <v>12</v>
      </c>
      <c r="B22" s="164" t="s">
        <v>1424</v>
      </c>
      <c r="C22" s="191" t="s">
        <v>1431</v>
      </c>
      <c r="D22" s="191"/>
      <c r="E22" s="153">
        <f>'Exhibit B '!AD18</f>
        <v>2214779</v>
      </c>
      <c r="F22" s="154"/>
      <c r="G22" s="155">
        <f>SUM(E22)</f>
        <v>2214779</v>
      </c>
    </row>
    <row r="23" spans="1:8" s="152" customFormat="1">
      <c r="A23" s="151">
        <f>+MAX($A$1:A22)+1</f>
        <v>13</v>
      </c>
      <c r="B23" s="161" t="s">
        <v>1033</v>
      </c>
      <c r="C23" s="192" t="str">
        <f>"Line "&amp;$A$21&amp;" * Line "&amp;$A$22&amp;""</f>
        <v>Line 11 * Line 12</v>
      </c>
      <c r="D23" s="192"/>
      <c r="E23" s="165">
        <f>E21*E22</f>
        <v>48825785.616610155</v>
      </c>
      <c r="F23" s="166"/>
      <c r="G23" s="165">
        <f>G21*G22</f>
        <v>48825785.616610155</v>
      </c>
      <c r="H23" s="167"/>
    </row>
    <row r="24" spans="1:8" s="152" customFormat="1">
      <c r="A24" s="151"/>
      <c r="C24" s="190"/>
      <c r="D24" s="190"/>
      <c r="E24" s="154"/>
      <c r="F24" s="154"/>
      <c r="G24" s="154"/>
    </row>
    <row r="25" spans="1:8" s="152" customFormat="1">
      <c r="A25" s="151"/>
      <c r="C25" s="190"/>
      <c r="D25" s="190"/>
      <c r="E25" s="154"/>
      <c r="F25" s="154"/>
      <c r="G25" s="154"/>
    </row>
    <row r="26" spans="1:8" s="152" customFormat="1">
      <c r="A26" s="151">
        <f>+MAX($A$1:A25)+1</f>
        <v>14</v>
      </c>
      <c r="B26" s="161" t="s">
        <v>1041</v>
      </c>
      <c r="C26" s="193" t="str">
        <f>'Wheeling Revenue'!$A$1&amp;", ∑ Lines 1:19 "</f>
        <v xml:space="preserve">Wheeling Revenues, ∑ Lines 1:19 </v>
      </c>
      <c r="D26" s="193"/>
      <c r="E26" s="153">
        <f>SUMIF('Wheeling Revenue'!$C$8:$C$40,"Firm",'Wheeling Revenue'!$F$8:$F$41)</f>
        <v>-4823122.5899999989</v>
      </c>
      <c r="F26" s="154"/>
      <c r="G26" s="155">
        <f>SUM(E26)</f>
        <v>-4823122.5899999989</v>
      </c>
    </row>
    <row r="27" spans="1:8" s="152" customFormat="1">
      <c r="A27" s="151">
        <f>+MAX($A$1:A26)+1</f>
        <v>15</v>
      </c>
      <c r="B27" s="161" t="s">
        <v>1425</v>
      </c>
      <c r="C27" s="193" t="str">
        <f>"Actual Factors, "&amp;"Line "&amp;'Actual Factors'!$A$5</f>
        <v>Actual Factors, Line 1</v>
      </c>
      <c r="D27" s="193"/>
      <c r="E27" s="160">
        <f>'Actual Factors'!$G$5</f>
        <v>0.42045255151360406</v>
      </c>
      <c r="F27" s="154"/>
      <c r="G27" s="160">
        <f>'Actual Factors'!$G$5</f>
        <v>0.42045255151360406</v>
      </c>
    </row>
    <row r="28" spans="1:8" s="152" customFormat="1">
      <c r="A28" s="151">
        <f>+MAX($A$1:A27)+1</f>
        <v>16</v>
      </c>
      <c r="B28" s="161" t="s">
        <v>1426</v>
      </c>
      <c r="C28" s="192" t="str">
        <f>"Line "&amp;$A$26&amp;" * Line "&amp;$A$27&amp;""</f>
        <v>Line 14 * Line 15</v>
      </c>
      <c r="D28" s="192"/>
      <c r="E28" s="155">
        <f>E26*E27</f>
        <v>-2027894.199228402</v>
      </c>
      <c r="F28" s="155"/>
      <c r="G28" s="155">
        <f>G26*G27</f>
        <v>-2027894.199228402</v>
      </c>
    </row>
    <row r="29" spans="1:8" s="152" customFormat="1">
      <c r="A29" s="151"/>
      <c r="B29" s="161"/>
      <c r="C29" s="193"/>
      <c r="D29" s="193"/>
      <c r="E29" s="154"/>
      <c r="F29" s="154"/>
      <c r="G29" s="154"/>
    </row>
    <row r="30" spans="1:8" s="152" customFormat="1">
      <c r="A30" s="151">
        <f>+MAX($A$1:A29)+1</f>
        <v>17</v>
      </c>
      <c r="B30" s="161" t="s">
        <v>1042</v>
      </c>
      <c r="C30" s="193" t="str">
        <f>'Wheeling Revenue'!$A$1&amp;", Lines 20 "</f>
        <v xml:space="preserve">Wheeling Revenues, Lines 20 </v>
      </c>
      <c r="D30" s="193"/>
      <c r="E30" s="153">
        <f>SUMIF('Wheeling Revenue'!$C$8:$C$40,"Non-Firm",'Wheeling Revenue'!$F$8:$F$41)</f>
        <v>-403066.30999999994</v>
      </c>
      <c r="F30" s="154"/>
      <c r="G30" s="155">
        <f>SUM(E30)</f>
        <v>-403066.30999999994</v>
      </c>
    </row>
    <row r="31" spans="1:8" s="152" customFormat="1">
      <c r="A31" s="151">
        <f>+MAX($A$1:A30)+1</f>
        <v>18</v>
      </c>
      <c r="B31" s="161" t="s">
        <v>1427</v>
      </c>
      <c r="C31" s="193" t="str">
        <f>"Actual Factors, "&amp;"Line "&amp;'Actual Factors'!$A$6</f>
        <v>Actual Factors, Line 2</v>
      </c>
      <c r="D31" s="193"/>
      <c r="E31" s="160">
        <f>'Actual Factors'!$G$6</f>
        <v>0.41911419017901286</v>
      </c>
      <c r="F31" s="154"/>
      <c r="G31" s="160">
        <f>'Actual Factors'!$G$6</f>
        <v>0.41911419017901286</v>
      </c>
    </row>
    <row r="32" spans="1:8" s="152" customFormat="1">
      <c r="A32" s="151">
        <f>+MAX($A$1:A31)+1</f>
        <v>19</v>
      </c>
      <c r="B32" s="161" t="s">
        <v>1428</v>
      </c>
      <c r="C32" s="192" t="str">
        <f>"Line "&amp;$A$30&amp;" * Line "&amp;$A$31&amp;""</f>
        <v>Line 17 * Line 18</v>
      </c>
      <c r="D32" s="192"/>
      <c r="E32" s="157">
        <f>E30*E31</f>
        <v>-168930.81010409293</v>
      </c>
      <c r="F32" s="157"/>
      <c r="G32" s="157">
        <f>G30*G31</f>
        <v>-168930.81010409293</v>
      </c>
    </row>
    <row r="33" spans="1:8" s="152" customFormat="1">
      <c r="A33" s="151"/>
      <c r="B33" s="161"/>
      <c r="C33" s="193"/>
      <c r="D33" s="193"/>
      <c r="E33" s="154"/>
      <c r="F33" s="154"/>
      <c r="G33" s="154"/>
    </row>
    <row r="34" spans="1:8" s="152" customFormat="1">
      <c r="A34" s="151">
        <f>+MAX($A$1:A33)+1</f>
        <v>20</v>
      </c>
      <c r="B34" s="161" t="s">
        <v>1429</v>
      </c>
      <c r="C34" s="192" t="str">
        <f>"∑ Lines "&amp;$A$23&amp;", "&amp;$A$28&amp;", "&amp;$A$32&amp;""</f>
        <v>∑ Lines 13, 16, 19</v>
      </c>
      <c r="D34" s="192"/>
      <c r="E34" s="155">
        <f>E23+E28+E32</f>
        <v>46628960.607277662</v>
      </c>
      <c r="F34" s="155"/>
      <c r="G34" s="155">
        <f>G23+G28+G32</f>
        <v>46628960.607277662</v>
      </c>
    </row>
    <row r="35" spans="1:8" s="152" customFormat="1">
      <c r="A35" s="151">
        <f>+MAX($A$1:A34)+1</f>
        <v>21</v>
      </c>
      <c r="B35" s="164" t="s">
        <v>1424</v>
      </c>
      <c r="C35" s="192" t="str">
        <f>"Line "&amp;$A$22&amp;" "</f>
        <v xml:space="preserve">Line 12 </v>
      </c>
      <c r="D35" s="192"/>
      <c r="E35" s="155">
        <f>E22</f>
        <v>2214779</v>
      </c>
      <c r="F35" s="154"/>
      <c r="G35" s="155">
        <f>G22</f>
        <v>2214779</v>
      </c>
    </row>
    <row r="36" spans="1:8" s="152" customFormat="1">
      <c r="A36" s="151">
        <f>+MAX($A$1:A35)+1</f>
        <v>22</v>
      </c>
      <c r="B36" s="161" t="s">
        <v>1440</v>
      </c>
      <c r="C36" s="192" t="str">
        <f>"Line "&amp;$A$34&amp;" / Line "&amp;$A$35&amp;""</f>
        <v>Line 20 / Line 21</v>
      </c>
      <c r="D36" s="192"/>
      <c r="E36" s="195">
        <f>E34/E35</f>
        <v>21.053550086612553</v>
      </c>
      <c r="F36" s="196"/>
      <c r="G36" s="195">
        <f>G34/G35</f>
        <v>21.053550086612553</v>
      </c>
    </row>
    <row r="37" spans="1:8">
      <c r="A37" s="151"/>
      <c r="B37" s="168"/>
      <c r="C37" s="194"/>
      <c r="D37" s="194"/>
      <c r="E37" s="169"/>
      <c r="F37" s="170"/>
      <c r="G37" s="169"/>
    </row>
    <row r="38" spans="1:8">
      <c r="A38" s="171" t="s">
        <v>1035</v>
      </c>
      <c r="F38" s="170"/>
      <c r="G38" s="170"/>
    </row>
    <row r="39" spans="1:8">
      <c r="A39" s="171"/>
      <c r="F39" s="170"/>
      <c r="G39" s="170"/>
    </row>
    <row r="40" spans="1:8" s="173" customFormat="1" ht="25.5">
      <c r="A40" s="151">
        <f>+MAX($A$1:A39)+1</f>
        <v>23</v>
      </c>
      <c r="B40" s="172" t="s">
        <v>1000</v>
      </c>
      <c r="C40" s="191" t="s">
        <v>1430</v>
      </c>
      <c r="D40" s="191"/>
      <c r="E40" s="153">
        <f>'Exhibit B '!AB18</f>
        <v>49093582.245067477</v>
      </c>
      <c r="F40" s="154"/>
      <c r="G40" s="155">
        <f>SUM(E40)</f>
        <v>49093582.245067477</v>
      </c>
    </row>
    <row r="41" spans="1:8" s="173" customFormat="1" ht="25.5">
      <c r="A41" s="151">
        <f>+MAX($A$1:A40)+1</f>
        <v>24</v>
      </c>
      <c r="B41" s="173" t="s">
        <v>1048</v>
      </c>
      <c r="C41" s="191" t="s">
        <v>1431</v>
      </c>
      <c r="D41" s="191"/>
      <c r="E41" s="153">
        <f>'Exhibit B '!AD18</f>
        <v>2214779</v>
      </c>
      <c r="F41" s="154"/>
      <c r="G41" s="155">
        <f>SUM(E41)</f>
        <v>2214779</v>
      </c>
    </row>
    <row r="42" spans="1:8" s="173" customFormat="1">
      <c r="A42" s="151">
        <f>+MAX($A$1:A41)+1</f>
        <v>25</v>
      </c>
      <c r="B42" s="174" t="s">
        <v>1040</v>
      </c>
      <c r="C42" s="191" t="str">
        <f>"Line "&amp;$A$40&amp;" / Line "&amp;$A$41&amp;""</f>
        <v>Line 23 / Line 24</v>
      </c>
      <c r="D42" s="191"/>
      <c r="E42" s="195">
        <f>E40/E41</f>
        <v>22.166357115119602</v>
      </c>
      <c r="F42" s="196"/>
      <c r="G42" s="195">
        <f>G40/G41</f>
        <v>22.166357115119602</v>
      </c>
    </row>
    <row r="43" spans="1:8">
      <c r="A43" s="151"/>
    </row>
    <row r="44" spans="1:8">
      <c r="A44" s="150" t="s">
        <v>1023</v>
      </c>
    </row>
    <row r="45" spans="1:8">
      <c r="A45" s="150"/>
    </row>
    <row r="46" spans="1:8">
      <c r="A46" s="151">
        <f>+MAX($A$1:A45)+1</f>
        <v>26</v>
      </c>
      <c r="B46" s="168" t="s">
        <v>1432</v>
      </c>
      <c r="C46" s="192" t="str">
        <f>"Line "&amp;$A$36&amp;" - Line "&amp;$A$42&amp;""</f>
        <v>Line 22 - Line 25</v>
      </c>
      <c r="D46" s="192"/>
      <c r="E46" s="248">
        <f>E36-E42</f>
        <v>-1.1128070285070493</v>
      </c>
      <c r="G46" s="175">
        <f>G36-G42</f>
        <v>-1.1128070285070493</v>
      </c>
    </row>
    <row r="47" spans="1:8">
      <c r="A47" s="151">
        <f>+MAX($A$1:A46)+1</f>
        <v>27</v>
      </c>
      <c r="B47" s="176" t="s">
        <v>1424</v>
      </c>
      <c r="C47" s="192" t="str">
        <f>"Line "&amp;$A$22&amp;" "</f>
        <v xml:space="preserve">Line 12 </v>
      </c>
      <c r="D47" s="192"/>
      <c r="E47" s="249">
        <f>E35</f>
        <v>2214779</v>
      </c>
      <c r="G47" s="68">
        <f>G35</f>
        <v>2214779</v>
      </c>
    </row>
    <row r="48" spans="1:8">
      <c r="A48" s="151">
        <f>+MAX($A$1:A47)+1</f>
        <v>28</v>
      </c>
      <c r="B48" s="176" t="s">
        <v>1433</v>
      </c>
      <c r="C48" s="192" t="str">
        <f>"Line "&amp;$A$46&amp;" * Line "&amp;$A$47&amp;""</f>
        <v>Line 26 * Line 27</v>
      </c>
      <c r="D48" s="192"/>
      <c r="E48" s="250">
        <f>E46*E47</f>
        <v>-2464621.6377898143</v>
      </c>
      <c r="F48" s="177"/>
      <c r="G48" s="178">
        <f>SUM(E48)</f>
        <v>-2464621.6377898143</v>
      </c>
      <c r="H48" s="61"/>
    </row>
    <row r="49" spans="1:13">
      <c r="A49" s="151"/>
      <c r="B49" s="176"/>
      <c r="C49" s="192"/>
      <c r="D49" s="192"/>
      <c r="E49" s="251"/>
      <c r="F49" s="130"/>
      <c r="G49" s="197"/>
      <c r="H49" s="61"/>
    </row>
    <row r="50" spans="1:13">
      <c r="A50" s="151">
        <f>+MAX($A$1:A49)+1</f>
        <v>29</v>
      </c>
      <c r="B50" s="176" t="s">
        <v>1434</v>
      </c>
      <c r="C50" s="192" t="str">
        <f>"Line "&amp;$A$48&amp;" * 70%"</f>
        <v>Line 28 * 70%</v>
      </c>
      <c r="D50" s="192"/>
      <c r="E50" s="252">
        <f>E48*0.7</f>
        <v>-1725235.14645287</v>
      </c>
      <c r="F50" s="142"/>
      <c r="G50" s="142">
        <f>G48*0.7</f>
        <v>-1725235.14645287</v>
      </c>
    </row>
    <row r="51" spans="1:13">
      <c r="A51" s="151">
        <f>+MAX($A$1:A50)+1</f>
        <v>30</v>
      </c>
      <c r="B51" s="176" t="s">
        <v>1435</v>
      </c>
      <c r="C51" s="192"/>
      <c r="D51" s="192"/>
      <c r="E51" s="153">
        <v>0</v>
      </c>
      <c r="F51" s="142"/>
      <c r="G51" s="142">
        <f>SUM(E51)</f>
        <v>0</v>
      </c>
    </row>
    <row r="52" spans="1:13">
      <c r="A52" s="151">
        <f>+MAX($A$1:A51)+1</f>
        <v>31</v>
      </c>
      <c r="B52" s="198" t="s">
        <v>1436</v>
      </c>
      <c r="C52" s="192" t="str">
        <f>"∑ Lines "&amp;$A$50&amp;":"&amp;$A$51&amp;""</f>
        <v>∑ Lines 29:30</v>
      </c>
      <c r="D52" s="192"/>
      <c r="E52" s="253">
        <f>SUM(E50:E51)</f>
        <v>-1725235.14645287</v>
      </c>
      <c r="F52" s="142"/>
      <c r="G52" s="199">
        <f>SUM(G50:G51)</f>
        <v>-1725235.14645287</v>
      </c>
    </row>
    <row r="53" spans="1:13">
      <c r="A53" s="151"/>
    </row>
    <row r="54" spans="1:13">
      <c r="A54" s="150" t="s">
        <v>1024</v>
      </c>
    </row>
    <row r="55" spans="1:13">
      <c r="A55" s="151"/>
    </row>
    <row r="56" spans="1:13">
      <c r="A56" s="151">
        <f>+MAX($A$1:A55)+1</f>
        <v>32</v>
      </c>
      <c r="B56" s="179" t="s">
        <v>1437</v>
      </c>
      <c r="C56" s="192" t="s">
        <v>1043</v>
      </c>
      <c r="D56" s="192"/>
      <c r="E56" s="180">
        <v>5.0000000000000001E-3</v>
      </c>
      <c r="I56" s="180"/>
      <c r="J56" s="180"/>
      <c r="K56" s="180"/>
    </row>
    <row r="57" spans="1:13">
      <c r="A57" s="151">
        <f>+MAX($A$1:A56)+1</f>
        <v>33</v>
      </c>
      <c r="B57" s="179" t="s">
        <v>1044</v>
      </c>
      <c r="C57" s="192" t="str">
        <f>"Prior Month Line "&amp;$A$61&amp;""</f>
        <v>Prior Month Line 37</v>
      </c>
      <c r="D57" s="192"/>
      <c r="E57" s="254"/>
      <c r="I57" s="181"/>
      <c r="J57" s="61"/>
      <c r="K57" s="61"/>
    </row>
    <row r="58" spans="1:13">
      <c r="A58" s="151">
        <f>+MAX($A$1:A57)+1</f>
        <v>34</v>
      </c>
      <c r="B58" s="179" t="s">
        <v>1438</v>
      </c>
      <c r="C58" s="192" t="str">
        <f>"Line "&amp;$A$50</f>
        <v>Line 29</v>
      </c>
      <c r="D58" s="192"/>
      <c r="E58" s="255">
        <f>E52</f>
        <v>-1725235.14645287</v>
      </c>
      <c r="G58" s="182">
        <f>SUM(E58)</f>
        <v>-1725235.14645287</v>
      </c>
      <c r="I58" s="182"/>
      <c r="J58" s="182"/>
      <c r="K58" s="182"/>
      <c r="M58" s="182"/>
    </row>
    <row r="59" spans="1:13">
      <c r="A59" s="151">
        <f>+MAX($A$1:A58)+1</f>
        <v>35</v>
      </c>
      <c r="B59" s="179" t="s">
        <v>1439</v>
      </c>
      <c r="C59" s="192"/>
      <c r="D59" s="192"/>
      <c r="E59" s="255">
        <v>0</v>
      </c>
      <c r="G59" s="182">
        <f>SUM(E59)</f>
        <v>0</v>
      </c>
      <c r="I59" s="182"/>
      <c r="J59" s="182"/>
      <c r="K59" s="182"/>
      <c r="M59" s="182"/>
    </row>
    <row r="60" spans="1:13" ht="25.5">
      <c r="A60" s="151">
        <f>+MAX($A$1:A59)+1</f>
        <v>36</v>
      </c>
      <c r="B60" s="183" t="s">
        <v>1045</v>
      </c>
      <c r="C60" s="192" t="str">
        <f>"Line "&amp;$A$56&amp;" * ( Line "&amp;$A$57&amp;" x 50% + ∑ Lines "&amp;$A$58&amp;":"&amp;$A$59&amp;" )"</f>
        <v>Line 32 * ( Line 33 x 50% + ∑ Lines 34:35 )</v>
      </c>
      <c r="D60" s="192"/>
      <c r="E60" s="255">
        <f>E56*(E57+E58*0.5)</f>
        <v>-4313.0878661321749</v>
      </c>
      <c r="G60" s="68">
        <f>SUM(E60)</f>
        <v>-4313.0878661321749</v>
      </c>
      <c r="I60" s="201"/>
      <c r="J60" s="201"/>
      <c r="K60" s="201"/>
      <c r="L60" s="130"/>
      <c r="M60" s="142"/>
    </row>
    <row r="61" spans="1:13">
      <c r="A61" s="151">
        <f>+MAX($A$1:A60)+1</f>
        <v>37</v>
      </c>
      <c r="B61" s="184" t="s">
        <v>1046</v>
      </c>
      <c r="C61" s="192" t="str">
        <f>"∑ Lines "&amp;$A$57&amp;":"&amp;$A$60&amp;""</f>
        <v>∑ Lines 33:36</v>
      </c>
      <c r="D61" s="192"/>
      <c r="E61" s="256">
        <f>SUM(E57:E60)</f>
        <v>-1729548.2343190021</v>
      </c>
      <c r="F61" s="186"/>
      <c r="G61" s="185">
        <f>SUM(G57:G60)</f>
        <v>-1729548.2343190021</v>
      </c>
      <c r="I61" s="200"/>
      <c r="J61" s="200"/>
      <c r="K61" s="200"/>
      <c r="L61" s="132"/>
      <c r="M61" s="200"/>
    </row>
    <row r="62" spans="1:13">
      <c r="A62" s="187"/>
    </row>
    <row r="63" spans="1:13">
      <c r="A63" s="187"/>
    </row>
    <row r="64" spans="1:13">
      <c r="A64" s="188" t="s">
        <v>1025</v>
      </c>
    </row>
    <row r="65" spans="1:2">
      <c r="A65" s="188">
        <v>1</v>
      </c>
      <c r="B65" s="128" t="s">
        <v>1047</v>
      </c>
    </row>
    <row r="66" spans="1:2">
      <c r="A66" s="188">
        <v>2</v>
      </c>
      <c r="B66" s="2" t="s">
        <v>1422</v>
      </c>
    </row>
  </sheetData>
  <pageMargins left="0.7" right="0.7" top="0.75" bottom="0.75" header="0.3" footer="0.3"/>
  <pageSetup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5"/>
  <sheetViews>
    <sheetView tabSelected="1" zoomScale="77" zoomScaleNormal="77" workbookViewId="0">
      <pane ySplit="1" topLeftCell="A170" activePane="bottomLeft" state="frozen"/>
      <selection activeCell="B33" sqref="B33"/>
      <selection pane="bottomLeft" activeCell="B33" sqref="B33"/>
    </sheetView>
  </sheetViews>
  <sheetFormatPr defaultRowHeight="12.75"/>
  <cols>
    <col min="1" max="1" width="7" style="2" bestFit="1" customWidth="1"/>
    <col min="2" max="2" width="5" style="2" bestFit="1" customWidth="1"/>
    <col min="3" max="3" width="4.140625" style="2" bestFit="1" customWidth="1"/>
    <col min="4" max="4" width="12.5703125" style="2" bestFit="1" customWidth="1"/>
    <col min="5" max="5" width="10.28515625" style="2" bestFit="1" customWidth="1"/>
    <col min="6" max="6" width="7.140625" style="2" bestFit="1" customWidth="1"/>
    <col min="7" max="7" width="10.7109375" style="2" bestFit="1" customWidth="1"/>
    <col min="8" max="8" width="8.28515625" style="2" bestFit="1" customWidth="1"/>
    <col min="9" max="9" width="39.42578125" style="2" bestFit="1" customWidth="1"/>
    <col min="10" max="10" width="15" style="2" bestFit="1" customWidth="1"/>
    <col min="11" max="11" width="49.5703125" style="2" bestFit="1" customWidth="1"/>
    <col min="12" max="12" width="11" style="2" bestFit="1" customWidth="1"/>
    <col min="13" max="17" width="9.140625" style="2"/>
    <col min="18" max="18" width="5" style="2" bestFit="1" customWidth="1"/>
    <col min="19" max="19" width="20.28515625" style="2" bestFit="1" customWidth="1"/>
    <col min="20" max="20" width="5" style="2" bestFit="1" customWidth="1"/>
    <col min="21" max="21" width="20.28515625" style="2" bestFit="1" customWidth="1"/>
    <col min="22" max="22" width="16.5703125" style="2" bestFit="1" customWidth="1"/>
    <col min="23" max="23" width="5" style="2" bestFit="1" customWidth="1"/>
    <col min="24" max="16384" width="9.140625" style="2"/>
  </cols>
  <sheetData>
    <row r="1" spans="1:23">
      <c r="A1" s="1" t="s">
        <v>999</v>
      </c>
      <c r="B1" s="1" t="s">
        <v>294</v>
      </c>
      <c r="C1" s="1" t="s">
        <v>295</v>
      </c>
      <c r="D1" s="1" t="s">
        <v>296</v>
      </c>
      <c r="E1" s="1" t="s">
        <v>248</v>
      </c>
      <c r="F1" s="1" t="s">
        <v>297</v>
      </c>
      <c r="G1" s="1" t="s">
        <v>298</v>
      </c>
      <c r="H1" s="1" t="s">
        <v>299</v>
      </c>
      <c r="I1" s="126" t="s">
        <v>300</v>
      </c>
      <c r="J1" s="127" t="s">
        <v>301</v>
      </c>
      <c r="K1" s="1" t="s">
        <v>302</v>
      </c>
      <c r="L1" s="1" t="s">
        <v>303</v>
      </c>
      <c r="M1" s="1" t="s">
        <v>304</v>
      </c>
      <c r="N1" s="126" t="s">
        <v>305</v>
      </c>
      <c r="O1" s="1" t="s">
        <v>306</v>
      </c>
      <c r="P1" s="1" t="s">
        <v>307</v>
      </c>
      <c r="Q1" s="1" t="s">
        <v>308</v>
      </c>
      <c r="R1" s="126" t="s">
        <v>309</v>
      </c>
      <c r="S1" s="126" t="s">
        <v>310</v>
      </c>
      <c r="T1" s="1" t="s">
        <v>311</v>
      </c>
      <c r="U1" s="126" t="s">
        <v>312</v>
      </c>
      <c r="V1" s="126" t="s">
        <v>313</v>
      </c>
      <c r="W1" s="1" t="s">
        <v>314</v>
      </c>
    </row>
    <row r="2" spans="1:23">
      <c r="A2" s="2" t="s">
        <v>1408</v>
      </c>
      <c r="B2" s="2">
        <v>2012</v>
      </c>
      <c r="C2" s="2">
        <v>12</v>
      </c>
      <c r="D2" s="2">
        <v>135268041</v>
      </c>
      <c r="E2" s="2">
        <v>4471000</v>
      </c>
      <c r="F2" s="2">
        <v>70</v>
      </c>
      <c r="G2" s="2">
        <v>301444</v>
      </c>
      <c r="H2" s="2">
        <v>301444</v>
      </c>
      <c r="I2" s="2" t="s">
        <v>318</v>
      </c>
      <c r="J2" s="69">
        <v>-645.59</v>
      </c>
      <c r="K2" s="2" t="s">
        <v>1057</v>
      </c>
      <c r="L2" s="2">
        <v>122092273</v>
      </c>
      <c r="R2" s="2">
        <v>1196</v>
      </c>
      <c r="S2" s="2" t="s">
        <v>316</v>
      </c>
      <c r="T2" s="2">
        <v>1196</v>
      </c>
      <c r="U2" s="2" t="s">
        <v>316</v>
      </c>
      <c r="V2" s="2" t="s">
        <v>317</v>
      </c>
      <c r="W2" s="2">
        <v>1000</v>
      </c>
    </row>
    <row r="3" spans="1:23">
      <c r="A3" s="2" t="s">
        <v>1408</v>
      </c>
      <c r="B3" s="2">
        <v>2012</v>
      </c>
      <c r="C3" s="2">
        <v>12</v>
      </c>
      <c r="D3" s="2">
        <v>135268041</v>
      </c>
      <c r="E3" s="2">
        <v>4471000</v>
      </c>
      <c r="F3" s="2">
        <v>70</v>
      </c>
      <c r="G3" s="2">
        <v>301444</v>
      </c>
      <c r="H3" s="2">
        <v>301444</v>
      </c>
      <c r="I3" s="2" t="s">
        <v>318</v>
      </c>
      <c r="J3" s="69">
        <v>-989.48</v>
      </c>
      <c r="K3" s="2" t="s">
        <v>1057</v>
      </c>
      <c r="L3" s="2">
        <v>122092273</v>
      </c>
      <c r="R3" s="2">
        <v>1196</v>
      </c>
      <c r="S3" s="2" t="s">
        <v>316</v>
      </c>
      <c r="T3" s="2">
        <v>1196</v>
      </c>
      <c r="U3" s="2" t="s">
        <v>316</v>
      </c>
      <c r="V3" s="2" t="s">
        <v>317</v>
      </c>
      <c r="W3" s="2">
        <v>1000</v>
      </c>
    </row>
    <row r="4" spans="1:23">
      <c r="A4" s="2" t="s">
        <v>1408</v>
      </c>
      <c r="B4" s="2">
        <v>2012</v>
      </c>
      <c r="C4" s="2">
        <v>12</v>
      </c>
      <c r="D4" s="2">
        <v>135268132</v>
      </c>
      <c r="E4" s="2">
        <v>4471000</v>
      </c>
      <c r="F4" s="2">
        <v>70</v>
      </c>
      <c r="G4" s="2">
        <v>301443</v>
      </c>
      <c r="H4" s="2">
        <v>301443</v>
      </c>
      <c r="I4" s="2" t="s">
        <v>319</v>
      </c>
      <c r="J4" s="69">
        <v>-13369.28</v>
      </c>
      <c r="K4" s="2" t="s">
        <v>1057</v>
      </c>
      <c r="L4" s="2">
        <v>122092344</v>
      </c>
      <c r="R4" s="2">
        <v>1196</v>
      </c>
      <c r="S4" s="2" t="s">
        <v>316</v>
      </c>
      <c r="T4" s="2">
        <v>1196</v>
      </c>
      <c r="U4" s="2" t="s">
        <v>316</v>
      </c>
      <c r="V4" s="2" t="s">
        <v>317</v>
      </c>
      <c r="W4" s="2">
        <v>1000</v>
      </c>
    </row>
    <row r="5" spans="1:23">
      <c r="A5" s="2" t="s">
        <v>1408</v>
      </c>
      <c r="B5" s="2">
        <v>2012</v>
      </c>
      <c r="C5" s="2">
        <v>12</v>
      </c>
      <c r="D5" s="2">
        <v>135268132</v>
      </c>
      <c r="E5" s="2">
        <v>4471000</v>
      </c>
      <c r="F5" s="2">
        <v>70</v>
      </c>
      <c r="G5" s="2">
        <v>301443</v>
      </c>
      <c r="H5" s="2">
        <v>301443</v>
      </c>
      <c r="I5" s="2" t="s">
        <v>319</v>
      </c>
      <c r="J5" s="69">
        <v>-1131.77</v>
      </c>
      <c r="K5" s="2" t="s">
        <v>1057</v>
      </c>
      <c r="L5" s="2">
        <v>122092344</v>
      </c>
      <c r="R5" s="2">
        <v>1196</v>
      </c>
      <c r="S5" s="2" t="s">
        <v>316</v>
      </c>
      <c r="T5" s="2">
        <v>1196</v>
      </c>
      <c r="U5" s="2" t="s">
        <v>316</v>
      </c>
      <c r="V5" s="2" t="s">
        <v>317</v>
      </c>
      <c r="W5" s="2">
        <v>1000</v>
      </c>
    </row>
    <row r="6" spans="1:23">
      <c r="A6" s="2" t="s">
        <v>1408</v>
      </c>
      <c r="B6" s="2">
        <v>2012</v>
      </c>
      <c r="C6" s="2">
        <v>12</v>
      </c>
      <c r="D6" s="2">
        <v>135268132</v>
      </c>
      <c r="E6" s="2">
        <v>4471000</v>
      </c>
      <c r="F6" s="2">
        <v>70</v>
      </c>
      <c r="G6" s="2">
        <v>301443</v>
      </c>
      <c r="H6" s="2">
        <v>301443</v>
      </c>
      <c r="I6" s="2" t="s">
        <v>319</v>
      </c>
      <c r="J6" s="69">
        <v>-7876.4</v>
      </c>
      <c r="K6" s="2" t="s">
        <v>1057</v>
      </c>
      <c r="L6" s="2">
        <v>122092344</v>
      </c>
      <c r="R6" s="2">
        <v>1196</v>
      </c>
      <c r="S6" s="2" t="s">
        <v>316</v>
      </c>
      <c r="T6" s="2">
        <v>1196</v>
      </c>
      <c r="U6" s="2" t="s">
        <v>316</v>
      </c>
      <c r="V6" s="2" t="s">
        <v>317</v>
      </c>
      <c r="W6" s="2">
        <v>1000</v>
      </c>
    </row>
    <row r="7" spans="1:23">
      <c r="A7" s="2" t="s">
        <v>1408</v>
      </c>
      <c r="B7" s="2">
        <v>2012</v>
      </c>
      <c r="C7" s="2">
        <v>12</v>
      </c>
      <c r="D7" s="2">
        <v>135268132</v>
      </c>
      <c r="E7" s="2">
        <v>4471000</v>
      </c>
      <c r="F7" s="2">
        <v>70</v>
      </c>
      <c r="G7" s="2">
        <v>301443</v>
      </c>
      <c r="H7" s="2">
        <v>301443</v>
      </c>
      <c r="I7" s="2" t="s">
        <v>319</v>
      </c>
      <c r="J7" s="69">
        <v>-1396.4</v>
      </c>
      <c r="K7" s="2" t="s">
        <v>1057</v>
      </c>
      <c r="L7" s="2">
        <v>122092344</v>
      </c>
      <c r="R7" s="2">
        <v>1196</v>
      </c>
      <c r="S7" s="2" t="s">
        <v>316</v>
      </c>
      <c r="T7" s="2">
        <v>1196</v>
      </c>
      <c r="U7" s="2" t="s">
        <v>316</v>
      </c>
      <c r="V7" s="2" t="s">
        <v>317</v>
      </c>
      <c r="W7" s="2">
        <v>1000</v>
      </c>
    </row>
    <row r="8" spans="1:23">
      <c r="A8" s="2" t="s">
        <v>1408</v>
      </c>
      <c r="B8" s="2">
        <v>2012</v>
      </c>
      <c r="C8" s="2">
        <v>12</v>
      </c>
      <c r="D8" s="2">
        <v>135268134</v>
      </c>
      <c r="E8" s="2">
        <v>4471000</v>
      </c>
      <c r="F8" s="2">
        <v>70</v>
      </c>
      <c r="G8" s="2">
        <v>301442</v>
      </c>
      <c r="H8" s="2">
        <v>301442</v>
      </c>
      <c r="I8" s="2" t="s">
        <v>320</v>
      </c>
      <c r="J8" s="69">
        <v>-157463.84</v>
      </c>
      <c r="K8" s="2" t="s">
        <v>1057</v>
      </c>
      <c r="L8" s="2">
        <v>122092346</v>
      </c>
      <c r="R8" s="2">
        <v>1196</v>
      </c>
      <c r="S8" s="2" t="s">
        <v>316</v>
      </c>
      <c r="T8" s="2">
        <v>1196</v>
      </c>
      <c r="U8" s="2" t="s">
        <v>316</v>
      </c>
      <c r="V8" s="2" t="s">
        <v>317</v>
      </c>
      <c r="W8" s="2">
        <v>1000</v>
      </c>
    </row>
    <row r="9" spans="1:23">
      <c r="A9" s="2" t="s">
        <v>1408</v>
      </c>
      <c r="B9" s="2">
        <v>2012</v>
      </c>
      <c r="C9" s="2">
        <v>12</v>
      </c>
      <c r="D9" s="2">
        <v>135268134</v>
      </c>
      <c r="E9" s="2">
        <v>4471000</v>
      </c>
      <c r="F9" s="2">
        <v>70</v>
      </c>
      <c r="G9" s="2">
        <v>301442</v>
      </c>
      <c r="H9" s="2">
        <v>301442</v>
      </c>
      <c r="I9" s="2" t="s">
        <v>320</v>
      </c>
      <c r="J9" s="69">
        <v>-127970.7</v>
      </c>
      <c r="K9" s="2" t="s">
        <v>1057</v>
      </c>
      <c r="L9" s="2">
        <v>122092346</v>
      </c>
      <c r="R9" s="2">
        <v>1196</v>
      </c>
      <c r="S9" s="2" t="s">
        <v>316</v>
      </c>
      <c r="T9" s="2">
        <v>1196</v>
      </c>
      <c r="U9" s="2" t="s">
        <v>316</v>
      </c>
      <c r="V9" s="2" t="s">
        <v>317</v>
      </c>
      <c r="W9" s="2">
        <v>1000</v>
      </c>
    </row>
    <row r="10" spans="1:23">
      <c r="A10" s="2" t="s">
        <v>1408</v>
      </c>
      <c r="B10" s="2">
        <v>2012</v>
      </c>
      <c r="C10" s="2">
        <v>12</v>
      </c>
      <c r="D10" s="2">
        <v>135268135</v>
      </c>
      <c r="E10" s="2">
        <v>4471000</v>
      </c>
      <c r="F10" s="2">
        <v>70</v>
      </c>
      <c r="G10" s="2">
        <v>301443</v>
      </c>
      <c r="H10" s="2">
        <v>301443</v>
      </c>
      <c r="I10" s="2" t="s">
        <v>319</v>
      </c>
      <c r="J10" s="69">
        <v>-7382.05</v>
      </c>
      <c r="K10" s="2" t="s">
        <v>1057</v>
      </c>
      <c r="L10" s="2">
        <v>122092347</v>
      </c>
      <c r="R10" s="2">
        <v>1196</v>
      </c>
      <c r="S10" s="2" t="s">
        <v>316</v>
      </c>
      <c r="T10" s="2">
        <v>1196</v>
      </c>
      <c r="U10" s="2" t="s">
        <v>316</v>
      </c>
      <c r="V10" s="2" t="s">
        <v>317</v>
      </c>
      <c r="W10" s="2">
        <v>1000</v>
      </c>
    </row>
    <row r="11" spans="1:23">
      <c r="A11" s="2" t="s">
        <v>1408</v>
      </c>
      <c r="B11" s="2">
        <v>2012</v>
      </c>
      <c r="C11" s="2">
        <v>12</v>
      </c>
      <c r="D11" s="2">
        <v>135268135</v>
      </c>
      <c r="E11" s="2">
        <v>4471000</v>
      </c>
      <c r="F11" s="2">
        <v>70</v>
      </c>
      <c r="G11" s="2">
        <v>301443</v>
      </c>
      <c r="H11" s="2">
        <v>301443</v>
      </c>
      <c r="I11" s="2" t="s">
        <v>319</v>
      </c>
      <c r="J11" s="69">
        <v>-8533.26</v>
      </c>
      <c r="K11" s="2" t="s">
        <v>1057</v>
      </c>
      <c r="L11" s="2">
        <v>122092347</v>
      </c>
      <c r="R11" s="2">
        <v>1196</v>
      </c>
      <c r="S11" s="2" t="s">
        <v>316</v>
      </c>
      <c r="T11" s="2">
        <v>1196</v>
      </c>
      <c r="U11" s="2" t="s">
        <v>316</v>
      </c>
      <c r="V11" s="2" t="s">
        <v>317</v>
      </c>
      <c r="W11" s="2">
        <v>1000</v>
      </c>
    </row>
    <row r="12" spans="1:23">
      <c r="A12" s="2" t="s">
        <v>1408</v>
      </c>
      <c r="B12" s="2">
        <v>2012</v>
      </c>
      <c r="C12" s="2">
        <v>12</v>
      </c>
      <c r="D12" s="2">
        <v>135268137</v>
      </c>
      <c r="E12" s="2">
        <v>4471000</v>
      </c>
      <c r="F12" s="2">
        <v>70</v>
      </c>
      <c r="G12" s="2">
        <v>301443</v>
      </c>
      <c r="H12" s="2">
        <v>301443</v>
      </c>
      <c r="I12" s="2" t="s">
        <v>319</v>
      </c>
      <c r="J12" s="69">
        <v>-101500.5</v>
      </c>
      <c r="K12" s="2" t="s">
        <v>1057</v>
      </c>
      <c r="L12" s="2">
        <v>122092349</v>
      </c>
      <c r="R12" s="2">
        <v>1196</v>
      </c>
      <c r="S12" s="2" t="s">
        <v>316</v>
      </c>
      <c r="T12" s="2">
        <v>1196</v>
      </c>
      <c r="U12" s="2" t="s">
        <v>316</v>
      </c>
      <c r="V12" s="2" t="s">
        <v>317</v>
      </c>
      <c r="W12" s="2">
        <v>1000</v>
      </c>
    </row>
    <row r="13" spans="1:23">
      <c r="A13" s="2" t="s">
        <v>1408</v>
      </c>
      <c r="B13" s="2">
        <v>2012</v>
      </c>
      <c r="C13" s="2">
        <v>12</v>
      </c>
      <c r="D13" s="2">
        <v>135268137</v>
      </c>
      <c r="E13" s="2">
        <v>4471000</v>
      </c>
      <c r="F13" s="2">
        <v>70</v>
      </c>
      <c r="G13" s="2">
        <v>301443</v>
      </c>
      <c r="H13" s="2">
        <v>301443</v>
      </c>
      <c r="I13" s="2" t="s">
        <v>319</v>
      </c>
      <c r="J13" s="69">
        <v>-138692.35</v>
      </c>
      <c r="K13" s="2" t="s">
        <v>1057</v>
      </c>
      <c r="L13" s="2">
        <v>122092349</v>
      </c>
      <c r="R13" s="2">
        <v>1196</v>
      </c>
      <c r="S13" s="2" t="s">
        <v>316</v>
      </c>
      <c r="T13" s="2">
        <v>1196</v>
      </c>
      <c r="U13" s="2" t="s">
        <v>316</v>
      </c>
      <c r="V13" s="2" t="s">
        <v>317</v>
      </c>
      <c r="W13" s="2">
        <v>1000</v>
      </c>
    </row>
    <row r="14" spans="1:23">
      <c r="A14" s="2" t="s">
        <v>1408</v>
      </c>
      <c r="B14" s="2">
        <v>2012</v>
      </c>
      <c r="C14" s="2">
        <v>12</v>
      </c>
      <c r="D14" s="2">
        <v>135268138</v>
      </c>
      <c r="E14" s="2">
        <v>4471000</v>
      </c>
      <c r="F14" s="2">
        <v>70</v>
      </c>
      <c r="G14" s="2">
        <v>301443</v>
      </c>
      <c r="H14" s="2">
        <v>301443</v>
      </c>
      <c r="I14" s="2" t="s">
        <v>319</v>
      </c>
      <c r="J14" s="69">
        <v>-4591.28</v>
      </c>
      <c r="K14" s="2" t="s">
        <v>1057</v>
      </c>
      <c r="L14" s="2">
        <v>122092350</v>
      </c>
      <c r="R14" s="2">
        <v>1196</v>
      </c>
      <c r="S14" s="2" t="s">
        <v>316</v>
      </c>
      <c r="T14" s="2">
        <v>1196</v>
      </c>
      <c r="U14" s="2" t="s">
        <v>316</v>
      </c>
      <c r="V14" s="2" t="s">
        <v>317</v>
      </c>
      <c r="W14" s="2">
        <v>1000</v>
      </c>
    </row>
    <row r="15" spans="1:23">
      <c r="A15" s="2" t="s">
        <v>1408</v>
      </c>
      <c r="B15" s="2">
        <v>2012</v>
      </c>
      <c r="C15" s="2">
        <v>12</v>
      </c>
      <c r="D15" s="2">
        <v>135268138</v>
      </c>
      <c r="E15" s="2">
        <v>4471000</v>
      </c>
      <c r="F15" s="2">
        <v>70</v>
      </c>
      <c r="G15" s="2">
        <v>301443</v>
      </c>
      <c r="H15" s="2">
        <v>301443</v>
      </c>
      <c r="I15" s="2" t="s">
        <v>319</v>
      </c>
      <c r="J15" s="69">
        <v>-5865.04</v>
      </c>
      <c r="K15" s="2" t="s">
        <v>1057</v>
      </c>
      <c r="L15" s="2">
        <v>122092350</v>
      </c>
      <c r="R15" s="2">
        <v>1196</v>
      </c>
      <c r="S15" s="2" t="s">
        <v>316</v>
      </c>
      <c r="T15" s="2">
        <v>1196</v>
      </c>
      <c r="U15" s="2" t="s">
        <v>316</v>
      </c>
      <c r="V15" s="2" t="s">
        <v>317</v>
      </c>
      <c r="W15" s="2">
        <v>1000</v>
      </c>
    </row>
    <row r="16" spans="1:23">
      <c r="A16" s="2" t="s">
        <v>1408</v>
      </c>
      <c r="B16" s="2">
        <v>2012</v>
      </c>
      <c r="C16" s="2">
        <v>12</v>
      </c>
      <c r="D16" s="2">
        <v>135280079</v>
      </c>
      <c r="E16" s="2">
        <v>4471000</v>
      </c>
      <c r="F16" s="2">
        <v>70</v>
      </c>
      <c r="G16" s="2">
        <v>301441</v>
      </c>
      <c r="H16" s="2">
        <v>301441</v>
      </c>
      <c r="I16" s="2" t="s">
        <v>315</v>
      </c>
      <c r="J16" s="69">
        <v>-84655.27</v>
      </c>
      <c r="K16" s="2" t="s">
        <v>1057</v>
      </c>
      <c r="L16" s="2">
        <v>122089466</v>
      </c>
      <c r="R16" s="2">
        <v>1196</v>
      </c>
      <c r="S16" s="2" t="s">
        <v>316</v>
      </c>
      <c r="T16" s="2">
        <v>1196</v>
      </c>
      <c r="U16" s="2" t="s">
        <v>316</v>
      </c>
      <c r="V16" s="2" t="s">
        <v>317</v>
      </c>
      <c r="W16" s="2">
        <v>1000</v>
      </c>
    </row>
    <row r="17" spans="1:23">
      <c r="A17" s="2" t="s">
        <v>1408</v>
      </c>
      <c r="B17" s="2">
        <v>2012</v>
      </c>
      <c r="C17" s="2">
        <v>12</v>
      </c>
      <c r="D17" s="2">
        <v>135523389</v>
      </c>
      <c r="E17" s="2">
        <v>4471000</v>
      </c>
      <c r="F17" s="2">
        <v>70</v>
      </c>
      <c r="G17" s="2">
        <v>301442</v>
      </c>
      <c r="H17" s="2">
        <v>301442</v>
      </c>
      <c r="I17" s="2" t="s">
        <v>320</v>
      </c>
      <c r="J17" s="69">
        <v>0.01</v>
      </c>
      <c r="K17" s="2" t="s">
        <v>321</v>
      </c>
      <c r="L17" s="2">
        <v>122112130</v>
      </c>
      <c r="R17" s="2">
        <v>1196</v>
      </c>
      <c r="S17" s="2" t="s">
        <v>316</v>
      </c>
      <c r="T17" s="2">
        <v>1196</v>
      </c>
      <c r="U17" s="2" t="s">
        <v>316</v>
      </c>
      <c r="V17" s="2" t="s">
        <v>317</v>
      </c>
      <c r="W17" s="2">
        <v>1000</v>
      </c>
    </row>
    <row r="18" spans="1:23">
      <c r="A18" s="2" t="s">
        <v>1408</v>
      </c>
      <c r="B18" s="2">
        <v>2012</v>
      </c>
      <c r="C18" s="2">
        <v>12</v>
      </c>
      <c r="D18" s="2">
        <v>135523389</v>
      </c>
      <c r="E18" s="2">
        <v>4471000</v>
      </c>
      <c r="F18" s="2">
        <v>70</v>
      </c>
      <c r="G18" s="2">
        <v>301442</v>
      </c>
      <c r="H18" s="2">
        <v>301442</v>
      </c>
      <c r="I18" s="2" t="s">
        <v>320</v>
      </c>
      <c r="J18" s="69">
        <v>-0.01</v>
      </c>
      <c r="K18" s="2" t="s">
        <v>321</v>
      </c>
      <c r="L18" s="2">
        <v>122112130</v>
      </c>
      <c r="R18" s="2">
        <v>1196</v>
      </c>
      <c r="S18" s="2" t="s">
        <v>316</v>
      </c>
      <c r="T18" s="2">
        <v>1196</v>
      </c>
      <c r="U18" s="2" t="s">
        <v>316</v>
      </c>
      <c r="V18" s="2" t="s">
        <v>317</v>
      </c>
      <c r="W18" s="2">
        <v>1000</v>
      </c>
    </row>
    <row r="19" spans="1:23">
      <c r="A19" s="2" t="s">
        <v>1407</v>
      </c>
      <c r="B19" s="2">
        <v>2012</v>
      </c>
      <c r="C19" s="2">
        <v>12</v>
      </c>
      <c r="D19" s="2">
        <v>135266072</v>
      </c>
      <c r="E19" s="2">
        <v>4471300</v>
      </c>
      <c r="F19" s="2">
        <v>70</v>
      </c>
      <c r="G19" s="2">
        <v>301405</v>
      </c>
      <c r="H19" s="2">
        <v>301405</v>
      </c>
      <c r="I19" s="2" t="s">
        <v>9</v>
      </c>
      <c r="J19" s="69">
        <v>-326984.53999999998</v>
      </c>
      <c r="K19" s="2" t="s">
        <v>1058</v>
      </c>
      <c r="L19" s="2">
        <v>122089904</v>
      </c>
      <c r="R19" s="2">
        <v>1196</v>
      </c>
      <c r="S19" s="2" t="s">
        <v>316</v>
      </c>
      <c r="T19" s="2">
        <v>1196</v>
      </c>
      <c r="U19" s="2" t="s">
        <v>316</v>
      </c>
      <c r="V19" s="2" t="s">
        <v>317</v>
      </c>
      <c r="W19" s="2">
        <v>1000</v>
      </c>
    </row>
    <row r="20" spans="1:23">
      <c r="A20" s="2" t="s">
        <v>1407</v>
      </c>
      <c r="B20" s="2">
        <v>2012</v>
      </c>
      <c r="C20" s="2">
        <v>12</v>
      </c>
      <c r="D20" s="2">
        <v>135268005</v>
      </c>
      <c r="E20" s="2">
        <v>4471300</v>
      </c>
      <c r="F20" s="2">
        <v>70</v>
      </c>
      <c r="G20" s="2">
        <v>301405</v>
      </c>
      <c r="H20" s="2">
        <v>301405</v>
      </c>
      <c r="I20" s="2" t="s">
        <v>9</v>
      </c>
      <c r="J20" s="69">
        <v>-38907.72</v>
      </c>
      <c r="K20" s="2" t="s">
        <v>1058</v>
      </c>
      <c r="L20" s="2">
        <v>122092237</v>
      </c>
      <c r="R20" s="2">
        <v>1196</v>
      </c>
      <c r="S20" s="2" t="s">
        <v>316</v>
      </c>
      <c r="T20" s="2">
        <v>1196</v>
      </c>
      <c r="U20" s="2" t="s">
        <v>316</v>
      </c>
      <c r="V20" s="2" t="s">
        <v>317</v>
      </c>
      <c r="W20" s="2">
        <v>1000</v>
      </c>
    </row>
    <row r="21" spans="1:23">
      <c r="A21" s="2" t="s">
        <v>1407</v>
      </c>
      <c r="B21" s="2">
        <v>2012</v>
      </c>
      <c r="C21" s="2">
        <v>12</v>
      </c>
      <c r="D21" s="2">
        <v>135268005</v>
      </c>
      <c r="E21" s="2">
        <v>4471300</v>
      </c>
      <c r="F21" s="2">
        <v>70</v>
      </c>
      <c r="G21" s="2">
        <v>301405</v>
      </c>
      <c r="H21" s="2">
        <v>301405</v>
      </c>
      <c r="I21" s="2" t="s">
        <v>9</v>
      </c>
      <c r="J21" s="69">
        <v>-5410.2</v>
      </c>
      <c r="K21" s="2" t="s">
        <v>1058</v>
      </c>
      <c r="L21" s="2">
        <v>122092237</v>
      </c>
      <c r="R21" s="2">
        <v>1196</v>
      </c>
      <c r="S21" s="2" t="s">
        <v>316</v>
      </c>
      <c r="T21" s="2">
        <v>1196</v>
      </c>
      <c r="U21" s="2" t="s">
        <v>316</v>
      </c>
      <c r="V21" s="2" t="s">
        <v>317</v>
      </c>
      <c r="W21" s="2">
        <v>1000</v>
      </c>
    </row>
    <row r="22" spans="1:23">
      <c r="A22" s="2" t="s">
        <v>1407</v>
      </c>
      <c r="B22" s="2">
        <v>2012</v>
      </c>
      <c r="C22" s="2">
        <v>12</v>
      </c>
      <c r="D22" s="2">
        <v>135268005</v>
      </c>
      <c r="E22" s="2">
        <v>4471300</v>
      </c>
      <c r="F22" s="2">
        <v>70</v>
      </c>
      <c r="G22" s="2">
        <v>301405</v>
      </c>
      <c r="H22" s="2">
        <v>301405</v>
      </c>
      <c r="I22" s="2" t="s">
        <v>9</v>
      </c>
      <c r="J22" s="69">
        <v>-614525.46</v>
      </c>
      <c r="K22" s="2" t="s">
        <v>1058</v>
      </c>
      <c r="L22" s="2">
        <v>122092237</v>
      </c>
      <c r="R22" s="2">
        <v>1196</v>
      </c>
      <c r="S22" s="2" t="s">
        <v>316</v>
      </c>
      <c r="T22" s="2">
        <v>1196</v>
      </c>
      <c r="U22" s="2" t="s">
        <v>316</v>
      </c>
      <c r="V22" s="2" t="s">
        <v>317</v>
      </c>
      <c r="W22" s="2">
        <v>1000</v>
      </c>
    </row>
    <row r="23" spans="1:23">
      <c r="A23" s="2" t="s">
        <v>1407</v>
      </c>
      <c r="B23" s="2">
        <v>2012</v>
      </c>
      <c r="C23" s="2">
        <v>12</v>
      </c>
      <c r="D23" s="2">
        <v>135268005</v>
      </c>
      <c r="E23" s="2">
        <v>4471300</v>
      </c>
      <c r="F23" s="2">
        <v>70</v>
      </c>
      <c r="G23" s="2">
        <v>301405</v>
      </c>
      <c r="H23" s="2">
        <v>301405</v>
      </c>
      <c r="I23" s="2" t="s">
        <v>9</v>
      </c>
      <c r="J23" s="69">
        <v>-391896.6</v>
      </c>
      <c r="K23" s="2" t="s">
        <v>1058</v>
      </c>
      <c r="L23" s="2">
        <v>122092237</v>
      </c>
      <c r="R23" s="2">
        <v>1196</v>
      </c>
      <c r="S23" s="2" t="s">
        <v>316</v>
      </c>
      <c r="T23" s="2">
        <v>1196</v>
      </c>
      <c r="U23" s="2" t="s">
        <v>316</v>
      </c>
      <c r="V23" s="2" t="s">
        <v>317</v>
      </c>
      <c r="W23" s="2">
        <v>1000</v>
      </c>
    </row>
    <row r="24" spans="1:23">
      <c r="A24" s="2" t="s">
        <v>1407</v>
      </c>
      <c r="B24" s="2">
        <v>2012</v>
      </c>
      <c r="C24" s="2">
        <v>12</v>
      </c>
      <c r="D24" s="2">
        <v>135268005</v>
      </c>
      <c r="E24" s="2">
        <v>4471300</v>
      </c>
      <c r="F24" s="2">
        <v>70</v>
      </c>
      <c r="G24" s="2">
        <v>301405</v>
      </c>
      <c r="H24" s="2">
        <v>301405</v>
      </c>
      <c r="I24" s="2" t="s">
        <v>9</v>
      </c>
      <c r="J24" s="69">
        <v>-19537.68</v>
      </c>
      <c r="K24" s="2" t="s">
        <v>1058</v>
      </c>
      <c r="L24" s="2">
        <v>122092237</v>
      </c>
      <c r="R24" s="2">
        <v>1196</v>
      </c>
      <c r="S24" s="2" t="s">
        <v>316</v>
      </c>
      <c r="T24" s="2">
        <v>1196</v>
      </c>
      <c r="U24" s="2" t="s">
        <v>316</v>
      </c>
      <c r="V24" s="2" t="s">
        <v>317</v>
      </c>
      <c r="W24" s="2">
        <v>1000</v>
      </c>
    </row>
    <row r="25" spans="1:23">
      <c r="A25" s="2" t="s">
        <v>1407</v>
      </c>
      <c r="B25" s="2">
        <v>2012</v>
      </c>
      <c r="C25" s="2">
        <v>12</v>
      </c>
      <c r="D25" s="2">
        <v>135268011</v>
      </c>
      <c r="E25" s="2">
        <v>4471300</v>
      </c>
      <c r="F25" s="2">
        <v>70</v>
      </c>
      <c r="G25" s="2">
        <v>301405</v>
      </c>
      <c r="H25" s="2">
        <v>301405</v>
      </c>
      <c r="I25" s="2" t="s">
        <v>9</v>
      </c>
      <c r="J25" s="69">
        <v>-2542484</v>
      </c>
      <c r="K25" s="2" t="s">
        <v>1058</v>
      </c>
      <c r="L25" s="2">
        <v>122092243</v>
      </c>
      <c r="R25" s="2">
        <v>1196</v>
      </c>
      <c r="S25" s="2" t="s">
        <v>316</v>
      </c>
      <c r="T25" s="2">
        <v>1196</v>
      </c>
      <c r="U25" s="2" t="s">
        <v>316</v>
      </c>
      <c r="V25" s="2" t="s">
        <v>317</v>
      </c>
      <c r="W25" s="2">
        <v>1000</v>
      </c>
    </row>
    <row r="26" spans="1:23">
      <c r="A26" s="2" t="s">
        <v>1407</v>
      </c>
      <c r="B26" s="2">
        <v>2012</v>
      </c>
      <c r="C26" s="2">
        <v>12</v>
      </c>
      <c r="D26" s="2">
        <v>135268030</v>
      </c>
      <c r="E26" s="2">
        <v>4471300</v>
      </c>
      <c r="F26" s="2">
        <v>70</v>
      </c>
      <c r="G26" s="2">
        <v>301405</v>
      </c>
      <c r="H26" s="2">
        <v>301405</v>
      </c>
      <c r="I26" s="2" t="s">
        <v>9</v>
      </c>
      <c r="J26" s="69">
        <v>-1049324</v>
      </c>
      <c r="K26" s="2" t="s">
        <v>1058</v>
      </c>
      <c r="L26" s="2">
        <v>122092262</v>
      </c>
      <c r="R26" s="2">
        <v>1196</v>
      </c>
      <c r="S26" s="2" t="s">
        <v>316</v>
      </c>
      <c r="T26" s="2">
        <v>1196</v>
      </c>
      <c r="U26" s="2" t="s">
        <v>316</v>
      </c>
      <c r="V26" s="2" t="s">
        <v>317</v>
      </c>
      <c r="W26" s="2">
        <v>1000</v>
      </c>
    </row>
    <row r="27" spans="1:23">
      <c r="A27" s="2" t="s">
        <v>1407</v>
      </c>
      <c r="B27" s="2">
        <v>2012</v>
      </c>
      <c r="C27" s="2">
        <v>12</v>
      </c>
      <c r="D27" s="2">
        <v>135268052</v>
      </c>
      <c r="E27" s="2">
        <v>4471300</v>
      </c>
      <c r="F27" s="2">
        <v>70</v>
      </c>
      <c r="G27" s="2">
        <v>301405</v>
      </c>
      <c r="H27" s="2">
        <v>301405</v>
      </c>
      <c r="I27" s="2" t="s">
        <v>9</v>
      </c>
      <c r="J27" s="69">
        <v>-359640</v>
      </c>
      <c r="K27" s="2" t="s">
        <v>1058</v>
      </c>
      <c r="L27" s="2">
        <v>122092284</v>
      </c>
      <c r="R27" s="2">
        <v>1196</v>
      </c>
      <c r="S27" s="2" t="s">
        <v>316</v>
      </c>
      <c r="T27" s="2">
        <v>1196</v>
      </c>
      <c r="U27" s="2" t="s">
        <v>316</v>
      </c>
      <c r="V27" s="2" t="s">
        <v>317</v>
      </c>
      <c r="W27" s="2">
        <v>1000</v>
      </c>
    </row>
    <row r="28" spans="1:23">
      <c r="A28" s="2" t="s">
        <v>1407</v>
      </c>
      <c r="B28" s="2">
        <v>2012</v>
      </c>
      <c r="C28" s="2">
        <v>12</v>
      </c>
      <c r="D28" s="2">
        <v>135268052</v>
      </c>
      <c r="E28" s="2">
        <v>4471300</v>
      </c>
      <c r="F28" s="2">
        <v>70</v>
      </c>
      <c r="G28" s="2">
        <v>301405</v>
      </c>
      <c r="H28" s="2">
        <v>301405</v>
      </c>
      <c r="I28" s="2" t="s">
        <v>9</v>
      </c>
      <c r="J28" s="69">
        <v>-1139432.42</v>
      </c>
      <c r="K28" s="2" t="s">
        <v>1058</v>
      </c>
      <c r="L28" s="2">
        <v>122092284</v>
      </c>
      <c r="R28" s="2">
        <v>1196</v>
      </c>
      <c r="S28" s="2" t="s">
        <v>316</v>
      </c>
      <c r="T28" s="2">
        <v>1196</v>
      </c>
      <c r="U28" s="2" t="s">
        <v>316</v>
      </c>
      <c r="V28" s="2" t="s">
        <v>317</v>
      </c>
      <c r="W28" s="2">
        <v>1000</v>
      </c>
    </row>
    <row r="29" spans="1:23">
      <c r="A29" s="2" t="s">
        <v>1407</v>
      </c>
      <c r="B29" s="2">
        <v>2012</v>
      </c>
      <c r="C29" s="2">
        <v>12</v>
      </c>
      <c r="D29" s="2">
        <v>135268059</v>
      </c>
      <c r="E29" s="2">
        <v>4471300</v>
      </c>
      <c r="F29" s="2">
        <v>70</v>
      </c>
      <c r="G29" s="2">
        <v>301405</v>
      </c>
      <c r="H29" s="2">
        <v>301405</v>
      </c>
      <c r="I29" s="2" t="s">
        <v>9</v>
      </c>
      <c r="J29" s="69">
        <v>-3138841.68</v>
      </c>
      <c r="K29" s="2" t="s">
        <v>1058</v>
      </c>
      <c r="L29" s="2">
        <v>122092291</v>
      </c>
      <c r="R29" s="2">
        <v>1196</v>
      </c>
      <c r="S29" s="2" t="s">
        <v>316</v>
      </c>
      <c r="T29" s="2">
        <v>1196</v>
      </c>
      <c r="U29" s="2" t="s">
        <v>316</v>
      </c>
      <c r="V29" s="2" t="s">
        <v>317</v>
      </c>
      <c r="W29" s="2">
        <v>1000</v>
      </c>
    </row>
    <row r="30" spans="1:23">
      <c r="A30" s="2" t="s">
        <v>1407</v>
      </c>
      <c r="B30" s="2">
        <v>2012</v>
      </c>
      <c r="C30" s="2">
        <v>12</v>
      </c>
      <c r="D30" s="2">
        <v>135268116</v>
      </c>
      <c r="E30" s="2">
        <v>4471300</v>
      </c>
      <c r="F30" s="2">
        <v>70</v>
      </c>
      <c r="G30" s="2">
        <v>301405</v>
      </c>
      <c r="H30" s="2">
        <v>301405</v>
      </c>
      <c r="I30" s="2" t="s">
        <v>9</v>
      </c>
      <c r="J30" s="69">
        <v>66257.100000000006</v>
      </c>
      <c r="K30" s="2" t="s">
        <v>333</v>
      </c>
      <c r="L30" s="2">
        <v>122092328</v>
      </c>
      <c r="R30" s="2">
        <v>1196</v>
      </c>
      <c r="S30" s="2" t="s">
        <v>316</v>
      </c>
      <c r="T30" s="2">
        <v>1196</v>
      </c>
      <c r="U30" s="2" t="s">
        <v>316</v>
      </c>
      <c r="V30" s="2" t="s">
        <v>317</v>
      </c>
      <c r="W30" s="2">
        <v>1000</v>
      </c>
    </row>
    <row r="31" spans="1:23">
      <c r="A31" s="2" t="s">
        <v>1407</v>
      </c>
      <c r="B31" s="2">
        <v>2012</v>
      </c>
      <c r="C31" s="2">
        <v>12</v>
      </c>
      <c r="D31" s="2">
        <v>135268116</v>
      </c>
      <c r="E31" s="2">
        <v>4471300</v>
      </c>
      <c r="F31" s="2">
        <v>70</v>
      </c>
      <c r="G31" s="2">
        <v>301405</v>
      </c>
      <c r="H31" s="2">
        <v>301405</v>
      </c>
      <c r="I31" s="2" t="s">
        <v>9</v>
      </c>
      <c r="J31" s="69">
        <v>-66257.100000000006</v>
      </c>
      <c r="K31" s="2" t="s">
        <v>333</v>
      </c>
      <c r="L31" s="2">
        <v>122092328</v>
      </c>
      <c r="R31" s="2">
        <v>1196</v>
      </c>
      <c r="S31" s="2" t="s">
        <v>316</v>
      </c>
      <c r="T31" s="2">
        <v>1196</v>
      </c>
      <c r="U31" s="2" t="s">
        <v>316</v>
      </c>
      <c r="V31" s="2" t="s">
        <v>317</v>
      </c>
      <c r="W31" s="2">
        <v>1000</v>
      </c>
    </row>
    <row r="32" spans="1:23">
      <c r="A32" s="2" t="s">
        <v>1407</v>
      </c>
      <c r="B32" s="2">
        <v>2012</v>
      </c>
      <c r="C32" s="2">
        <v>12</v>
      </c>
      <c r="D32" s="2">
        <v>135268117</v>
      </c>
      <c r="E32" s="2">
        <v>4471300</v>
      </c>
      <c r="F32" s="2">
        <v>70</v>
      </c>
      <c r="G32" s="2">
        <v>301405</v>
      </c>
      <c r="H32" s="2">
        <v>301405</v>
      </c>
      <c r="I32" s="2" t="s">
        <v>9</v>
      </c>
      <c r="J32" s="69">
        <v>-1744527.6</v>
      </c>
      <c r="K32" s="2" t="s">
        <v>1058</v>
      </c>
      <c r="L32" s="2">
        <v>122092329</v>
      </c>
      <c r="R32" s="2">
        <v>1196</v>
      </c>
      <c r="S32" s="2" t="s">
        <v>316</v>
      </c>
      <c r="T32" s="2">
        <v>1196</v>
      </c>
      <c r="U32" s="2" t="s">
        <v>316</v>
      </c>
      <c r="V32" s="2" t="s">
        <v>317</v>
      </c>
      <c r="W32" s="2">
        <v>1000</v>
      </c>
    </row>
    <row r="33" spans="1:23">
      <c r="A33" s="2" t="s">
        <v>1407</v>
      </c>
      <c r="B33" s="2">
        <v>2012</v>
      </c>
      <c r="C33" s="2">
        <v>12</v>
      </c>
      <c r="D33" s="2">
        <v>135268122</v>
      </c>
      <c r="E33" s="2">
        <v>4471300</v>
      </c>
      <c r="F33" s="2">
        <v>70</v>
      </c>
      <c r="G33" s="2">
        <v>301405</v>
      </c>
      <c r="H33" s="2">
        <v>301405</v>
      </c>
      <c r="I33" s="2" t="s">
        <v>9</v>
      </c>
      <c r="J33" s="69">
        <v>-269375</v>
      </c>
      <c r="K33" s="2" t="s">
        <v>1058</v>
      </c>
      <c r="L33" s="2">
        <v>122092334</v>
      </c>
      <c r="R33" s="2">
        <v>1196</v>
      </c>
      <c r="S33" s="2" t="s">
        <v>316</v>
      </c>
      <c r="T33" s="2">
        <v>1196</v>
      </c>
      <c r="U33" s="2" t="s">
        <v>316</v>
      </c>
      <c r="V33" s="2" t="s">
        <v>317</v>
      </c>
      <c r="W33" s="2">
        <v>1000</v>
      </c>
    </row>
    <row r="34" spans="1:23">
      <c r="A34" s="2" t="s">
        <v>1407</v>
      </c>
      <c r="B34" s="2">
        <v>2012</v>
      </c>
      <c r="C34" s="2">
        <v>12</v>
      </c>
      <c r="D34" s="2">
        <v>135268122</v>
      </c>
      <c r="E34" s="2">
        <v>4471300</v>
      </c>
      <c r="F34" s="2">
        <v>70</v>
      </c>
      <c r="G34" s="2">
        <v>301405</v>
      </c>
      <c r="H34" s="2">
        <v>301405</v>
      </c>
      <c r="I34" s="2" t="s">
        <v>9</v>
      </c>
      <c r="J34" s="69">
        <v>-269235.40000000002</v>
      </c>
      <c r="K34" s="2" t="s">
        <v>1058</v>
      </c>
      <c r="L34" s="2">
        <v>122092334</v>
      </c>
      <c r="R34" s="2">
        <v>1196</v>
      </c>
      <c r="S34" s="2" t="s">
        <v>316</v>
      </c>
      <c r="T34" s="2">
        <v>1196</v>
      </c>
      <c r="U34" s="2" t="s">
        <v>316</v>
      </c>
      <c r="V34" s="2" t="s">
        <v>317</v>
      </c>
      <c r="W34" s="2">
        <v>1000</v>
      </c>
    </row>
    <row r="35" spans="1:23">
      <c r="A35" s="2" t="s">
        <v>1407</v>
      </c>
      <c r="B35" s="2">
        <v>2012</v>
      </c>
      <c r="C35" s="2">
        <v>12</v>
      </c>
      <c r="D35" s="2">
        <v>135268180</v>
      </c>
      <c r="E35" s="2">
        <v>4471300</v>
      </c>
      <c r="F35" s="2">
        <v>70</v>
      </c>
      <c r="G35" s="2">
        <v>301405</v>
      </c>
      <c r="H35" s="2">
        <v>301405</v>
      </c>
      <c r="I35" s="2" t="s">
        <v>9</v>
      </c>
      <c r="J35" s="69">
        <v>-1275</v>
      </c>
      <c r="K35" s="2" t="s">
        <v>1058</v>
      </c>
      <c r="L35" s="2">
        <v>122092392</v>
      </c>
      <c r="R35" s="2">
        <v>1196</v>
      </c>
      <c r="S35" s="2" t="s">
        <v>316</v>
      </c>
      <c r="T35" s="2">
        <v>1196</v>
      </c>
      <c r="U35" s="2" t="s">
        <v>316</v>
      </c>
      <c r="V35" s="2" t="s">
        <v>317</v>
      </c>
      <c r="W35" s="2">
        <v>1000</v>
      </c>
    </row>
    <row r="36" spans="1:23">
      <c r="A36" s="2" t="s">
        <v>1408</v>
      </c>
      <c r="B36" s="2">
        <v>2012</v>
      </c>
      <c r="C36" s="2">
        <v>12</v>
      </c>
      <c r="D36" s="2">
        <v>135054532</v>
      </c>
      <c r="E36" s="2">
        <v>4471400</v>
      </c>
      <c r="F36" s="2">
        <v>50</v>
      </c>
      <c r="G36" s="2">
        <v>303100</v>
      </c>
      <c r="H36" s="2">
        <v>303100</v>
      </c>
      <c r="I36" s="2" t="s">
        <v>322</v>
      </c>
      <c r="J36" s="69">
        <v>-5233.08</v>
      </c>
      <c r="K36" s="2" t="s">
        <v>1059</v>
      </c>
      <c r="L36" s="2">
        <v>122071514</v>
      </c>
      <c r="R36" s="2">
        <v>1192</v>
      </c>
      <c r="S36" s="2" t="s">
        <v>323</v>
      </c>
      <c r="T36" s="2">
        <v>1192</v>
      </c>
      <c r="U36" s="2" t="s">
        <v>323</v>
      </c>
      <c r="V36" s="2" t="s">
        <v>324</v>
      </c>
      <c r="W36" s="2">
        <v>1000</v>
      </c>
    </row>
    <row r="37" spans="1:23">
      <c r="A37" s="2" t="s">
        <v>1408</v>
      </c>
      <c r="B37" s="2">
        <v>2012</v>
      </c>
      <c r="C37" s="2">
        <v>12</v>
      </c>
      <c r="D37" s="2">
        <v>135054534</v>
      </c>
      <c r="E37" s="2">
        <v>4471400</v>
      </c>
      <c r="F37" s="2">
        <v>50</v>
      </c>
      <c r="G37" s="2">
        <v>303100</v>
      </c>
      <c r="H37" s="2">
        <v>303100</v>
      </c>
      <c r="I37" s="2" t="s">
        <v>322</v>
      </c>
      <c r="J37" s="69">
        <v>-13.49</v>
      </c>
      <c r="K37" s="2" t="s">
        <v>1060</v>
      </c>
      <c r="L37" s="2">
        <v>122071516</v>
      </c>
      <c r="R37" s="2">
        <v>1192</v>
      </c>
      <c r="S37" s="2" t="s">
        <v>323</v>
      </c>
      <c r="T37" s="2">
        <v>1192</v>
      </c>
      <c r="U37" s="2" t="s">
        <v>323</v>
      </c>
      <c r="V37" s="2" t="s">
        <v>324</v>
      </c>
      <c r="W37" s="2">
        <v>1000</v>
      </c>
    </row>
    <row r="38" spans="1:23">
      <c r="A38" s="2" t="s">
        <v>1408</v>
      </c>
      <c r="B38" s="2">
        <v>2012</v>
      </c>
      <c r="C38" s="2">
        <v>12</v>
      </c>
      <c r="D38" s="2">
        <v>135054535</v>
      </c>
      <c r="E38" s="2">
        <v>4471400</v>
      </c>
      <c r="F38" s="2">
        <v>50</v>
      </c>
      <c r="G38" s="2">
        <v>303100</v>
      </c>
      <c r="H38" s="2">
        <v>303100</v>
      </c>
      <c r="I38" s="2" t="s">
        <v>322</v>
      </c>
      <c r="J38" s="69">
        <v>-599.22</v>
      </c>
      <c r="K38" s="2" t="s">
        <v>1061</v>
      </c>
      <c r="L38" s="2">
        <v>122071517</v>
      </c>
      <c r="R38" s="2">
        <v>1192</v>
      </c>
      <c r="S38" s="2" t="s">
        <v>323</v>
      </c>
      <c r="T38" s="2">
        <v>1192</v>
      </c>
      <c r="U38" s="2" t="s">
        <v>323</v>
      </c>
      <c r="V38" s="2" t="s">
        <v>324</v>
      </c>
      <c r="W38" s="2">
        <v>1000</v>
      </c>
    </row>
    <row r="39" spans="1:23">
      <c r="A39" s="2" t="s">
        <v>1408</v>
      </c>
      <c r="B39" s="2">
        <v>2012</v>
      </c>
      <c r="C39" s="2">
        <v>12</v>
      </c>
      <c r="D39" s="2">
        <v>135054536</v>
      </c>
      <c r="E39" s="2">
        <v>4471400</v>
      </c>
      <c r="F39" s="2">
        <v>50</v>
      </c>
      <c r="G39" s="2">
        <v>303100</v>
      </c>
      <c r="H39" s="2">
        <v>303100</v>
      </c>
      <c r="I39" s="2" t="s">
        <v>322</v>
      </c>
      <c r="J39" s="69">
        <v>-13084</v>
      </c>
      <c r="K39" s="2" t="s">
        <v>1062</v>
      </c>
      <c r="L39" s="2">
        <v>122071518</v>
      </c>
      <c r="R39" s="2">
        <v>1192</v>
      </c>
      <c r="S39" s="2" t="s">
        <v>323</v>
      </c>
      <c r="T39" s="2">
        <v>1192</v>
      </c>
      <c r="U39" s="2" t="s">
        <v>323</v>
      </c>
      <c r="V39" s="2" t="s">
        <v>324</v>
      </c>
      <c r="W39" s="2">
        <v>1000</v>
      </c>
    </row>
    <row r="40" spans="1:23">
      <c r="A40" s="2" t="s">
        <v>1408</v>
      </c>
      <c r="B40" s="2">
        <v>2012</v>
      </c>
      <c r="C40" s="2">
        <v>12</v>
      </c>
      <c r="D40" s="2">
        <v>135054537</v>
      </c>
      <c r="E40" s="2">
        <v>4471400</v>
      </c>
      <c r="F40" s="2">
        <v>50</v>
      </c>
      <c r="G40" s="2">
        <v>303100</v>
      </c>
      <c r="H40" s="2">
        <v>303100</v>
      </c>
      <c r="I40" s="2" t="s">
        <v>322</v>
      </c>
      <c r="J40" s="69">
        <v>-9022.0499999999993</v>
      </c>
      <c r="K40" s="2" t="s">
        <v>1063</v>
      </c>
      <c r="L40" s="2">
        <v>122071519</v>
      </c>
      <c r="R40" s="2">
        <v>1192</v>
      </c>
      <c r="S40" s="2" t="s">
        <v>323</v>
      </c>
      <c r="T40" s="2">
        <v>1192</v>
      </c>
      <c r="U40" s="2" t="s">
        <v>323</v>
      </c>
      <c r="V40" s="2" t="s">
        <v>324</v>
      </c>
      <c r="W40" s="2">
        <v>1000</v>
      </c>
    </row>
    <row r="41" spans="1:23">
      <c r="A41" s="2" t="s">
        <v>1408</v>
      </c>
      <c r="B41" s="2">
        <v>2012</v>
      </c>
      <c r="C41" s="2">
        <v>12</v>
      </c>
      <c r="D41" s="2">
        <v>135054538</v>
      </c>
      <c r="E41" s="2">
        <v>4471400</v>
      </c>
      <c r="F41" s="2">
        <v>50</v>
      </c>
      <c r="G41" s="2">
        <v>303100</v>
      </c>
      <c r="H41" s="2">
        <v>303100</v>
      </c>
      <c r="I41" s="2" t="s">
        <v>322</v>
      </c>
      <c r="J41" s="69">
        <v>-30076.080000000002</v>
      </c>
      <c r="K41" s="2" t="s">
        <v>1064</v>
      </c>
      <c r="L41" s="2">
        <v>122071520</v>
      </c>
      <c r="R41" s="2">
        <v>1192</v>
      </c>
      <c r="S41" s="2" t="s">
        <v>323</v>
      </c>
      <c r="T41" s="2">
        <v>1192</v>
      </c>
      <c r="U41" s="2" t="s">
        <v>323</v>
      </c>
      <c r="V41" s="2" t="s">
        <v>324</v>
      </c>
      <c r="W41" s="2">
        <v>1000</v>
      </c>
    </row>
    <row r="42" spans="1:23">
      <c r="A42" s="2" t="s">
        <v>1408</v>
      </c>
      <c r="B42" s="2">
        <v>2012</v>
      </c>
      <c r="C42" s="2">
        <v>12</v>
      </c>
      <c r="D42" s="2">
        <v>135054539</v>
      </c>
      <c r="E42" s="2">
        <v>4471400</v>
      </c>
      <c r="F42" s="2">
        <v>50</v>
      </c>
      <c r="G42" s="2">
        <v>303100</v>
      </c>
      <c r="H42" s="2">
        <v>303100</v>
      </c>
      <c r="I42" s="2" t="s">
        <v>322</v>
      </c>
      <c r="J42" s="69">
        <v>-10153.290000000001</v>
      </c>
      <c r="K42" s="2" t="s">
        <v>1065</v>
      </c>
      <c r="L42" s="2">
        <v>122071521</v>
      </c>
      <c r="R42" s="2">
        <v>1192</v>
      </c>
      <c r="S42" s="2" t="s">
        <v>323</v>
      </c>
      <c r="T42" s="2">
        <v>1192</v>
      </c>
      <c r="U42" s="2" t="s">
        <v>323</v>
      </c>
      <c r="V42" s="2" t="s">
        <v>324</v>
      </c>
      <c r="W42" s="2">
        <v>1000</v>
      </c>
    </row>
    <row r="43" spans="1:23">
      <c r="A43" s="2" t="s">
        <v>1408</v>
      </c>
      <c r="B43" s="2">
        <v>2012</v>
      </c>
      <c r="C43" s="2">
        <v>12</v>
      </c>
      <c r="D43" s="2">
        <v>135054540</v>
      </c>
      <c r="E43" s="2">
        <v>4471400</v>
      </c>
      <c r="F43" s="2">
        <v>50</v>
      </c>
      <c r="G43" s="2">
        <v>303100</v>
      </c>
      <c r="H43" s="2">
        <v>303100</v>
      </c>
      <c r="I43" s="2" t="s">
        <v>322</v>
      </c>
      <c r="J43" s="69">
        <v>-51.71</v>
      </c>
      <c r="K43" s="2" t="s">
        <v>1066</v>
      </c>
      <c r="L43" s="2">
        <v>122071522</v>
      </c>
      <c r="R43" s="2">
        <v>1192</v>
      </c>
      <c r="S43" s="2" t="s">
        <v>323</v>
      </c>
      <c r="T43" s="2">
        <v>1192</v>
      </c>
      <c r="U43" s="2" t="s">
        <v>323</v>
      </c>
      <c r="V43" s="2" t="s">
        <v>324</v>
      </c>
      <c r="W43" s="2">
        <v>1000</v>
      </c>
    </row>
    <row r="44" spans="1:23">
      <c r="A44" s="2" t="s">
        <v>1408</v>
      </c>
      <c r="B44" s="2">
        <v>2012</v>
      </c>
      <c r="C44" s="2">
        <v>12</v>
      </c>
      <c r="D44" s="2">
        <v>135055082</v>
      </c>
      <c r="E44" s="2">
        <v>4471400</v>
      </c>
      <c r="F44" s="2">
        <v>50</v>
      </c>
      <c r="G44" s="2">
        <v>303100</v>
      </c>
      <c r="H44" s="2">
        <v>303100</v>
      </c>
      <c r="I44" s="2" t="s">
        <v>322</v>
      </c>
      <c r="J44" s="69">
        <v>-17904.419999999998</v>
      </c>
      <c r="K44" s="2" t="s">
        <v>1067</v>
      </c>
      <c r="L44" s="2">
        <v>122071524</v>
      </c>
      <c r="R44" s="2">
        <v>1192</v>
      </c>
      <c r="S44" s="2" t="s">
        <v>323</v>
      </c>
      <c r="T44" s="2">
        <v>1192</v>
      </c>
      <c r="U44" s="2" t="s">
        <v>323</v>
      </c>
      <c r="V44" s="2" t="s">
        <v>324</v>
      </c>
      <c r="W44" s="2">
        <v>1000</v>
      </c>
    </row>
    <row r="45" spans="1:23">
      <c r="A45" s="2" t="s">
        <v>1408</v>
      </c>
      <c r="B45" s="2">
        <v>2012</v>
      </c>
      <c r="C45" s="2">
        <v>12</v>
      </c>
      <c r="D45" s="2">
        <v>135055082</v>
      </c>
      <c r="E45" s="2">
        <v>4471400</v>
      </c>
      <c r="F45" s="2">
        <v>50</v>
      </c>
      <c r="G45" s="2">
        <v>303100</v>
      </c>
      <c r="H45" s="2">
        <v>303100</v>
      </c>
      <c r="I45" s="2" t="s">
        <v>322</v>
      </c>
      <c r="J45" s="69">
        <v>-2314.67</v>
      </c>
      <c r="K45" s="2" t="s">
        <v>1068</v>
      </c>
      <c r="L45" s="2">
        <v>122071524</v>
      </c>
      <c r="R45" s="2">
        <v>1192</v>
      </c>
      <c r="S45" s="2" t="s">
        <v>323</v>
      </c>
      <c r="T45" s="2">
        <v>1192</v>
      </c>
      <c r="U45" s="2" t="s">
        <v>323</v>
      </c>
      <c r="V45" s="2" t="s">
        <v>324</v>
      </c>
      <c r="W45" s="2">
        <v>1000</v>
      </c>
    </row>
    <row r="46" spans="1:23">
      <c r="A46" s="2" t="s">
        <v>1408</v>
      </c>
      <c r="B46" s="2">
        <v>2012</v>
      </c>
      <c r="C46" s="2">
        <v>12</v>
      </c>
      <c r="D46" s="2">
        <v>135055083</v>
      </c>
      <c r="E46" s="2">
        <v>4471400</v>
      </c>
      <c r="F46" s="2">
        <v>50</v>
      </c>
      <c r="G46" s="2">
        <v>303100</v>
      </c>
      <c r="H46" s="2">
        <v>303100</v>
      </c>
      <c r="I46" s="2" t="s">
        <v>322</v>
      </c>
      <c r="J46" s="69">
        <v>-732.34</v>
      </c>
      <c r="K46" s="2" t="s">
        <v>1069</v>
      </c>
      <c r="L46" s="2">
        <v>122071525</v>
      </c>
      <c r="R46" s="2">
        <v>1192</v>
      </c>
      <c r="S46" s="2" t="s">
        <v>323</v>
      </c>
      <c r="T46" s="2">
        <v>1192</v>
      </c>
      <c r="U46" s="2" t="s">
        <v>323</v>
      </c>
      <c r="V46" s="2" t="s">
        <v>324</v>
      </c>
      <c r="W46" s="2">
        <v>1000</v>
      </c>
    </row>
    <row r="47" spans="1:23">
      <c r="A47" s="2" t="s">
        <v>1408</v>
      </c>
      <c r="B47" s="2">
        <v>2012</v>
      </c>
      <c r="C47" s="2">
        <v>12</v>
      </c>
      <c r="D47" s="2">
        <v>135136868</v>
      </c>
      <c r="E47" s="2">
        <v>4471400</v>
      </c>
      <c r="F47" s="2">
        <v>50</v>
      </c>
      <c r="G47" s="2">
        <v>303100</v>
      </c>
      <c r="H47" s="2">
        <v>303100</v>
      </c>
      <c r="I47" s="2" t="s">
        <v>322</v>
      </c>
      <c r="J47" s="69">
        <v>-4874.04</v>
      </c>
      <c r="K47" s="2" t="s">
        <v>1070</v>
      </c>
      <c r="L47" s="2">
        <v>122084768</v>
      </c>
      <c r="R47" s="2">
        <v>1192</v>
      </c>
      <c r="S47" s="2" t="s">
        <v>323</v>
      </c>
      <c r="T47" s="2">
        <v>1192</v>
      </c>
      <c r="U47" s="2" t="s">
        <v>323</v>
      </c>
      <c r="V47" s="2" t="s">
        <v>324</v>
      </c>
      <c r="W47" s="2">
        <v>1000</v>
      </c>
    </row>
    <row r="48" spans="1:23">
      <c r="A48" s="2" t="s">
        <v>1408</v>
      </c>
      <c r="B48" s="2">
        <v>2012</v>
      </c>
      <c r="C48" s="2">
        <v>12</v>
      </c>
      <c r="D48" s="2">
        <v>135136868</v>
      </c>
      <c r="E48" s="2">
        <v>4471400</v>
      </c>
      <c r="F48" s="2">
        <v>50</v>
      </c>
      <c r="G48" s="2">
        <v>303100</v>
      </c>
      <c r="H48" s="2">
        <v>303100</v>
      </c>
      <c r="I48" s="2" t="s">
        <v>322</v>
      </c>
      <c r="J48" s="69">
        <v>-1932.97</v>
      </c>
      <c r="K48" s="2" t="s">
        <v>1071</v>
      </c>
      <c r="L48" s="2">
        <v>122084768</v>
      </c>
      <c r="R48" s="2">
        <v>1192</v>
      </c>
      <c r="S48" s="2" t="s">
        <v>323</v>
      </c>
      <c r="T48" s="2">
        <v>1192</v>
      </c>
      <c r="U48" s="2" t="s">
        <v>323</v>
      </c>
      <c r="V48" s="2" t="s">
        <v>324</v>
      </c>
      <c r="W48" s="2">
        <v>1000</v>
      </c>
    </row>
    <row r="49" spans="1:23">
      <c r="A49" s="2" t="s">
        <v>1408</v>
      </c>
      <c r="B49" s="2">
        <v>2012</v>
      </c>
      <c r="C49" s="2">
        <v>12</v>
      </c>
      <c r="D49" s="2">
        <v>135144635</v>
      </c>
      <c r="E49" s="2">
        <v>4471400</v>
      </c>
      <c r="F49" s="2">
        <v>50</v>
      </c>
      <c r="G49" s="2">
        <v>303100</v>
      </c>
      <c r="H49" s="2">
        <v>303100</v>
      </c>
      <c r="I49" s="2" t="s">
        <v>322</v>
      </c>
      <c r="J49" s="69">
        <v>-19357.89</v>
      </c>
      <c r="K49" s="2" t="s">
        <v>1072</v>
      </c>
      <c r="L49" s="2">
        <v>122078109</v>
      </c>
      <c r="R49" s="2">
        <v>1192</v>
      </c>
      <c r="S49" s="2" t="s">
        <v>323</v>
      </c>
      <c r="T49" s="2">
        <v>1192</v>
      </c>
      <c r="U49" s="2" t="s">
        <v>323</v>
      </c>
      <c r="V49" s="2" t="s">
        <v>324</v>
      </c>
      <c r="W49" s="2">
        <v>1000</v>
      </c>
    </row>
    <row r="50" spans="1:23">
      <c r="A50" s="2" t="s">
        <v>1408</v>
      </c>
      <c r="B50" s="2">
        <v>2012</v>
      </c>
      <c r="C50" s="2">
        <v>12</v>
      </c>
      <c r="D50" s="2">
        <v>135147261</v>
      </c>
      <c r="E50" s="2">
        <v>4471400</v>
      </c>
      <c r="F50" s="2">
        <v>50</v>
      </c>
      <c r="G50" s="2">
        <v>303100</v>
      </c>
      <c r="H50" s="2">
        <v>303100</v>
      </c>
      <c r="I50" s="2" t="s">
        <v>322</v>
      </c>
      <c r="J50" s="69">
        <v>-3352.97</v>
      </c>
      <c r="K50" s="2" t="s">
        <v>1073</v>
      </c>
      <c r="L50" s="2">
        <v>122082574</v>
      </c>
      <c r="R50" s="2">
        <v>1192</v>
      </c>
      <c r="S50" s="2" t="s">
        <v>323</v>
      </c>
      <c r="T50" s="2">
        <v>1192</v>
      </c>
      <c r="U50" s="2" t="s">
        <v>323</v>
      </c>
      <c r="V50" s="2" t="s">
        <v>324</v>
      </c>
      <c r="W50" s="2">
        <v>1000</v>
      </c>
    </row>
    <row r="51" spans="1:23">
      <c r="A51" s="2" t="s">
        <v>1407</v>
      </c>
      <c r="B51" s="2">
        <v>2012</v>
      </c>
      <c r="C51" s="2">
        <v>12</v>
      </c>
      <c r="D51" s="2">
        <v>135266072</v>
      </c>
      <c r="E51" s="2">
        <v>4471400</v>
      </c>
      <c r="F51" s="2">
        <v>70</v>
      </c>
      <c r="G51" s="2">
        <v>301406</v>
      </c>
      <c r="H51" s="2">
        <v>301406</v>
      </c>
      <c r="I51" s="2" t="s">
        <v>325</v>
      </c>
      <c r="J51" s="69">
        <v>-113955</v>
      </c>
      <c r="K51" s="2" t="s">
        <v>1058</v>
      </c>
      <c r="L51" s="2">
        <v>122089904</v>
      </c>
      <c r="R51" s="2">
        <v>1196</v>
      </c>
      <c r="S51" s="2" t="s">
        <v>316</v>
      </c>
      <c r="T51" s="2">
        <v>1196</v>
      </c>
      <c r="U51" s="2" t="s">
        <v>316</v>
      </c>
      <c r="V51" s="2" t="s">
        <v>317</v>
      </c>
      <c r="W51" s="2">
        <v>1000</v>
      </c>
    </row>
    <row r="52" spans="1:23">
      <c r="A52" s="2" t="s">
        <v>1407</v>
      </c>
      <c r="B52" s="2">
        <v>2012</v>
      </c>
      <c r="C52" s="2">
        <v>12</v>
      </c>
      <c r="D52" s="2">
        <v>135267984</v>
      </c>
      <c r="E52" s="2">
        <v>4471400</v>
      </c>
      <c r="F52" s="2">
        <v>70</v>
      </c>
      <c r="G52" s="2">
        <v>301406</v>
      </c>
      <c r="H52" s="2">
        <v>301406</v>
      </c>
      <c r="I52" s="2" t="s">
        <v>325</v>
      </c>
      <c r="J52" s="69">
        <v>-13480</v>
      </c>
      <c r="K52" s="2" t="s">
        <v>1058</v>
      </c>
      <c r="L52" s="2">
        <v>122092216</v>
      </c>
      <c r="R52" s="2">
        <v>1196</v>
      </c>
      <c r="S52" s="2" t="s">
        <v>316</v>
      </c>
      <c r="T52" s="2">
        <v>1196</v>
      </c>
      <c r="U52" s="2" t="s">
        <v>316</v>
      </c>
      <c r="V52" s="2" t="s">
        <v>317</v>
      </c>
      <c r="W52" s="2">
        <v>1000</v>
      </c>
    </row>
    <row r="53" spans="1:23">
      <c r="A53" s="2" t="s">
        <v>1407</v>
      </c>
      <c r="B53" s="2">
        <v>2012</v>
      </c>
      <c r="C53" s="2">
        <v>12</v>
      </c>
      <c r="D53" s="2">
        <v>135267987</v>
      </c>
      <c r="E53" s="2">
        <v>4471400</v>
      </c>
      <c r="F53" s="2">
        <v>70</v>
      </c>
      <c r="G53" s="2">
        <v>301406</v>
      </c>
      <c r="H53" s="2">
        <v>301406</v>
      </c>
      <c r="I53" s="2" t="s">
        <v>325</v>
      </c>
      <c r="J53" s="69">
        <v>-186130</v>
      </c>
      <c r="K53" s="2" t="s">
        <v>1058</v>
      </c>
      <c r="L53" s="2">
        <v>122092219</v>
      </c>
      <c r="R53" s="2">
        <v>1196</v>
      </c>
      <c r="S53" s="2" t="s">
        <v>316</v>
      </c>
      <c r="T53" s="2">
        <v>1196</v>
      </c>
      <c r="U53" s="2" t="s">
        <v>316</v>
      </c>
      <c r="V53" s="2" t="s">
        <v>317</v>
      </c>
      <c r="W53" s="2">
        <v>1000</v>
      </c>
    </row>
    <row r="54" spans="1:23">
      <c r="A54" s="2" t="s">
        <v>1407</v>
      </c>
      <c r="B54" s="2">
        <v>2012</v>
      </c>
      <c r="C54" s="2">
        <v>12</v>
      </c>
      <c r="D54" s="2">
        <v>135267987</v>
      </c>
      <c r="E54" s="2">
        <v>4471400</v>
      </c>
      <c r="F54" s="2">
        <v>70</v>
      </c>
      <c r="G54" s="2">
        <v>301406</v>
      </c>
      <c r="H54" s="2">
        <v>301406</v>
      </c>
      <c r="I54" s="2" t="s">
        <v>325</v>
      </c>
      <c r="J54" s="69">
        <v>-1457.63</v>
      </c>
      <c r="K54" s="2" t="s">
        <v>1058</v>
      </c>
      <c r="L54" s="2">
        <v>122092219</v>
      </c>
      <c r="R54" s="2">
        <v>1196</v>
      </c>
      <c r="S54" s="2" t="s">
        <v>316</v>
      </c>
      <c r="T54" s="2">
        <v>1196</v>
      </c>
      <c r="U54" s="2" t="s">
        <v>316</v>
      </c>
      <c r="V54" s="2" t="s">
        <v>317</v>
      </c>
      <c r="W54" s="2">
        <v>1000</v>
      </c>
    </row>
    <row r="55" spans="1:23">
      <c r="A55" s="2" t="s">
        <v>1407</v>
      </c>
      <c r="B55" s="2">
        <v>2012</v>
      </c>
      <c r="C55" s="2">
        <v>12</v>
      </c>
      <c r="D55" s="2">
        <v>135267991</v>
      </c>
      <c r="E55" s="2">
        <v>4471400</v>
      </c>
      <c r="F55" s="2">
        <v>70</v>
      </c>
      <c r="G55" s="2">
        <v>301406</v>
      </c>
      <c r="H55" s="2">
        <v>301406</v>
      </c>
      <c r="I55" s="2" t="s">
        <v>325</v>
      </c>
      <c r="J55" s="69">
        <v>-157210</v>
      </c>
      <c r="K55" s="2" t="s">
        <v>1058</v>
      </c>
      <c r="L55" s="2">
        <v>122092223</v>
      </c>
      <c r="R55" s="2">
        <v>1196</v>
      </c>
      <c r="S55" s="2" t="s">
        <v>316</v>
      </c>
      <c r="T55" s="2">
        <v>1196</v>
      </c>
      <c r="U55" s="2" t="s">
        <v>316</v>
      </c>
      <c r="V55" s="2" t="s">
        <v>317</v>
      </c>
      <c r="W55" s="2">
        <v>1000</v>
      </c>
    </row>
    <row r="56" spans="1:23">
      <c r="A56" s="2" t="s">
        <v>1407</v>
      </c>
      <c r="B56" s="2">
        <v>2012</v>
      </c>
      <c r="C56" s="2">
        <v>12</v>
      </c>
      <c r="D56" s="2">
        <v>135267994</v>
      </c>
      <c r="E56" s="2">
        <v>4471400</v>
      </c>
      <c r="F56" s="2">
        <v>70</v>
      </c>
      <c r="G56" s="2">
        <v>301406</v>
      </c>
      <c r="H56" s="2">
        <v>301406</v>
      </c>
      <c r="I56" s="2" t="s">
        <v>325</v>
      </c>
      <c r="J56" s="69">
        <v>-242080</v>
      </c>
      <c r="K56" s="2" t="s">
        <v>1058</v>
      </c>
      <c r="L56" s="2">
        <v>122092226</v>
      </c>
      <c r="R56" s="2">
        <v>1196</v>
      </c>
      <c r="S56" s="2" t="s">
        <v>316</v>
      </c>
      <c r="T56" s="2">
        <v>1196</v>
      </c>
      <c r="U56" s="2" t="s">
        <v>316</v>
      </c>
      <c r="V56" s="2" t="s">
        <v>317</v>
      </c>
      <c r="W56" s="2">
        <v>1000</v>
      </c>
    </row>
    <row r="57" spans="1:23">
      <c r="A57" s="2" t="s">
        <v>1407</v>
      </c>
      <c r="B57" s="2">
        <v>2012</v>
      </c>
      <c r="C57" s="2">
        <v>12</v>
      </c>
      <c r="D57" s="2">
        <v>135267994</v>
      </c>
      <c r="E57" s="2">
        <v>4471400</v>
      </c>
      <c r="F57" s="2">
        <v>70</v>
      </c>
      <c r="G57" s="2">
        <v>301406</v>
      </c>
      <c r="H57" s="2">
        <v>301406</v>
      </c>
      <c r="I57" s="2" t="s">
        <v>325</v>
      </c>
      <c r="J57" s="69">
        <v>-125.58</v>
      </c>
      <c r="K57" s="2" t="s">
        <v>1058</v>
      </c>
      <c r="L57" s="2">
        <v>122092226</v>
      </c>
      <c r="R57" s="2">
        <v>1196</v>
      </c>
      <c r="S57" s="2" t="s">
        <v>316</v>
      </c>
      <c r="T57" s="2">
        <v>1196</v>
      </c>
      <c r="U57" s="2" t="s">
        <v>316</v>
      </c>
      <c r="V57" s="2" t="s">
        <v>317</v>
      </c>
      <c r="W57" s="2">
        <v>1000</v>
      </c>
    </row>
    <row r="58" spans="1:23">
      <c r="A58" s="2" t="s">
        <v>1407</v>
      </c>
      <c r="B58" s="2">
        <v>2012</v>
      </c>
      <c r="C58" s="2">
        <v>12</v>
      </c>
      <c r="D58" s="2">
        <v>135267997</v>
      </c>
      <c r="E58" s="2">
        <v>4471400</v>
      </c>
      <c r="F58" s="2">
        <v>70</v>
      </c>
      <c r="G58" s="2">
        <v>301406</v>
      </c>
      <c r="H58" s="2">
        <v>301406</v>
      </c>
      <c r="I58" s="2" t="s">
        <v>325</v>
      </c>
      <c r="J58" s="69">
        <v>-323750</v>
      </c>
      <c r="K58" s="2" t="s">
        <v>1058</v>
      </c>
      <c r="L58" s="2">
        <v>122092229</v>
      </c>
      <c r="R58" s="2">
        <v>1196</v>
      </c>
      <c r="S58" s="2" t="s">
        <v>316</v>
      </c>
      <c r="T58" s="2">
        <v>1196</v>
      </c>
      <c r="U58" s="2" t="s">
        <v>316</v>
      </c>
      <c r="V58" s="2" t="s">
        <v>317</v>
      </c>
      <c r="W58" s="2">
        <v>1000</v>
      </c>
    </row>
    <row r="59" spans="1:23">
      <c r="A59" s="2" t="s">
        <v>1407</v>
      </c>
      <c r="B59" s="2">
        <v>2012</v>
      </c>
      <c r="C59" s="2">
        <v>12</v>
      </c>
      <c r="D59" s="2">
        <v>135267999</v>
      </c>
      <c r="E59" s="2">
        <v>4471400</v>
      </c>
      <c r="F59" s="2">
        <v>70</v>
      </c>
      <c r="G59" s="2">
        <v>301406</v>
      </c>
      <c r="H59" s="2">
        <v>301406</v>
      </c>
      <c r="I59" s="2" t="s">
        <v>325</v>
      </c>
      <c r="J59" s="69">
        <v>-89025</v>
      </c>
      <c r="K59" s="2" t="s">
        <v>1058</v>
      </c>
      <c r="L59" s="2">
        <v>122092231</v>
      </c>
      <c r="R59" s="2">
        <v>1196</v>
      </c>
      <c r="S59" s="2" t="s">
        <v>316</v>
      </c>
      <c r="T59" s="2">
        <v>1196</v>
      </c>
      <c r="U59" s="2" t="s">
        <v>316</v>
      </c>
      <c r="V59" s="2" t="s">
        <v>317</v>
      </c>
      <c r="W59" s="2">
        <v>1000</v>
      </c>
    </row>
    <row r="60" spans="1:23">
      <c r="A60" s="2" t="s">
        <v>1407</v>
      </c>
      <c r="B60" s="2">
        <v>2012</v>
      </c>
      <c r="C60" s="2">
        <v>12</v>
      </c>
      <c r="D60" s="2">
        <v>135268005</v>
      </c>
      <c r="E60" s="2">
        <v>4471400</v>
      </c>
      <c r="F60" s="2">
        <v>70</v>
      </c>
      <c r="G60" s="2">
        <v>301406</v>
      </c>
      <c r="H60" s="2">
        <v>301406</v>
      </c>
      <c r="I60" s="2" t="s">
        <v>325</v>
      </c>
      <c r="J60" s="69">
        <v>-468520</v>
      </c>
      <c r="K60" s="2" t="s">
        <v>1058</v>
      </c>
      <c r="L60" s="2">
        <v>122092237</v>
      </c>
      <c r="R60" s="2">
        <v>1196</v>
      </c>
      <c r="S60" s="2" t="s">
        <v>316</v>
      </c>
      <c r="T60" s="2">
        <v>1196</v>
      </c>
      <c r="U60" s="2" t="s">
        <v>316</v>
      </c>
      <c r="V60" s="2" t="s">
        <v>317</v>
      </c>
      <c r="W60" s="2">
        <v>1000</v>
      </c>
    </row>
    <row r="61" spans="1:23">
      <c r="A61" s="2" t="s">
        <v>1407</v>
      </c>
      <c r="B61" s="2">
        <v>2012</v>
      </c>
      <c r="C61" s="2">
        <v>12</v>
      </c>
      <c r="D61" s="2">
        <v>135268005</v>
      </c>
      <c r="E61" s="2">
        <v>4471400</v>
      </c>
      <c r="F61" s="2">
        <v>70</v>
      </c>
      <c r="G61" s="2">
        <v>301406</v>
      </c>
      <c r="H61" s="2">
        <v>301406</v>
      </c>
      <c r="I61" s="2" t="s">
        <v>325</v>
      </c>
      <c r="J61" s="69">
        <v>-154435</v>
      </c>
      <c r="K61" s="2" t="s">
        <v>1058</v>
      </c>
      <c r="L61" s="2">
        <v>122092237</v>
      </c>
      <c r="R61" s="2">
        <v>1196</v>
      </c>
      <c r="S61" s="2" t="s">
        <v>316</v>
      </c>
      <c r="T61" s="2">
        <v>1196</v>
      </c>
      <c r="U61" s="2" t="s">
        <v>316</v>
      </c>
      <c r="V61" s="2" t="s">
        <v>317</v>
      </c>
      <c r="W61" s="2">
        <v>1000</v>
      </c>
    </row>
    <row r="62" spans="1:23">
      <c r="A62" s="2" t="s">
        <v>1407</v>
      </c>
      <c r="B62" s="2">
        <v>2012</v>
      </c>
      <c r="C62" s="2">
        <v>12</v>
      </c>
      <c r="D62" s="2">
        <v>135268005</v>
      </c>
      <c r="E62" s="2">
        <v>4471400</v>
      </c>
      <c r="F62" s="2">
        <v>70</v>
      </c>
      <c r="G62" s="2">
        <v>301406</v>
      </c>
      <c r="H62" s="2">
        <v>301406</v>
      </c>
      <c r="I62" s="2" t="s">
        <v>325</v>
      </c>
      <c r="J62" s="69">
        <v>-700</v>
      </c>
      <c r="K62" s="2" t="s">
        <v>1058</v>
      </c>
      <c r="L62" s="2">
        <v>122092237</v>
      </c>
      <c r="R62" s="2">
        <v>1196</v>
      </c>
      <c r="S62" s="2" t="s">
        <v>316</v>
      </c>
      <c r="T62" s="2">
        <v>1196</v>
      </c>
      <c r="U62" s="2" t="s">
        <v>316</v>
      </c>
      <c r="V62" s="2" t="s">
        <v>317</v>
      </c>
      <c r="W62" s="2">
        <v>1000</v>
      </c>
    </row>
    <row r="63" spans="1:23">
      <c r="A63" s="2" t="s">
        <v>1407</v>
      </c>
      <c r="B63" s="2">
        <v>2012</v>
      </c>
      <c r="C63" s="2">
        <v>12</v>
      </c>
      <c r="D63" s="2">
        <v>135268011</v>
      </c>
      <c r="E63" s="2">
        <v>4471400</v>
      </c>
      <c r="F63" s="2">
        <v>70</v>
      </c>
      <c r="G63" s="2">
        <v>301406</v>
      </c>
      <c r="H63" s="2">
        <v>301406</v>
      </c>
      <c r="I63" s="2" t="s">
        <v>325</v>
      </c>
      <c r="J63" s="69">
        <v>-15894</v>
      </c>
      <c r="K63" s="2" t="s">
        <v>1058</v>
      </c>
      <c r="L63" s="2">
        <v>122092243</v>
      </c>
      <c r="R63" s="2">
        <v>1196</v>
      </c>
      <c r="S63" s="2" t="s">
        <v>316</v>
      </c>
      <c r="T63" s="2">
        <v>1196</v>
      </c>
      <c r="U63" s="2" t="s">
        <v>316</v>
      </c>
      <c r="V63" s="2" t="s">
        <v>317</v>
      </c>
      <c r="W63" s="2">
        <v>1000</v>
      </c>
    </row>
    <row r="64" spans="1:23">
      <c r="A64" s="2" t="s">
        <v>1407</v>
      </c>
      <c r="B64" s="2">
        <v>2012</v>
      </c>
      <c r="C64" s="2">
        <v>12</v>
      </c>
      <c r="D64" s="2">
        <v>135268013</v>
      </c>
      <c r="E64" s="2">
        <v>4471400</v>
      </c>
      <c r="F64" s="2">
        <v>70</v>
      </c>
      <c r="G64" s="2">
        <v>301406</v>
      </c>
      <c r="H64" s="2">
        <v>301406</v>
      </c>
      <c r="I64" s="2" t="s">
        <v>325</v>
      </c>
      <c r="J64" s="69">
        <v>-586.87</v>
      </c>
      <c r="K64" s="2" t="s">
        <v>1058</v>
      </c>
      <c r="L64" s="2">
        <v>122092245</v>
      </c>
      <c r="R64" s="2">
        <v>1196</v>
      </c>
      <c r="S64" s="2" t="s">
        <v>316</v>
      </c>
      <c r="T64" s="2">
        <v>1196</v>
      </c>
      <c r="U64" s="2" t="s">
        <v>316</v>
      </c>
      <c r="V64" s="2" t="s">
        <v>317</v>
      </c>
      <c r="W64" s="2">
        <v>1000</v>
      </c>
    </row>
    <row r="65" spans="1:23">
      <c r="A65" s="2" t="s">
        <v>1407</v>
      </c>
      <c r="B65" s="2">
        <v>2012</v>
      </c>
      <c r="C65" s="2">
        <v>12</v>
      </c>
      <c r="D65" s="2">
        <v>135268019</v>
      </c>
      <c r="E65" s="2">
        <v>4471400</v>
      </c>
      <c r="F65" s="2">
        <v>70</v>
      </c>
      <c r="G65" s="2">
        <v>301406</v>
      </c>
      <c r="H65" s="2">
        <v>301406</v>
      </c>
      <c r="I65" s="2" t="s">
        <v>325</v>
      </c>
      <c r="J65" s="69">
        <v>-433554.5</v>
      </c>
      <c r="K65" s="2" t="s">
        <v>1058</v>
      </c>
      <c r="L65" s="2">
        <v>122092251</v>
      </c>
      <c r="R65" s="2">
        <v>1196</v>
      </c>
      <c r="S65" s="2" t="s">
        <v>316</v>
      </c>
      <c r="T65" s="2">
        <v>1196</v>
      </c>
      <c r="U65" s="2" t="s">
        <v>316</v>
      </c>
      <c r="V65" s="2" t="s">
        <v>317</v>
      </c>
      <c r="W65" s="2">
        <v>1000</v>
      </c>
    </row>
    <row r="66" spans="1:23">
      <c r="A66" s="2" t="s">
        <v>1407</v>
      </c>
      <c r="B66" s="2">
        <v>2012</v>
      </c>
      <c r="C66" s="2">
        <v>12</v>
      </c>
      <c r="D66" s="2">
        <v>135268019</v>
      </c>
      <c r="E66" s="2">
        <v>4471400</v>
      </c>
      <c r="F66" s="2">
        <v>70</v>
      </c>
      <c r="G66" s="2">
        <v>301406</v>
      </c>
      <c r="H66" s="2">
        <v>301406</v>
      </c>
      <c r="I66" s="2" t="s">
        <v>325</v>
      </c>
      <c r="J66" s="69">
        <v>-893560</v>
      </c>
      <c r="K66" s="2" t="s">
        <v>1058</v>
      </c>
      <c r="L66" s="2">
        <v>122092251</v>
      </c>
      <c r="R66" s="2">
        <v>1196</v>
      </c>
      <c r="S66" s="2" t="s">
        <v>316</v>
      </c>
      <c r="T66" s="2">
        <v>1196</v>
      </c>
      <c r="U66" s="2" t="s">
        <v>316</v>
      </c>
      <c r="V66" s="2" t="s">
        <v>317</v>
      </c>
      <c r="W66" s="2">
        <v>1000</v>
      </c>
    </row>
    <row r="67" spans="1:23">
      <c r="A67" s="2" t="s">
        <v>1407</v>
      </c>
      <c r="B67" s="2">
        <v>2012</v>
      </c>
      <c r="C67" s="2">
        <v>12</v>
      </c>
      <c r="D67" s="2">
        <v>135268022</v>
      </c>
      <c r="E67" s="2">
        <v>4471400</v>
      </c>
      <c r="F67" s="2">
        <v>70</v>
      </c>
      <c r="G67" s="2">
        <v>301410</v>
      </c>
      <c r="H67" s="2">
        <v>301410</v>
      </c>
      <c r="I67" s="2" t="s">
        <v>12</v>
      </c>
      <c r="J67" s="69">
        <v>800.25</v>
      </c>
      <c r="K67" s="2" t="s">
        <v>333</v>
      </c>
      <c r="L67" s="2">
        <v>122092254</v>
      </c>
      <c r="R67" s="2">
        <v>1196</v>
      </c>
      <c r="S67" s="2" t="s">
        <v>316</v>
      </c>
      <c r="T67" s="2">
        <v>1196</v>
      </c>
      <c r="U67" s="2" t="s">
        <v>316</v>
      </c>
      <c r="V67" s="2" t="s">
        <v>317</v>
      </c>
      <c r="W67" s="2">
        <v>1000</v>
      </c>
    </row>
    <row r="68" spans="1:23">
      <c r="A68" s="2" t="s">
        <v>1407</v>
      </c>
      <c r="B68" s="2">
        <v>2012</v>
      </c>
      <c r="C68" s="2">
        <v>12</v>
      </c>
      <c r="D68" s="2">
        <v>135268023</v>
      </c>
      <c r="E68" s="2">
        <v>4471400</v>
      </c>
      <c r="F68" s="2">
        <v>70</v>
      </c>
      <c r="G68" s="2">
        <v>301410</v>
      </c>
      <c r="H68" s="2">
        <v>301410</v>
      </c>
      <c r="I68" s="2" t="s">
        <v>12</v>
      </c>
      <c r="J68" s="69">
        <v>863956.25</v>
      </c>
      <c r="K68" s="2" t="s">
        <v>1058</v>
      </c>
      <c r="L68" s="2">
        <v>122092255</v>
      </c>
      <c r="R68" s="2">
        <v>1196</v>
      </c>
      <c r="S68" s="2" t="s">
        <v>316</v>
      </c>
      <c r="T68" s="2">
        <v>1196</v>
      </c>
      <c r="U68" s="2" t="s">
        <v>316</v>
      </c>
      <c r="V68" s="2" t="s">
        <v>317</v>
      </c>
      <c r="W68" s="2">
        <v>1000</v>
      </c>
    </row>
    <row r="69" spans="1:23">
      <c r="A69" s="2" t="s">
        <v>1407</v>
      </c>
      <c r="B69" s="2">
        <v>2012</v>
      </c>
      <c r="C69" s="2">
        <v>12</v>
      </c>
      <c r="D69" s="2">
        <v>135268023</v>
      </c>
      <c r="E69" s="2">
        <v>4471400</v>
      </c>
      <c r="F69" s="2">
        <v>70</v>
      </c>
      <c r="G69" s="2">
        <v>301411</v>
      </c>
      <c r="H69" s="2">
        <v>301411</v>
      </c>
      <c r="I69" s="2" t="s">
        <v>13</v>
      </c>
      <c r="J69" s="69">
        <v>19940584.66</v>
      </c>
      <c r="K69" s="2" t="s">
        <v>1058</v>
      </c>
      <c r="L69" s="2">
        <v>122092255</v>
      </c>
      <c r="R69" s="2">
        <v>1196</v>
      </c>
      <c r="S69" s="2" t="s">
        <v>316</v>
      </c>
      <c r="T69" s="2">
        <v>1196</v>
      </c>
      <c r="U69" s="2" t="s">
        <v>316</v>
      </c>
      <c r="V69" s="2" t="s">
        <v>317</v>
      </c>
      <c r="W69" s="2">
        <v>1000</v>
      </c>
    </row>
    <row r="70" spans="1:23">
      <c r="A70" s="2" t="s">
        <v>1407</v>
      </c>
      <c r="B70" s="2">
        <v>2012</v>
      </c>
      <c r="C70" s="2">
        <v>12</v>
      </c>
      <c r="D70" s="2">
        <v>135268023</v>
      </c>
      <c r="E70" s="2">
        <v>4471400</v>
      </c>
      <c r="F70" s="2">
        <v>70</v>
      </c>
      <c r="G70" s="2">
        <v>301411</v>
      </c>
      <c r="H70" s="2">
        <v>301411</v>
      </c>
      <c r="I70" s="2" t="s">
        <v>13</v>
      </c>
      <c r="J70" s="69">
        <v>2542484</v>
      </c>
      <c r="K70" s="2" t="s">
        <v>1058</v>
      </c>
      <c r="L70" s="2">
        <v>122092255</v>
      </c>
      <c r="R70" s="2">
        <v>1196</v>
      </c>
      <c r="S70" s="2" t="s">
        <v>316</v>
      </c>
      <c r="T70" s="2">
        <v>1196</v>
      </c>
      <c r="U70" s="2" t="s">
        <v>316</v>
      </c>
      <c r="V70" s="2" t="s">
        <v>317</v>
      </c>
      <c r="W70" s="2">
        <v>1000</v>
      </c>
    </row>
    <row r="71" spans="1:23">
      <c r="A71" s="2" t="s">
        <v>1407</v>
      </c>
      <c r="B71" s="2">
        <v>2012</v>
      </c>
      <c r="C71" s="2">
        <v>12</v>
      </c>
      <c r="D71" s="2">
        <v>135268026</v>
      </c>
      <c r="E71" s="2">
        <v>4471400</v>
      </c>
      <c r="F71" s="2">
        <v>70</v>
      </c>
      <c r="G71" s="2">
        <v>301406</v>
      </c>
      <c r="H71" s="2">
        <v>301406</v>
      </c>
      <c r="I71" s="2" t="s">
        <v>325</v>
      </c>
      <c r="J71" s="69">
        <v>-663825</v>
      </c>
      <c r="K71" s="2" t="s">
        <v>1058</v>
      </c>
      <c r="L71" s="2">
        <v>122092258</v>
      </c>
      <c r="R71" s="2">
        <v>1196</v>
      </c>
      <c r="S71" s="2" t="s">
        <v>316</v>
      </c>
      <c r="T71" s="2">
        <v>1196</v>
      </c>
      <c r="U71" s="2" t="s">
        <v>316</v>
      </c>
      <c r="V71" s="2" t="s">
        <v>317</v>
      </c>
      <c r="W71" s="2">
        <v>1000</v>
      </c>
    </row>
    <row r="72" spans="1:23">
      <c r="A72" s="2" t="s">
        <v>1407</v>
      </c>
      <c r="B72" s="2">
        <v>2012</v>
      </c>
      <c r="C72" s="2">
        <v>12</v>
      </c>
      <c r="D72" s="2">
        <v>135268026</v>
      </c>
      <c r="E72" s="2">
        <v>4471400</v>
      </c>
      <c r="F72" s="2">
        <v>70</v>
      </c>
      <c r="G72" s="2">
        <v>301406</v>
      </c>
      <c r="H72" s="2">
        <v>301406</v>
      </c>
      <c r="I72" s="2" t="s">
        <v>325</v>
      </c>
      <c r="J72" s="69">
        <v>-524744</v>
      </c>
      <c r="K72" s="2" t="s">
        <v>1058</v>
      </c>
      <c r="L72" s="2">
        <v>122092258</v>
      </c>
      <c r="R72" s="2">
        <v>1196</v>
      </c>
      <c r="S72" s="2" t="s">
        <v>316</v>
      </c>
      <c r="T72" s="2">
        <v>1196</v>
      </c>
      <c r="U72" s="2" t="s">
        <v>316</v>
      </c>
      <c r="V72" s="2" t="s">
        <v>317</v>
      </c>
      <c r="W72" s="2">
        <v>1000</v>
      </c>
    </row>
    <row r="73" spans="1:23">
      <c r="A73" s="2" t="s">
        <v>1407</v>
      </c>
      <c r="B73" s="2">
        <v>2012</v>
      </c>
      <c r="C73" s="2">
        <v>12</v>
      </c>
      <c r="D73" s="2">
        <v>135268027</v>
      </c>
      <c r="E73" s="2">
        <v>4471400</v>
      </c>
      <c r="F73" s="2">
        <v>70</v>
      </c>
      <c r="G73" s="2">
        <v>301406</v>
      </c>
      <c r="H73" s="2">
        <v>301406</v>
      </c>
      <c r="I73" s="2" t="s">
        <v>325</v>
      </c>
      <c r="J73" s="69">
        <v>-2334161.56</v>
      </c>
      <c r="K73" s="2" t="s">
        <v>1058</v>
      </c>
      <c r="L73" s="2">
        <v>122092259</v>
      </c>
      <c r="R73" s="2">
        <v>1196</v>
      </c>
      <c r="S73" s="2" t="s">
        <v>316</v>
      </c>
      <c r="T73" s="2">
        <v>1196</v>
      </c>
      <c r="U73" s="2" t="s">
        <v>316</v>
      </c>
      <c r="V73" s="2" t="s">
        <v>317</v>
      </c>
      <c r="W73" s="2">
        <v>1000</v>
      </c>
    </row>
    <row r="74" spans="1:23">
      <c r="A74" s="2" t="s">
        <v>1407</v>
      </c>
      <c r="B74" s="2">
        <v>2012</v>
      </c>
      <c r="C74" s="2">
        <v>12</v>
      </c>
      <c r="D74" s="2">
        <v>135268030</v>
      </c>
      <c r="E74" s="2">
        <v>4471400</v>
      </c>
      <c r="F74" s="2">
        <v>70</v>
      </c>
      <c r="G74" s="2">
        <v>301406</v>
      </c>
      <c r="H74" s="2">
        <v>301406</v>
      </c>
      <c r="I74" s="2" t="s">
        <v>325</v>
      </c>
      <c r="J74" s="69">
        <v>-815000</v>
      </c>
      <c r="K74" s="2" t="s">
        <v>1058</v>
      </c>
      <c r="L74" s="2">
        <v>122092262</v>
      </c>
      <c r="R74" s="2">
        <v>1196</v>
      </c>
      <c r="S74" s="2" t="s">
        <v>316</v>
      </c>
      <c r="T74" s="2">
        <v>1196</v>
      </c>
      <c r="U74" s="2" t="s">
        <v>316</v>
      </c>
      <c r="V74" s="2" t="s">
        <v>317</v>
      </c>
      <c r="W74" s="2">
        <v>1000</v>
      </c>
    </row>
    <row r="75" spans="1:23">
      <c r="A75" s="2" t="s">
        <v>1407</v>
      </c>
      <c r="B75" s="2">
        <v>2012</v>
      </c>
      <c r="C75" s="2">
        <v>12</v>
      </c>
      <c r="D75" s="2">
        <v>135268033</v>
      </c>
      <c r="E75" s="2">
        <v>4471400</v>
      </c>
      <c r="F75" s="2">
        <v>70</v>
      </c>
      <c r="G75" s="2">
        <v>301406</v>
      </c>
      <c r="H75" s="2">
        <v>301406</v>
      </c>
      <c r="I75" s="2" t="s">
        <v>325</v>
      </c>
      <c r="J75" s="69">
        <v>-961.26</v>
      </c>
      <c r="K75" s="2" t="s">
        <v>1058</v>
      </c>
      <c r="L75" s="2">
        <v>122092265</v>
      </c>
      <c r="R75" s="2">
        <v>1196</v>
      </c>
      <c r="S75" s="2" t="s">
        <v>316</v>
      </c>
      <c r="T75" s="2">
        <v>1196</v>
      </c>
      <c r="U75" s="2" t="s">
        <v>316</v>
      </c>
      <c r="V75" s="2" t="s">
        <v>317</v>
      </c>
      <c r="W75" s="2">
        <v>1000</v>
      </c>
    </row>
    <row r="76" spans="1:23">
      <c r="A76" s="2" t="s">
        <v>1407</v>
      </c>
      <c r="B76" s="2">
        <v>2012</v>
      </c>
      <c r="C76" s="2">
        <v>12</v>
      </c>
      <c r="D76" s="2">
        <v>135268033</v>
      </c>
      <c r="E76" s="2">
        <v>4471400</v>
      </c>
      <c r="F76" s="2">
        <v>70</v>
      </c>
      <c r="G76" s="2">
        <v>301406</v>
      </c>
      <c r="H76" s="2">
        <v>301406</v>
      </c>
      <c r="I76" s="2" t="s">
        <v>325</v>
      </c>
      <c r="J76" s="69">
        <v>-462.54</v>
      </c>
      <c r="K76" s="2" t="s">
        <v>1058</v>
      </c>
      <c r="L76" s="2">
        <v>122092265</v>
      </c>
      <c r="R76" s="2">
        <v>1196</v>
      </c>
      <c r="S76" s="2" t="s">
        <v>316</v>
      </c>
      <c r="T76" s="2">
        <v>1196</v>
      </c>
      <c r="U76" s="2" t="s">
        <v>316</v>
      </c>
      <c r="V76" s="2" t="s">
        <v>317</v>
      </c>
      <c r="W76" s="2">
        <v>1000</v>
      </c>
    </row>
    <row r="77" spans="1:23">
      <c r="A77" s="2" t="s">
        <v>1407</v>
      </c>
      <c r="B77" s="2">
        <v>2012</v>
      </c>
      <c r="C77" s="2">
        <v>12</v>
      </c>
      <c r="D77" s="2">
        <v>135268035</v>
      </c>
      <c r="E77" s="2">
        <v>4471400</v>
      </c>
      <c r="F77" s="2">
        <v>70</v>
      </c>
      <c r="G77" s="2">
        <v>301406</v>
      </c>
      <c r="H77" s="2">
        <v>301406</v>
      </c>
      <c r="I77" s="2" t="s">
        <v>325</v>
      </c>
      <c r="J77" s="69">
        <v>-10580</v>
      </c>
      <c r="K77" s="2" t="s">
        <v>1058</v>
      </c>
      <c r="L77" s="2">
        <v>122092267</v>
      </c>
      <c r="R77" s="2">
        <v>1196</v>
      </c>
      <c r="S77" s="2" t="s">
        <v>316</v>
      </c>
      <c r="T77" s="2">
        <v>1196</v>
      </c>
      <c r="U77" s="2" t="s">
        <v>316</v>
      </c>
      <c r="V77" s="2" t="s">
        <v>317</v>
      </c>
      <c r="W77" s="2">
        <v>1000</v>
      </c>
    </row>
    <row r="78" spans="1:23">
      <c r="A78" s="2" t="s">
        <v>1407</v>
      </c>
      <c r="B78" s="2">
        <v>2012</v>
      </c>
      <c r="C78" s="2">
        <v>12</v>
      </c>
      <c r="D78" s="2">
        <v>135268047</v>
      </c>
      <c r="E78" s="2">
        <v>4471400</v>
      </c>
      <c r="F78" s="2">
        <v>70</v>
      </c>
      <c r="G78" s="2">
        <v>301406</v>
      </c>
      <c r="H78" s="2">
        <v>301406</v>
      </c>
      <c r="I78" s="2" t="s">
        <v>325</v>
      </c>
      <c r="J78" s="69">
        <v>-1140</v>
      </c>
      <c r="K78" s="2" t="s">
        <v>1058</v>
      </c>
      <c r="L78" s="2">
        <v>122092279</v>
      </c>
      <c r="R78" s="2">
        <v>1196</v>
      </c>
      <c r="S78" s="2" t="s">
        <v>316</v>
      </c>
      <c r="T78" s="2">
        <v>1196</v>
      </c>
      <c r="U78" s="2" t="s">
        <v>316</v>
      </c>
      <c r="V78" s="2" t="s">
        <v>317</v>
      </c>
      <c r="W78" s="2">
        <v>1000</v>
      </c>
    </row>
    <row r="79" spans="1:23">
      <c r="A79" s="2" t="s">
        <v>1407</v>
      </c>
      <c r="B79" s="2">
        <v>2012</v>
      </c>
      <c r="C79" s="2">
        <v>12</v>
      </c>
      <c r="D79" s="2">
        <v>135268047</v>
      </c>
      <c r="E79" s="2">
        <v>4471400</v>
      </c>
      <c r="F79" s="2">
        <v>70</v>
      </c>
      <c r="G79" s="2">
        <v>301406</v>
      </c>
      <c r="H79" s="2">
        <v>301406</v>
      </c>
      <c r="I79" s="2" t="s">
        <v>325</v>
      </c>
      <c r="J79" s="69">
        <v>-6220</v>
      </c>
      <c r="K79" s="2" t="s">
        <v>1058</v>
      </c>
      <c r="L79" s="2">
        <v>122092279</v>
      </c>
      <c r="R79" s="2">
        <v>1196</v>
      </c>
      <c r="S79" s="2" t="s">
        <v>316</v>
      </c>
      <c r="T79" s="2">
        <v>1196</v>
      </c>
      <c r="U79" s="2" t="s">
        <v>316</v>
      </c>
      <c r="V79" s="2" t="s">
        <v>317</v>
      </c>
      <c r="W79" s="2">
        <v>1000</v>
      </c>
    </row>
    <row r="80" spans="1:23">
      <c r="A80" s="2" t="s">
        <v>1407</v>
      </c>
      <c r="B80" s="2">
        <v>2012</v>
      </c>
      <c r="C80" s="2">
        <v>12</v>
      </c>
      <c r="D80" s="2">
        <v>135268051</v>
      </c>
      <c r="E80" s="2">
        <v>4471400</v>
      </c>
      <c r="F80" s="2">
        <v>70</v>
      </c>
      <c r="G80" s="2">
        <v>301406</v>
      </c>
      <c r="H80" s="2">
        <v>301406</v>
      </c>
      <c r="I80" s="2" t="s">
        <v>325</v>
      </c>
      <c r="J80" s="69">
        <v>-814.98</v>
      </c>
      <c r="K80" s="2" t="s">
        <v>1074</v>
      </c>
      <c r="L80" s="2">
        <v>122092283</v>
      </c>
      <c r="R80" s="2">
        <v>1196</v>
      </c>
      <c r="S80" s="2" t="s">
        <v>316</v>
      </c>
      <c r="T80" s="2">
        <v>1196</v>
      </c>
      <c r="U80" s="2" t="s">
        <v>316</v>
      </c>
      <c r="V80" s="2" t="s">
        <v>317</v>
      </c>
      <c r="W80" s="2">
        <v>1000</v>
      </c>
    </row>
    <row r="81" spans="1:23">
      <c r="A81" s="2" t="s">
        <v>1407</v>
      </c>
      <c r="B81" s="2">
        <v>2012</v>
      </c>
      <c r="C81" s="2">
        <v>12</v>
      </c>
      <c r="D81" s="2">
        <v>135268052</v>
      </c>
      <c r="E81" s="2">
        <v>4471400</v>
      </c>
      <c r="F81" s="2">
        <v>70</v>
      </c>
      <c r="G81" s="2">
        <v>301406</v>
      </c>
      <c r="H81" s="2">
        <v>301406</v>
      </c>
      <c r="I81" s="2" t="s">
        <v>325</v>
      </c>
      <c r="J81" s="69">
        <v>-1815</v>
      </c>
      <c r="K81" s="2" t="s">
        <v>1058</v>
      </c>
      <c r="L81" s="2">
        <v>122092284</v>
      </c>
      <c r="R81" s="2">
        <v>1196</v>
      </c>
      <c r="S81" s="2" t="s">
        <v>316</v>
      </c>
      <c r="T81" s="2">
        <v>1196</v>
      </c>
      <c r="U81" s="2" t="s">
        <v>316</v>
      </c>
      <c r="V81" s="2" t="s">
        <v>317</v>
      </c>
      <c r="W81" s="2">
        <v>1000</v>
      </c>
    </row>
    <row r="82" spans="1:23">
      <c r="A82" s="2" t="s">
        <v>1407</v>
      </c>
      <c r="B82" s="2">
        <v>2012</v>
      </c>
      <c r="C82" s="2">
        <v>12</v>
      </c>
      <c r="D82" s="2">
        <v>135268062</v>
      </c>
      <c r="E82" s="2">
        <v>4471400</v>
      </c>
      <c r="F82" s="2">
        <v>70</v>
      </c>
      <c r="G82" s="2">
        <v>301406</v>
      </c>
      <c r="H82" s="2">
        <v>301406</v>
      </c>
      <c r="I82" s="2" t="s">
        <v>325</v>
      </c>
      <c r="J82" s="69">
        <v>-12000</v>
      </c>
      <c r="K82" s="2" t="s">
        <v>1058</v>
      </c>
      <c r="L82" s="2">
        <v>122092294</v>
      </c>
      <c r="R82" s="2">
        <v>1196</v>
      </c>
      <c r="S82" s="2" t="s">
        <v>316</v>
      </c>
      <c r="T82" s="2">
        <v>1196</v>
      </c>
      <c r="U82" s="2" t="s">
        <v>316</v>
      </c>
      <c r="V82" s="2" t="s">
        <v>317</v>
      </c>
      <c r="W82" s="2">
        <v>1000</v>
      </c>
    </row>
    <row r="83" spans="1:23">
      <c r="A83" s="2" t="s">
        <v>1407</v>
      </c>
      <c r="B83" s="2">
        <v>2012</v>
      </c>
      <c r="C83" s="2">
        <v>12</v>
      </c>
      <c r="D83" s="2">
        <v>135268067</v>
      </c>
      <c r="E83" s="2">
        <v>4471400</v>
      </c>
      <c r="F83" s="2">
        <v>70</v>
      </c>
      <c r="G83" s="2">
        <v>301406</v>
      </c>
      <c r="H83" s="2">
        <v>301406</v>
      </c>
      <c r="I83" s="2" t="s">
        <v>325</v>
      </c>
      <c r="J83" s="69">
        <v>-59275</v>
      </c>
      <c r="K83" s="2" t="s">
        <v>1058</v>
      </c>
      <c r="L83" s="2">
        <v>122092299</v>
      </c>
      <c r="R83" s="2">
        <v>1196</v>
      </c>
      <c r="S83" s="2" t="s">
        <v>316</v>
      </c>
      <c r="T83" s="2">
        <v>1196</v>
      </c>
      <c r="U83" s="2" t="s">
        <v>316</v>
      </c>
      <c r="V83" s="2" t="s">
        <v>317</v>
      </c>
      <c r="W83" s="2">
        <v>1000</v>
      </c>
    </row>
    <row r="84" spans="1:23">
      <c r="A84" s="2" t="s">
        <v>1407</v>
      </c>
      <c r="B84" s="2">
        <v>2012</v>
      </c>
      <c r="C84" s="2">
        <v>12</v>
      </c>
      <c r="D84" s="2">
        <v>135268072</v>
      </c>
      <c r="E84" s="2">
        <v>4471400</v>
      </c>
      <c r="F84" s="2">
        <v>70</v>
      </c>
      <c r="G84" s="2">
        <v>301406</v>
      </c>
      <c r="H84" s="2">
        <v>301406</v>
      </c>
      <c r="I84" s="2" t="s">
        <v>325</v>
      </c>
      <c r="J84" s="69">
        <v>-1013323.75</v>
      </c>
      <c r="K84" s="2" t="s">
        <v>1058</v>
      </c>
      <c r="L84" s="2">
        <v>122092304</v>
      </c>
      <c r="R84" s="2">
        <v>1196</v>
      </c>
      <c r="S84" s="2" t="s">
        <v>316</v>
      </c>
      <c r="T84" s="2">
        <v>1196</v>
      </c>
      <c r="U84" s="2" t="s">
        <v>316</v>
      </c>
      <c r="V84" s="2" t="s">
        <v>317</v>
      </c>
      <c r="W84" s="2">
        <v>1000</v>
      </c>
    </row>
    <row r="85" spans="1:23">
      <c r="A85" s="2" t="s">
        <v>1407</v>
      </c>
      <c r="B85" s="2">
        <v>2012</v>
      </c>
      <c r="C85" s="2">
        <v>12</v>
      </c>
      <c r="D85" s="2">
        <v>135268073</v>
      </c>
      <c r="E85" s="2">
        <v>4471400</v>
      </c>
      <c r="F85" s="2">
        <v>70</v>
      </c>
      <c r="G85" s="2">
        <v>301406</v>
      </c>
      <c r="H85" s="2">
        <v>301406</v>
      </c>
      <c r="I85" s="2" t="s">
        <v>325</v>
      </c>
      <c r="J85" s="69">
        <v>-51680</v>
      </c>
      <c r="K85" s="2" t="s">
        <v>1058</v>
      </c>
      <c r="L85" s="2">
        <v>122092305</v>
      </c>
      <c r="R85" s="2">
        <v>1196</v>
      </c>
      <c r="S85" s="2" t="s">
        <v>316</v>
      </c>
      <c r="T85" s="2">
        <v>1196</v>
      </c>
      <c r="U85" s="2" t="s">
        <v>316</v>
      </c>
      <c r="V85" s="2" t="s">
        <v>317</v>
      </c>
      <c r="W85" s="2">
        <v>1000</v>
      </c>
    </row>
    <row r="86" spans="1:23">
      <c r="A86" s="2" t="s">
        <v>1407</v>
      </c>
      <c r="B86" s="2">
        <v>2012</v>
      </c>
      <c r="C86" s="2">
        <v>12</v>
      </c>
      <c r="D86" s="2">
        <v>135268075</v>
      </c>
      <c r="E86" s="2">
        <v>4471400</v>
      </c>
      <c r="F86" s="2">
        <v>70</v>
      </c>
      <c r="G86" s="2">
        <v>301406</v>
      </c>
      <c r="H86" s="2">
        <v>301406</v>
      </c>
      <c r="I86" s="2" t="s">
        <v>325</v>
      </c>
      <c r="J86" s="69">
        <v>161.25</v>
      </c>
      <c r="K86" s="2" t="s">
        <v>1074</v>
      </c>
      <c r="L86" s="2">
        <v>122092307</v>
      </c>
      <c r="R86" s="2">
        <v>1196</v>
      </c>
      <c r="S86" s="2" t="s">
        <v>316</v>
      </c>
      <c r="T86" s="2">
        <v>1196</v>
      </c>
      <c r="U86" s="2" t="s">
        <v>316</v>
      </c>
      <c r="V86" s="2" t="s">
        <v>317</v>
      </c>
      <c r="W86" s="2">
        <v>1000</v>
      </c>
    </row>
    <row r="87" spans="1:23">
      <c r="A87" s="2" t="s">
        <v>1407</v>
      </c>
      <c r="B87" s="2">
        <v>2012</v>
      </c>
      <c r="C87" s="2">
        <v>12</v>
      </c>
      <c r="D87" s="2">
        <v>135268076</v>
      </c>
      <c r="E87" s="2">
        <v>4471400</v>
      </c>
      <c r="F87" s="2">
        <v>70</v>
      </c>
      <c r="G87" s="2">
        <v>301406</v>
      </c>
      <c r="H87" s="2">
        <v>301406</v>
      </c>
      <c r="I87" s="2" t="s">
        <v>325</v>
      </c>
      <c r="J87" s="69">
        <v>-961216</v>
      </c>
      <c r="K87" s="2" t="s">
        <v>1058</v>
      </c>
      <c r="L87" s="2">
        <v>122092308</v>
      </c>
      <c r="R87" s="2">
        <v>1196</v>
      </c>
      <c r="S87" s="2" t="s">
        <v>316</v>
      </c>
      <c r="T87" s="2">
        <v>1196</v>
      </c>
      <c r="U87" s="2" t="s">
        <v>316</v>
      </c>
      <c r="V87" s="2" t="s">
        <v>317</v>
      </c>
      <c r="W87" s="2">
        <v>1000</v>
      </c>
    </row>
    <row r="88" spans="1:23">
      <c r="A88" s="2" t="s">
        <v>1407</v>
      </c>
      <c r="B88" s="2">
        <v>2012</v>
      </c>
      <c r="C88" s="2">
        <v>12</v>
      </c>
      <c r="D88" s="2">
        <v>135268080</v>
      </c>
      <c r="E88" s="2">
        <v>4471400</v>
      </c>
      <c r="F88" s="2">
        <v>70</v>
      </c>
      <c r="G88" s="2">
        <v>301406</v>
      </c>
      <c r="H88" s="2">
        <v>301406</v>
      </c>
      <c r="I88" s="2" t="s">
        <v>325</v>
      </c>
      <c r="J88" s="69">
        <v>-217942</v>
      </c>
      <c r="K88" s="2" t="s">
        <v>1058</v>
      </c>
      <c r="L88" s="2">
        <v>122092312</v>
      </c>
      <c r="R88" s="2">
        <v>1196</v>
      </c>
      <c r="S88" s="2" t="s">
        <v>316</v>
      </c>
      <c r="T88" s="2">
        <v>1196</v>
      </c>
      <c r="U88" s="2" t="s">
        <v>316</v>
      </c>
      <c r="V88" s="2" t="s">
        <v>317</v>
      </c>
      <c r="W88" s="2">
        <v>1000</v>
      </c>
    </row>
    <row r="89" spans="1:23">
      <c r="A89" s="2" t="s">
        <v>1407</v>
      </c>
      <c r="B89" s="2">
        <v>2012</v>
      </c>
      <c r="C89" s="2">
        <v>12</v>
      </c>
      <c r="D89" s="2">
        <v>135268113</v>
      </c>
      <c r="E89" s="2">
        <v>4471400</v>
      </c>
      <c r="F89" s="2">
        <v>70</v>
      </c>
      <c r="G89" s="2">
        <v>301406</v>
      </c>
      <c r="H89" s="2">
        <v>301406</v>
      </c>
      <c r="I89" s="2" t="s">
        <v>325</v>
      </c>
      <c r="J89" s="69">
        <v>-94650</v>
      </c>
      <c r="K89" s="2" t="s">
        <v>1058</v>
      </c>
      <c r="L89" s="2">
        <v>122092325</v>
      </c>
      <c r="R89" s="2">
        <v>1196</v>
      </c>
      <c r="S89" s="2" t="s">
        <v>316</v>
      </c>
      <c r="T89" s="2">
        <v>1196</v>
      </c>
      <c r="U89" s="2" t="s">
        <v>316</v>
      </c>
      <c r="V89" s="2" t="s">
        <v>317</v>
      </c>
      <c r="W89" s="2">
        <v>1000</v>
      </c>
    </row>
    <row r="90" spans="1:23">
      <c r="A90" s="2" t="s">
        <v>1407</v>
      </c>
      <c r="B90" s="2">
        <v>2012</v>
      </c>
      <c r="C90" s="2">
        <v>12</v>
      </c>
      <c r="D90" s="2">
        <v>135268117</v>
      </c>
      <c r="E90" s="2">
        <v>4471400</v>
      </c>
      <c r="F90" s="2">
        <v>70</v>
      </c>
      <c r="G90" s="2">
        <v>301406</v>
      </c>
      <c r="H90" s="2">
        <v>301406</v>
      </c>
      <c r="I90" s="2" t="s">
        <v>325</v>
      </c>
      <c r="J90" s="69">
        <v>-55365</v>
      </c>
      <c r="K90" s="2" t="s">
        <v>1058</v>
      </c>
      <c r="L90" s="2">
        <v>122092329</v>
      </c>
      <c r="R90" s="2">
        <v>1196</v>
      </c>
      <c r="S90" s="2" t="s">
        <v>316</v>
      </c>
      <c r="T90" s="2">
        <v>1196</v>
      </c>
      <c r="U90" s="2" t="s">
        <v>316</v>
      </c>
      <c r="V90" s="2" t="s">
        <v>317</v>
      </c>
      <c r="W90" s="2">
        <v>1000</v>
      </c>
    </row>
    <row r="91" spans="1:23">
      <c r="A91" s="2" t="s">
        <v>1407</v>
      </c>
      <c r="B91" s="2">
        <v>2012</v>
      </c>
      <c r="C91" s="2">
        <v>12</v>
      </c>
      <c r="D91" s="2">
        <v>135268121</v>
      </c>
      <c r="E91" s="2">
        <v>4471400</v>
      </c>
      <c r="F91" s="2">
        <v>70</v>
      </c>
      <c r="G91" s="2">
        <v>301406</v>
      </c>
      <c r="H91" s="2">
        <v>301406</v>
      </c>
      <c r="I91" s="2" t="s">
        <v>325</v>
      </c>
      <c r="J91" s="69">
        <v>-37100</v>
      </c>
      <c r="K91" s="2" t="s">
        <v>1058</v>
      </c>
      <c r="L91" s="2">
        <v>122092333</v>
      </c>
      <c r="R91" s="2">
        <v>1196</v>
      </c>
      <c r="S91" s="2" t="s">
        <v>316</v>
      </c>
      <c r="T91" s="2">
        <v>1196</v>
      </c>
      <c r="U91" s="2" t="s">
        <v>316</v>
      </c>
      <c r="V91" s="2" t="s">
        <v>317</v>
      </c>
      <c r="W91" s="2">
        <v>1000</v>
      </c>
    </row>
    <row r="92" spans="1:23">
      <c r="A92" s="2" t="s">
        <v>1407</v>
      </c>
      <c r="B92" s="2">
        <v>2012</v>
      </c>
      <c r="C92" s="2">
        <v>12</v>
      </c>
      <c r="D92" s="2">
        <v>135268153</v>
      </c>
      <c r="E92" s="2">
        <v>4471400</v>
      </c>
      <c r="F92" s="2">
        <v>70</v>
      </c>
      <c r="G92" s="2">
        <v>301406</v>
      </c>
      <c r="H92" s="2">
        <v>301406</v>
      </c>
      <c r="I92" s="2" t="s">
        <v>325</v>
      </c>
      <c r="J92" s="69">
        <v>-241605</v>
      </c>
      <c r="K92" s="2" t="s">
        <v>1058</v>
      </c>
      <c r="L92" s="2">
        <v>122092365</v>
      </c>
      <c r="R92" s="2">
        <v>1196</v>
      </c>
      <c r="S92" s="2" t="s">
        <v>316</v>
      </c>
      <c r="T92" s="2">
        <v>1196</v>
      </c>
      <c r="U92" s="2" t="s">
        <v>316</v>
      </c>
      <c r="V92" s="2" t="s">
        <v>317</v>
      </c>
      <c r="W92" s="2">
        <v>1000</v>
      </c>
    </row>
    <row r="93" spans="1:23">
      <c r="A93" s="2" t="s">
        <v>1407</v>
      </c>
      <c r="B93" s="2">
        <v>2012</v>
      </c>
      <c r="C93" s="2">
        <v>12</v>
      </c>
      <c r="D93" s="2">
        <v>135268155</v>
      </c>
      <c r="E93" s="2">
        <v>4471400</v>
      </c>
      <c r="F93" s="2">
        <v>70</v>
      </c>
      <c r="G93" s="2">
        <v>301406</v>
      </c>
      <c r="H93" s="2">
        <v>301406</v>
      </c>
      <c r="I93" s="2" t="s">
        <v>325</v>
      </c>
      <c r="J93" s="69">
        <v>-14600</v>
      </c>
      <c r="K93" s="2" t="s">
        <v>1058</v>
      </c>
      <c r="L93" s="2">
        <v>122092367</v>
      </c>
      <c r="R93" s="2">
        <v>1196</v>
      </c>
      <c r="S93" s="2" t="s">
        <v>316</v>
      </c>
      <c r="T93" s="2">
        <v>1196</v>
      </c>
      <c r="U93" s="2" t="s">
        <v>316</v>
      </c>
      <c r="V93" s="2" t="s">
        <v>317</v>
      </c>
      <c r="W93" s="2">
        <v>1000</v>
      </c>
    </row>
    <row r="94" spans="1:23">
      <c r="A94" s="2" t="s">
        <v>1407</v>
      </c>
      <c r="B94" s="2">
        <v>2012</v>
      </c>
      <c r="C94" s="2">
        <v>12</v>
      </c>
      <c r="D94" s="2">
        <v>135268164</v>
      </c>
      <c r="E94" s="2">
        <v>4471400</v>
      </c>
      <c r="F94" s="2">
        <v>70</v>
      </c>
      <c r="G94" s="2">
        <v>301406</v>
      </c>
      <c r="H94" s="2">
        <v>301406</v>
      </c>
      <c r="I94" s="2" t="s">
        <v>325</v>
      </c>
      <c r="J94" s="69">
        <v>-9750</v>
      </c>
      <c r="K94" s="2" t="s">
        <v>1058</v>
      </c>
      <c r="L94" s="2">
        <v>122092376</v>
      </c>
      <c r="R94" s="2">
        <v>1196</v>
      </c>
      <c r="S94" s="2" t="s">
        <v>316</v>
      </c>
      <c r="T94" s="2">
        <v>1196</v>
      </c>
      <c r="U94" s="2" t="s">
        <v>316</v>
      </c>
      <c r="V94" s="2" t="s">
        <v>317</v>
      </c>
      <c r="W94" s="2">
        <v>1000</v>
      </c>
    </row>
    <row r="95" spans="1:23">
      <c r="A95" s="2" t="s">
        <v>1407</v>
      </c>
      <c r="B95" s="2">
        <v>2012</v>
      </c>
      <c r="C95" s="2">
        <v>12</v>
      </c>
      <c r="D95" s="2">
        <v>135268167</v>
      </c>
      <c r="E95" s="2">
        <v>4471400</v>
      </c>
      <c r="F95" s="2">
        <v>70</v>
      </c>
      <c r="G95" s="2">
        <v>301406</v>
      </c>
      <c r="H95" s="2">
        <v>301406</v>
      </c>
      <c r="I95" s="2" t="s">
        <v>325</v>
      </c>
      <c r="J95" s="69">
        <v>-136085</v>
      </c>
      <c r="K95" s="2" t="s">
        <v>1058</v>
      </c>
      <c r="L95" s="2">
        <v>122092379</v>
      </c>
      <c r="R95" s="2">
        <v>1196</v>
      </c>
      <c r="S95" s="2" t="s">
        <v>316</v>
      </c>
      <c r="T95" s="2">
        <v>1196</v>
      </c>
      <c r="U95" s="2" t="s">
        <v>316</v>
      </c>
      <c r="V95" s="2" t="s">
        <v>317</v>
      </c>
      <c r="W95" s="2">
        <v>1000</v>
      </c>
    </row>
    <row r="96" spans="1:23">
      <c r="A96" s="2" t="s">
        <v>1407</v>
      </c>
      <c r="B96" s="2">
        <v>2012</v>
      </c>
      <c r="C96" s="2">
        <v>12</v>
      </c>
      <c r="D96" s="2">
        <v>135268167</v>
      </c>
      <c r="E96" s="2">
        <v>4471400</v>
      </c>
      <c r="F96" s="2">
        <v>70</v>
      </c>
      <c r="G96" s="2">
        <v>301406</v>
      </c>
      <c r="H96" s="2">
        <v>301406</v>
      </c>
      <c r="I96" s="2" t="s">
        <v>325</v>
      </c>
      <c r="J96" s="69">
        <v>-309133</v>
      </c>
      <c r="K96" s="2" t="s">
        <v>1058</v>
      </c>
      <c r="L96" s="2">
        <v>122092379</v>
      </c>
      <c r="R96" s="2">
        <v>1196</v>
      </c>
      <c r="S96" s="2" t="s">
        <v>316</v>
      </c>
      <c r="T96" s="2">
        <v>1196</v>
      </c>
      <c r="U96" s="2" t="s">
        <v>316</v>
      </c>
      <c r="V96" s="2" t="s">
        <v>317</v>
      </c>
      <c r="W96" s="2">
        <v>1000</v>
      </c>
    </row>
    <row r="97" spans="1:23">
      <c r="A97" s="2" t="s">
        <v>1407</v>
      </c>
      <c r="B97" s="2">
        <v>2012</v>
      </c>
      <c r="C97" s="2">
        <v>12</v>
      </c>
      <c r="D97" s="2">
        <v>135268168</v>
      </c>
      <c r="E97" s="2">
        <v>4471400</v>
      </c>
      <c r="F97" s="2">
        <v>70</v>
      </c>
      <c r="G97" s="2">
        <v>301406</v>
      </c>
      <c r="H97" s="2">
        <v>301406</v>
      </c>
      <c r="I97" s="2" t="s">
        <v>325</v>
      </c>
      <c r="J97" s="69">
        <v>-199893</v>
      </c>
      <c r="K97" s="2" t="s">
        <v>1058</v>
      </c>
      <c r="L97" s="2">
        <v>122092380</v>
      </c>
      <c r="R97" s="2">
        <v>1196</v>
      </c>
      <c r="S97" s="2" t="s">
        <v>316</v>
      </c>
      <c r="T97" s="2">
        <v>1196</v>
      </c>
      <c r="U97" s="2" t="s">
        <v>316</v>
      </c>
      <c r="V97" s="2" t="s">
        <v>317</v>
      </c>
      <c r="W97" s="2">
        <v>1000</v>
      </c>
    </row>
    <row r="98" spans="1:23">
      <c r="A98" s="2" t="s">
        <v>1407</v>
      </c>
      <c r="B98" s="2">
        <v>2012</v>
      </c>
      <c r="C98" s="2">
        <v>12</v>
      </c>
      <c r="D98" s="2">
        <v>135268172</v>
      </c>
      <c r="E98" s="2">
        <v>4471400</v>
      </c>
      <c r="F98" s="2">
        <v>70</v>
      </c>
      <c r="G98" s="2">
        <v>301406</v>
      </c>
      <c r="H98" s="2">
        <v>301406</v>
      </c>
      <c r="I98" s="2" t="s">
        <v>325</v>
      </c>
      <c r="J98" s="69">
        <v>-178510</v>
      </c>
      <c r="K98" s="2" t="s">
        <v>1058</v>
      </c>
      <c r="L98" s="2">
        <v>122092384</v>
      </c>
      <c r="R98" s="2">
        <v>1196</v>
      </c>
      <c r="S98" s="2" t="s">
        <v>316</v>
      </c>
      <c r="T98" s="2">
        <v>1196</v>
      </c>
      <c r="U98" s="2" t="s">
        <v>316</v>
      </c>
      <c r="V98" s="2" t="s">
        <v>317</v>
      </c>
      <c r="W98" s="2">
        <v>1000</v>
      </c>
    </row>
    <row r="99" spans="1:23">
      <c r="A99" s="2" t="s">
        <v>1407</v>
      </c>
      <c r="B99" s="2">
        <v>2012</v>
      </c>
      <c r="C99" s="2">
        <v>12</v>
      </c>
      <c r="D99" s="2">
        <v>135268172</v>
      </c>
      <c r="E99" s="2">
        <v>4471400</v>
      </c>
      <c r="F99" s="2">
        <v>70</v>
      </c>
      <c r="G99" s="2">
        <v>301406</v>
      </c>
      <c r="H99" s="2">
        <v>301406</v>
      </c>
      <c r="I99" s="2" t="s">
        <v>325</v>
      </c>
      <c r="J99" s="69">
        <v>-173299</v>
      </c>
      <c r="K99" s="2" t="s">
        <v>1058</v>
      </c>
      <c r="L99" s="2">
        <v>122092384</v>
      </c>
      <c r="R99" s="2">
        <v>1196</v>
      </c>
      <c r="S99" s="2" t="s">
        <v>316</v>
      </c>
      <c r="T99" s="2">
        <v>1196</v>
      </c>
      <c r="U99" s="2" t="s">
        <v>316</v>
      </c>
      <c r="V99" s="2" t="s">
        <v>317</v>
      </c>
      <c r="W99" s="2">
        <v>1000</v>
      </c>
    </row>
    <row r="100" spans="1:23">
      <c r="A100" s="2" t="s">
        <v>1407</v>
      </c>
      <c r="B100" s="2">
        <v>2012</v>
      </c>
      <c r="C100" s="2">
        <v>12</v>
      </c>
      <c r="D100" s="2">
        <v>135268175</v>
      </c>
      <c r="E100" s="2">
        <v>4471400</v>
      </c>
      <c r="F100" s="2">
        <v>70</v>
      </c>
      <c r="G100" s="2">
        <v>301406</v>
      </c>
      <c r="H100" s="2">
        <v>301406</v>
      </c>
      <c r="I100" s="2" t="s">
        <v>325</v>
      </c>
      <c r="J100" s="69">
        <v>-8231045</v>
      </c>
      <c r="K100" s="2" t="s">
        <v>1058</v>
      </c>
      <c r="L100" s="2">
        <v>122092387</v>
      </c>
      <c r="R100" s="2">
        <v>1196</v>
      </c>
      <c r="S100" s="2" t="s">
        <v>316</v>
      </c>
      <c r="T100" s="2">
        <v>1196</v>
      </c>
      <c r="U100" s="2" t="s">
        <v>316</v>
      </c>
      <c r="V100" s="2" t="s">
        <v>317</v>
      </c>
      <c r="W100" s="2">
        <v>1000</v>
      </c>
    </row>
    <row r="101" spans="1:23">
      <c r="A101" s="2" t="s">
        <v>1407</v>
      </c>
      <c r="B101" s="2">
        <v>2012</v>
      </c>
      <c r="C101" s="2">
        <v>12</v>
      </c>
      <c r="D101" s="2">
        <v>135268175</v>
      </c>
      <c r="E101" s="2">
        <v>4471400</v>
      </c>
      <c r="F101" s="2">
        <v>70</v>
      </c>
      <c r="G101" s="2">
        <v>301406</v>
      </c>
      <c r="H101" s="2">
        <v>301406</v>
      </c>
      <c r="I101" s="2" t="s">
        <v>325</v>
      </c>
      <c r="J101" s="69">
        <v>-296719.25</v>
      </c>
      <c r="K101" s="2" t="s">
        <v>1058</v>
      </c>
      <c r="L101" s="2">
        <v>122092387</v>
      </c>
      <c r="R101" s="2">
        <v>1196</v>
      </c>
      <c r="S101" s="2" t="s">
        <v>316</v>
      </c>
      <c r="T101" s="2">
        <v>1196</v>
      </c>
      <c r="U101" s="2" t="s">
        <v>316</v>
      </c>
      <c r="V101" s="2" t="s">
        <v>317</v>
      </c>
      <c r="W101" s="2">
        <v>1000</v>
      </c>
    </row>
    <row r="102" spans="1:23">
      <c r="A102" s="2" t="s">
        <v>1407</v>
      </c>
      <c r="B102" s="2">
        <v>2012</v>
      </c>
      <c r="C102" s="2">
        <v>12</v>
      </c>
      <c r="D102" s="2">
        <v>135268177</v>
      </c>
      <c r="E102" s="2">
        <v>4471400</v>
      </c>
      <c r="F102" s="2">
        <v>70</v>
      </c>
      <c r="G102" s="2">
        <v>301406</v>
      </c>
      <c r="H102" s="2">
        <v>301406</v>
      </c>
      <c r="I102" s="2" t="s">
        <v>325</v>
      </c>
      <c r="J102" s="69">
        <v>-605379</v>
      </c>
      <c r="K102" s="2" t="s">
        <v>1058</v>
      </c>
      <c r="L102" s="2">
        <v>122092389</v>
      </c>
      <c r="R102" s="2">
        <v>1196</v>
      </c>
      <c r="S102" s="2" t="s">
        <v>316</v>
      </c>
      <c r="T102" s="2">
        <v>1196</v>
      </c>
      <c r="U102" s="2" t="s">
        <v>316</v>
      </c>
      <c r="V102" s="2" t="s">
        <v>317</v>
      </c>
      <c r="W102" s="2">
        <v>1000</v>
      </c>
    </row>
    <row r="103" spans="1:23">
      <c r="A103" s="2" t="s">
        <v>1407</v>
      </c>
      <c r="B103" s="2">
        <v>2012</v>
      </c>
      <c r="C103" s="2">
        <v>12</v>
      </c>
      <c r="D103" s="2">
        <v>135268177</v>
      </c>
      <c r="E103" s="2">
        <v>4471400</v>
      </c>
      <c r="F103" s="2">
        <v>70</v>
      </c>
      <c r="G103" s="2">
        <v>301406</v>
      </c>
      <c r="H103" s="2">
        <v>301406</v>
      </c>
      <c r="I103" s="2" t="s">
        <v>325</v>
      </c>
      <c r="J103" s="69">
        <v>-1993520.5</v>
      </c>
      <c r="K103" s="2" t="s">
        <v>1058</v>
      </c>
      <c r="L103" s="2">
        <v>122092389</v>
      </c>
      <c r="R103" s="2">
        <v>1196</v>
      </c>
      <c r="S103" s="2" t="s">
        <v>316</v>
      </c>
      <c r="T103" s="2">
        <v>1196</v>
      </c>
      <c r="U103" s="2" t="s">
        <v>316</v>
      </c>
      <c r="V103" s="2" t="s">
        <v>317</v>
      </c>
      <c r="W103" s="2">
        <v>1000</v>
      </c>
    </row>
    <row r="104" spans="1:23">
      <c r="A104" s="2" t="s">
        <v>1407</v>
      </c>
      <c r="B104" s="2">
        <v>2012</v>
      </c>
      <c r="C104" s="2">
        <v>12</v>
      </c>
      <c r="D104" s="2">
        <v>135268204</v>
      </c>
      <c r="E104" s="2">
        <v>4471400</v>
      </c>
      <c r="F104" s="2">
        <v>70</v>
      </c>
      <c r="G104" s="2">
        <v>301406</v>
      </c>
      <c r="H104" s="2">
        <v>301406</v>
      </c>
      <c r="I104" s="2" t="s">
        <v>325</v>
      </c>
      <c r="J104" s="69">
        <v>-14971.93</v>
      </c>
      <c r="K104" s="2" t="s">
        <v>334</v>
      </c>
      <c r="L104" s="2">
        <v>122092396</v>
      </c>
      <c r="R104" s="2">
        <v>1196</v>
      </c>
      <c r="S104" s="2" t="s">
        <v>316</v>
      </c>
      <c r="T104" s="2">
        <v>1196</v>
      </c>
      <c r="U104" s="2" t="s">
        <v>316</v>
      </c>
      <c r="V104" s="2" t="s">
        <v>317</v>
      </c>
      <c r="W104" s="2">
        <v>1000</v>
      </c>
    </row>
    <row r="105" spans="1:23">
      <c r="A105" s="2" t="s">
        <v>1407</v>
      </c>
      <c r="B105" s="2">
        <v>2012</v>
      </c>
      <c r="C105" s="2">
        <v>12</v>
      </c>
      <c r="D105" s="2">
        <v>135268205</v>
      </c>
      <c r="E105" s="2">
        <v>4471400</v>
      </c>
      <c r="F105" s="2">
        <v>70</v>
      </c>
      <c r="G105" s="2">
        <v>301406</v>
      </c>
      <c r="H105" s="2">
        <v>301406</v>
      </c>
      <c r="I105" s="2" t="s">
        <v>325</v>
      </c>
      <c r="J105" s="69">
        <v>-50600</v>
      </c>
      <c r="K105" s="2" t="s">
        <v>1058</v>
      </c>
      <c r="L105" s="2">
        <v>122092397</v>
      </c>
      <c r="R105" s="2">
        <v>1196</v>
      </c>
      <c r="S105" s="2" t="s">
        <v>316</v>
      </c>
      <c r="T105" s="2">
        <v>1196</v>
      </c>
      <c r="U105" s="2" t="s">
        <v>316</v>
      </c>
      <c r="V105" s="2" t="s">
        <v>317</v>
      </c>
      <c r="W105" s="2">
        <v>1000</v>
      </c>
    </row>
    <row r="106" spans="1:23">
      <c r="A106" s="2" t="s">
        <v>1407</v>
      </c>
      <c r="B106" s="2">
        <v>2012</v>
      </c>
      <c r="C106" s="2">
        <v>12</v>
      </c>
      <c r="D106" s="2">
        <v>135268205</v>
      </c>
      <c r="E106" s="2">
        <v>4471400</v>
      </c>
      <c r="F106" s="2">
        <v>70</v>
      </c>
      <c r="G106" s="2">
        <v>301406</v>
      </c>
      <c r="H106" s="2">
        <v>301406</v>
      </c>
      <c r="I106" s="2" t="s">
        <v>325</v>
      </c>
      <c r="J106" s="69">
        <v>-1430840</v>
      </c>
      <c r="K106" s="2" t="s">
        <v>1058</v>
      </c>
      <c r="L106" s="2">
        <v>122092397</v>
      </c>
      <c r="R106" s="2">
        <v>1196</v>
      </c>
      <c r="S106" s="2" t="s">
        <v>316</v>
      </c>
      <c r="T106" s="2">
        <v>1196</v>
      </c>
      <c r="U106" s="2" t="s">
        <v>316</v>
      </c>
      <c r="V106" s="2" t="s">
        <v>317</v>
      </c>
      <c r="W106" s="2">
        <v>1000</v>
      </c>
    </row>
    <row r="107" spans="1:23">
      <c r="A107" s="2" t="s">
        <v>1407</v>
      </c>
      <c r="B107" s="2">
        <v>2012</v>
      </c>
      <c r="C107" s="2">
        <v>12</v>
      </c>
      <c r="D107" s="2">
        <v>135268211</v>
      </c>
      <c r="E107" s="2">
        <v>4471400</v>
      </c>
      <c r="F107" s="2">
        <v>70</v>
      </c>
      <c r="G107" s="2">
        <v>301406</v>
      </c>
      <c r="H107" s="2">
        <v>301406</v>
      </c>
      <c r="I107" s="2" t="s">
        <v>325</v>
      </c>
      <c r="J107" s="69">
        <v>0.01</v>
      </c>
      <c r="K107" s="2" t="s">
        <v>326</v>
      </c>
      <c r="L107" s="2">
        <v>122092403</v>
      </c>
      <c r="R107" s="2">
        <v>1196</v>
      </c>
      <c r="S107" s="2" t="s">
        <v>316</v>
      </c>
      <c r="T107" s="2">
        <v>1196</v>
      </c>
      <c r="U107" s="2" t="s">
        <v>316</v>
      </c>
      <c r="V107" s="2" t="s">
        <v>317</v>
      </c>
      <c r="W107" s="2">
        <v>1000</v>
      </c>
    </row>
    <row r="108" spans="1:23">
      <c r="A108" s="2" t="s">
        <v>1407</v>
      </c>
      <c r="B108" s="2">
        <v>2012</v>
      </c>
      <c r="C108" s="2">
        <v>12</v>
      </c>
      <c r="D108" s="2">
        <v>135268211</v>
      </c>
      <c r="E108" s="2">
        <v>4471400</v>
      </c>
      <c r="F108" s="2">
        <v>70</v>
      </c>
      <c r="G108" s="2">
        <v>301406</v>
      </c>
      <c r="H108" s="2">
        <v>301406</v>
      </c>
      <c r="I108" s="2" t="s">
        <v>325</v>
      </c>
      <c r="J108" s="69">
        <v>0.01</v>
      </c>
      <c r="K108" s="2" t="s">
        <v>326</v>
      </c>
      <c r="L108" s="2">
        <v>122092403</v>
      </c>
      <c r="R108" s="2">
        <v>1196</v>
      </c>
      <c r="S108" s="2" t="s">
        <v>316</v>
      </c>
      <c r="T108" s="2">
        <v>1196</v>
      </c>
      <c r="U108" s="2" t="s">
        <v>316</v>
      </c>
      <c r="V108" s="2" t="s">
        <v>317</v>
      </c>
      <c r="W108" s="2">
        <v>1000</v>
      </c>
    </row>
    <row r="109" spans="1:23">
      <c r="A109" s="2" t="s">
        <v>1407</v>
      </c>
      <c r="B109" s="2">
        <v>2012</v>
      </c>
      <c r="C109" s="2">
        <v>12</v>
      </c>
      <c r="D109" s="2">
        <v>135268211</v>
      </c>
      <c r="E109" s="2">
        <v>4471400</v>
      </c>
      <c r="F109" s="2">
        <v>70</v>
      </c>
      <c r="G109" s="2">
        <v>301406</v>
      </c>
      <c r="H109" s="2">
        <v>301406</v>
      </c>
      <c r="I109" s="2" t="s">
        <v>325</v>
      </c>
      <c r="J109" s="69">
        <v>-1008.8</v>
      </c>
      <c r="K109" s="2" t="s">
        <v>326</v>
      </c>
      <c r="L109" s="2">
        <v>122092403</v>
      </c>
      <c r="R109" s="2">
        <v>1196</v>
      </c>
      <c r="S109" s="2" t="s">
        <v>316</v>
      </c>
      <c r="T109" s="2">
        <v>1196</v>
      </c>
      <c r="U109" s="2" t="s">
        <v>316</v>
      </c>
      <c r="V109" s="2" t="s">
        <v>317</v>
      </c>
      <c r="W109" s="2">
        <v>1000</v>
      </c>
    </row>
    <row r="110" spans="1:23">
      <c r="A110" s="2" t="s">
        <v>1407</v>
      </c>
      <c r="B110" s="2">
        <v>2012</v>
      </c>
      <c r="C110" s="2">
        <v>12</v>
      </c>
      <c r="D110" s="2">
        <v>135268211</v>
      </c>
      <c r="E110" s="2">
        <v>4471400</v>
      </c>
      <c r="F110" s="2">
        <v>70</v>
      </c>
      <c r="G110" s="2">
        <v>301406</v>
      </c>
      <c r="H110" s="2">
        <v>301406</v>
      </c>
      <c r="I110" s="2" t="s">
        <v>325</v>
      </c>
      <c r="J110" s="69">
        <v>-0.01</v>
      </c>
      <c r="K110" s="2" t="s">
        <v>326</v>
      </c>
      <c r="L110" s="2">
        <v>122092403</v>
      </c>
      <c r="R110" s="2">
        <v>1196</v>
      </c>
      <c r="S110" s="2" t="s">
        <v>316</v>
      </c>
      <c r="T110" s="2">
        <v>1196</v>
      </c>
      <c r="U110" s="2" t="s">
        <v>316</v>
      </c>
      <c r="V110" s="2" t="s">
        <v>317</v>
      </c>
      <c r="W110" s="2">
        <v>1000</v>
      </c>
    </row>
    <row r="111" spans="1:23">
      <c r="A111" s="2" t="s">
        <v>1407</v>
      </c>
      <c r="B111" s="2">
        <v>2012</v>
      </c>
      <c r="C111" s="2">
        <v>12</v>
      </c>
      <c r="D111" s="2">
        <v>135268211</v>
      </c>
      <c r="E111" s="2">
        <v>4471400</v>
      </c>
      <c r="F111" s="2">
        <v>70</v>
      </c>
      <c r="G111" s="2">
        <v>301406</v>
      </c>
      <c r="H111" s="2">
        <v>301406</v>
      </c>
      <c r="I111" s="2" t="s">
        <v>325</v>
      </c>
      <c r="J111" s="69">
        <v>-1578.54</v>
      </c>
      <c r="K111" s="2" t="s">
        <v>326</v>
      </c>
      <c r="L111" s="2">
        <v>122092403</v>
      </c>
      <c r="R111" s="2">
        <v>1196</v>
      </c>
      <c r="S111" s="2" t="s">
        <v>316</v>
      </c>
      <c r="T111" s="2">
        <v>1196</v>
      </c>
      <c r="U111" s="2" t="s">
        <v>316</v>
      </c>
      <c r="V111" s="2" t="s">
        <v>317</v>
      </c>
      <c r="W111" s="2">
        <v>1000</v>
      </c>
    </row>
    <row r="112" spans="1:23">
      <c r="A112" s="2" t="s">
        <v>1407</v>
      </c>
      <c r="B112" s="2">
        <v>2012</v>
      </c>
      <c r="C112" s="2">
        <v>12</v>
      </c>
      <c r="D112" s="2">
        <v>135268211</v>
      </c>
      <c r="E112" s="2">
        <v>4471400</v>
      </c>
      <c r="F112" s="2">
        <v>70</v>
      </c>
      <c r="G112" s="2">
        <v>301406</v>
      </c>
      <c r="H112" s="2">
        <v>301406</v>
      </c>
      <c r="I112" s="2" t="s">
        <v>325</v>
      </c>
      <c r="J112" s="69">
        <v>-0.01</v>
      </c>
      <c r="K112" s="2" t="s">
        <v>326</v>
      </c>
      <c r="L112" s="2">
        <v>122092403</v>
      </c>
      <c r="R112" s="2">
        <v>1196</v>
      </c>
      <c r="S112" s="2" t="s">
        <v>316</v>
      </c>
      <c r="T112" s="2">
        <v>1196</v>
      </c>
      <c r="U112" s="2" t="s">
        <v>316</v>
      </c>
      <c r="V112" s="2" t="s">
        <v>317</v>
      </c>
      <c r="W112" s="2">
        <v>1000</v>
      </c>
    </row>
    <row r="113" spans="1:23">
      <c r="A113" s="2" t="s">
        <v>1407</v>
      </c>
      <c r="B113" s="2">
        <v>2012</v>
      </c>
      <c r="C113" s="2">
        <v>12</v>
      </c>
      <c r="D113" s="2">
        <v>135268212</v>
      </c>
      <c r="E113" s="2">
        <v>4471400</v>
      </c>
      <c r="F113" s="2">
        <v>70</v>
      </c>
      <c r="G113" s="2">
        <v>301406</v>
      </c>
      <c r="H113" s="2">
        <v>301406</v>
      </c>
      <c r="I113" s="2" t="s">
        <v>325</v>
      </c>
      <c r="J113" s="69">
        <v>-888129.35</v>
      </c>
      <c r="K113" s="2" t="s">
        <v>1058</v>
      </c>
      <c r="L113" s="2">
        <v>122092404</v>
      </c>
      <c r="R113" s="2">
        <v>1196</v>
      </c>
      <c r="S113" s="2" t="s">
        <v>316</v>
      </c>
      <c r="T113" s="2">
        <v>1196</v>
      </c>
      <c r="U113" s="2" t="s">
        <v>316</v>
      </c>
      <c r="V113" s="2" t="s">
        <v>317</v>
      </c>
      <c r="W113" s="2">
        <v>1000</v>
      </c>
    </row>
    <row r="114" spans="1:23">
      <c r="A114" s="2" t="s">
        <v>1407</v>
      </c>
      <c r="B114" s="2">
        <v>2012</v>
      </c>
      <c r="C114" s="2">
        <v>12</v>
      </c>
      <c r="D114" s="2">
        <v>135268212</v>
      </c>
      <c r="E114" s="2">
        <v>4471400</v>
      </c>
      <c r="F114" s="2">
        <v>70</v>
      </c>
      <c r="G114" s="2">
        <v>301406</v>
      </c>
      <c r="H114" s="2">
        <v>301406</v>
      </c>
      <c r="I114" s="2" t="s">
        <v>325</v>
      </c>
      <c r="J114" s="69">
        <v>-1974440.15</v>
      </c>
      <c r="K114" s="2" t="s">
        <v>1058</v>
      </c>
      <c r="L114" s="2">
        <v>122092404</v>
      </c>
      <c r="R114" s="2">
        <v>1196</v>
      </c>
      <c r="S114" s="2" t="s">
        <v>316</v>
      </c>
      <c r="T114" s="2">
        <v>1196</v>
      </c>
      <c r="U114" s="2" t="s">
        <v>316</v>
      </c>
      <c r="V114" s="2" t="s">
        <v>317</v>
      </c>
      <c r="W114" s="2">
        <v>1000</v>
      </c>
    </row>
    <row r="115" spans="1:23">
      <c r="A115" s="2" t="s">
        <v>1407</v>
      </c>
      <c r="B115" s="2">
        <v>2012</v>
      </c>
      <c r="C115" s="2">
        <v>12</v>
      </c>
      <c r="D115" s="2">
        <v>135268216</v>
      </c>
      <c r="E115" s="2">
        <v>4471400</v>
      </c>
      <c r="F115" s="2">
        <v>70</v>
      </c>
      <c r="G115" s="2">
        <v>301406</v>
      </c>
      <c r="H115" s="2">
        <v>301406</v>
      </c>
      <c r="I115" s="2" t="s">
        <v>325</v>
      </c>
      <c r="J115" s="69">
        <v>-566902.5</v>
      </c>
      <c r="K115" s="2" t="s">
        <v>1058</v>
      </c>
      <c r="L115" s="2">
        <v>122092408</v>
      </c>
      <c r="R115" s="2">
        <v>1196</v>
      </c>
      <c r="S115" s="2" t="s">
        <v>316</v>
      </c>
      <c r="T115" s="2">
        <v>1196</v>
      </c>
      <c r="U115" s="2" t="s">
        <v>316</v>
      </c>
      <c r="V115" s="2" t="s">
        <v>317</v>
      </c>
      <c r="W115" s="2">
        <v>1000</v>
      </c>
    </row>
    <row r="116" spans="1:23">
      <c r="A116" s="2" t="s">
        <v>1407</v>
      </c>
      <c r="B116" s="2">
        <v>2012</v>
      </c>
      <c r="C116" s="2">
        <v>12</v>
      </c>
      <c r="D116" s="2">
        <v>135268216</v>
      </c>
      <c r="E116" s="2">
        <v>4471400</v>
      </c>
      <c r="F116" s="2">
        <v>70</v>
      </c>
      <c r="G116" s="2">
        <v>301406</v>
      </c>
      <c r="H116" s="2">
        <v>301406</v>
      </c>
      <c r="I116" s="2" t="s">
        <v>325</v>
      </c>
      <c r="J116" s="69">
        <v>-36040</v>
      </c>
      <c r="K116" s="2" t="s">
        <v>1058</v>
      </c>
      <c r="L116" s="2">
        <v>122092408</v>
      </c>
      <c r="R116" s="2">
        <v>1196</v>
      </c>
      <c r="S116" s="2" t="s">
        <v>316</v>
      </c>
      <c r="T116" s="2">
        <v>1196</v>
      </c>
      <c r="U116" s="2" t="s">
        <v>316</v>
      </c>
      <c r="V116" s="2" t="s">
        <v>317</v>
      </c>
      <c r="W116" s="2">
        <v>1000</v>
      </c>
    </row>
    <row r="117" spans="1:23">
      <c r="A117" s="2" t="s">
        <v>1407</v>
      </c>
      <c r="B117" s="2">
        <v>2012</v>
      </c>
      <c r="C117" s="2">
        <v>12</v>
      </c>
      <c r="D117" s="2">
        <v>135268216</v>
      </c>
      <c r="E117" s="2">
        <v>4471400</v>
      </c>
      <c r="F117" s="2">
        <v>70</v>
      </c>
      <c r="G117" s="2">
        <v>301406</v>
      </c>
      <c r="H117" s="2">
        <v>301406</v>
      </c>
      <c r="I117" s="2" t="s">
        <v>325</v>
      </c>
      <c r="J117" s="69">
        <v>-321333</v>
      </c>
      <c r="K117" s="2" t="s">
        <v>1058</v>
      </c>
      <c r="L117" s="2">
        <v>122092408</v>
      </c>
      <c r="R117" s="2">
        <v>1196</v>
      </c>
      <c r="S117" s="2" t="s">
        <v>316</v>
      </c>
      <c r="T117" s="2">
        <v>1196</v>
      </c>
      <c r="U117" s="2" t="s">
        <v>316</v>
      </c>
      <c r="V117" s="2" t="s">
        <v>317</v>
      </c>
      <c r="W117" s="2">
        <v>1000</v>
      </c>
    </row>
    <row r="118" spans="1:23">
      <c r="A118" s="2" t="s">
        <v>1407</v>
      </c>
      <c r="B118" s="2">
        <v>2012</v>
      </c>
      <c r="C118" s="2">
        <v>12</v>
      </c>
      <c r="D118" s="2">
        <v>135268218</v>
      </c>
      <c r="E118" s="2">
        <v>4471400</v>
      </c>
      <c r="F118" s="2">
        <v>70</v>
      </c>
      <c r="G118" s="2">
        <v>301406</v>
      </c>
      <c r="H118" s="2">
        <v>301406</v>
      </c>
      <c r="I118" s="2" t="s">
        <v>325</v>
      </c>
      <c r="J118" s="69">
        <v>-29805</v>
      </c>
      <c r="K118" s="2" t="s">
        <v>1058</v>
      </c>
      <c r="L118" s="2">
        <v>122092410</v>
      </c>
      <c r="R118" s="2">
        <v>1196</v>
      </c>
      <c r="S118" s="2" t="s">
        <v>316</v>
      </c>
      <c r="T118" s="2">
        <v>1196</v>
      </c>
      <c r="U118" s="2" t="s">
        <v>316</v>
      </c>
      <c r="V118" s="2" t="s">
        <v>317</v>
      </c>
      <c r="W118" s="2">
        <v>1000</v>
      </c>
    </row>
    <row r="119" spans="1:23">
      <c r="A119" s="2" t="s">
        <v>1407</v>
      </c>
      <c r="B119" s="2">
        <v>2012</v>
      </c>
      <c r="C119" s="2">
        <v>12</v>
      </c>
      <c r="D119" s="2">
        <v>135268223</v>
      </c>
      <c r="E119" s="2">
        <v>4471400</v>
      </c>
      <c r="F119" s="2">
        <v>70</v>
      </c>
      <c r="G119" s="2">
        <v>301406</v>
      </c>
      <c r="H119" s="2">
        <v>301406</v>
      </c>
      <c r="I119" s="2" t="s">
        <v>325</v>
      </c>
      <c r="J119" s="69">
        <v>-795000</v>
      </c>
      <c r="K119" s="2" t="s">
        <v>1058</v>
      </c>
      <c r="L119" s="2">
        <v>122092415</v>
      </c>
      <c r="R119" s="2">
        <v>1196</v>
      </c>
      <c r="S119" s="2" t="s">
        <v>316</v>
      </c>
      <c r="T119" s="2">
        <v>1196</v>
      </c>
      <c r="U119" s="2" t="s">
        <v>316</v>
      </c>
      <c r="V119" s="2" t="s">
        <v>317</v>
      </c>
      <c r="W119" s="2">
        <v>1000</v>
      </c>
    </row>
    <row r="120" spans="1:23">
      <c r="A120" s="2" t="s">
        <v>1407</v>
      </c>
      <c r="B120" s="2">
        <v>2012</v>
      </c>
      <c r="C120" s="2">
        <v>12</v>
      </c>
      <c r="D120" s="2">
        <v>135268228</v>
      </c>
      <c r="E120" s="2">
        <v>4471400</v>
      </c>
      <c r="F120" s="2">
        <v>70</v>
      </c>
      <c r="G120" s="2">
        <v>301406</v>
      </c>
      <c r="H120" s="2">
        <v>301406</v>
      </c>
      <c r="I120" s="2" t="s">
        <v>325</v>
      </c>
      <c r="J120" s="69">
        <v>-65800</v>
      </c>
      <c r="K120" s="2" t="s">
        <v>1058</v>
      </c>
      <c r="L120" s="2">
        <v>122092420</v>
      </c>
      <c r="R120" s="2">
        <v>1196</v>
      </c>
      <c r="S120" s="2" t="s">
        <v>316</v>
      </c>
      <c r="T120" s="2">
        <v>1196</v>
      </c>
      <c r="U120" s="2" t="s">
        <v>316</v>
      </c>
      <c r="V120" s="2" t="s">
        <v>317</v>
      </c>
      <c r="W120" s="2">
        <v>1000</v>
      </c>
    </row>
    <row r="121" spans="1:23">
      <c r="A121" s="2" t="s">
        <v>1407</v>
      </c>
      <c r="B121" s="2">
        <v>2012</v>
      </c>
      <c r="C121" s="2">
        <v>12</v>
      </c>
      <c r="D121" s="2">
        <v>135268273</v>
      </c>
      <c r="E121" s="2">
        <v>4471400</v>
      </c>
      <c r="F121" s="2">
        <v>70</v>
      </c>
      <c r="G121" s="2">
        <v>301406</v>
      </c>
      <c r="H121" s="2">
        <v>301406</v>
      </c>
      <c r="I121" s="2" t="s">
        <v>325</v>
      </c>
      <c r="J121" s="69">
        <v>-2694.75</v>
      </c>
      <c r="K121" s="2" t="s">
        <v>333</v>
      </c>
      <c r="L121" s="2">
        <v>122092465</v>
      </c>
      <c r="R121" s="2">
        <v>1196</v>
      </c>
      <c r="S121" s="2" t="s">
        <v>316</v>
      </c>
      <c r="T121" s="2">
        <v>1196</v>
      </c>
      <c r="U121" s="2" t="s">
        <v>316</v>
      </c>
      <c r="V121" s="2" t="s">
        <v>317</v>
      </c>
      <c r="W121" s="2">
        <v>1000</v>
      </c>
    </row>
    <row r="122" spans="1:23">
      <c r="A122" s="2" t="s">
        <v>1407</v>
      </c>
      <c r="B122" s="2">
        <v>2012</v>
      </c>
      <c r="C122" s="2">
        <v>12</v>
      </c>
      <c r="D122" s="2">
        <v>135268274</v>
      </c>
      <c r="E122" s="2">
        <v>4471400</v>
      </c>
      <c r="F122" s="2">
        <v>70</v>
      </c>
      <c r="G122" s="2">
        <v>301406</v>
      </c>
      <c r="H122" s="2">
        <v>301406</v>
      </c>
      <c r="I122" s="2" t="s">
        <v>325</v>
      </c>
      <c r="J122" s="69">
        <v>-623312.5</v>
      </c>
      <c r="K122" s="2" t="s">
        <v>1058</v>
      </c>
      <c r="L122" s="2">
        <v>122092466</v>
      </c>
      <c r="R122" s="2">
        <v>1196</v>
      </c>
      <c r="S122" s="2" t="s">
        <v>316</v>
      </c>
      <c r="T122" s="2">
        <v>1196</v>
      </c>
      <c r="U122" s="2" t="s">
        <v>316</v>
      </c>
      <c r="V122" s="2" t="s">
        <v>317</v>
      </c>
      <c r="W122" s="2">
        <v>1000</v>
      </c>
    </row>
    <row r="123" spans="1:23">
      <c r="A123" s="2" t="s">
        <v>1407</v>
      </c>
      <c r="B123" s="2">
        <v>2012</v>
      </c>
      <c r="C123" s="2">
        <v>12</v>
      </c>
      <c r="D123" s="2">
        <v>135268276</v>
      </c>
      <c r="E123" s="2">
        <v>4471400</v>
      </c>
      <c r="F123" s="2">
        <v>70</v>
      </c>
      <c r="G123" s="2">
        <v>301406</v>
      </c>
      <c r="H123" s="2">
        <v>301406</v>
      </c>
      <c r="I123" s="2" t="s">
        <v>325</v>
      </c>
      <c r="J123" s="69">
        <v>-8200</v>
      </c>
      <c r="K123" s="2" t="s">
        <v>1058</v>
      </c>
      <c r="L123" s="2">
        <v>122092468</v>
      </c>
      <c r="R123" s="2">
        <v>1196</v>
      </c>
      <c r="S123" s="2" t="s">
        <v>316</v>
      </c>
      <c r="T123" s="2">
        <v>1196</v>
      </c>
      <c r="U123" s="2" t="s">
        <v>316</v>
      </c>
      <c r="V123" s="2" t="s">
        <v>317</v>
      </c>
      <c r="W123" s="2">
        <v>1000</v>
      </c>
    </row>
    <row r="124" spans="1:23">
      <c r="A124" s="2" t="s">
        <v>1407</v>
      </c>
      <c r="B124" s="2">
        <v>2012</v>
      </c>
      <c r="C124" s="2">
        <v>12</v>
      </c>
      <c r="D124" s="2">
        <v>135268281</v>
      </c>
      <c r="E124" s="2">
        <v>4471400</v>
      </c>
      <c r="F124" s="2">
        <v>70</v>
      </c>
      <c r="G124" s="2">
        <v>301406</v>
      </c>
      <c r="H124" s="2">
        <v>301406</v>
      </c>
      <c r="I124" s="2" t="s">
        <v>325</v>
      </c>
      <c r="J124" s="69">
        <v>-520</v>
      </c>
      <c r="K124" s="2" t="s">
        <v>1058</v>
      </c>
      <c r="L124" s="2">
        <v>122092473</v>
      </c>
      <c r="R124" s="2">
        <v>1196</v>
      </c>
      <c r="S124" s="2" t="s">
        <v>316</v>
      </c>
      <c r="T124" s="2">
        <v>1196</v>
      </c>
      <c r="U124" s="2" t="s">
        <v>316</v>
      </c>
      <c r="V124" s="2" t="s">
        <v>317</v>
      </c>
      <c r="W124" s="2">
        <v>1000</v>
      </c>
    </row>
    <row r="125" spans="1:23">
      <c r="A125" s="2" t="s">
        <v>1407</v>
      </c>
      <c r="B125" s="2">
        <v>2012</v>
      </c>
      <c r="C125" s="2">
        <v>12</v>
      </c>
      <c r="D125" s="2">
        <v>135268285</v>
      </c>
      <c r="E125" s="2">
        <v>4471400</v>
      </c>
      <c r="F125" s="2">
        <v>70</v>
      </c>
      <c r="G125" s="2">
        <v>301406</v>
      </c>
      <c r="H125" s="2">
        <v>301406</v>
      </c>
      <c r="I125" s="2" t="s">
        <v>325</v>
      </c>
      <c r="J125" s="69">
        <v>-189640</v>
      </c>
      <c r="K125" s="2" t="s">
        <v>1058</v>
      </c>
      <c r="L125" s="2">
        <v>122092477</v>
      </c>
      <c r="R125" s="2">
        <v>1196</v>
      </c>
      <c r="S125" s="2" t="s">
        <v>316</v>
      </c>
      <c r="T125" s="2">
        <v>1196</v>
      </c>
      <c r="U125" s="2" t="s">
        <v>316</v>
      </c>
      <c r="V125" s="2" t="s">
        <v>317</v>
      </c>
      <c r="W125" s="2">
        <v>1000</v>
      </c>
    </row>
    <row r="126" spans="1:23">
      <c r="A126" s="2" t="s">
        <v>1407</v>
      </c>
      <c r="B126" s="2">
        <v>2012</v>
      </c>
      <c r="C126" s="2">
        <v>12</v>
      </c>
      <c r="D126" s="2">
        <v>135268285</v>
      </c>
      <c r="E126" s="2">
        <v>4471400</v>
      </c>
      <c r="F126" s="2">
        <v>70</v>
      </c>
      <c r="G126" s="2">
        <v>301406</v>
      </c>
      <c r="H126" s="2">
        <v>301406</v>
      </c>
      <c r="I126" s="2" t="s">
        <v>325</v>
      </c>
      <c r="J126" s="69">
        <v>-6642371.5199999996</v>
      </c>
      <c r="K126" s="2" t="s">
        <v>1058</v>
      </c>
      <c r="L126" s="2">
        <v>122092477</v>
      </c>
      <c r="R126" s="2">
        <v>1196</v>
      </c>
      <c r="S126" s="2" t="s">
        <v>316</v>
      </c>
      <c r="T126" s="2">
        <v>1196</v>
      </c>
      <c r="U126" s="2" t="s">
        <v>316</v>
      </c>
      <c r="V126" s="2" t="s">
        <v>317</v>
      </c>
      <c r="W126" s="2">
        <v>1000</v>
      </c>
    </row>
    <row r="127" spans="1:23">
      <c r="A127" s="2" t="s">
        <v>1407</v>
      </c>
      <c r="B127" s="2">
        <v>2012</v>
      </c>
      <c r="C127" s="2">
        <v>12</v>
      </c>
      <c r="D127" s="2">
        <v>135268290</v>
      </c>
      <c r="E127" s="2">
        <v>4471400</v>
      </c>
      <c r="F127" s="2">
        <v>70</v>
      </c>
      <c r="G127" s="2">
        <v>301406</v>
      </c>
      <c r="H127" s="2">
        <v>301406</v>
      </c>
      <c r="I127" s="2" t="s">
        <v>325</v>
      </c>
      <c r="J127" s="69">
        <v>-4573.7</v>
      </c>
      <c r="K127" s="2" t="s">
        <v>333</v>
      </c>
      <c r="L127" s="2">
        <v>122092482</v>
      </c>
      <c r="R127" s="2">
        <v>1196</v>
      </c>
      <c r="S127" s="2" t="s">
        <v>316</v>
      </c>
      <c r="T127" s="2">
        <v>1196</v>
      </c>
      <c r="U127" s="2" t="s">
        <v>316</v>
      </c>
      <c r="V127" s="2" t="s">
        <v>317</v>
      </c>
      <c r="W127" s="2">
        <v>1000</v>
      </c>
    </row>
    <row r="128" spans="1:23">
      <c r="A128" s="2" t="s">
        <v>1407</v>
      </c>
      <c r="B128" s="2">
        <v>2012</v>
      </c>
      <c r="C128" s="2">
        <v>12</v>
      </c>
      <c r="D128" s="2">
        <v>135268291</v>
      </c>
      <c r="E128" s="2">
        <v>4471400</v>
      </c>
      <c r="F128" s="2">
        <v>70</v>
      </c>
      <c r="G128" s="2">
        <v>301406</v>
      </c>
      <c r="H128" s="2">
        <v>301406</v>
      </c>
      <c r="I128" s="2" t="s">
        <v>325</v>
      </c>
      <c r="J128" s="69">
        <v>-51650</v>
      </c>
      <c r="K128" s="2" t="s">
        <v>1058</v>
      </c>
      <c r="L128" s="2">
        <v>122092483</v>
      </c>
      <c r="R128" s="2">
        <v>1196</v>
      </c>
      <c r="S128" s="2" t="s">
        <v>316</v>
      </c>
      <c r="T128" s="2">
        <v>1196</v>
      </c>
      <c r="U128" s="2" t="s">
        <v>316</v>
      </c>
      <c r="V128" s="2" t="s">
        <v>317</v>
      </c>
      <c r="W128" s="2">
        <v>1000</v>
      </c>
    </row>
    <row r="129" spans="1:23">
      <c r="A129" s="2" t="s">
        <v>1407</v>
      </c>
      <c r="B129" s="2">
        <v>2012</v>
      </c>
      <c r="C129" s="2">
        <v>12</v>
      </c>
      <c r="D129" s="2">
        <v>135268293</v>
      </c>
      <c r="E129" s="2">
        <v>4471400</v>
      </c>
      <c r="F129" s="2">
        <v>70</v>
      </c>
      <c r="G129" s="2">
        <v>301406</v>
      </c>
      <c r="H129" s="2">
        <v>301406</v>
      </c>
      <c r="I129" s="2" t="s">
        <v>325</v>
      </c>
      <c r="J129" s="69">
        <v>-37500</v>
      </c>
      <c r="K129" s="2" t="s">
        <v>1058</v>
      </c>
      <c r="L129" s="2">
        <v>122092485</v>
      </c>
      <c r="R129" s="2">
        <v>1196</v>
      </c>
      <c r="S129" s="2" t="s">
        <v>316</v>
      </c>
      <c r="T129" s="2">
        <v>1196</v>
      </c>
      <c r="U129" s="2" t="s">
        <v>316</v>
      </c>
      <c r="V129" s="2" t="s">
        <v>317</v>
      </c>
      <c r="W129" s="2">
        <v>1000</v>
      </c>
    </row>
    <row r="130" spans="1:23">
      <c r="A130" s="2" t="s">
        <v>1407</v>
      </c>
      <c r="B130" s="2">
        <v>2012</v>
      </c>
      <c r="C130" s="2">
        <v>12</v>
      </c>
      <c r="D130" s="2">
        <v>135268293</v>
      </c>
      <c r="E130" s="2">
        <v>4471400</v>
      </c>
      <c r="F130" s="2">
        <v>70</v>
      </c>
      <c r="G130" s="2">
        <v>301406</v>
      </c>
      <c r="H130" s="2">
        <v>301406</v>
      </c>
      <c r="I130" s="2" t="s">
        <v>325</v>
      </c>
      <c r="J130" s="69">
        <v>-204405.5</v>
      </c>
      <c r="K130" s="2" t="s">
        <v>1058</v>
      </c>
      <c r="L130" s="2">
        <v>122092485</v>
      </c>
      <c r="R130" s="2">
        <v>1196</v>
      </c>
      <c r="S130" s="2" t="s">
        <v>316</v>
      </c>
      <c r="T130" s="2">
        <v>1196</v>
      </c>
      <c r="U130" s="2" t="s">
        <v>316</v>
      </c>
      <c r="V130" s="2" t="s">
        <v>317</v>
      </c>
      <c r="W130" s="2">
        <v>1000</v>
      </c>
    </row>
    <row r="131" spans="1:23">
      <c r="A131" s="2" t="s">
        <v>1407</v>
      </c>
      <c r="B131" s="2">
        <v>2012</v>
      </c>
      <c r="C131" s="2">
        <v>12</v>
      </c>
      <c r="D131" s="2">
        <v>135268297</v>
      </c>
      <c r="E131" s="2">
        <v>4471400</v>
      </c>
      <c r="F131" s="2">
        <v>70</v>
      </c>
      <c r="G131" s="2">
        <v>301406</v>
      </c>
      <c r="H131" s="2">
        <v>301406</v>
      </c>
      <c r="I131" s="2" t="s">
        <v>325</v>
      </c>
      <c r="J131" s="69">
        <v>-136320</v>
      </c>
      <c r="K131" s="2" t="s">
        <v>1058</v>
      </c>
      <c r="L131" s="2">
        <v>122092489</v>
      </c>
      <c r="R131" s="2">
        <v>1196</v>
      </c>
      <c r="S131" s="2" t="s">
        <v>316</v>
      </c>
      <c r="T131" s="2">
        <v>1196</v>
      </c>
      <c r="U131" s="2" t="s">
        <v>316</v>
      </c>
      <c r="V131" s="2" t="s">
        <v>317</v>
      </c>
      <c r="W131" s="2">
        <v>1000</v>
      </c>
    </row>
    <row r="132" spans="1:23">
      <c r="A132" s="2" t="s">
        <v>1407</v>
      </c>
      <c r="B132" s="2">
        <v>2012</v>
      </c>
      <c r="C132" s="2">
        <v>12</v>
      </c>
      <c r="D132" s="2">
        <v>135268328</v>
      </c>
      <c r="E132" s="2">
        <v>4471400</v>
      </c>
      <c r="F132" s="2">
        <v>70</v>
      </c>
      <c r="G132" s="2">
        <v>301406</v>
      </c>
      <c r="H132" s="2">
        <v>301406</v>
      </c>
      <c r="I132" s="2" t="s">
        <v>325</v>
      </c>
      <c r="J132" s="69">
        <v>-1642597.5</v>
      </c>
      <c r="K132" s="2" t="s">
        <v>1058</v>
      </c>
      <c r="L132" s="2">
        <v>122092500</v>
      </c>
      <c r="R132" s="2">
        <v>1196</v>
      </c>
      <c r="S132" s="2" t="s">
        <v>316</v>
      </c>
      <c r="T132" s="2">
        <v>1196</v>
      </c>
      <c r="U132" s="2" t="s">
        <v>316</v>
      </c>
      <c r="V132" s="2" t="s">
        <v>317</v>
      </c>
      <c r="W132" s="2">
        <v>1000</v>
      </c>
    </row>
    <row r="133" spans="1:23">
      <c r="A133" s="2" t="s">
        <v>1407</v>
      </c>
      <c r="B133" s="2">
        <v>2012</v>
      </c>
      <c r="C133" s="2">
        <v>12</v>
      </c>
      <c r="D133" s="2">
        <v>135268330</v>
      </c>
      <c r="E133" s="2">
        <v>4471400</v>
      </c>
      <c r="F133" s="2">
        <v>70</v>
      </c>
      <c r="G133" s="2">
        <v>301406</v>
      </c>
      <c r="H133" s="2">
        <v>301406</v>
      </c>
      <c r="I133" s="2" t="s">
        <v>325</v>
      </c>
      <c r="J133" s="69">
        <v>-44850</v>
      </c>
      <c r="K133" s="2" t="s">
        <v>1058</v>
      </c>
      <c r="L133" s="2">
        <v>122092502</v>
      </c>
      <c r="R133" s="2">
        <v>1196</v>
      </c>
      <c r="S133" s="2" t="s">
        <v>316</v>
      </c>
      <c r="T133" s="2">
        <v>1196</v>
      </c>
      <c r="U133" s="2" t="s">
        <v>316</v>
      </c>
      <c r="V133" s="2" t="s">
        <v>317</v>
      </c>
      <c r="W133" s="2">
        <v>1000</v>
      </c>
    </row>
    <row r="134" spans="1:23">
      <c r="A134" s="2" t="s">
        <v>1407</v>
      </c>
      <c r="B134" s="2">
        <v>2012</v>
      </c>
      <c r="C134" s="2">
        <v>12</v>
      </c>
      <c r="D134" s="2">
        <v>135268350</v>
      </c>
      <c r="E134" s="2">
        <v>4471400</v>
      </c>
      <c r="F134" s="2">
        <v>70</v>
      </c>
      <c r="G134" s="2">
        <v>301406</v>
      </c>
      <c r="H134" s="2">
        <v>301406</v>
      </c>
      <c r="I134" s="2" t="s">
        <v>325</v>
      </c>
      <c r="J134" s="69">
        <v>-2233827.5</v>
      </c>
      <c r="K134" s="2" t="s">
        <v>1058</v>
      </c>
      <c r="L134" s="2">
        <v>122092522</v>
      </c>
      <c r="R134" s="2">
        <v>1196</v>
      </c>
      <c r="S134" s="2" t="s">
        <v>316</v>
      </c>
      <c r="T134" s="2">
        <v>1196</v>
      </c>
      <c r="U134" s="2" t="s">
        <v>316</v>
      </c>
      <c r="V134" s="2" t="s">
        <v>317</v>
      </c>
      <c r="W134" s="2">
        <v>1000</v>
      </c>
    </row>
    <row r="135" spans="1:23">
      <c r="A135" s="2" t="s">
        <v>1408</v>
      </c>
      <c r="B135" s="2">
        <v>2012</v>
      </c>
      <c r="C135" s="2">
        <v>12</v>
      </c>
      <c r="D135" s="2">
        <v>135268545</v>
      </c>
      <c r="E135" s="2">
        <v>4471400</v>
      </c>
      <c r="F135" s="2">
        <v>50</v>
      </c>
      <c r="G135" s="2">
        <v>303100</v>
      </c>
      <c r="H135" s="2">
        <v>303100</v>
      </c>
      <c r="I135" s="2" t="s">
        <v>322</v>
      </c>
      <c r="J135" s="69">
        <v>-277.10000000000002</v>
      </c>
      <c r="K135" s="2" t="s">
        <v>1075</v>
      </c>
      <c r="L135" s="2">
        <v>122085311</v>
      </c>
      <c r="R135" s="2">
        <v>1192</v>
      </c>
      <c r="S135" s="2" t="s">
        <v>323</v>
      </c>
      <c r="T135" s="2">
        <v>1192</v>
      </c>
      <c r="U135" s="2" t="s">
        <v>323</v>
      </c>
      <c r="V135" s="2" t="s">
        <v>324</v>
      </c>
      <c r="W135" s="2">
        <v>1000</v>
      </c>
    </row>
    <row r="136" spans="1:23">
      <c r="A136" s="2" t="s">
        <v>1408</v>
      </c>
      <c r="B136" s="2">
        <v>2012</v>
      </c>
      <c r="C136" s="2">
        <v>12</v>
      </c>
      <c r="D136" s="2">
        <v>135289198</v>
      </c>
      <c r="E136" s="2">
        <v>4471400</v>
      </c>
      <c r="F136" s="2">
        <v>50</v>
      </c>
      <c r="G136" s="2">
        <v>303100</v>
      </c>
      <c r="H136" s="2">
        <v>303100</v>
      </c>
      <c r="I136" s="2" t="s">
        <v>322</v>
      </c>
      <c r="J136" s="69">
        <v>-2997.38</v>
      </c>
      <c r="K136" s="2" t="s">
        <v>1076</v>
      </c>
      <c r="L136" s="2">
        <v>122090087</v>
      </c>
      <c r="R136" s="2">
        <v>1192</v>
      </c>
      <c r="S136" s="2" t="s">
        <v>323</v>
      </c>
      <c r="T136" s="2">
        <v>1192</v>
      </c>
      <c r="U136" s="2" t="s">
        <v>323</v>
      </c>
      <c r="V136" s="2" t="s">
        <v>324</v>
      </c>
      <c r="W136" s="2">
        <v>1000</v>
      </c>
    </row>
    <row r="137" spans="1:23">
      <c r="A137" s="2" t="s">
        <v>1408</v>
      </c>
      <c r="B137" s="2">
        <v>2012</v>
      </c>
      <c r="C137" s="2">
        <v>12</v>
      </c>
      <c r="D137" s="2">
        <v>135289198</v>
      </c>
      <c r="E137" s="2">
        <v>4471400</v>
      </c>
      <c r="F137" s="2">
        <v>50</v>
      </c>
      <c r="G137" s="2">
        <v>303100</v>
      </c>
      <c r="H137" s="2">
        <v>303100</v>
      </c>
      <c r="I137" s="2" t="s">
        <v>322</v>
      </c>
      <c r="J137" s="69">
        <v>-38641.599999999999</v>
      </c>
      <c r="K137" s="2" t="s">
        <v>1077</v>
      </c>
      <c r="L137" s="2">
        <v>122090087</v>
      </c>
      <c r="R137" s="2">
        <v>1192</v>
      </c>
      <c r="S137" s="2" t="s">
        <v>323</v>
      </c>
      <c r="T137" s="2">
        <v>1192</v>
      </c>
      <c r="U137" s="2" t="s">
        <v>323</v>
      </c>
      <c r="V137" s="2" t="s">
        <v>324</v>
      </c>
      <c r="W137" s="2">
        <v>1000</v>
      </c>
    </row>
    <row r="138" spans="1:23">
      <c r="A138" s="2" t="s">
        <v>1408</v>
      </c>
      <c r="B138" s="2">
        <v>2012</v>
      </c>
      <c r="C138" s="2">
        <v>12</v>
      </c>
      <c r="D138" s="2">
        <v>135289199</v>
      </c>
      <c r="E138" s="2">
        <v>4471400</v>
      </c>
      <c r="F138" s="2">
        <v>50</v>
      </c>
      <c r="G138" s="2">
        <v>303100</v>
      </c>
      <c r="H138" s="2">
        <v>303100</v>
      </c>
      <c r="I138" s="2" t="s">
        <v>322</v>
      </c>
      <c r="J138" s="69">
        <v>-61.14</v>
      </c>
      <c r="K138" s="2" t="s">
        <v>1078</v>
      </c>
      <c r="L138" s="2">
        <v>122090088</v>
      </c>
      <c r="R138" s="2">
        <v>1192</v>
      </c>
      <c r="S138" s="2" t="s">
        <v>323</v>
      </c>
      <c r="T138" s="2">
        <v>1192</v>
      </c>
      <c r="U138" s="2" t="s">
        <v>323</v>
      </c>
      <c r="V138" s="2" t="s">
        <v>324</v>
      </c>
      <c r="W138" s="2">
        <v>1000</v>
      </c>
    </row>
    <row r="139" spans="1:23">
      <c r="A139" s="2" t="s">
        <v>1408</v>
      </c>
      <c r="B139" s="2">
        <v>2012</v>
      </c>
      <c r="C139" s="2">
        <v>12</v>
      </c>
      <c r="D139" s="2">
        <v>135289199</v>
      </c>
      <c r="E139" s="2">
        <v>4471400</v>
      </c>
      <c r="F139" s="2">
        <v>50</v>
      </c>
      <c r="G139" s="2">
        <v>303100</v>
      </c>
      <c r="H139" s="2">
        <v>303100</v>
      </c>
      <c r="I139" s="2" t="s">
        <v>322</v>
      </c>
      <c r="J139" s="69">
        <v>-55313.760000000002</v>
      </c>
      <c r="K139" s="2" t="s">
        <v>1079</v>
      </c>
      <c r="L139" s="2">
        <v>122090088</v>
      </c>
      <c r="R139" s="2">
        <v>1192</v>
      </c>
      <c r="S139" s="2" t="s">
        <v>323</v>
      </c>
      <c r="T139" s="2">
        <v>1192</v>
      </c>
      <c r="U139" s="2" t="s">
        <v>323</v>
      </c>
      <c r="V139" s="2" t="s">
        <v>324</v>
      </c>
      <c r="W139" s="2">
        <v>1000</v>
      </c>
    </row>
    <row r="140" spans="1:23">
      <c r="A140" s="2" t="s">
        <v>1408</v>
      </c>
      <c r="B140" s="2">
        <v>2012</v>
      </c>
      <c r="C140" s="2">
        <v>12</v>
      </c>
      <c r="D140" s="2">
        <v>135297047</v>
      </c>
      <c r="E140" s="2">
        <v>4471400</v>
      </c>
      <c r="F140" s="2">
        <v>50</v>
      </c>
      <c r="G140" s="2">
        <v>303100</v>
      </c>
      <c r="H140" s="2">
        <v>303100</v>
      </c>
      <c r="I140" s="2" t="s">
        <v>322</v>
      </c>
      <c r="J140" s="69">
        <v>-178.99</v>
      </c>
      <c r="K140" s="2" t="s">
        <v>1080</v>
      </c>
      <c r="L140" s="2">
        <v>122094648</v>
      </c>
      <c r="R140" s="2">
        <v>1192</v>
      </c>
      <c r="S140" s="2" t="s">
        <v>323</v>
      </c>
      <c r="T140" s="2">
        <v>1192</v>
      </c>
      <c r="U140" s="2" t="s">
        <v>323</v>
      </c>
      <c r="V140" s="2" t="s">
        <v>324</v>
      </c>
      <c r="W140" s="2">
        <v>1000</v>
      </c>
    </row>
    <row r="141" spans="1:23">
      <c r="A141" s="2" t="s">
        <v>1408</v>
      </c>
      <c r="B141" s="2">
        <v>2012</v>
      </c>
      <c r="C141" s="2">
        <v>12</v>
      </c>
      <c r="D141" s="2">
        <v>135301193</v>
      </c>
      <c r="E141" s="2">
        <v>4471400</v>
      </c>
      <c r="F141" s="2">
        <v>50</v>
      </c>
      <c r="G141" s="2">
        <v>303100</v>
      </c>
      <c r="H141" s="2">
        <v>303100</v>
      </c>
      <c r="I141" s="2" t="s">
        <v>322</v>
      </c>
      <c r="J141" s="69">
        <v>-2511.86</v>
      </c>
      <c r="K141" s="2" t="s">
        <v>1081</v>
      </c>
      <c r="L141" s="2">
        <v>122089483</v>
      </c>
      <c r="R141" s="2">
        <v>1192</v>
      </c>
      <c r="S141" s="2" t="s">
        <v>323</v>
      </c>
      <c r="T141" s="2">
        <v>1192</v>
      </c>
      <c r="U141" s="2" t="s">
        <v>323</v>
      </c>
      <c r="V141" s="2" t="s">
        <v>324</v>
      </c>
      <c r="W141" s="2">
        <v>1000</v>
      </c>
    </row>
    <row r="142" spans="1:23">
      <c r="A142" s="2" t="s">
        <v>1408</v>
      </c>
      <c r="B142" s="2">
        <v>2012</v>
      </c>
      <c r="C142" s="2">
        <v>12</v>
      </c>
      <c r="D142" s="2">
        <v>135301194</v>
      </c>
      <c r="E142" s="2">
        <v>4471400</v>
      </c>
      <c r="F142" s="2">
        <v>50</v>
      </c>
      <c r="G142" s="2">
        <v>303100</v>
      </c>
      <c r="H142" s="2">
        <v>303100</v>
      </c>
      <c r="I142" s="2" t="s">
        <v>322</v>
      </c>
      <c r="J142" s="69">
        <v>-340.87</v>
      </c>
      <c r="K142" s="2" t="s">
        <v>1082</v>
      </c>
      <c r="L142" s="2">
        <v>122089484</v>
      </c>
      <c r="R142" s="2">
        <v>1192</v>
      </c>
      <c r="S142" s="2" t="s">
        <v>323</v>
      </c>
      <c r="T142" s="2">
        <v>1192</v>
      </c>
      <c r="U142" s="2" t="s">
        <v>323</v>
      </c>
      <c r="V142" s="2" t="s">
        <v>324</v>
      </c>
      <c r="W142" s="2">
        <v>1000</v>
      </c>
    </row>
    <row r="143" spans="1:23">
      <c r="A143" s="2" t="s">
        <v>1408</v>
      </c>
      <c r="B143" s="2">
        <v>2012</v>
      </c>
      <c r="C143" s="2">
        <v>12</v>
      </c>
      <c r="D143" s="2">
        <v>135301194</v>
      </c>
      <c r="E143" s="2">
        <v>4471400</v>
      </c>
      <c r="F143" s="2">
        <v>50</v>
      </c>
      <c r="G143" s="2">
        <v>303100</v>
      </c>
      <c r="H143" s="2">
        <v>303100</v>
      </c>
      <c r="I143" s="2" t="s">
        <v>322</v>
      </c>
      <c r="J143" s="69">
        <v>-1000.89</v>
      </c>
      <c r="K143" s="2" t="s">
        <v>1083</v>
      </c>
      <c r="L143" s="2">
        <v>122089484</v>
      </c>
      <c r="R143" s="2">
        <v>1192</v>
      </c>
      <c r="S143" s="2" t="s">
        <v>323</v>
      </c>
      <c r="T143" s="2">
        <v>1192</v>
      </c>
      <c r="U143" s="2" t="s">
        <v>323</v>
      </c>
      <c r="V143" s="2" t="s">
        <v>324</v>
      </c>
      <c r="W143" s="2">
        <v>1000</v>
      </c>
    </row>
    <row r="144" spans="1:23">
      <c r="A144" s="2" t="s">
        <v>1408</v>
      </c>
      <c r="B144" s="2">
        <v>2012</v>
      </c>
      <c r="C144" s="2">
        <v>12</v>
      </c>
      <c r="D144" s="2">
        <v>135301197</v>
      </c>
      <c r="E144" s="2">
        <v>4471400</v>
      </c>
      <c r="F144" s="2">
        <v>50</v>
      </c>
      <c r="G144" s="2">
        <v>303100</v>
      </c>
      <c r="H144" s="2">
        <v>303100</v>
      </c>
      <c r="I144" s="2" t="s">
        <v>322</v>
      </c>
      <c r="J144" s="69">
        <v>-6916.48</v>
      </c>
      <c r="K144" s="2" t="s">
        <v>1084</v>
      </c>
      <c r="L144" s="2">
        <v>122089487</v>
      </c>
      <c r="R144" s="2">
        <v>1192</v>
      </c>
      <c r="S144" s="2" t="s">
        <v>323</v>
      </c>
      <c r="T144" s="2">
        <v>1192</v>
      </c>
      <c r="U144" s="2" t="s">
        <v>323</v>
      </c>
      <c r="V144" s="2" t="s">
        <v>324</v>
      </c>
      <c r="W144" s="2">
        <v>1000</v>
      </c>
    </row>
    <row r="145" spans="1:23">
      <c r="A145" s="2" t="s">
        <v>1408</v>
      </c>
      <c r="B145" s="2">
        <v>2012</v>
      </c>
      <c r="C145" s="2">
        <v>12</v>
      </c>
      <c r="D145" s="2">
        <v>135304442</v>
      </c>
      <c r="E145" s="2">
        <v>4471400</v>
      </c>
      <c r="F145" s="2">
        <v>70</v>
      </c>
      <c r="G145" s="2">
        <v>301409</v>
      </c>
      <c r="H145" s="2">
        <v>301409</v>
      </c>
      <c r="I145" s="2" t="s">
        <v>328</v>
      </c>
      <c r="J145" s="69">
        <v>-865796.25</v>
      </c>
      <c r="K145" s="2" t="s">
        <v>329</v>
      </c>
      <c r="L145" s="2">
        <v>122094873</v>
      </c>
      <c r="R145" s="2">
        <v>1196</v>
      </c>
      <c r="S145" s="2" t="s">
        <v>316</v>
      </c>
      <c r="T145" s="2">
        <v>1196</v>
      </c>
      <c r="U145" s="2" t="s">
        <v>316</v>
      </c>
      <c r="V145" s="2" t="s">
        <v>317</v>
      </c>
      <c r="W145" s="2">
        <v>1000</v>
      </c>
    </row>
    <row r="146" spans="1:23">
      <c r="A146" s="2" t="s">
        <v>1408</v>
      </c>
      <c r="B146" s="2">
        <v>2012</v>
      </c>
      <c r="C146" s="2">
        <v>12</v>
      </c>
      <c r="D146" s="2">
        <v>135304445</v>
      </c>
      <c r="E146" s="2">
        <v>4471400</v>
      </c>
      <c r="F146" s="2">
        <v>70</v>
      </c>
      <c r="G146" s="2">
        <v>301412</v>
      </c>
      <c r="H146" s="2">
        <v>301412</v>
      </c>
      <c r="I146" s="2" t="s">
        <v>330</v>
      </c>
      <c r="J146" s="69">
        <v>-22515456.23</v>
      </c>
      <c r="K146" s="2" t="s">
        <v>331</v>
      </c>
      <c r="L146" s="2">
        <v>122094874</v>
      </c>
      <c r="R146" s="2">
        <v>1196</v>
      </c>
      <c r="S146" s="2" t="s">
        <v>316</v>
      </c>
      <c r="T146" s="2">
        <v>1196</v>
      </c>
      <c r="U146" s="2" t="s">
        <v>316</v>
      </c>
      <c r="V146" s="2" t="s">
        <v>317</v>
      </c>
      <c r="W146" s="2">
        <v>1000</v>
      </c>
    </row>
    <row r="147" spans="1:23">
      <c r="A147" s="2" t="s">
        <v>1408</v>
      </c>
      <c r="B147" s="2">
        <v>2012</v>
      </c>
      <c r="C147" s="2">
        <v>12</v>
      </c>
      <c r="D147" s="2">
        <v>135323166</v>
      </c>
      <c r="E147" s="2">
        <v>4471400</v>
      </c>
      <c r="F147" s="2">
        <v>50</v>
      </c>
      <c r="G147" s="2">
        <v>303100</v>
      </c>
      <c r="H147" s="2">
        <v>303100</v>
      </c>
      <c r="I147" s="2" t="s">
        <v>322</v>
      </c>
      <c r="J147" s="69">
        <v>226942.29</v>
      </c>
      <c r="K147" s="2" t="s">
        <v>1085</v>
      </c>
      <c r="L147" s="2">
        <v>122094700</v>
      </c>
      <c r="R147" s="2">
        <v>1192</v>
      </c>
      <c r="S147" s="2" t="s">
        <v>323</v>
      </c>
      <c r="T147" s="2">
        <v>1192</v>
      </c>
      <c r="U147" s="2" t="s">
        <v>323</v>
      </c>
      <c r="V147" s="2" t="s">
        <v>324</v>
      </c>
      <c r="W147" s="2">
        <v>1000</v>
      </c>
    </row>
    <row r="148" spans="1:23">
      <c r="A148" s="2" t="s">
        <v>1407</v>
      </c>
      <c r="B148" s="2">
        <v>2012</v>
      </c>
      <c r="C148" s="2">
        <v>12</v>
      </c>
      <c r="D148" s="2">
        <v>135323166</v>
      </c>
      <c r="E148" s="2">
        <v>4471400</v>
      </c>
      <c r="F148" s="2">
        <v>70</v>
      </c>
      <c r="G148" s="2">
        <v>303028</v>
      </c>
      <c r="H148" s="2">
        <v>303028</v>
      </c>
      <c r="I148" s="2" t="s">
        <v>332</v>
      </c>
      <c r="J148" s="69">
        <v>-226942.29</v>
      </c>
      <c r="K148" s="2" t="s">
        <v>1086</v>
      </c>
      <c r="L148" s="2">
        <v>122094700</v>
      </c>
      <c r="R148" s="2">
        <v>1196</v>
      </c>
      <c r="S148" s="2" t="s">
        <v>316</v>
      </c>
      <c r="T148" s="2">
        <v>1196</v>
      </c>
      <c r="U148" s="2" t="s">
        <v>316</v>
      </c>
      <c r="V148" s="2" t="s">
        <v>317</v>
      </c>
      <c r="W148" s="2">
        <v>1000</v>
      </c>
    </row>
    <row r="149" spans="1:23">
      <c r="A149" s="2" t="s">
        <v>1407</v>
      </c>
      <c r="B149" s="2">
        <v>2012</v>
      </c>
      <c r="C149" s="2">
        <v>12</v>
      </c>
      <c r="D149" s="2">
        <v>135523389</v>
      </c>
      <c r="E149" s="2">
        <v>4471400</v>
      </c>
      <c r="F149" s="2">
        <v>70</v>
      </c>
      <c r="G149" s="2">
        <v>301406</v>
      </c>
      <c r="H149" s="2">
        <v>301406</v>
      </c>
      <c r="I149" s="2" t="s">
        <v>325</v>
      </c>
      <c r="J149" s="69">
        <v>0.01</v>
      </c>
      <c r="K149" s="2" t="s">
        <v>321</v>
      </c>
      <c r="L149" s="2">
        <v>122112130</v>
      </c>
      <c r="R149" s="2">
        <v>1196</v>
      </c>
      <c r="S149" s="2" t="s">
        <v>316</v>
      </c>
      <c r="T149" s="2">
        <v>1196</v>
      </c>
      <c r="U149" s="2" t="s">
        <v>316</v>
      </c>
      <c r="V149" s="2" t="s">
        <v>317</v>
      </c>
      <c r="W149" s="2">
        <v>1000</v>
      </c>
    </row>
    <row r="150" spans="1:23">
      <c r="A150" s="2" t="s">
        <v>1407</v>
      </c>
      <c r="B150" s="2">
        <v>2012</v>
      </c>
      <c r="C150" s="2">
        <v>12</v>
      </c>
      <c r="D150" s="2">
        <v>135523389</v>
      </c>
      <c r="E150" s="2">
        <v>4471400</v>
      </c>
      <c r="F150" s="2">
        <v>70</v>
      </c>
      <c r="G150" s="2">
        <v>301406</v>
      </c>
      <c r="H150" s="2">
        <v>301406</v>
      </c>
      <c r="I150" s="2" t="s">
        <v>325</v>
      </c>
      <c r="J150" s="69">
        <v>-0.01</v>
      </c>
      <c r="K150" s="2" t="s">
        <v>321</v>
      </c>
      <c r="L150" s="2">
        <v>122112130</v>
      </c>
      <c r="R150" s="2">
        <v>1196</v>
      </c>
      <c r="S150" s="2" t="s">
        <v>316</v>
      </c>
      <c r="T150" s="2">
        <v>1196</v>
      </c>
      <c r="U150" s="2" t="s">
        <v>316</v>
      </c>
      <c r="V150" s="2" t="s">
        <v>317</v>
      </c>
      <c r="W150" s="2">
        <v>1000</v>
      </c>
    </row>
    <row r="151" spans="1:23">
      <c r="A151" s="2" t="s">
        <v>1407</v>
      </c>
      <c r="B151" s="2">
        <v>2012</v>
      </c>
      <c r="C151" s="2">
        <v>12</v>
      </c>
      <c r="D151" s="2">
        <v>135686860</v>
      </c>
      <c r="E151" s="2">
        <v>4471400</v>
      </c>
      <c r="F151" s="2">
        <v>70</v>
      </c>
      <c r="G151" s="2">
        <v>303028</v>
      </c>
      <c r="H151" s="2">
        <v>303028</v>
      </c>
      <c r="I151" s="2" t="s">
        <v>332</v>
      </c>
      <c r="J151" s="69">
        <v>0.01</v>
      </c>
      <c r="K151" s="2" t="s">
        <v>1087</v>
      </c>
      <c r="L151" s="2">
        <v>1800077600</v>
      </c>
      <c r="R151" s="2">
        <v>1196</v>
      </c>
      <c r="S151" s="2" t="s">
        <v>316</v>
      </c>
      <c r="T151" s="2">
        <v>1196</v>
      </c>
      <c r="U151" s="2" t="s">
        <v>316</v>
      </c>
      <c r="V151" s="2" t="s">
        <v>317</v>
      </c>
      <c r="W151" s="2">
        <v>1000</v>
      </c>
    </row>
    <row r="152" spans="1:23">
      <c r="A152" s="2" t="s">
        <v>1407</v>
      </c>
      <c r="B152" s="2">
        <v>2012</v>
      </c>
      <c r="C152" s="2">
        <v>12</v>
      </c>
      <c r="D152" s="2">
        <v>135686860</v>
      </c>
      <c r="E152" s="2">
        <v>4471400</v>
      </c>
      <c r="F152" s="2">
        <v>70</v>
      </c>
      <c r="G152" s="2">
        <v>303028</v>
      </c>
      <c r="H152" s="2">
        <v>303028</v>
      </c>
      <c r="I152" s="2" t="s">
        <v>332</v>
      </c>
      <c r="J152" s="69">
        <v>-0.01</v>
      </c>
      <c r="K152" s="2" t="s">
        <v>1087</v>
      </c>
      <c r="L152" s="2">
        <v>1800077600</v>
      </c>
      <c r="R152" s="2">
        <v>1196</v>
      </c>
      <c r="S152" s="2" t="s">
        <v>316</v>
      </c>
      <c r="T152" s="2">
        <v>1196</v>
      </c>
      <c r="U152" s="2" t="s">
        <v>316</v>
      </c>
      <c r="V152" s="2" t="s">
        <v>317</v>
      </c>
      <c r="W152" s="2">
        <v>1000</v>
      </c>
    </row>
    <row r="153" spans="1:23">
      <c r="A153" s="2" t="s">
        <v>1408</v>
      </c>
      <c r="B153" s="2">
        <v>2012</v>
      </c>
      <c r="C153" s="2">
        <v>12</v>
      </c>
      <c r="D153" s="2">
        <v>136140086</v>
      </c>
      <c r="E153" s="2">
        <v>4471400</v>
      </c>
      <c r="F153" s="2">
        <v>70</v>
      </c>
      <c r="G153" s="2">
        <v>301409</v>
      </c>
      <c r="H153" s="2">
        <v>301409</v>
      </c>
      <c r="I153" s="2" t="s">
        <v>328</v>
      </c>
      <c r="J153" s="69">
        <v>731381.5</v>
      </c>
      <c r="K153" s="2" t="s">
        <v>329</v>
      </c>
      <c r="L153" s="2">
        <v>122360569</v>
      </c>
      <c r="R153" s="2">
        <v>1196</v>
      </c>
      <c r="S153" s="2" t="s">
        <v>316</v>
      </c>
      <c r="T153" s="2">
        <v>1196</v>
      </c>
      <c r="U153" s="2" t="s">
        <v>316</v>
      </c>
      <c r="V153" s="2" t="s">
        <v>317</v>
      </c>
      <c r="W153" s="2">
        <v>1000</v>
      </c>
    </row>
    <row r="154" spans="1:23">
      <c r="A154" s="2" t="s">
        <v>1408</v>
      </c>
      <c r="B154" s="2">
        <v>2012</v>
      </c>
      <c r="C154" s="2">
        <v>12</v>
      </c>
      <c r="D154" s="2">
        <v>136140090</v>
      </c>
      <c r="E154" s="2">
        <v>4471400</v>
      </c>
      <c r="F154" s="2">
        <v>70</v>
      </c>
      <c r="G154" s="2">
        <v>301412</v>
      </c>
      <c r="H154" s="2">
        <v>301412</v>
      </c>
      <c r="I154" s="2" t="s">
        <v>330</v>
      </c>
      <c r="J154" s="69">
        <v>27239233.73</v>
      </c>
      <c r="K154" s="2" t="s">
        <v>331</v>
      </c>
      <c r="L154" s="2">
        <v>122360570</v>
      </c>
      <c r="R154" s="2">
        <v>1196</v>
      </c>
      <c r="S154" s="2" t="s">
        <v>316</v>
      </c>
      <c r="T154" s="2">
        <v>1196</v>
      </c>
      <c r="U154" s="2" t="s">
        <v>316</v>
      </c>
      <c r="V154" s="2" t="s">
        <v>317</v>
      </c>
      <c r="W154" s="2">
        <v>1000</v>
      </c>
    </row>
    <row r="155" spans="1:23">
      <c r="A155" s="2" t="s">
        <v>1408</v>
      </c>
      <c r="B155" s="2">
        <v>2012</v>
      </c>
      <c r="C155" s="2">
        <v>12</v>
      </c>
      <c r="D155" s="2">
        <v>135304442</v>
      </c>
      <c r="E155" s="2">
        <v>4472000</v>
      </c>
      <c r="F155" s="2">
        <v>70</v>
      </c>
      <c r="G155" s="2">
        <v>301419</v>
      </c>
      <c r="H155" s="2">
        <v>301419</v>
      </c>
      <c r="I155" s="2" t="s">
        <v>335</v>
      </c>
      <c r="J155" s="69">
        <v>53109646.990000002</v>
      </c>
      <c r="K155" s="2" t="s">
        <v>336</v>
      </c>
      <c r="L155" s="2">
        <v>122094873</v>
      </c>
      <c r="R155" s="2">
        <v>1196</v>
      </c>
      <c r="S155" s="2" t="s">
        <v>316</v>
      </c>
      <c r="T155" s="2">
        <v>1196</v>
      </c>
      <c r="U155" s="2" t="s">
        <v>316</v>
      </c>
      <c r="V155" s="2" t="s">
        <v>317</v>
      </c>
      <c r="W155" s="2">
        <v>1000</v>
      </c>
    </row>
    <row r="156" spans="1:23">
      <c r="A156" s="2" t="s">
        <v>1408</v>
      </c>
      <c r="B156" s="2">
        <v>2012</v>
      </c>
      <c r="C156" s="2">
        <v>12</v>
      </c>
      <c r="D156" s="2">
        <v>136140086</v>
      </c>
      <c r="E156" s="2">
        <v>4472000</v>
      </c>
      <c r="F156" s="2">
        <v>70</v>
      </c>
      <c r="G156" s="2">
        <v>301419</v>
      </c>
      <c r="H156" s="2">
        <v>301419</v>
      </c>
      <c r="I156" s="2" t="s">
        <v>335</v>
      </c>
      <c r="J156" s="69">
        <v>-56471387.600000001</v>
      </c>
      <c r="K156" s="2" t="s">
        <v>336</v>
      </c>
      <c r="L156" s="2">
        <v>122360569</v>
      </c>
      <c r="R156" s="2">
        <v>1196</v>
      </c>
      <c r="S156" s="2" t="s">
        <v>316</v>
      </c>
      <c r="T156" s="2">
        <v>1196</v>
      </c>
      <c r="U156" s="2" t="s">
        <v>316</v>
      </c>
      <c r="V156" s="2" t="s">
        <v>317</v>
      </c>
      <c r="W156" s="2">
        <v>1000</v>
      </c>
    </row>
    <row r="157" spans="1:23">
      <c r="A157" s="2" t="s">
        <v>1407</v>
      </c>
      <c r="B157" s="2">
        <v>2012</v>
      </c>
      <c r="C157" s="2">
        <v>12</v>
      </c>
      <c r="D157" s="2">
        <v>135268023</v>
      </c>
      <c r="E157" s="2">
        <v>4476100</v>
      </c>
      <c r="F157" s="2">
        <v>70</v>
      </c>
      <c r="G157" s="2">
        <v>304101</v>
      </c>
      <c r="H157" s="2">
        <v>304101</v>
      </c>
      <c r="I157" s="2" t="s">
        <v>339</v>
      </c>
      <c r="J157" s="69">
        <v>-955721.07</v>
      </c>
      <c r="K157" s="2" t="s">
        <v>1058</v>
      </c>
      <c r="L157" s="2">
        <v>122092255</v>
      </c>
      <c r="R157" s="2">
        <v>1196</v>
      </c>
      <c r="S157" s="2" t="s">
        <v>316</v>
      </c>
      <c r="T157" s="2">
        <v>1196</v>
      </c>
      <c r="U157" s="2" t="s">
        <v>316</v>
      </c>
      <c r="V157" s="2" t="s">
        <v>317</v>
      </c>
      <c r="W157" s="2">
        <v>1000</v>
      </c>
    </row>
    <row r="158" spans="1:23">
      <c r="A158" s="2" t="s">
        <v>1408</v>
      </c>
      <c r="B158" s="2">
        <v>2012</v>
      </c>
      <c r="C158" s="2">
        <v>12</v>
      </c>
      <c r="D158" s="2">
        <v>135304445</v>
      </c>
      <c r="E158" s="2">
        <v>4476100</v>
      </c>
      <c r="F158" s="2">
        <v>70</v>
      </c>
      <c r="G158" s="2">
        <v>304102</v>
      </c>
      <c r="H158" s="2">
        <v>304102</v>
      </c>
      <c r="I158" s="2" t="s">
        <v>337</v>
      </c>
      <c r="J158" s="69">
        <v>942995.65</v>
      </c>
      <c r="K158" s="2" t="s">
        <v>338</v>
      </c>
      <c r="L158" s="2">
        <v>122094874</v>
      </c>
      <c r="R158" s="2">
        <v>1196</v>
      </c>
      <c r="S158" s="2" t="s">
        <v>316</v>
      </c>
      <c r="T158" s="2">
        <v>1196</v>
      </c>
      <c r="U158" s="2" t="s">
        <v>316</v>
      </c>
      <c r="V158" s="2" t="s">
        <v>317</v>
      </c>
      <c r="W158" s="2">
        <v>1000</v>
      </c>
    </row>
    <row r="159" spans="1:23">
      <c r="A159" s="2" t="s">
        <v>1408</v>
      </c>
      <c r="B159" s="2">
        <v>2012</v>
      </c>
      <c r="C159" s="2">
        <v>12</v>
      </c>
      <c r="D159" s="2">
        <v>136140090</v>
      </c>
      <c r="E159" s="2">
        <v>4476100</v>
      </c>
      <c r="F159" s="2">
        <v>70</v>
      </c>
      <c r="G159" s="2">
        <v>304102</v>
      </c>
      <c r="H159" s="2">
        <v>304102</v>
      </c>
      <c r="I159" s="2" t="s">
        <v>337</v>
      </c>
      <c r="J159" s="69">
        <v>-1433398.23</v>
      </c>
      <c r="K159" s="2" t="s">
        <v>338</v>
      </c>
      <c r="L159" s="2">
        <v>122360570</v>
      </c>
      <c r="R159" s="2">
        <v>1196</v>
      </c>
      <c r="S159" s="2" t="s">
        <v>316</v>
      </c>
      <c r="T159" s="2">
        <v>1196</v>
      </c>
      <c r="U159" s="2" t="s">
        <v>316</v>
      </c>
      <c r="V159" s="2" t="s">
        <v>317</v>
      </c>
      <c r="W159" s="2">
        <v>1000</v>
      </c>
    </row>
    <row r="160" spans="1:23">
      <c r="A160" s="2" t="s">
        <v>1407</v>
      </c>
      <c r="B160" s="2">
        <v>2012</v>
      </c>
      <c r="C160" s="2">
        <v>12</v>
      </c>
      <c r="D160" s="2">
        <v>135268022</v>
      </c>
      <c r="E160" s="2">
        <v>4476200</v>
      </c>
      <c r="F160" s="2">
        <v>70</v>
      </c>
      <c r="G160" s="2">
        <v>304201</v>
      </c>
      <c r="H160" s="2">
        <v>304201</v>
      </c>
      <c r="I160" s="2" t="s">
        <v>20</v>
      </c>
      <c r="J160" s="69">
        <v>-800.25</v>
      </c>
      <c r="K160" s="2" t="s">
        <v>333</v>
      </c>
      <c r="L160" s="2">
        <v>122092254</v>
      </c>
      <c r="R160" s="2">
        <v>1196</v>
      </c>
      <c r="S160" s="2" t="s">
        <v>316</v>
      </c>
      <c r="T160" s="2">
        <v>1196</v>
      </c>
      <c r="U160" s="2" t="s">
        <v>316</v>
      </c>
      <c r="V160" s="2" t="s">
        <v>317</v>
      </c>
      <c r="W160" s="2">
        <v>1000</v>
      </c>
    </row>
    <row r="161" spans="1:23">
      <c r="A161" s="2" t="s">
        <v>1407</v>
      </c>
      <c r="B161" s="2">
        <v>2012</v>
      </c>
      <c r="C161" s="2">
        <v>12</v>
      </c>
      <c r="D161" s="2">
        <v>135268023</v>
      </c>
      <c r="E161" s="2">
        <v>4476200</v>
      </c>
      <c r="F161" s="2">
        <v>70</v>
      </c>
      <c r="G161" s="2">
        <v>304201</v>
      </c>
      <c r="H161" s="2">
        <v>304201</v>
      </c>
      <c r="I161" s="2" t="s">
        <v>20</v>
      </c>
      <c r="J161" s="69">
        <v>-23856.25</v>
      </c>
      <c r="K161" s="2" t="s">
        <v>1058</v>
      </c>
      <c r="L161" s="2">
        <v>122092255</v>
      </c>
      <c r="R161" s="2">
        <v>1196</v>
      </c>
      <c r="S161" s="2" t="s">
        <v>316</v>
      </c>
      <c r="T161" s="2">
        <v>1196</v>
      </c>
      <c r="U161" s="2" t="s">
        <v>316</v>
      </c>
      <c r="V161" s="2" t="s">
        <v>317</v>
      </c>
      <c r="W161" s="2">
        <v>1000</v>
      </c>
    </row>
    <row r="162" spans="1:23">
      <c r="A162" s="2" t="s">
        <v>1408</v>
      </c>
      <c r="B162" s="2">
        <v>2012</v>
      </c>
      <c r="C162" s="2">
        <v>12</v>
      </c>
      <c r="D162" s="2">
        <v>135268041</v>
      </c>
      <c r="E162" s="2">
        <v>4479000</v>
      </c>
      <c r="F162" s="2">
        <v>70</v>
      </c>
      <c r="G162" s="2">
        <v>301429</v>
      </c>
      <c r="H162" s="2">
        <v>301429</v>
      </c>
      <c r="I162" s="2" t="s">
        <v>340</v>
      </c>
      <c r="J162" s="69">
        <v>-390.83</v>
      </c>
      <c r="K162" s="2" t="s">
        <v>1057</v>
      </c>
      <c r="L162" s="2">
        <v>122092273</v>
      </c>
      <c r="R162" s="2">
        <v>1196</v>
      </c>
      <c r="S162" s="2" t="s">
        <v>316</v>
      </c>
      <c r="T162" s="2">
        <v>1196</v>
      </c>
      <c r="U162" s="2" t="s">
        <v>316</v>
      </c>
      <c r="V162" s="2" t="s">
        <v>317</v>
      </c>
      <c r="W162" s="2">
        <v>1000</v>
      </c>
    </row>
    <row r="163" spans="1:23">
      <c r="A163" s="2" t="s">
        <v>1408</v>
      </c>
      <c r="B163" s="2">
        <v>2012</v>
      </c>
      <c r="C163" s="2">
        <v>12</v>
      </c>
      <c r="D163" s="2">
        <v>135268132</v>
      </c>
      <c r="E163" s="2">
        <v>4479000</v>
      </c>
      <c r="F163" s="2">
        <v>70</v>
      </c>
      <c r="G163" s="2">
        <v>301428</v>
      </c>
      <c r="H163" s="2">
        <v>301428</v>
      </c>
      <c r="I163" s="2" t="s">
        <v>341</v>
      </c>
      <c r="J163" s="69">
        <v>-398.93</v>
      </c>
      <c r="K163" s="2" t="s">
        <v>1057</v>
      </c>
      <c r="L163" s="2">
        <v>122092344</v>
      </c>
      <c r="R163" s="2">
        <v>1196</v>
      </c>
      <c r="S163" s="2" t="s">
        <v>316</v>
      </c>
      <c r="T163" s="2">
        <v>1196</v>
      </c>
      <c r="U163" s="2" t="s">
        <v>316</v>
      </c>
      <c r="V163" s="2" t="s">
        <v>317</v>
      </c>
      <c r="W163" s="2">
        <v>1000</v>
      </c>
    </row>
    <row r="164" spans="1:23">
      <c r="A164" s="2" t="s">
        <v>1408</v>
      </c>
      <c r="B164" s="2">
        <v>2012</v>
      </c>
      <c r="C164" s="2">
        <v>12</v>
      </c>
      <c r="D164" s="2">
        <v>135268132</v>
      </c>
      <c r="E164" s="2">
        <v>4479000</v>
      </c>
      <c r="F164" s="2">
        <v>70</v>
      </c>
      <c r="G164" s="2">
        <v>301428</v>
      </c>
      <c r="H164" s="2">
        <v>301428</v>
      </c>
      <c r="I164" s="2" t="s">
        <v>341</v>
      </c>
      <c r="J164" s="69">
        <v>-2776.28</v>
      </c>
      <c r="K164" s="2" t="s">
        <v>1057</v>
      </c>
      <c r="L164" s="2">
        <v>122092344</v>
      </c>
      <c r="R164" s="2">
        <v>1196</v>
      </c>
      <c r="S164" s="2" t="s">
        <v>316</v>
      </c>
      <c r="T164" s="2">
        <v>1196</v>
      </c>
      <c r="U164" s="2" t="s">
        <v>316</v>
      </c>
      <c r="V164" s="2" t="s">
        <v>317</v>
      </c>
      <c r="W164" s="2">
        <v>1000</v>
      </c>
    </row>
    <row r="165" spans="1:23">
      <c r="A165" s="2" t="s">
        <v>1408</v>
      </c>
      <c r="B165" s="2">
        <v>2012</v>
      </c>
      <c r="C165" s="2">
        <v>12</v>
      </c>
      <c r="D165" s="2">
        <v>135268135</v>
      </c>
      <c r="E165" s="2">
        <v>4479000</v>
      </c>
      <c r="F165" s="2">
        <v>70</v>
      </c>
      <c r="G165" s="2">
        <v>301428</v>
      </c>
      <c r="H165" s="2">
        <v>301428</v>
      </c>
      <c r="I165" s="2" t="s">
        <v>341</v>
      </c>
      <c r="J165" s="69">
        <v>-2158.65</v>
      </c>
      <c r="K165" s="2" t="s">
        <v>1057</v>
      </c>
      <c r="L165" s="2">
        <v>122092347</v>
      </c>
      <c r="R165" s="2">
        <v>1196</v>
      </c>
      <c r="S165" s="2" t="s">
        <v>316</v>
      </c>
      <c r="T165" s="2">
        <v>1196</v>
      </c>
      <c r="U165" s="2" t="s">
        <v>316</v>
      </c>
      <c r="V165" s="2" t="s">
        <v>317</v>
      </c>
      <c r="W165" s="2">
        <v>1000</v>
      </c>
    </row>
    <row r="166" spans="1:23">
      <c r="A166" s="2" t="s">
        <v>1408</v>
      </c>
      <c r="B166" s="2">
        <v>2012</v>
      </c>
      <c r="C166" s="2">
        <v>12</v>
      </c>
      <c r="D166" s="2">
        <v>135268138</v>
      </c>
      <c r="E166" s="2">
        <v>4479000</v>
      </c>
      <c r="F166" s="2">
        <v>70</v>
      </c>
      <c r="G166" s="2">
        <v>301428</v>
      </c>
      <c r="H166" s="2">
        <v>301428</v>
      </c>
      <c r="I166" s="2" t="s">
        <v>341</v>
      </c>
      <c r="J166" s="69">
        <v>-1342.58</v>
      </c>
      <c r="K166" s="2" t="s">
        <v>1057</v>
      </c>
      <c r="L166" s="2">
        <v>122092350</v>
      </c>
      <c r="R166" s="2">
        <v>1196</v>
      </c>
      <c r="S166" s="2" t="s">
        <v>316</v>
      </c>
      <c r="T166" s="2">
        <v>1196</v>
      </c>
      <c r="U166" s="2" t="s">
        <v>316</v>
      </c>
      <c r="V166" s="2" t="s">
        <v>317</v>
      </c>
      <c r="W166" s="2">
        <v>1000</v>
      </c>
    </row>
    <row r="167" spans="1:23">
      <c r="A167" s="2" t="s">
        <v>1408</v>
      </c>
      <c r="B167" s="2">
        <v>2013</v>
      </c>
      <c r="C167" s="2">
        <v>1</v>
      </c>
      <c r="D167" s="2">
        <v>136488156</v>
      </c>
      <c r="E167" s="2">
        <v>4471000</v>
      </c>
      <c r="F167" s="2">
        <v>70</v>
      </c>
      <c r="G167" s="2">
        <v>301441</v>
      </c>
      <c r="H167" s="2">
        <v>301441</v>
      </c>
      <c r="I167" s="2" t="s">
        <v>315</v>
      </c>
      <c r="J167" s="358">
        <v>-84992.33</v>
      </c>
      <c r="K167" s="2" t="s">
        <v>1618</v>
      </c>
      <c r="L167" s="2">
        <v>122392131</v>
      </c>
      <c r="R167" s="357">
        <v>1196</v>
      </c>
      <c r="S167" s="2" t="s">
        <v>316</v>
      </c>
      <c r="T167" s="2">
        <v>1196</v>
      </c>
      <c r="U167" s="2" t="s">
        <v>316</v>
      </c>
      <c r="V167" s="2" t="s">
        <v>317</v>
      </c>
      <c r="W167" s="2">
        <v>1000</v>
      </c>
    </row>
    <row r="168" spans="1:23">
      <c r="A168" s="2" t="s">
        <v>1408</v>
      </c>
      <c r="B168" s="2">
        <v>2013</v>
      </c>
      <c r="C168" s="2">
        <v>1</v>
      </c>
      <c r="D168" s="2">
        <v>136488210</v>
      </c>
      <c r="E168" s="2">
        <v>4471000</v>
      </c>
      <c r="F168" s="2">
        <v>70</v>
      </c>
      <c r="G168" s="2">
        <v>301444</v>
      </c>
      <c r="H168" s="2">
        <v>301444</v>
      </c>
      <c r="I168" s="2" t="s">
        <v>318</v>
      </c>
      <c r="J168" s="2">
        <v>-645.59</v>
      </c>
      <c r="K168" s="2" t="s">
        <v>1618</v>
      </c>
      <c r="L168" s="2">
        <v>122392185</v>
      </c>
      <c r="R168" s="357">
        <v>1196</v>
      </c>
      <c r="S168" s="2" t="s">
        <v>316</v>
      </c>
      <c r="T168" s="2">
        <v>1196</v>
      </c>
      <c r="U168" s="2" t="s">
        <v>316</v>
      </c>
      <c r="V168" s="2" t="s">
        <v>317</v>
      </c>
      <c r="W168" s="2">
        <v>1000</v>
      </c>
    </row>
    <row r="169" spans="1:23">
      <c r="A169" s="2" t="s">
        <v>1408</v>
      </c>
      <c r="B169" s="2">
        <v>2013</v>
      </c>
      <c r="C169" s="2">
        <v>1</v>
      </c>
      <c r="D169" s="2">
        <v>136488210</v>
      </c>
      <c r="E169" s="2">
        <v>4471000</v>
      </c>
      <c r="F169" s="2">
        <v>70</v>
      </c>
      <c r="G169" s="2">
        <v>301444</v>
      </c>
      <c r="H169" s="2">
        <v>301444</v>
      </c>
      <c r="I169" s="2" t="s">
        <v>318</v>
      </c>
      <c r="J169" s="358">
        <v>-1497.63</v>
      </c>
      <c r="K169" s="2" t="s">
        <v>1618</v>
      </c>
      <c r="L169" s="2">
        <v>122392185</v>
      </c>
      <c r="R169" s="357">
        <v>1196</v>
      </c>
      <c r="S169" s="2" t="s">
        <v>316</v>
      </c>
      <c r="T169" s="2">
        <v>1196</v>
      </c>
      <c r="U169" s="2" t="s">
        <v>316</v>
      </c>
      <c r="V169" s="2" t="s">
        <v>317</v>
      </c>
      <c r="W169" s="2">
        <v>1000</v>
      </c>
    </row>
    <row r="170" spans="1:23">
      <c r="A170" s="2" t="s">
        <v>1408</v>
      </c>
      <c r="B170" s="2">
        <v>2013</v>
      </c>
      <c r="C170" s="2">
        <v>1</v>
      </c>
      <c r="D170" s="2">
        <v>136488286</v>
      </c>
      <c r="E170" s="2">
        <v>4471000</v>
      </c>
      <c r="F170" s="2">
        <v>70</v>
      </c>
      <c r="G170" s="2">
        <v>301443</v>
      </c>
      <c r="H170" s="2">
        <v>301443</v>
      </c>
      <c r="I170" s="2" t="s">
        <v>319</v>
      </c>
      <c r="J170" s="2">
        <v>-0.01</v>
      </c>
      <c r="K170" s="2" t="s">
        <v>1619</v>
      </c>
      <c r="L170" s="2">
        <v>122392261</v>
      </c>
      <c r="R170" s="357">
        <v>1196</v>
      </c>
      <c r="S170" s="2" t="s">
        <v>316</v>
      </c>
      <c r="T170" s="2">
        <v>1196</v>
      </c>
      <c r="U170" s="2" t="s">
        <v>316</v>
      </c>
      <c r="V170" s="2" t="s">
        <v>317</v>
      </c>
      <c r="W170" s="2">
        <v>1000</v>
      </c>
    </row>
    <row r="171" spans="1:23">
      <c r="A171" s="2" t="s">
        <v>1408</v>
      </c>
      <c r="B171" s="2">
        <v>2013</v>
      </c>
      <c r="C171" s="2">
        <v>1</v>
      </c>
      <c r="D171" s="2">
        <v>136488285</v>
      </c>
      <c r="E171" s="2">
        <v>4471000</v>
      </c>
      <c r="F171" s="2">
        <v>70</v>
      </c>
      <c r="G171" s="2">
        <v>301442</v>
      </c>
      <c r="H171" s="2">
        <v>301442</v>
      </c>
      <c r="I171" s="2" t="s">
        <v>320</v>
      </c>
      <c r="J171" s="358">
        <v>-165896.35999999999</v>
      </c>
      <c r="K171" s="2" t="s">
        <v>1618</v>
      </c>
      <c r="L171" s="2">
        <v>122392260</v>
      </c>
      <c r="R171" s="357">
        <v>1196</v>
      </c>
      <c r="S171" s="2" t="s">
        <v>316</v>
      </c>
      <c r="T171" s="2">
        <v>1196</v>
      </c>
      <c r="U171" s="2" t="s">
        <v>316</v>
      </c>
      <c r="V171" s="2" t="s">
        <v>317</v>
      </c>
      <c r="W171" s="2">
        <v>1000</v>
      </c>
    </row>
    <row r="172" spans="1:23">
      <c r="A172" s="2" t="s">
        <v>1408</v>
      </c>
      <c r="B172" s="2">
        <v>2013</v>
      </c>
      <c r="C172" s="2">
        <v>1</v>
      </c>
      <c r="D172" s="2">
        <v>136488285</v>
      </c>
      <c r="E172" s="2">
        <v>4471000</v>
      </c>
      <c r="F172" s="2">
        <v>70</v>
      </c>
      <c r="G172" s="2">
        <v>301442</v>
      </c>
      <c r="H172" s="2">
        <v>301442</v>
      </c>
      <c r="I172" s="2" t="s">
        <v>320</v>
      </c>
      <c r="J172" s="358">
        <v>-131361.9</v>
      </c>
      <c r="K172" s="2" t="s">
        <v>1618</v>
      </c>
      <c r="L172" s="2">
        <v>122392260</v>
      </c>
      <c r="R172" s="357">
        <v>1196</v>
      </c>
      <c r="S172" s="2" t="s">
        <v>316</v>
      </c>
      <c r="T172" s="2">
        <v>1196</v>
      </c>
      <c r="U172" s="2" t="s">
        <v>316</v>
      </c>
      <c r="V172" s="2" t="s">
        <v>317</v>
      </c>
      <c r="W172" s="2">
        <v>1000</v>
      </c>
    </row>
    <row r="173" spans="1:23">
      <c r="A173" s="2" t="s">
        <v>1408</v>
      </c>
      <c r="B173" s="2">
        <v>2013</v>
      </c>
      <c r="C173" s="2">
        <v>1</v>
      </c>
      <c r="D173" s="2">
        <v>136488287</v>
      </c>
      <c r="E173" s="2">
        <v>4471000</v>
      </c>
      <c r="F173" s="2">
        <v>70</v>
      </c>
      <c r="G173" s="2">
        <v>301443</v>
      </c>
      <c r="H173" s="2">
        <v>301443</v>
      </c>
      <c r="I173" s="2" t="s">
        <v>319</v>
      </c>
      <c r="J173" s="358">
        <v>-8074.55</v>
      </c>
      <c r="K173" s="2" t="s">
        <v>1618</v>
      </c>
      <c r="L173" s="2">
        <v>122392262</v>
      </c>
      <c r="R173" s="357">
        <v>1196</v>
      </c>
      <c r="S173" s="2" t="s">
        <v>316</v>
      </c>
      <c r="T173" s="2">
        <v>1196</v>
      </c>
      <c r="U173" s="2" t="s">
        <v>316</v>
      </c>
      <c r="V173" s="2" t="s">
        <v>317</v>
      </c>
      <c r="W173" s="2">
        <v>1000</v>
      </c>
    </row>
    <row r="174" spans="1:23">
      <c r="A174" s="2" t="s">
        <v>1408</v>
      </c>
      <c r="B174" s="2">
        <v>2013</v>
      </c>
      <c r="C174" s="2">
        <v>1</v>
      </c>
      <c r="D174" s="2">
        <v>136488287</v>
      </c>
      <c r="E174" s="2">
        <v>4471000</v>
      </c>
      <c r="F174" s="2">
        <v>70</v>
      </c>
      <c r="G174" s="2">
        <v>301443</v>
      </c>
      <c r="H174" s="2">
        <v>301443</v>
      </c>
      <c r="I174" s="2" t="s">
        <v>319</v>
      </c>
      <c r="J174" s="358">
        <v>-10242.36</v>
      </c>
      <c r="K174" s="2" t="s">
        <v>1618</v>
      </c>
      <c r="L174" s="2">
        <v>122392262</v>
      </c>
      <c r="R174" s="357">
        <v>1196</v>
      </c>
      <c r="S174" s="2" t="s">
        <v>316</v>
      </c>
      <c r="T174" s="2">
        <v>1196</v>
      </c>
      <c r="U174" s="2" t="s">
        <v>316</v>
      </c>
      <c r="V174" s="2" t="s">
        <v>317</v>
      </c>
      <c r="W174" s="2">
        <v>1000</v>
      </c>
    </row>
    <row r="175" spans="1:23">
      <c r="A175" s="2" t="s">
        <v>1408</v>
      </c>
      <c r="B175" s="2">
        <v>2013</v>
      </c>
      <c r="C175" s="2">
        <v>1</v>
      </c>
      <c r="D175" s="2">
        <v>136488283</v>
      </c>
      <c r="E175" s="2">
        <v>4471000</v>
      </c>
      <c r="F175" s="2">
        <v>70</v>
      </c>
      <c r="G175" s="2">
        <v>301443</v>
      </c>
      <c r="H175" s="2">
        <v>301443</v>
      </c>
      <c r="I175" s="2" t="s">
        <v>319</v>
      </c>
      <c r="J175" s="358">
        <v>-15782.83</v>
      </c>
      <c r="K175" s="2" t="s">
        <v>1618</v>
      </c>
      <c r="L175" s="2">
        <v>122392258</v>
      </c>
      <c r="R175" s="357">
        <v>1196</v>
      </c>
      <c r="S175" s="2" t="s">
        <v>316</v>
      </c>
      <c r="T175" s="2">
        <v>1196</v>
      </c>
      <c r="U175" s="2" t="s">
        <v>316</v>
      </c>
      <c r="V175" s="2" t="s">
        <v>317</v>
      </c>
      <c r="W175" s="2">
        <v>1000</v>
      </c>
    </row>
    <row r="176" spans="1:23">
      <c r="A176" s="2" t="s">
        <v>1408</v>
      </c>
      <c r="B176" s="2">
        <v>2013</v>
      </c>
      <c r="C176" s="2">
        <v>1</v>
      </c>
      <c r="D176" s="2">
        <v>136488283</v>
      </c>
      <c r="E176" s="2">
        <v>4471000</v>
      </c>
      <c r="F176" s="2">
        <v>70</v>
      </c>
      <c r="G176" s="2">
        <v>301443</v>
      </c>
      <c r="H176" s="2">
        <v>301443</v>
      </c>
      <c r="I176" s="2" t="s">
        <v>319</v>
      </c>
      <c r="J176" s="358">
        <v>-1051.3399999999999</v>
      </c>
      <c r="K176" s="2" t="s">
        <v>1618</v>
      </c>
      <c r="L176" s="2">
        <v>122392258</v>
      </c>
      <c r="R176" s="357">
        <v>1196</v>
      </c>
      <c r="S176" s="2" t="s">
        <v>316</v>
      </c>
      <c r="T176" s="2">
        <v>1196</v>
      </c>
      <c r="U176" s="2" t="s">
        <v>316</v>
      </c>
      <c r="V176" s="2" t="s">
        <v>317</v>
      </c>
      <c r="W176" s="2">
        <v>1000</v>
      </c>
    </row>
    <row r="177" spans="1:23">
      <c r="A177" s="2" t="s">
        <v>1408</v>
      </c>
      <c r="B177" s="2">
        <v>2013</v>
      </c>
      <c r="C177" s="2">
        <v>1</v>
      </c>
      <c r="D177" s="2">
        <v>136488283</v>
      </c>
      <c r="E177" s="2">
        <v>4471000</v>
      </c>
      <c r="F177" s="2">
        <v>70</v>
      </c>
      <c r="G177" s="2">
        <v>301443</v>
      </c>
      <c r="H177" s="2">
        <v>301443</v>
      </c>
      <c r="I177" s="2" t="s">
        <v>319</v>
      </c>
      <c r="J177" s="358">
        <v>-9031.14</v>
      </c>
      <c r="K177" s="2" t="s">
        <v>1618</v>
      </c>
      <c r="L177" s="2">
        <v>122392258</v>
      </c>
      <c r="R177" s="357">
        <v>1196</v>
      </c>
      <c r="S177" s="2" t="s">
        <v>316</v>
      </c>
      <c r="T177" s="2">
        <v>1196</v>
      </c>
      <c r="U177" s="2" t="s">
        <v>316</v>
      </c>
      <c r="V177" s="2" t="s">
        <v>317</v>
      </c>
      <c r="W177" s="2">
        <v>1000</v>
      </c>
    </row>
    <row r="178" spans="1:23">
      <c r="A178" s="2" t="s">
        <v>1408</v>
      </c>
      <c r="B178" s="2">
        <v>2013</v>
      </c>
      <c r="C178" s="2">
        <v>1</v>
      </c>
      <c r="D178" s="2">
        <v>136488283</v>
      </c>
      <c r="E178" s="2">
        <v>4471000</v>
      </c>
      <c r="F178" s="2">
        <v>70</v>
      </c>
      <c r="G178" s="2">
        <v>301443</v>
      </c>
      <c r="H178" s="2">
        <v>301443</v>
      </c>
      <c r="I178" s="2" t="s">
        <v>319</v>
      </c>
      <c r="J178" s="358">
        <v>-1829.17</v>
      </c>
      <c r="K178" s="2" t="s">
        <v>1618</v>
      </c>
      <c r="L178" s="2">
        <v>122392258</v>
      </c>
      <c r="R178" s="357">
        <v>1196</v>
      </c>
      <c r="S178" s="2" t="s">
        <v>316</v>
      </c>
      <c r="T178" s="2">
        <v>1196</v>
      </c>
      <c r="U178" s="2" t="s">
        <v>316</v>
      </c>
      <c r="V178" s="2" t="s">
        <v>317</v>
      </c>
      <c r="W178" s="2">
        <v>1000</v>
      </c>
    </row>
    <row r="179" spans="1:23">
      <c r="A179" s="2" t="s">
        <v>1408</v>
      </c>
      <c r="B179" s="2">
        <v>2013</v>
      </c>
      <c r="C179" s="2">
        <v>1</v>
      </c>
      <c r="D179" s="2">
        <v>136488288</v>
      </c>
      <c r="E179" s="2">
        <v>4471000</v>
      </c>
      <c r="F179" s="2">
        <v>70</v>
      </c>
      <c r="G179" s="2">
        <v>301443</v>
      </c>
      <c r="H179" s="2">
        <v>301443</v>
      </c>
      <c r="I179" s="2" t="s">
        <v>319</v>
      </c>
      <c r="J179" s="358">
        <v>-109629.96</v>
      </c>
      <c r="K179" s="2" t="s">
        <v>1618</v>
      </c>
      <c r="L179" s="2">
        <v>122392263</v>
      </c>
      <c r="R179" s="357">
        <v>1196</v>
      </c>
      <c r="S179" s="2" t="s">
        <v>316</v>
      </c>
      <c r="T179" s="2">
        <v>1196</v>
      </c>
      <c r="U179" s="2" t="s">
        <v>316</v>
      </c>
      <c r="V179" s="2" t="s">
        <v>317</v>
      </c>
      <c r="W179" s="2">
        <v>1000</v>
      </c>
    </row>
    <row r="180" spans="1:23">
      <c r="A180" s="2" t="s">
        <v>1408</v>
      </c>
      <c r="B180" s="2">
        <v>2013</v>
      </c>
      <c r="C180" s="2">
        <v>1</v>
      </c>
      <c r="D180" s="2">
        <v>136488288</v>
      </c>
      <c r="E180" s="2">
        <v>4471000</v>
      </c>
      <c r="F180" s="2">
        <v>70</v>
      </c>
      <c r="G180" s="2">
        <v>301443</v>
      </c>
      <c r="H180" s="2">
        <v>301443</v>
      </c>
      <c r="I180" s="2" t="s">
        <v>319</v>
      </c>
      <c r="J180" s="358">
        <v>-152451.44</v>
      </c>
      <c r="K180" s="2" t="s">
        <v>1618</v>
      </c>
      <c r="L180" s="2">
        <v>122392263</v>
      </c>
      <c r="R180" s="357">
        <v>1196</v>
      </c>
      <c r="S180" s="2" t="s">
        <v>316</v>
      </c>
      <c r="T180" s="2">
        <v>1196</v>
      </c>
      <c r="U180" s="2" t="s">
        <v>316</v>
      </c>
      <c r="V180" s="2" t="s">
        <v>317</v>
      </c>
      <c r="W180" s="2">
        <v>1000</v>
      </c>
    </row>
    <row r="181" spans="1:23">
      <c r="A181" s="2" t="s">
        <v>1408</v>
      </c>
      <c r="B181" s="2">
        <v>2013</v>
      </c>
      <c r="C181" s="2">
        <v>1</v>
      </c>
      <c r="D181" s="2">
        <v>136488289</v>
      </c>
      <c r="E181" s="2">
        <v>4471000</v>
      </c>
      <c r="F181" s="2">
        <v>70</v>
      </c>
      <c r="G181" s="2">
        <v>301443</v>
      </c>
      <c r="H181" s="2">
        <v>301443</v>
      </c>
      <c r="I181" s="2" t="s">
        <v>319</v>
      </c>
      <c r="J181" s="358">
        <v>-5034.4799999999996</v>
      </c>
      <c r="K181" s="2" t="s">
        <v>1618</v>
      </c>
      <c r="L181" s="2">
        <v>122392264</v>
      </c>
      <c r="R181" s="357">
        <v>1196</v>
      </c>
      <c r="S181" s="2" t="s">
        <v>316</v>
      </c>
      <c r="T181" s="2">
        <v>1196</v>
      </c>
      <c r="U181" s="2" t="s">
        <v>316</v>
      </c>
      <c r="V181" s="2" t="s">
        <v>317</v>
      </c>
      <c r="W181" s="2">
        <v>1000</v>
      </c>
    </row>
    <row r="182" spans="1:23">
      <c r="A182" s="2" t="s">
        <v>1408</v>
      </c>
      <c r="B182" s="2">
        <v>2013</v>
      </c>
      <c r="C182" s="2">
        <v>1</v>
      </c>
      <c r="D182" s="2">
        <v>136488289</v>
      </c>
      <c r="E182" s="2">
        <v>4471000</v>
      </c>
      <c r="F182" s="2">
        <v>70</v>
      </c>
      <c r="G182" s="2">
        <v>301443</v>
      </c>
      <c r="H182" s="2">
        <v>301443</v>
      </c>
      <c r="I182" s="2" t="s">
        <v>319</v>
      </c>
      <c r="J182" s="358">
        <v>-6652.34</v>
      </c>
      <c r="K182" s="2" t="s">
        <v>1618</v>
      </c>
      <c r="L182" s="2">
        <v>122392264</v>
      </c>
      <c r="R182" s="357">
        <v>1196</v>
      </c>
      <c r="S182" s="2" t="s">
        <v>316</v>
      </c>
      <c r="T182" s="2">
        <v>1196</v>
      </c>
      <c r="U182" s="2" t="s">
        <v>316</v>
      </c>
      <c r="V182" s="2" t="s">
        <v>317</v>
      </c>
      <c r="W182" s="2">
        <v>1000</v>
      </c>
    </row>
    <row r="183" spans="1:23">
      <c r="A183" s="2" t="s">
        <v>1408</v>
      </c>
      <c r="B183" s="2">
        <v>2013</v>
      </c>
      <c r="C183" s="2">
        <v>1</v>
      </c>
      <c r="D183" s="2">
        <v>136502778</v>
      </c>
      <c r="E183" s="2">
        <v>4471000</v>
      </c>
      <c r="F183" s="2">
        <v>70</v>
      </c>
      <c r="G183" s="2">
        <v>301442</v>
      </c>
      <c r="H183" s="2">
        <v>301442</v>
      </c>
      <c r="I183" s="2" t="s">
        <v>320</v>
      </c>
      <c r="J183" s="2">
        <v>0.01</v>
      </c>
      <c r="K183" s="2" t="s">
        <v>321</v>
      </c>
      <c r="L183" s="2">
        <v>122394713</v>
      </c>
      <c r="R183" s="357">
        <v>1196</v>
      </c>
      <c r="S183" s="2" t="s">
        <v>316</v>
      </c>
      <c r="T183" s="2">
        <v>1196</v>
      </c>
      <c r="U183" s="2" t="s">
        <v>316</v>
      </c>
      <c r="V183" s="2" t="s">
        <v>317</v>
      </c>
      <c r="W183" s="2">
        <v>1000</v>
      </c>
    </row>
    <row r="184" spans="1:23">
      <c r="A184" s="2" t="s">
        <v>1408</v>
      </c>
      <c r="B184" s="2">
        <v>2013</v>
      </c>
      <c r="C184" s="2">
        <v>1</v>
      </c>
      <c r="D184" s="2">
        <v>136502778</v>
      </c>
      <c r="E184" s="2">
        <v>4471000</v>
      </c>
      <c r="F184" s="2">
        <v>70</v>
      </c>
      <c r="G184" s="2">
        <v>301442</v>
      </c>
      <c r="H184" s="2">
        <v>301442</v>
      </c>
      <c r="I184" s="2" t="s">
        <v>320</v>
      </c>
      <c r="J184" s="2">
        <v>-0.01</v>
      </c>
      <c r="K184" s="2" t="s">
        <v>321</v>
      </c>
      <c r="L184" s="2">
        <v>122394713</v>
      </c>
      <c r="R184" s="357">
        <v>1196</v>
      </c>
      <c r="S184" s="2" t="s">
        <v>316</v>
      </c>
      <c r="T184" s="2">
        <v>1196</v>
      </c>
      <c r="U184" s="2" t="s">
        <v>316</v>
      </c>
      <c r="V184" s="2" t="s">
        <v>317</v>
      </c>
      <c r="W184" s="2">
        <v>1000</v>
      </c>
    </row>
    <row r="185" spans="1:23">
      <c r="A185" s="2" t="s">
        <v>1407</v>
      </c>
      <c r="B185" s="2">
        <v>2013</v>
      </c>
      <c r="C185" s="2">
        <v>1</v>
      </c>
      <c r="D185" s="2">
        <v>136488124</v>
      </c>
      <c r="E185" s="2">
        <v>4471300</v>
      </c>
      <c r="F185" s="2">
        <v>70</v>
      </c>
      <c r="G185" s="2">
        <v>301405</v>
      </c>
      <c r="H185" s="2">
        <v>301405</v>
      </c>
      <c r="I185" s="2" t="s">
        <v>9</v>
      </c>
      <c r="J185" s="358">
        <v>-238058.74</v>
      </c>
      <c r="K185" s="2" t="s">
        <v>1620</v>
      </c>
      <c r="L185" s="2">
        <v>122391599</v>
      </c>
      <c r="R185" s="357">
        <v>1196</v>
      </c>
      <c r="S185" s="2" t="s">
        <v>316</v>
      </c>
      <c r="T185" s="2">
        <v>1196</v>
      </c>
      <c r="U185" s="2" t="s">
        <v>316</v>
      </c>
      <c r="V185" s="2" t="s">
        <v>317</v>
      </c>
      <c r="W185" s="2">
        <v>1000</v>
      </c>
    </row>
    <row r="186" spans="1:23">
      <c r="A186" s="2" t="s">
        <v>1407</v>
      </c>
      <c r="B186" s="2">
        <v>2013</v>
      </c>
      <c r="C186" s="2">
        <v>1</v>
      </c>
      <c r="D186" s="2">
        <v>136488179</v>
      </c>
      <c r="E186" s="2">
        <v>4471300</v>
      </c>
      <c r="F186" s="2">
        <v>70</v>
      </c>
      <c r="G186" s="2">
        <v>301405</v>
      </c>
      <c r="H186" s="2">
        <v>301405</v>
      </c>
      <c r="I186" s="2" t="s">
        <v>9</v>
      </c>
      <c r="J186" s="358">
        <v>-2555399</v>
      </c>
      <c r="K186" s="2" t="s">
        <v>1620</v>
      </c>
      <c r="L186" s="2">
        <v>122392154</v>
      </c>
      <c r="R186" s="357">
        <v>1196</v>
      </c>
      <c r="S186" s="2" t="s">
        <v>316</v>
      </c>
      <c r="T186" s="2">
        <v>1196</v>
      </c>
      <c r="U186" s="2" t="s">
        <v>316</v>
      </c>
      <c r="V186" s="2" t="s">
        <v>317</v>
      </c>
      <c r="W186" s="2">
        <v>1000</v>
      </c>
    </row>
    <row r="187" spans="1:23">
      <c r="A187" s="2" t="s">
        <v>1407</v>
      </c>
      <c r="B187" s="2">
        <v>2013</v>
      </c>
      <c r="C187" s="2">
        <v>1</v>
      </c>
      <c r="D187" s="2">
        <v>136488200</v>
      </c>
      <c r="E187" s="2">
        <v>4471300</v>
      </c>
      <c r="F187" s="2">
        <v>70</v>
      </c>
      <c r="G187" s="2">
        <v>301405</v>
      </c>
      <c r="H187" s="2">
        <v>301405</v>
      </c>
      <c r="I187" s="2" t="s">
        <v>9</v>
      </c>
      <c r="J187" s="358">
        <v>-1083400</v>
      </c>
      <c r="K187" s="2" t="s">
        <v>1620</v>
      </c>
      <c r="L187" s="2">
        <v>122392175</v>
      </c>
      <c r="R187" s="357">
        <v>1196</v>
      </c>
      <c r="S187" s="2" t="s">
        <v>316</v>
      </c>
      <c r="T187" s="2">
        <v>1196</v>
      </c>
      <c r="U187" s="2" t="s">
        <v>316</v>
      </c>
      <c r="V187" s="2" t="s">
        <v>317</v>
      </c>
      <c r="W187" s="2">
        <v>1000</v>
      </c>
    </row>
    <row r="188" spans="1:23">
      <c r="A188" s="2" t="s">
        <v>1407</v>
      </c>
      <c r="B188" s="2">
        <v>2013</v>
      </c>
      <c r="C188" s="2">
        <v>1</v>
      </c>
      <c r="D188" s="2">
        <v>136488174</v>
      </c>
      <c r="E188" s="2">
        <v>4471300</v>
      </c>
      <c r="F188" s="2">
        <v>70</v>
      </c>
      <c r="G188" s="2">
        <v>301405</v>
      </c>
      <c r="H188" s="2">
        <v>301405</v>
      </c>
      <c r="I188" s="2" t="s">
        <v>9</v>
      </c>
      <c r="J188" s="358">
        <v>-59283.6</v>
      </c>
      <c r="K188" s="2" t="s">
        <v>1620</v>
      </c>
      <c r="L188" s="2">
        <v>122392149</v>
      </c>
      <c r="R188" s="357">
        <v>1196</v>
      </c>
      <c r="S188" s="2" t="s">
        <v>316</v>
      </c>
      <c r="T188" s="2">
        <v>1196</v>
      </c>
      <c r="U188" s="2" t="s">
        <v>316</v>
      </c>
      <c r="V188" s="2" t="s">
        <v>317</v>
      </c>
      <c r="W188" s="2">
        <v>1000</v>
      </c>
    </row>
    <row r="189" spans="1:23">
      <c r="A189" s="2" t="s">
        <v>1407</v>
      </c>
      <c r="B189" s="2">
        <v>2013</v>
      </c>
      <c r="C189" s="2">
        <v>1</v>
      </c>
      <c r="D189" s="2">
        <v>136488174</v>
      </c>
      <c r="E189" s="2">
        <v>4471300</v>
      </c>
      <c r="F189" s="2">
        <v>70</v>
      </c>
      <c r="G189" s="2">
        <v>301405</v>
      </c>
      <c r="H189" s="2">
        <v>301405</v>
      </c>
      <c r="I189" s="2" t="s">
        <v>9</v>
      </c>
      <c r="J189" s="358">
        <v>-48387</v>
      </c>
      <c r="K189" s="2" t="s">
        <v>1620</v>
      </c>
      <c r="L189" s="2">
        <v>122392149</v>
      </c>
      <c r="R189" s="357">
        <v>1196</v>
      </c>
      <c r="S189" s="2" t="s">
        <v>316</v>
      </c>
      <c r="T189" s="2">
        <v>1196</v>
      </c>
      <c r="U189" s="2" t="s">
        <v>316</v>
      </c>
      <c r="V189" s="2" t="s">
        <v>317</v>
      </c>
      <c r="W189" s="2">
        <v>1000</v>
      </c>
    </row>
    <row r="190" spans="1:23">
      <c r="A190" s="2" t="s">
        <v>1407</v>
      </c>
      <c r="B190" s="2">
        <v>2013</v>
      </c>
      <c r="C190" s="2">
        <v>1</v>
      </c>
      <c r="D190" s="2">
        <v>136488174</v>
      </c>
      <c r="E190" s="2">
        <v>4471300</v>
      </c>
      <c r="F190" s="2">
        <v>70</v>
      </c>
      <c r="G190" s="2">
        <v>301405</v>
      </c>
      <c r="H190" s="2">
        <v>301405</v>
      </c>
      <c r="I190" s="2" t="s">
        <v>9</v>
      </c>
      <c r="J190" s="358">
        <v>-614525.46</v>
      </c>
      <c r="K190" s="2" t="s">
        <v>1620</v>
      </c>
      <c r="L190" s="2">
        <v>122392149</v>
      </c>
      <c r="R190" s="357">
        <v>1196</v>
      </c>
      <c r="S190" s="2" t="s">
        <v>316</v>
      </c>
      <c r="T190" s="2">
        <v>1196</v>
      </c>
      <c r="U190" s="2" t="s">
        <v>316</v>
      </c>
      <c r="V190" s="2" t="s">
        <v>317</v>
      </c>
      <c r="W190" s="2">
        <v>1000</v>
      </c>
    </row>
    <row r="191" spans="1:23">
      <c r="A191" s="2" t="s">
        <v>1407</v>
      </c>
      <c r="B191" s="2">
        <v>2013</v>
      </c>
      <c r="C191" s="2">
        <v>1</v>
      </c>
      <c r="D191" s="2">
        <v>136488174</v>
      </c>
      <c r="E191" s="2">
        <v>4471300</v>
      </c>
      <c r="F191" s="2">
        <v>70</v>
      </c>
      <c r="G191" s="2">
        <v>301405</v>
      </c>
      <c r="H191" s="2">
        <v>301405</v>
      </c>
      <c r="I191" s="2" t="s">
        <v>9</v>
      </c>
      <c r="J191" s="358">
        <v>-328803</v>
      </c>
      <c r="K191" s="2" t="s">
        <v>1620</v>
      </c>
      <c r="L191" s="2">
        <v>122392149</v>
      </c>
      <c r="R191" s="357">
        <v>1196</v>
      </c>
      <c r="S191" s="2" t="s">
        <v>316</v>
      </c>
      <c r="T191" s="2">
        <v>1196</v>
      </c>
      <c r="U191" s="2" t="s">
        <v>316</v>
      </c>
      <c r="V191" s="2" t="s">
        <v>317</v>
      </c>
      <c r="W191" s="2">
        <v>1000</v>
      </c>
    </row>
    <row r="192" spans="1:23">
      <c r="A192" s="2" t="s">
        <v>1407</v>
      </c>
      <c r="B192" s="2">
        <v>2013</v>
      </c>
      <c r="C192" s="2">
        <v>1</v>
      </c>
      <c r="D192" s="2">
        <v>136488174</v>
      </c>
      <c r="E192" s="2">
        <v>4471300</v>
      </c>
      <c r="F192" s="2">
        <v>70</v>
      </c>
      <c r="G192" s="2">
        <v>301405</v>
      </c>
      <c r="H192" s="2">
        <v>301405</v>
      </c>
      <c r="I192" s="2" t="s">
        <v>9</v>
      </c>
      <c r="J192" s="358">
        <v>-19552.919999999998</v>
      </c>
      <c r="K192" s="2" t="s">
        <v>1620</v>
      </c>
      <c r="L192" s="2">
        <v>122392149</v>
      </c>
      <c r="R192" s="357">
        <v>1196</v>
      </c>
      <c r="S192" s="2" t="s">
        <v>316</v>
      </c>
      <c r="T192" s="2">
        <v>1196</v>
      </c>
      <c r="U192" s="2" t="s">
        <v>316</v>
      </c>
      <c r="V192" s="2" t="s">
        <v>317</v>
      </c>
      <c r="W192" s="2">
        <v>1000</v>
      </c>
    </row>
    <row r="193" spans="1:23">
      <c r="A193" s="2" t="s">
        <v>1407</v>
      </c>
      <c r="B193" s="2">
        <v>2013</v>
      </c>
      <c r="C193" s="2">
        <v>1</v>
      </c>
      <c r="D193" s="2">
        <v>136488225</v>
      </c>
      <c r="E193" s="2">
        <v>4471300</v>
      </c>
      <c r="F193" s="2">
        <v>70</v>
      </c>
      <c r="G193" s="2">
        <v>301405</v>
      </c>
      <c r="H193" s="2">
        <v>301405</v>
      </c>
      <c r="I193" s="2" t="s">
        <v>9</v>
      </c>
      <c r="J193" s="358">
        <v>-3245741</v>
      </c>
      <c r="K193" s="2" t="s">
        <v>1620</v>
      </c>
      <c r="L193" s="2">
        <v>122392200</v>
      </c>
      <c r="R193" s="357">
        <v>1196</v>
      </c>
      <c r="S193" s="2" t="s">
        <v>316</v>
      </c>
      <c r="T193" s="2">
        <v>1196</v>
      </c>
      <c r="U193" s="2" t="s">
        <v>316</v>
      </c>
      <c r="V193" s="2" t="s">
        <v>317</v>
      </c>
      <c r="W193" s="2">
        <v>1000</v>
      </c>
    </row>
    <row r="194" spans="1:23">
      <c r="A194" s="2" t="s">
        <v>1407</v>
      </c>
      <c r="B194" s="2">
        <v>2013</v>
      </c>
      <c r="C194" s="2">
        <v>1</v>
      </c>
      <c r="D194" s="2">
        <v>136488219</v>
      </c>
      <c r="E194" s="2">
        <v>4471300</v>
      </c>
      <c r="F194" s="2">
        <v>70</v>
      </c>
      <c r="G194" s="2">
        <v>301405</v>
      </c>
      <c r="H194" s="2">
        <v>301405</v>
      </c>
      <c r="I194" s="2" t="s">
        <v>9</v>
      </c>
      <c r="J194" s="358">
        <v>-359640</v>
      </c>
      <c r="K194" s="2" t="s">
        <v>1620</v>
      </c>
      <c r="L194" s="2">
        <v>122392194</v>
      </c>
      <c r="R194" s="357">
        <v>1196</v>
      </c>
      <c r="S194" s="2" t="s">
        <v>316</v>
      </c>
      <c r="T194" s="2">
        <v>1196</v>
      </c>
      <c r="U194" s="2" t="s">
        <v>316</v>
      </c>
      <c r="V194" s="2" t="s">
        <v>317</v>
      </c>
      <c r="W194" s="2">
        <v>1000</v>
      </c>
    </row>
    <row r="195" spans="1:23">
      <c r="A195" s="2" t="s">
        <v>1407</v>
      </c>
      <c r="B195" s="2">
        <v>2013</v>
      </c>
      <c r="C195" s="2">
        <v>1</v>
      </c>
      <c r="D195" s="2">
        <v>136488219</v>
      </c>
      <c r="E195" s="2">
        <v>4471300</v>
      </c>
      <c r="F195" s="2">
        <v>70</v>
      </c>
      <c r="G195" s="2">
        <v>301405</v>
      </c>
      <c r="H195" s="2">
        <v>301405</v>
      </c>
      <c r="I195" s="2" t="s">
        <v>9</v>
      </c>
      <c r="J195" s="358">
        <v>-1143029.04</v>
      </c>
      <c r="K195" s="2" t="s">
        <v>1620</v>
      </c>
      <c r="L195" s="2">
        <v>122392194</v>
      </c>
      <c r="R195" s="357">
        <v>1196</v>
      </c>
      <c r="S195" s="2" t="s">
        <v>316</v>
      </c>
      <c r="T195" s="2">
        <v>1196</v>
      </c>
      <c r="U195" s="2" t="s">
        <v>316</v>
      </c>
      <c r="V195" s="2" t="s">
        <v>317</v>
      </c>
      <c r="W195" s="2">
        <v>1000</v>
      </c>
    </row>
    <row r="196" spans="1:23">
      <c r="A196" s="2" t="s">
        <v>1407</v>
      </c>
      <c r="B196" s="2">
        <v>2013</v>
      </c>
      <c r="C196" s="2">
        <v>1</v>
      </c>
      <c r="D196" s="2">
        <v>136488273</v>
      </c>
      <c r="E196" s="2">
        <v>4471300</v>
      </c>
      <c r="F196" s="2">
        <v>70</v>
      </c>
      <c r="G196" s="2">
        <v>301405</v>
      </c>
      <c r="H196" s="2">
        <v>301405</v>
      </c>
      <c r="I196" s="2" t="s">
        <v>9</v>
      </c>
      <c r="J196" s="358">
        <v>-269375</v>
      </c>
      <c r="K196" s="2" t="s">
        <v>1620</v>
      </c>
      <c r="L196" s="2">
        <v>122392248</v>
      </c>
      <c r="R196" s="357">
        <v>1196</v>
      </c>
      <c r="S196" s="2" t="s">
        <v>316</v>
      </c>
      <c r="T196" s="2">
        <v>1196</v>
      </c>
      <c r="U196" s="2" t="s">
        <v>316</v>
      </c>
      <c r="V196" s="2" t="s">
        <v>317</v>
      </c>
      <c r="W196" s="2">
        <v>1000</v>
      </c>
    </row>
    <row r="197" spans="1:23">
      <c r="A197" s="2" t="s">
        <v>1407</v>
      </c>
      <c r="B197" s="2">
        <v>2013</v>
      </c>
      <c r="C197" s="2">
        <v>1</v>
      </c>
      <c r="D197" s="2">
        <v>136488273</v>
      </c>
      <c r="E197" s="2">
        <v>4471300</v>
      </c>
      <c r="F197" s="2">
        <v>70</v>
      </c>
      <c r="G197" s="2">
        <v>301405</v>
      </c>
      <c r="H197" s="2">
        <v>301405</v>
      </c>
      <c r="I197" s="2" t="s">
        <v>9</v>
      </c>
      <c r="J197" s="358">
        <v>-322036.68</v>
      </c>
      <c r="K197" s="2" t="s">
        <v>1620</v>
      </c>
      <c r="L197" s="2">
        <v>122392248</v>
      </c>
      <c r="R197" s="357">
        <v>1196</v>
      </c>
      <c r="S197" s="2" t="s">
        <v>316</v>
      </c>
      <c r="T197" s="2">
        <v>1196</v>
      </c>
      <c r="U197" s="2" t="s">
        <v>316</v>
      </c>
      <c r="V197" s="2" t="s">
        <v>317</v>
      </c>
      <c r="W197" s="2">
        <v>1000</v>
      </c>
    </row>
    <row r="198" spans="1:23">
      <c r="A198" s="2" t="s">
        <v>1407</v>
      </c>
      <c r="B198" s="2">
        <v>2013</v>
      </c>
      <c r="C198" s="2">
        <v>1</v>
      </c>
      <c r="D198" s="2">
        <v>136488269</v>
      </c>
      <c r="E198" s="2">
        <v>4471300</v>
      </c>
      <c r="F198" s="2">
        <v>70</v>
      </c>
      <c r="G198" s="2">
        <v>301405</v>
      </c>
      <c r="H198" s="2">
        <v>301405</v>
      </c>
      <c r="I198" s="2" t="s">
        <v>9</v>
      </c>
      <c r="J198" s="358">
        <v>-1581336.12</v>
      </c>
      <c r="K198" s="2" t="s">
        <v>1620</v>
      </c>
      <c r="L198" s="2">
        <v>122392244</v>
      </c>
      <c r="R198" s="357">
        <v>1196</v>
      </c>
      <c r="S198" s="2" t="s">
        <v>316</v>
      </c>
      <c r="T198" s="2">
        <v>1196</v>
      </c>
      <c r="U198" s="2" t="s">
        <v>316</v>
      </c>
      <c r="V198" s="2" t="s">
        <v>317</v>
      </c>
      <c r="W198" s="2">
        <v>1000</v>
      </c>
    </row>
    <row r="199" spans="1:23">
      <c r="A199" s="2" t="s">
        <v>1407</v>
      </c>
      <c r="B199" s="2">
        <v>2013</v>
      </c>
      <c r="C199" s="2">
        <v>1</v>
      </c>
      <c r="D199" s="2">
        <v>136488317</v>
      </c>
      <c r="E199" s="2">
        <v>4471300</v>
      </c>
      <c r="F199" s="2">
        <v>70</v>
      </c>
      <c r="G199" s="2">
        <v>301405</v>
      </c>
      <c r="H199" s="2">
        <v>301405</v>
      </c>
      <c r="I199" s="2" t="s">
        <v>9</v>
      </c>
      <c r="J199" s="358">
        <v>-1275</v>
      </c>
      <c r="K199" s="2" t="s">
        <v>1620</v>
      </c>
      <c r="L199" s="2">
        <v>122392292</v>
      </c>
      <c r="R199" s="357">
        <v>1196</v>
      </c>
      <c r="S199" s="2" t="s">
        <v>316</v>
      </c>
      <c r="T199" s="2">
        <v>1196</v>
      </c>
      <c r="U199" s="2" t="s">
        <v>316</v>
      </c>
      <c r="V199" s="2" t="s">
        <v>317</v>
      </c>
      <c r="W199" s="2">
        <v>1000</v>
      </c>
    </row>
    <row r="200" spans="1:23">
      <c r="A200" s="2" t="s">
        <v>1408</v>
      </c>
      <c r="B200" s="2">
        <v>2013</v>
      </c>
      <c r="C200" s="2">
        <v>1</v>
      </c>
      <c r="D200" s="2">
        <v>136364366</v>
      </c>
      <c r="E200" s="2">
        <v>4471400</v>
      </c>
      <c r="F200" s="2">
        <v>50</v>
      </c>
      <c r="G200" s="2">
        <v>303100</v>
      </c>
      <c r="H200" s="2">
        <v>303100</v>
      </c>
      <c r="I200" s="2" t="s">
        <v>322</v>
      </c>
      <c r="J200" s="358">
        <v>-4379.95</v>
      </c>
      <c r="K200" s="2" t="s">
        <v>1621</v>
      </c>
      <c r="L200" s="2">
        <v>122371172</v>
      </c>
      <c r="R200" s="357">
        <v>1192</v>
      </c>
      <c r="S200" s="2" t="s">
        <v>323</v>
      </c>
      <c r="T200" s="2">
        <v>1192</v>
      </c>
      <c r="U200" s="2" t="s">
        <v>323</v>
      </c>
      <c r="V200" s="2" t="s">
        <v>324</v>
      </c>
      <c r="W200" s="2">
        <v>1000</v>
      </c>
    </row>
    <row r="201" spans="1:23">
      <c r="A201" s="2" t="s">
        <v>1408</v>
      </c>
      <c r="B201" s="2">
        <v>2013</v>
      </c>
      <c r="C201" s="2">
        <v>1</v>
      </c>
      <c r="D201" s="2">
        <v>136364366</v>
      </c>
      <c r="E201" s="2">
        <v>4471400</v>
      </c>
      <c r="F201" s="2">
        <v>50</v>
      </c>
      <c r="G201" s="2">
        <v>303100</v>
      </c>
      <c r="H201" s="2">
        <v>303100</v>
      </c>
      <c r="I201" s="2" t="s">
        <v>322</v>
      </c>
      <c r="J201" s="358">
        <v>-5768.63</v>
      </c>
      <c r="K201" s="2" t="s">
        <v>1622</v>
      </c>
      <c r="L201" s="2">
        <v>122371172</v>
      </c>
      <c r="R201" s="357">
        <v>1192</v>
      </c>
      <c r="S201" s="2" t="s">
        <v>323</v>
      </c>
      <c r="T201" s="2">
        <v>1192</v>
      </c>
      <c r="U201" s="2" t="s">
        <v>323</v>
      </c>
      <c r="V201" s="2" t="s">
        <v>324</v>
      </c>
      <c r="W201" s="2">
        <v>1000</v>
      </c>
    </row>
    <row r="202" spans="1:23">
      <c r="A202" s="2" t="s">
        <v>1408</v>
      </c>
      <c r="B202" s="2">
        <v>2013</v>
      </c>
      <c r="C202" s="2">
        <v>1</v>
      </c>
      <c r="D202" s="2">
        <v>136401132</v>
      </c>
      <c r="E202" s="2">
        <v>4471400</v>
      </c>
      <c r="F202" s="2">
        <v>50</v>
      </c>
      <c r="G202" s="2">
        <v>303100</v>
      </c>
      <c r="H202" s="2">
        <v>303100</v>
      </c>
      <c r="I202" s="2" t="s">
        <v>322</v>
      </c>
      <c r="J202" s="358">
        <v>-20727.16</v>
      </c>
      <c r="K202" s="2" t="s">
        <v>1623</v>
      </c>
      <c r="L202" s="2">
        <v>122369210</v>
      </c>
      <c r="R202" s="357">
        <v>1192</v>
      </c>
      <c r="S202" s="2" t="s">
        <v>323</v>
      </c>
      <c r="T202" s="2">
        <v>1192</v>
      </c>
      <c r="U202" s="2" t="s">
        <v>323</v>
      </c>
      <c r="V202" s="2" t="s">
        <v>324</v>
      </c>
      <c r="W202" s="2">
        <v>1000</v>
      </c>
    </row>
    <row r="203" spans="1:23">
      <c r="A203" s="2" t="s">
        <v>1408</v>
      </c>
      <c r="B203" s="2">
        <v>2013</v>
      </c>
      <c r="C203" s="2">
        <v>1</v>
      </c>
      <c r="D203" s="2">
        <v>136401131</v>
      </c>
      <c r="E203" s="2">
        <v>4471400</v>
      </c>
      <c r="F203" s="2">
        <v>50</v>
      </c>
      <c r="G203" s="2">
        <v>303100</v>
      </c>
      <c r="H203" s="2">
        <v>303100</v>
      </c>
      <c r="I203" s="2" t="s">
        <v>322</v>
      </c>
      <c r="J203" s="358">
        <v>-5817.08</v>
      </c>
      <c r="K203" s="2" t="s">
        <v>1624</v>
      </c>
      <c r="L203" s="2">
        <v>122369209</v>
      </c>
      <c r="R203" s="357">
        <v>1192</v>
      </c>
      <c r="S203" s="2" t="s">
        <v>323</v>
      </c>
      <c r="T203" s="2">
        <v>1192</v>
      </c>
      <c r="U203" s="2" t="s">
        <v>323</v>
      </c>
      <c r="V203" s="2" t="s">
        <v>324</v>
      </c>
      <c r="W203" s="2">
        <v>1000</v>
      </c>
    </row>
    <row r="204" spans="1:23">
      <c r="A204" s="2" t="s">
        <v>1408</v>
      </c>
      <c r="B204" s="2">
        <v>2013</v>
      </c>
      <c r="C204" s="2">
        <v>1</v>
      </c>
      <c r="D204" s="2">
        <v>136404785</v>
      </c>
      <c r="E204" s="2">
        <v>4471400</v>
      </c>
      <c r="F204" s="2">
        <v>50</v>
      </c>
      <c r="G204" s="2">
        <v>303100</v>
      </c>
      <c r="H204" s="2">
        <v>303100</v>
      </c>
      <c r="I204" s="2" t="s">
        <v>322</v>
      </c>
      <c r="J204" s="2">
        <v>-3.32</v>
      </c>
      <c r="K204" s="2" t="s">
        <v>1625</v>
      </c>
      <c r="L204" s="2">
        <v>122376546</v>
      </c>
      <c r="R204" s="357">
        <v>1192</v>
      </c>
      <c r="S204" s="2" t="s">
        <v>323</v>
      </c>
      <c r="T204" s="2">
        <v>1192</v>
      </c>
      <c r="U204" s="2" t="s">
        <v>323</v>
      </c>
      <c r="V204" s="2" t="s">
        <v>324</v>
      </c>
      <c r="W204" s="2">
        <v>1000</v>
      </c>
    </row>
    <row r="205" spans="1:23">
      <c r="A205" s="2" t="s">
        <v>1408</v>
      </c>
      <c r="B205" s="2">
        <v>2013</v>
      </c>
      <c r="C205" s="2">
        <v>1</v>
      </c>
      <c r="D205" s="2">
        <v>136404789</v>
      </c>
      <c r="E205" s="2">
        <v>4471400</v>
      </c>
      <c r="F205" s="2">
        <v>50</v>
      </c>
      <c r="G205" s="2">
        <v>303100</v>
      </c>
      <c r="H205" s="2">
        <v>303100</v>
      </c>
      <c r="I205" s="2" t="s">
        <v>322</v>
      </c>
      <c r="J205" s="358">
        <v>-15678.48</v>
      </c>
      <c r="K205" s="2" t="s">
        <v>1626</v>
      </c>
      <c r="L205" s="2">
        <v>122376550</v>
      </c>
      <c r="R205" s="357">
        <v>1192</v>
      </c>
      <c r="S205" s="2" t="s">
        <v>323</v>
      </c>
      <c r="T205" s="2">
        <v>1192</v>
      </c>
      <c r="U205" s="2" t="s">
        <v>323</v>
      </c>
      <c r="V205" s="2" t="s">
        <v>324</v>
      </c>
      <c r="W205" s="2">
        <v>1000</v>
      </c>
    </row>
    <row r="206" spans="1:23">
      <c r="A206" s="2" t="s">
        <v>1408</v>
      </c>
      <c r="B206" s="2">
        <v>2013</v>
      </c>
      <c r="C206" s="2">
        <v>1</v>
      </c>
      <c r="D206" s="2">
        <v>136404793</v>
      </c>
      <c r="E206" s="2">
        <v>4471400</v>
      </c>
      <c r="F206" s="2">
        <v>50</v>
      </c>
      <c r="G206" s="2">
        <v>303100</v>
      </c>
      <c r="H206" s="2">
        <v>303100</v>
      </c>
      <c r="I206" s="2" t="s">
        <v>322</v>
      </c>
      <c r="J206" s="358">
        <v>-9042.0300000000007</v>
      </c>
      <c r="K206" s="2" t="s">
        <v>1627</v>
      </c>
      <c r="L206" s="2">
        <v>122376554</v>
      </c>
      <c r="R206" s="357">
        <v>1192</v>
      </c>
      <c r="S206" s="2" t="s">
        <v>323</v>
      </c>
      <c r="T206" s="2">
        <v>1192</v>
      </c>
      <c r="U206" s="2" t="s">
        <v>323</v>
      </c>
      <c r="V206" s="2" t="s">
        <v>324</v>
      </c>
      <c r="W206" s="2">
        <v>1000</v>
      </c>
    </row>
    <row r="207" spans="1:23">
      <c r="A207" s="2" t="s">
        <v>1408</v>
      </c>
      <c r="B207" s="2">
        <v>2013</v>
      </c>
      <c r="C207" s="2">
        <v>1</v>
      </c>
      <c r="D207" s="2">
        <v>136404787</v>
      </c>
      <c r="E207" s="2">
        <v>4471400</v>
      </c>
      <c r="F207" s="2">
        <v>50</v>
      </c>
      <c r="G207" s="2">
        <v>303100</v>
      </c>
      <c r="H207" s="2">
        <v>303100</v>
      </c>
      <c r="I207" s="2" t="s">
        <v>322</v>
      </c>
      <c r="J207" s="358">
        <v>-1373.42</v>
      </c>
      <c r="K207" s="2" t="s">
        <v>1628</v>
      </c>
      <c r="L207" s="2">
        <v>122376548</v>
      </c>
      <c r="R207" s="357">
        <v>1192</v>
      </c>
      <c r="S207" s="2" t="s">
        <v>323</v>
      </c>
      <c r="T207" s="2">
        <v>1192</v>
      </c>
      <c r="U207" s="2" t="s">
        <v>323</v>
      </c>
      <c r="V207" s="2" t="s">
        <v>324</v>
      </c>
      <c r="W207" s="2">
        <v>1000</v>
      </c>
    </row>
    <row r="208" spans="1:23">
      <c r="A208" s="2" t="s">
        <v>1408</v>
      </c>
      <c r="B208" s="2">
        <v>2013</v>
      </c>
      <c r="C208" s="2">
        <v>1</v>
      </c>
      <c r="D208" s="2">
        <v>136404796</v>
      </c>
      <c r="E208" s="2">
        <v>4471400</v>
      </c>
      <c r="F208" s="2">
        <v>50</v>
      </c>
      <c r="G208" s="2">
        <v>303100</v>
      </c>
      <c r="H208" s="2">
        <v>303100</v>
      </c>
      <c r="I208" s="2" t="s">
        <v>322</v>
      </c>
      <c r="J208" s="358">
        <v>-18956.3</v>
      </c>
      <c r="K208" s="2" t="s">
        <v>1629</v>
      </c>
      <c r="L208" s="2">
        <v>122376557</v>
      </c>
      <c r="R208" s="357">
        <v>1192</v>
      </c>
      <c r="S208" s="2" t="s">
        <v>323</v>
      </c>
      <c r="T208" s="2">
        <v>1192</v>
      </c>
      <c r="U208" s="2" t="s">
        <v>323</v>
      </c>
      <c r="V208" s="2" t="s">
        <v>324</v>
      </c>
      <c r="W208" s="2">
        <v>1000</v>
      </c>
    </row>
    <row r="209" spans="1:23">
      <c r="A209" s="2" t="s">
        <v>1408</v>
      </c>
      <c r="B209" s="2">
        <v>2013</v>
      </c>
      <c r="C209" s="2">
        <v>1</v>
      </c>
      <c r="D209" s="2">
        <v>136404786</v>
      </c>
      <c r="E209" s="2">
        <v>4471400</v>
      </c>
      <c r="F209" s="2">
        <v>50</v>
      </c>
      <c r="G209" s="2">
        <v>303100</v>
      </c>
      <c r="H209" s="2">
        <v>303100</v>
      </c>
      <c r="I209" s="2" t="s">
        <v>322</v>
      </c>
      <c r="J209" s="2">
        <v>-48.78</v>
      </c>
      <c r="K209" s="2" t="s">
        <v>1630</v>
      </c>
      <c r="L209" s="2">
        <v>122376547</v>
      </c>
      <c r="R209" s="357">
        <v>1192</v>
      </c>
      <c r="S209" s="2" t="s">
        <v>323</v>
      </c>
      <c r="T209" s="2">
        <v>1192</v>
      </c>
      <c r="U209" s="2" t="s">
        <v>323</v>
      </c>
      <c r="V209" s="2" t="s">
        <v>324</v>
      </c>
      <c r="W209" s="2">
        <v>1000</v>
      </c>
    </row>
    <row r="210" spans="1:23">
      <c r="A210" s="2" t="s">
        <v>1408</v>
      </c>
      <c r="B210" s="2">
        <v>2013</v>
      </c>
      <c r="C210" s="2">
        <v>1</v>
      </c>
      <c r="D210" s="2">
        <v>136404795</v>
      </c>
      <c r="E210" s="2">
        <v>4471400</v>
      </c>
      <c r="F210" s="2">
        <v>50</v>
      </c>
      <c r="G210" s="2">
        <v>303100</v>
      </c>
      <c r="H210" s="2">
        <v>303100</v>
      </c>
      <c r="I210" s="2" t="s">
        <v>322</v>
      </c>
      <c r="J210" s="2">
        <v>-442.77</v>
      </c>
      <c r="K210" s="2" t="s">
        <v>1631</v>
      </c>
      <c r="L210" s="2">
        <v>122376556</v>
      </c>
      <c r="R210" s="357">
        <v>1192</v>
      </c>
      <c r="S210" s="2" t="s">
        <v>323</v>
      </c>
      <c r="T210" s="2">
        <v>1192</v>
      </c>
      <c r="U210" s="2" t="s">
        <v>323</v>
      </c>
      <c r="V210" s="2" t="s">
        <v>324</v>
      </c>
      <c r="W210" s="2">
        <v>1000</v>
      </c>
    </row>
    <row r="211" spans="1:23">
      <c r="A211" s="2" t="s">
        <v>1408</v>
      </c>
      <c r="B211" s="2">
        <v>2013</v>
      </c>
      <c r="C211" s="2">
        <v>1</v>
      </c>
      <c r="D211" s="2">
        <v>136404788</v>
      </c>
      <c r="E211" s="2">
        <v>4471400</v>
      </c>
      <c r="F211" s="2">
        <v>50</v>
      </c>
      <c r="G211" s="2">
        <v>303100</v>
      </c>
      <c r="H211" s="2">
        <v>303100</v>
      </c>
      <c r="I211" s="2" t="s">
        <v>322</v>
      </c>
      <c r="J211" s="358">
        <v>-4055.74</v>
      </c>
      <c r="K211" s="2" t="s">
        <v>1632</v>
      </c>
      <c r="L211" s="2">
        <v>122376549</v>
      </c>
      <c r="R211" s="357">
        <v>1192</v>
      </c>
      <c r="S211" s="2" t="s">
        <v>323</v>
      </c>
      <c r="T211" s="2">
        <v>1192</v>
      </c>
      <c r="U211" s="2" t="s">
        <v>323</v>
      </c>
      <c r="V211" s="2" t="s">
        <v>324</v>
      </c>
      <c r="W211" s="2">
        <v>1000</v>
      </c>
    </row>
    <row r="212" spans="1:23">
      <c r="A212" s="2" t="s">
        <v>1408</v>
      </c>
      <c r="B212" s="2">
        <v>2013</v>
      </c>
      <c r="C212" s="2">
        <v>1</v>
      </c>
      <c r="D212" s="2">
        <v>136404791</v>
      </c>
      <c r="E212" s="2">
        <v>4471400</v>
      </c>
      <c r="F212" s="2">
        <v>50</v>
      </c>
      <c r="G212" s="2">
        <v>303100</v>
      </c>
      <c r="H212" s="2">
        <v>303100</v>
      </c>
      <c r="I212" s="2" t="s">
        <v>322</v>
      </c>
      <c r="J212" s="2">
        <v>-123.47</v>
      </c>
      <c r="K212" s="2" t="s">
        <v>1633</v>
      </c>
      <c r="L212" s="2">
        <v>122376552</v>
      </c>
      <c r="R212" s="357">
        <v>1192</v>
      </c>
      <c r="S212" s="2" t="s">
        <v>323</v>
      </c>
      <c r="T212" s="2">
        <v>1192</v>
      </c>
      <c r="U212" s="2" t="s">
        <v>323</v>
      </c>
      <c r="V212" s="2" t="s">
        <v>324</v>
      </c>
      <c r="W212" s="2">
        <v>1000</v>
      </c>
    </row>
    <row r="213" spans="1:23">
      <c r="A213" s="2" t="s">
        <v>1408</v>
      </c>
      <c r="B213" s="2">
        <v>2013</v>
      </c>
      <c r="C213" s="2">
        <v>1</v>
      </c>
      <c r="D213" s="2">
        <v>136404796</v>
      </c>
      <c r="E213" s="2">
        <v>4471400</v>
      </c>
      <c r="F213" s="2">
        <v>50</v>
      </c>
      <c r="G213" s="2">
        <v>303100</v>
      </c>
      <c r="H213" s="2">
        <v>303100</v>
      </c>
      <c r="I213" s="2" t="s">
        <v>322</v>
      </c>
      <c r="J213" s="358">
        <v>-2168.46</v>
      </c>
      <c r="K213" s="2" t="s">
        <v>1634</v>
      </c>
      <c r="L213" s="2">
        <v>122376557</v>
      </c>
      <c r="R213" s="357">
        <v>1192</v>
      </c>
      <c r="S213" s="2" t="s">
        <v>323</v>
      </c>
      <c r="T213" s="2">
        <v>1192</v>
      </c>
      <c r="U213" s="2" t="s">
        <v>323</v>
      </c>
      <c r="V213" s="2" t="s">
        <v>324</v>
      </c>
      <c r="W213" s="2">
        <v>1000</v>
      </c>
    </row>
    <row r="214" spans="1:23">
      <c r="A214" s="2" t="s">
        <v>1408</v>
      </c>
      <c r="B214" s="2">
        <v>2013</v>
      </c>
      <c r="C214" s="2">
        <v>1</v>
      </c>
      <c r="D214" s="2">
        <v>136454950</v>
      </c>
      <c r="E214" s="2">
        <v>4471400</v>
      </c>
      <c r="F214" s="2">
        <v>50</v>
      </c>
      <c r="G214" s="2">
        <v>303100</v>
      </c>
      <c r="H214" s="2">
        <v>303100</v>
      </c>
      <c r="I214" s="2" t="s">
        <v>322</v>
      </c>
      <c r="J214" s="358">
        <v>-2372.4699999999998</v>
      </c>
      <c r="K214" s="2" t="s">
        <v>1635</v>
      </c>
      <c r="L214" s="2">
        <v>122388123</v>
      </c>
      <c r="R214" s="357">
        <v>1192</v>
      </c>
      <c r="S214" s="2" t="s">
        <v>323</v>
      </c>
      <c r="T214" s="2">
        <v>1192</v>
      </c>
      <c r="U214" s="2" t="s">
        <v>323</v>
      </c>
      <c r="V214" s="2" t="s">
        <v>324</v>
      </c>
      <c r="W214" s="2">
        <v>1000</v>
      </c>
    </row>
    <row r="215" spans="1:23">
      <c r="A215" s="2" t="s">
        <v>1408</v>
      </c>
      <c r="B215" s="2">
        <v>2013</v>
      </c>
      <c r="C215" s="2">
        <v>1</v>
      </c>
      <c r="D215" s="2">
        <v>136454953</v>
      </c>
      <c r="E215" s="2">
        <v>4471400</v>
      </c>
      <c r="F215" s="2">
        <v>50</v>
      </c>
      <c r="G215" s="2">
        <v>303100</v>
      </c>
      <c r="H215" s="2">
        <v>303100</v>
      </c>
      <c r="I215" s="2" t="s">
        <v>322</v>
      </c>
      <c r="J215" s="2">
        <v>-4.1500000000000004</v>
      </c>
      <c r="K215" s="2" t="s">
        <v>1636</v>
      </c>
      <c r="L215" s="2">
        <v>122388126</v>
      </c>
      <c r="R215" s="357">
        <v>1192</v>
      </c>
      <c r="S215" s="2" t="s">
        <v>323</v>
      </c>
      <c r="T215" s="2">
        <v>1192</v>
      </c>
      <c r="U215" s="2" t="s">
        <v>323</v>
      </c>
      <c r="V215" s="2" t="s">
        <v>324</v>
      </c>
      <c r="W215" s="2">
        <v>1000</v>
      </c>
    </row>
    <row r="216" spans="1:23">
      <c r="A216" s="2" t="s">
        <v>1408</v>
      </c>
      <c r="B216" s="2">
        <v>2013</v>
      </c>
      <c r="C216" s="2">
        <v>1</v>
      </c>
      <c r="D216" s="2">
        <v>136468556</v>
      </c>
      <c r="E216" s="2">
        <v>4471400</v>
      </c>
      <c r="F216" s="2">
        <v>50</v>
      </c>
      <c r="G216" s="2">
        <v>303100</v>
      </c>
      <c r="H216" s="2">
        <v>303100</v>
      </c>
      <c r="I216" s="2" t="s">
        <v>322</v>
      </c>
      <c r="J216" s="358">
        <v>-1414.35</v>
      </c>
      <c r="K216" s="2" t="s">
        <v>1637</v>
      </c>
      <c r="L216" s="2">
        <v>122388133</v>
      </c>
      <c r="R216" s="357">
        <v>1192</v>
      </c>
      <c r="S216" s="2" t="s">
        <v>323</v>
      </c>
      <c r="T216" s="2">
        <v>1192</v>
      </c>
      <c r="U216" s="2" t="s">
        <v>323</v>
      </c>
      <c r="V216" s="2" t="s">
        <v>324</v>
      </c>
      <c r="W216" s="2">
        <v>1000</v>
      </c>
    </row>
    <row r="217" spans="1:23">
      <c r="A217" s="2" t="s">
        <v>1408</v>
      </c>
      <c r="B217" s="2">
        <v>2013</v>
      </c>
      <c r="C217" s="2">
        <v>1</v>
      </c>
      <c r="D217" s="2">
        <v>136468556</v>
      </c>
      <c r="E217" s="2">
        <v>4471400</v>
      </c>
      <c r="F217" s="2">
        <v>50</v>
      </c>
      <c r="G217" s="2">
        <v>303100</v>
      </c>
      <c r="H217" s="2">
        <v>303100</v>
      </c>
      <c r="I217" s="2" t="s">
        <v>322</v>
      </c>
      <c r="J217" s="358">
        <v>-19482.14</v>
      </c>
      <c r="K217" s="2" t="s">
        <v>1638</v>
      </c>
      <c r="L217" s="2">
        <v>122388133</v>
      </c>
      <c r="R217" s="357">
        <v>1192</v>
      </c>
      <c r="S217" s="2" t="s">
        <v>323</v>
      </c>
      <c r="T217" s="2">
        <v>1192</v>
      </c>
      <c r="U217" s="2" t="s">
        <v>323</v>
      </c>
      <c r="V217" s="2" t="s">
        <v>324</v>
      </c>
      <c r="W217" s="2">
        <v>1000</v>
      </c>
    </row>
    <row r="218" spans="1:23">
      <c r="A218" s="2" t="s">
        <v>1408</v>
      </c>
      <c r="B218" s="2">
        <v>2013</v>
      </c>
      <c r="C218" s="2">
        <v>1</v>
      </c>
      <c r="D218" s="2">
        <v>136468554</v>
      </c>
      <c r="E218" s="2">
        <v>4471400</v>
      </c>
      <c r="F218" s="2">
        <v>50</v>
      </c>
      <c r="G218" s="2">
        <v>303100</v>
      </c>
      <c r="H218" s="2">
        <v>303100</v>
      </c>
      <c r="I218" s="2" t="s">
        <v>322</v>
      </c>
      <c r="J218" s="2">
        <v>-23.96</v>
      </c>
      <c r="K218" s="2" t="s">
        <v>1639</v>
      </c>
      <c r="L218" s="2">
        <v>122388131</v>
      </c>
      <c r="R218" s="357">
        <v>1192</v>
      </c>
      <c r="S218" s="2" t="s">
        <v>323</v>
      </c>
      <c r="T218" s="2">
        <v>1192</v>
      </c>
      <c r="U218" s="2" t="s">
        <v>323</v>
      </c>
      <c r="V218" s="2" t="s">
        <v>324</v>
      </c>
      <c r="W218" s="2">
        <v>1000</v>
      </c>
    </row>
    <row r="219" spans="1:23">
      <c r="A219" s="2" t="s">
        <v>1408</v>
      </c>
      <c r="B219" s="2">
        <v>2013</v>
      </c>
      <c r="C219" s="2">
        <v>1</v>
      </c>
      <c r="D219" s="2">
        <v>136468555</v>
      </c>
      <c r="E219" s="2">
        <v>4471400</v>
      </c>
      <c r="F219" s="2">
        <v>50</v>
      </c>
      <c r="G219" s="2">
        <v>303100</v>
      </c>
      <c r="H219" s="2">
        <v>303100</v>
      </c>
      <c r="I219" s="2" t="s">
        <v>322</v>
      </c>
      <c r="J219" s="2">
        <v>-63.1</v>
      </c>
      <c r="K219" s="2" t="s">
        <v>1640</v>
      </c>
      <c r="L219" s="2">
        <v>122388132</v>
      </c>
      <c r="R219" s="357">
        <v>1192</v>
      </c>
      <c r="S219" s="2" t="s">
        <v>323</v>
      </c>
      <c r="T219" s="2">
        <v>1192</v>
      </c>
      <c r="U219" s="2" t="s">
        <v>323</v>
      </c>
      <c r="V219" s="2" t="s">
        <v>324</v>
      </c>
      <c r="W219" s="2">
        <v>1000</v>
      </c>
    </row>
    <row r="220" spans="1:23">
      <c r="A220" s="2" t="s">
        <v>1408</v>
      </c>
      <c r="B220" s="2">
        <v>2013</v>
      </c>
      <c r="C220" s="2">
        <v>1</v>
      </c>
      <c r="D220" s="2">
        <v>136468555</v>
      </c>
      <c r="E220" s="2">
        <v>4471400</v>
      </c>
      <c r="F220" s="2">
        <v>50</v>
      </c>
      <c r="G220" s="2">
        <v>303100</v>
      </c>
      <c r="H220" s="2">
        <v>303100</v>
      </c>
      <c r="I220" s="2" t="s">
        <v>322</v>
      </c>
      <c r="J220" s="2">
        <v>7.82</v>
      </c>
      <c r="K220" s="2" t="s">
        <v>1640</v>
      </c>
      <c r="L220" s="2">
        <v>122388132</v>
      </c>
      <c r="R220" s="357">
        <v>1192</v>
      </c>
      <c r="S220" s="2" t="s">
        <v>323</v>
      </c>
      <c r="T220" s="2">
        <v>1192</v>
      </c>
      <c r="U220" s="2" t="s">
        <v>323</v>
      </c>
      <c r="V220" s="2" t="s">
        <v>324</v>
      </c>
      <c r="W220" s="2">
        <v>1000</v>
      </c>
    </row>
    <row r="221" spans="1:23">
      <c r="A221" s="2" t="s">
        <v>1408</v>
      </c>
      <c r="B221" s="2">
        <v>2013</v>
      </c>
      <c r="C221" s="2">
        <v>1</v>
      </c>
      <c r="D221" s="2">
        <v>136470258</v>
      </c>
      <c r="E221" s="2">
        <v>4471400</v>
      </c>
      <c r="F221" s="2">
        <v>50</v>
      </c>
      <c r="G221" s="2">
        <v>303100</v>
      </c>
      <c r="H221" s="2">
        <v>303100</v>
      </c>
      <c r="I221" s="2" t="s">
        <v>322</v>
      </c>
      <c r="J221" s="2">
        <v>-41.93</v>
      </c>
      <c r="K221" s="2" t="s">
        <v>1641</v>
      </c>
      <c r="L221" s="2">
        <v>122387879</v>
      </c>
      <c r="R221" s="357">
        <v>1192</v>
      </c>
      <c r="S221" s="2" t="s">
        <v>323</v>
      </c>
      <c r="T221" s="2">
        <v>1192</v>
      </c>
      <c r="U221" s="2" t="s">
        <v>323</v>
      </c>
      <c r="V221" s="2" t="s">
        <v>324</v>
      </c>
      <c r="W221" s="2">
        <v>1000</v>
      </c>
    </row>
    <row r="222" spans="1:23">
      <c r="A222" s="2" t="s">
        <v>1408</v>
      </c>
      <c r="B222" s="2">
        <v>2013</v>
      </c>
      <c r="C222" s="2">
        <v>1</v>
      </c>
      <c r="D222" s="2">
        <v>136473201</v>
      </c>
      <c r="E222" s="2">
        <v>4471400</v>
      </c>
      <c r="F222" s="2">
        <v>50</v>
      </c>
      <c r="G222" s="2">
        <v>303100</v>
      </c>
      <c r="H222" s="2">
        <v>303100</v>
      </c>
      <c r="I222" s="2" t="s">
        <v>322</v>
      </c>
      <c r="J222" s="358">
        <v>-2959.33</v>
      </c>
      <c r="K222" s="2" t="s">
        <v>1642</v>
      </c>
      <c r="L222" s="2">
        <v>122387887</v>
      </c>
      <c r="R222" s="357">
        <v>1192</v>
      </c>
      <c r="S222" s="2" t="s">
        <v>323</v>
      </c>
      <c r="T222" s="2">
        <v>1192</v>
      </c>
      <c r="U222" s="2" t="s">
        <v>323</v>
      </c>
      <c r="V222" s="2" t="s">
        <v>324</v>
      </c>
      <c r="W222" s="2">
        <v>1000</v>
      </c>
    </row>
    <row r="223" spans="1:23">
      <c r="A223" s="2" t="s">
        <v>1408</v>
      </c>
      <c r="B223" s="2">
        <v>2013</v>
      </c>
      <c r="C223" s="2">
        <v>1</v>
      </c>
      <c r="D223" s="2">
        <v>136473200</v>
      </c>
      <c r="E223" s="2">
        <v>4471400</v>
      </c>
      <c r="F223" s="2">
        <v>50</v>
      </c>
      <c r="G223" s="2">
        <v>303100</v>
      </c>
      <c r="H223" s="2">
        <v>303100</v>
      </c>
      <c r="I223" s="2" t="s">
        <v>322</v>
      </c>
      <c r="J223" s="2">
        <v>202.56</v>
      </c>
      <c r="K223" s="2" t="s">
        <v>1643</v>
      </c>
      <c r="L223" s="2">
        <v>122387886</v>
      </c>
      <c r="R223" s="357">
        <v>1192</v>
      </c>
      <c r="S223" s="2" t="s">
        <v>323</v>
      </c>
      <c r="T223" s="2">
        <v>1192</v>
      </c>
      <c r="U223" s="2" t="s">
        <v>323</v>
      </c>
      <c r="V223" s="2" t="s">
        <v>324</v>
      </c>
      <c r="W223" s="2">
        <v>1000</v>
      </c>
    </row>
    <row r="224" spans="1:23">
      <c r="A224" s="2" t="s">
        <v>1408</v>
      </c>
      <c r="B224" s="2">
        <v>2013</v>
      </c>
      <c r="C224" s="2">
        <v>1</v>
      </c>
      <c r="D224" s="2">
        <v>136482540</v>
      </c>
      <c r="E224" s="2">
        <v>4471400</v>
      </c>
      <c r="F224" s="2">
        <v>50</v>
      </c>
      <c r="G224" s="2">
        <v>303100</v>
      </c>
      <c r="H224" s="2">
        <v>303100</v>
      </c>
      <c r="I224" s="2" t="s">
        <v>322</v>
      </c>
      <c r="J224" s="358">
        <v>-6021.61</v>
      </c>
      <c r="K224" s="2" t="s">
        <v>1644</v>
      </c>
      <c r="L224" s="2">
        <v>122389630</v>
      </c>
      <c r="R224" s="357">
        <v>1192</v>
      </c>
      <c r="S224" s="2" t="s">
        <v>323</v>
      </c>
      <c r="T224" s="2">
        <v>1192</v>
      </c>
      <c r="U224" s="2" t="s">
        <v>323</v>
      </c>
      <c r="V224" s="2" t="s">
        <v>324</v>
      </c>
      <c r="W224" s="2">
        <v>1000</v>
      </c>
    </row>
    <row r="225" spans="1:23">
      <c r="A225" s="2" t="s">
        <v>1408</v>
      </c>
      <c r="B225" s="2">
        <v>2013</v>
      </c>
      <c r="C225" s="2">
        <v>1</v>
      </c>
      <c r="D225" s="2">
        <v>136482538</v>
      </c>
      <c r="E225" s="2">
        <v>4471400</v>
      </c>
      <c r="F225" s="2">
        <v>50</v>
      </c>
      <c r="G225" s="2">
        <v>303100</v>
      </c>
      <c r="H225" s="2">
        <v>303100</v>
      </c>
      <c r="I225" s="2" t="s">
        <v>322</v>
      </c>
      <c r="J225" s="358">
        <v>-23303.1</v>
      </c>
      <c r="K225" s="2" t="s">
        <v>1645</v>
      </c>
      <c r="L225" s="2">
        <v>122389628</v>
      </c>
      <c r="R225" s="357">
        <v>1192</v>
      </c>
      <c r="S225" s="2" t="s">
        <v>323</v>
      </c>
      <c r="T225" s="2">
        <v>1192</v>
      </c>
      <c r="U225" s="2" t="s">
        <v>323</v>
      </c>
      <c r="V225" s="2" t="s">
        <v>324</v>
      </c>
      <c r="W225" s="2">
        <v>1000</v>
      </c>
    </row>
    <row r="226" spans="1:23">
      <c r="A226" s="2" t="s">
        <v>1407</v>
      </c>
      <c r="B226" s="2">
        <v>2013</v>
      </c>
      <c r="C226" s="2">
        <v>1</v>
      </c>
      <c r="D226" s="2">
        <v>136488124</v>
      </c>
      <c r="E226" s="2">
        <v>4471400</v>
      </c>
      <c r="F226" s="2">
        <v>70</v>
      </c>
      <c r="G226" s="2">
        <v>301406</v>
      </c>
      <c r="H226" s="2">
        <v>301406</v>
      </c>
      <c r="I226" s="2" t="s">
        <v>325</v>
      </c>
      <c r="J226" s="358">
        <v>-441550</v>
      </c>
      <c r="K226" s="2" t="s">
        <v>1620</v>
      </c>
      <c r="L226" s="2">
        <v>122391599</v>
      </c>
      <c r="R226" s="357">
        <v>1196</v>
      </c>
      <c r="S226" s="2" t="s">
        <v>316</v>
      </c>
      <c r="T226" s="2">
        <v>1196</v>
      </c>
      <c r="U226" s="2" t="s">
        <v>316</v>
      </c>
      <c r="V226" s="2" t="s">
        <v>317</v>
      </c>
      <c r="W226" s="2">
        <v>1000</v>
      </c>
    </row>
    <row r="227" spans="1:23">
      <c r="A227" s="2" t="s">
        <v>1407</v>
      </c>
      <c r="B227" s="2">
        <v>2013</v>
      </c>
      <c r="C227" s="2">
        <v>1</v>
      </c>
      <c r="D227" s="2">
        <v>136488151</v>
      </c>
      <c r="E227" s="2">
        <v>4471400</v>
      </c>
      <c r="F227" s="2">
        <v>70</v>
      </c>
      <c r="G227" s="2">
        <v>301406</v>
      </c>
      <c r="H227" s="2">
        <v>301406</v>
      </c>
      <c r="I227" s="2" t="s">
        <v>325</v>
      </c>
      <c r="J227" s="358">
        <v>-115510</v>
      </c>
      <c r="K227" s="2" t="s">
        <v>1620</v>
      </c>
      <c r="L227" s="2">
        <v>122392126</v>
      </c>
      <c r="R227" s="357">
        <v>1196</v>
      </c>
      <c r="S227" s="2" t="s">
        <v>316</v>
      </c>
      <c r="T227" s="2">
        <v>1196</v>
      </c>
      <c r="U227" s="2" t="s">
        <v>316</v>
      </c>
      <c r="V227" s="2" t="s">
        <v>317</v>
      </c>
      <c r="W227" s="2">
        <v>1000</v>
      </c>
    </row>
    <row r="228" spans="1:23">
      <c r="A228" s="2" t="s">
        <v>1407</v>
      </c>
      <c r="B228" s="2">
        <v>2013</v>
      </c>
      <c r="C228" s="2">
        <v>1</v>
      </c>
      <c r="D228" s="2">
        <v>136488163</v>
      </c>
      <c r="E228" s="2">
        <v>4471400</v>
      </c>
      <c r="F228" s="2">
        <v>70</v>
      </c>
      <c r="G228" s="2">
        <v>301406</v>
      </c>
      <c r="H228" s="2">
        <v>301406</v>
      </c>
      <c r="I228" s="2" t="s">
        <v>325</v>
      </c>
      <c r="J228" s="358">
        <v>-94350</v>
      </c>
      <c r="K228" s="2" t="s">
        <v>1620</v>
      </c>
      <c r="L228" s="2">
        <v>122392138</v>
      </c>
      <c r="R228" s="357">
        <v>1196</v>
      </c>
      <c r="S228" s="2" t="s">
        <v>316</v>
      </c>
      <c r="T228" s="2">
        <v>1196</v>
      </c>
      <c r="U228" s="2" t="s">
        <v>316</v>
      </c>
      <c r="V228" s="2" t="s">
        <v>317</v>
      </c>
      <c r="W228" s="2">
        <v>1000</v>
      </c>
    </row>
    <row r="229" spans="1:23">
      <c r="A229" s="2" t="s">
        <v>1407</v>
      </c>
      <c r="B229" s="2">
        <v>2013</v>
      </c>
      <c r="C229" s="2">
        <v>1</v>
      </c>
      <c r="D229" s="2">
        <v>136488155</v>
      </c>
      <c r="E229" s="2">
        <v>4471400</v>
      </c>
      <c r="F229" s="2">
        <v>70</v>
      </c>
      <c r="G229" s="2">
        <v>301406</v>
      </c>
      <c r="H229" s="2">
        <v>301406</v>
      </c>
      <c r="I229" s="2" t="s">
        <v>325</v>
      </c>
      <c r="J229" s="358">
        <v>-341410</v>
      </c>
      <c r="K229" s="2" t="s">
        <v>1620</v>
      </c>
      <c r="L229" s="2">
        <v>122392130</v>
      </c>
      <c r="R229" s="357">
        <v>1196</v>
      </c>
      <c r="S229" s="2" t="s">
        <v>316</v>
      </c>
      <c r="T229" s="2">
        <v>1196</v>
      </c>
      <c r="U229" s="2" t="s">
        <v>316</v>
      </c>
      <c r="V229" s="2" t="s">
        <v>317</v>
      </c>
      <c r="W229" s="2">
        <v>1000</v>
      </c>
    </row>
    <row r="230" spans="1:23">
      <c r="A230" s="2" t="s">
        <v>1407</v>
      </c>
      <c r="B230" s="2">
        <v>2013</v>
      </c>
      <c r="C230" s="2">
        <v>1</v>
      </c>
      <c r="D230" s="2">
        <v>136488155</v>
      </c>
      <c r="E230" s="2">
        <v>4471400</v>
      </c>
      <c r="F230" s="2">
        <v>70</v>
      </c>
      <c r="G230" s="2">
        <v>301406</v>
      </c>
      <c r="H230" s="2">
        <v>301406</v>
      </c>
      <c r="I230" s="2" t="s">
        <v>325</v>
      </c>
      <c r="J230" s="2">
        <v>-49.08</v>
      </c>
      <c r="K230" s="2" t="s">
        <v>1620</v>
      </c>
      <c r="L230" s="2">
        <v>122392130</v>
      </c>
      <c r="R230" s="357">
        <v>1196</v>
      </c>
      <c r="S230" s="2" t="s">
        <v>316</v>
      </c>
      <c r="T230" s="2">
        <v>1196</v>
      </c>
      <c r="U230" s="2" t="s">
        <v>316</v>
      </c>
      <c r="V230" s="2" t="s">
        <v>317</v>
      </c>
      <c r="W230" s="2">
        <v>1000</v>
      </c>
    </row>
    <row r="231" spans="1:23">
      <c r="A231" s="2" t="s">
        <v>1407</v>
      </c>
      <c r="B231" s="2">
        <v>2013</v>
      </c>
      <c r="C231" s="2">
        <v>1</v>
      </c>
      <c r="D231" s="2">
        <v>136488160</v>
      </c>
      <c r="E231" s="2">
        <v>4471400</v>
      </c>
      <c r="F231" s="2">
        <v>70</v>
      </c>
      <c r="G231" s="2">
        <v>301406</v>
      </c>
      <c r="H231" s="2">
        <v>301406</v>
      </c>
      <c r="I231" s="2" t="s">
        <v>325</v>
      </c>
      <c r="J231" s="358">
        <v>-119885</v>
      </c>
      <c r="K231" s="2" t="s">
        <v>1620</v>
      </c>
      <c r="L231" s="2">
        <v>122392135</v>
      </c>
      <c r="R231" s="357">
        <v>1196</v>
      </c>
      <c r="S231" s="2" t="s">
        <v>316</v>
      </c>
      <c r="T231" s="2">
        <v>1196</v>
      </c>
      <c r="U231" s="2" t="s">
        <v>316</v>
      </c>
      <c r="V231" s="2" t="s">
        <v>317</v>
      </c>
      <c r="W231" s="2">
        <v>1000</v>
      </c>
    </row>
    <row r="232" spans="1:23">
      <c r="A232" s="2" t="s">
        <v>1407</v>
      </c>
      <c r="B232" s="2">
        <v>2013</v>
      </c>
      <c r="C232" s="2">
        <v>1</v>
      </c>
      <c r="D232" s="2">
        <v>136488179</v>
      </c>
      <c r="E232" s="2">
        <v>4471400</v>
      </c>
      <c r="F232" s="2">
        <v>70</v>
      </c>
      <c r="G232" s="2">
        <v>301406</v>
      </c>
      <c r="H232" s="2">
        <v>301406</v>
      </c>
      <c r="I232" s="2" t="s">
        <v>325</v>
      </c>
      <c r="J232" s="358">
        <v>-6725</v>
      </c>
      <c r="K232" s="2" t="s">
        <v>1620</v>
      </c>
      <c r="L232" s="2">
        <v>122392154</v>
      </c>
      <c r="R232" s="357">
        <v>1196</v>
      </c>
      <c r="S232" s="2" t="s">
        <v>316</v>
      </c>
      <c r="T232" s="2">
        <v>1196</v>
      </c>
      <c r="U232" s="2" t="s">
        <v>316</v>
      </c>
      <c r="V232" s="2" t="s">
        <v>317</v>
      </c>
      <c r="W232" s="2">
        <v>1000</v>
      </c>
    </row>
    <row r="233" spans="1:23">
      <c r="A233" s="2" t="s">
        <v>1407</v>
      </c>
      <c r="B233" s="2">
        <v>2013</v>
      </c>
      <c r="C233" s="2">
        <v>1</v>
      </c>
      <c r="D233" s="2">
        <v>136488166</v>
      </c>
      <c r="E233" s="2">
        <v>4471400</v>
      </c>
      <c r="F233" s="2">
        <v>70</v>
      </c>
      <c r="G233" s="2">
        <v>301406</v>
      </c>
      <c r="H233" s="2">
        <v>301406</v>
      </c>
      <c r="I233" s="2" t="s">
        <v>325</v>
      </c>
      <c r="J233" s="2">
        <v>-737.1</v>
      </c>
      <c r="K233" s="2" t="s">
        <v>1620</v>
      </c>
      <c r="L233" s="2">
        <v>122392141</v>
      </c>
      <c r="R233" s="357">
        <v>1196</v>
      </c>
      <c r="S233" s="2" t="s">
        <v>316</v>
      </c>
      <c r="T233" s="2">
        <v>1196</v>
      </c>
      <c r="U233" s="2" t="s">
        <v>316</v>
      </c>
      <c r="V233" s="2" t="s">
        <v>317</v>
      </c>
      <c r="W233" s="2">
        <v>1000</v>
      </c>
    </row>
    <row r="234" spans="1:23">
      <c r="A234" s="2" t="s">
        <v>1407</v>
      </c>
      <c r="B234" s="2">
        <v>2013</v>
      </c>
      <c r="C234" s="2">
        <v>1</v>
      </c>
      <c r="D234" s="2">
        <v>136488166</v>
      </c>
      <c r="E234" s="2">
        <v>4471400</v>
      </c>
      <c r="F234" s="2">
        <v>70</v>
      </c>
      <c r="G234" s="2">
        <v>301406</v>
      </c>
      <c r="H234" s="2">
        <v>301406</v>
      </c>
      <c r="I234" s="2" t="s">
        <v>325</v>
      </c>
      <c r="J234" s="2">
        <v>-273</v>
      </c>
      <c r="K234" s="2" t="s">
        <v>1620</v>
      </c>
      <c r="L234" s="2">
        <v>122392141</v>
      </c>
      <c r="R234" s="357">
        <v>1196</v>
      </c>
      <c r="S234" s="2" t="s">
        <v>316</v>
      </c>
      <c r="T234" s="2">
        <v>1196</v>
      </c>
      <c r="U234" s="2" t="s">
        <v>316</v>
      </c>
      <c r="V234" s="2" t="s">
        <v>317</v>
      </c>
      <c r="W234" s="2">
        <v>1000</v>
      </c>
    </row>
    <row r="235" spans="1:23">
      <c r="A235" s="2" t="s">
        <v>1407</v>
      </c>
      <c r="B235" s="2">
        <v>2013</v>
      </c>
      <c r="C235" s="2">
        <v>1</v>
      </c>
      <c r="D235" s="2">
        <v>136488168</v>
      </c>
      <c r="E235" s="2">
        <v>4471400</v>
      </c>
      <c r="F235" s="2">
        <v>70</v>
      </c>
      <c r="G235" s="2">
        <v>301406</v>
      </c>
      <c r="H235" s="2">
        <v>301406</v>
      </c>
      <c r="I235" s="2" t="s">
        <v>325</v>
      </c>
      <c r="J235" s="358">
        <v>-21105</v>
      </c>
      <c r="K235" s="2" t="s">
        <v>1620</v>
      </c>
      <c r="L235" s="2">
        <v>122392143</v>
      </c>
      <c r="R235" s="357">
        <v>1196</v>
      </c>
      <c r="S235" s="2" t="s">
        <v>316</v>
      </c>
      <c r="T235" s="2">
        <v>1196</v>
      </c>
      <c r="U235" s="2" t="s">
        <v>316</v>
      </c>
      <c r="V235" s="2" t="s">
        <v>317</v>
      </c>
      <c r="W235" s="2">
        <v>1000</v>
      </c>
    </row>
    <row r="236" spans="1:23">
      <c r="A236" s="2" t="s">
        <v>1407</v>
      </c>
      <c r="B236" s="2">
        <v>2013</v>
      </c>
      <c r="C236" s="2">
        <v>1</v>
      </c>
      <c r="D236" s="2">
        <v>136488195</v>
      </c>
      <c r="E236" s="2">
        <v>4471400</v>
      </c>
      <c r="F236" s="2">
        <v>70</v>
      </c>
      <c r="G236" s="2">
        <v>301406</v>
      </c>
      <c r="H236" s="2">
        <v>301406</v>
      </c>
      <c r="I236" s="2" t="s">
        <v>325</v>
      </c>
      <c r="J236" s="358">
        <v>-290583</v>
      </c>
      <c r="K236" s="2" t="s">
        <v>1620</v>
      </c>
      <c r="L236" s="2">
        <v>122392170</v>
      </c>
      <c r="R236" s="357">
        <v>1196</v>
      </c>
      <c r="S236" s="2" t="s">
        <v>316</v>
      </c>
      <c r="T236" s="2">
        <v>1196</v>
      </c>
      <c r="U236" s="2" t="s">
        <v>316</v>
      </c>
      <c r="V236" s="2" t="s">
        <v>317</v>
      </c>
      <c r="W236" s="2">
        <v>1000</v>
      </c>
    </row>
    <row r="237" spans="1:23">
      <c r="A237" s="2" t="s">
        <v>1407</v>
      </c>
      <c r="B237" s="2">
        <v>2013</v>
      </c>
      <c r="C237" s="2">
        <v>1</v>
      </c>
      <c r="D237" s="2">
        <v>136488195</v>
      </c>
      <c r="E237" s="2">
        <v>4471400</v>
      </c>
      <c r="F237" s="2">
        <v>70</v>
      </c>
      <c r="G237" s="2">
        <v>301406</v>
      </c>
      <c r="H237" s="2">
        <v>301406</v>
      </c>
      <c r="I237" s="2" t="s">
        <v>325</v>
      </c>
      <c r="J237" s="358">
        <v>-377848</v>
      </c>
      <c r="K237" s="2" t="s">
        <v>1620</v>
      </c>
      <c r="L237" s="2">
        <v>122392170</v>
      </c>
      <c r="R237" s="357">
        <v>1196</v>
      </c>
      <c r="S237" s="2" t="s">
        <v>316</v>
      </c>
      <c r="T237" s="2">
        <v>1196</v>
      </c>
      <c r="U237" s="2" t="s">
        <v>316</v>
      </c>
      <c r="V237" s="2" t="s">
        <v>317</v>
      </c>
      <c r="W237" s="2">
        <v>1000</v>
      </c>
    </row>
    <row r="238" spans="1:23">
      <c r="A238" s="2" t="s">
        <v>1407</v>
      </c>
      <c r="B238" s="2">
        <v>2013</v>
      </c>
      <c r="C238" s="2">
        <v>1</v>
      </c>
      <c r="D238" s="2">
        <v>136488205</v>
      </c>
      <c r="E238" s="2">
        <v>4471400</v>
      </c>
      <c r="F238" s="2">
        <v>70</v>
      </c>
      <c r="G238" s="2">
        <v>301406</v>
      </c>
      <c r="H238" s="2">
        <v>301406</v>
      </c>
      <c r="I238" s="2" t="s">
        <v>325</v>
      </c>
      <c r="J238" s="358">
        <v>-54610</v>
      </c>
      <c r="K238" s="2" t="s">
        <v>1620</v>
      </c>
      <c r="L238" s="2">
        <v>122392180</v>
      </c>
      <c r="R238" s="357">
        <v>1196</v>
      </c>
      <c r="S238" s="2" t="s">
        <v>316</v>
      </c>
      <c r="T238" s="2">
        <v>1196</v>
      </c>
      <c r="U238" s="2" t="s">
        <v>316</v>
      </c>
      <c r="V238" s="2" t="s">
        <v>317</v>
      </c>
      <c r="W238" s="2">
        <v>1000</v>
      </c>
    </row>
    <row r="239" spans="1:23">
      <c r="A239" s="2" t="s">
        <v>1407</v>
      </c>
      <c r="B239" s="2">
        <v>2013</v>
      </c>
      <c r="C239" s="2">
        <v>1</v>
      </c>
      <c r="D239" s="2">
        <v>136488181</v>
      </c>
      <c r="E239" s="2">
        <v>4471400</v>
      </c>
      <c r="F239" s="2">
        <v>70</v>
      </c>
      <c r="G239" s="2">
        <v>301406</v>
      </c>
      <c r="H239" s="2">
        <v>301406</v>
      </c>
      <c r="I239" s="2" t="s">
        <v>325</v>
      </c>
      <c r="J239" s="2">
        <v>-130.30000000000001</v>
      </c>
      <c r="K239" s="2" t="s">
        <v>1620</v>
      </c>
      <c r="L239" s="2">
        <v>122392156</v>
      </c>
      <c r="R239" s="357">
        <v>1196</v>
      </c>
      <c r="S239" s="2" t="s">
        <v>316</v>
      </c>
      <c r="T239" s="2">
        <v>1196</v>
      </c>
      <c r="U239" s="2" t="s">
        <v>316</v>
      </c>
      <c r="V239" s="2" t="s">
        <v>317</v>
      </c>
      <c r="W239" s="2">
        <v>1000</v>
      </c>
    </row>
    <row r="240" spans="1:23">
      <c r="A240" s="2" t="s">
        <v>1407</v>
      </c>
      <c r="B240" s="2">
        <v>2013</v>
      </c>
      <c r="C240" s="2">
        <v>1</v>
      </c>
      <c r="D240" s="2">
        <v>136488200</v>
      </c>
      <c r="E240" s="2">
        <v>4471400</v>
      </c>
      <c r="F240" s="2">
        <v>70</v>
      </c>
      <c r="G240" s="2">
        <v>301406</v>
      </c>
      <c r="H240" s="2">
        <v>301406</v>
      </c>
      <c r="I240" s="2" t="s">
        <v>325</v>
      </c>
      <c r="J240" s="358">
        <v>-875200</v>
      </c>
      <c r="K240" s="2" t="s">
        <v>1620</v>
      </c>
      <c r="L240" s="2">
        <v>122392175</v>
      </c>
      <c r="R240" s="357">
        <v>1196</v>
      </c>
      <c r="S240" s="2" t="s">
        <v>316</v>
      </c>
      <c r="T240" s="2">
        <v>1196</v>
      </c>
      <c r="U240" s="2" t="s">
        <v>316</v>
      </c>
      <c r="V240" s="2" t="s">
        <v>317</v>
      </c>
      <c r="W240" s="2">
        <v>1000</v>
      </c>
    </row>
    <row r="241" spans="1:23">
      <c r="A241" s="2" t="s">
        <v>1407</v>
      </c>
      <c r="B241" s="2">
        <v>2013</v>
      </c>
      <c r="C241" s="2">
        <v>1</v>
      </c>
      <c r="D241" s="2">
        <v>136488174</v>
      </c>
      <c r="E241" s="2">
        <v>4471400</v>
      </c>
      <c r="F241" s="2">
        <v>70</v>
      </c>
      <c r="G241" s="2">
        <v>301406</v>
      </c>
      <c r="H241" s="2">
        <v>301406</v>
      </c>
      <c r="I241" s="2" t="s">
        <v>325</v>
      </c>
      <c r="J241" s="358">
        <v>-1044120</v>
      </c>
      <c r="K241" s="2" t="s">
        <v>1620</v>
      </c>
      <c r="L241" s="2">
        <v>122392149</v>
      </c>
      <c r="R241" s="357">
        <v>1196</v>
      </c>
      <c r="S241" s="2" t="s">
        <v>316</v>
      </c>
      <c r="T241" s="2">
        <v>1196</v>
      </c>
      <c r="U241" s="2" t="s">
        <v>316</v>
      </c>
      <c r="V241" s="2" t="s">
        <v>317</v>
      </c>
      <c r="W241" s="2">
        <v>1000</v>
      </c>
    </row>
    <row r="242" spans="1:23">
      <c r="A242" s="2" t="s">
        <v>1407</v>
      </c>
      <c r="B242" s="2">
        <v>2013</v>
      </c>
      <c r="C242" s="2">
        <v>1</v>
      </c>
      <c r="D242" s="2">
        <v>136488174</v>
      </c>
      <c r="E242" s="2">
        <v>4471400</v>
      </c>
      <c r="F242" s="2">
        <v>70</v>
      </c>
      <c r="G242" s="2">
        <v>301406</v>
      </c>
      <c r="H242" s="2">
        <v>301406</v>
      </c>
      <c r="I242" s="2" t="s">
        <v>325</v>
      </c>
      <c r="J242" s="358">
        <v>-250853</v>
      </c>
      <c r="K242" s="2" t="s">
        <v>1620</v>
      </c>
      <c r="L242" s="2">
        <v>122392149</v>
      </c>
      <c r="R242" s="357">
        <v>1196</v>
      </c>
      <c r="S242" s="2" t="s">
        <v>316</v>
      </c>
      <c r="T242" s="2">
        <v>1196</v>
      </c>
      <c r="U242" s="2" t="s">
        <v>316</v>
      </c>
      <c r="V242" s="2" t="s">
        <v>317</v>
      </c>
      <c r="W242" s="2">
        <v>1000</v>
      </c>
    </row>
    <row r="243" spans="1:23">
      <c r="A243" s="2" t="s">
        <v>1407</v>
      </c>
      <c r="B243" s="2">
        <v>2013</v>
      </c>
      <c r="C243" s="2">
        <v>1</v>
      </c>
      <c r="D243" s="2">
        <v>136488192</v>
      </c>
      <c r="E243" s="2">
        <v>4471400</v>
      </c>
      <c r="F243" s="2">
        <v>70</v>
      </c>
      <c r="G243" s="2">
        <v>301410</v>
      </c>
      <c r="H243" s="2">
        <v>301410</v>
      </c>
      <c r="I243" s="2" t="s">
        <v>12</v>
      </c>
      <c r="J243" s="358">
        <v>731381.5</v>
      </c>
      <c r="K243" s="2" t="s">
        <v>1620</v>
      </c>
      <c r="L243" s="2">
        <v>122392167</v>
      </c>
      <c r="R243" s="357">
        <v>1196</v>
      </c>
      <c r="S243" s="2" t="s">
        <v>316</v>
      </c>
      <c r="T243" s="2">
        <v>1196</v>
      </c>
      <c r="U243" s="2" t="s">
        <v>316</v>
      </c>
      <c r="V243" s="2" t="s">
        <v>317</v>
      </c>
      <c r="W243" s="2">
        <v>1000</v>
      </c>
    </row>
    <row r="244" spans="1:23">
      <c r="A244" s="2" t="s">
        <v>1407</v>
      </c>
      <c r="B244" s="2">
        <v>2013</v>
      </c>
      <c r="C244" s="2">
        <v>1</v>
      </c>
      <c r="D244" s="2">
        <v>136488192</v>
      </c>
      <c r="E244" s="2">
        <v>4471400</v>
      </c>
      <c r="F244" s="2">
        <v>70</v>
      </c>
      <c r="G244" s="2">
        <v>301411</v>
      </c>
      <c r="H244" s="2">
        <v>301411</v>
      </c>
      <c r="I244" s="2" t="s">
        <v>13</v>
      </c>
      <c r="J244" s="358">
        <v>24665034.370000001</v>
      </c>
      <c r="K244" s="2" t="s">
        <v>1620</v>
      </c>
      <c r="L244" s="2">
        <v>122392167</v>
      </c>
      <c r="R244" s="357">
        <v>1196</v>
      </c>
      <c r="S244" s="2" t="s">
        <v>316</v>
      </c>
      <c r="T244" s="2">
        <v>1196</v>
      </c>
      <c r="U244" s="2" t="s">
        <v>316</v>
      </c>
      <c r="V244" s="2" t="s">
        <v>317</v>
      </c>
      <c r="W244" s="2">
        <v>1000</v>
      </c>
    </row>
    <row r="245" spans="1:23">
      <c r="A245" s="2" t="s">
        <v>1407</v>
      </c>
      <c r="B245" s="2">
        <v>2013</v>
      </c>
      <c r="C245" s="2">
        <v>1</v>
      </c>
      <c r="D245" s="2">
        <v>136488192</v>
      </c>
      <c r="E245" s="2">
        <v>4471400</v>
      </c>
      <c r="F245" s="2">
        <v>70</v>
      </c>
      <c r="G245" s="2">
        <v>301411</v>
      </c>
      <c r="H245" s="2">
        <v>301411</v>
      </c>
      <c r="I245" s="2" t="s">
        <v>13</v>
      </c>
      <c r="J245" s="358">
        <v>2555399</v>
      </c>
      <c r="K245" s="2" t="s">
        <v>1620</v>
      </c>
      <c r="L245" s="2">
        <v>122392167</v>
      </c>
      <c r="R245" s="357">
        <v>1196</v>
      </c>
      <c r="S245" s="2" t="s">
        <v>316</v>
      </c>
      <c r="T245" s="2">
        <v>1196</v>
      </c>
      <c r="U245" s="2" t="s">
        <v>316</v>
      </c>
      <c r="V245" s="2" t="s">
        <v>317</v>
      </c>
      <c r="W245" s="2">
        <v>1000</v>
      </c>
    </row>
    <row r="246" spans="1:23">
      <c r="A246" s="2" t="s">
        <v>1407</v>
      </c>
      <c r="B246" s="2">
        <v>2013</v>
      </c>
      <c r="C246" s="2">
        <v>1</v>
      </c>
      <c r="D246" s="2">
        <v>136488196</v>
      </c>
      <c r="E246" s="2">
        <v>4471400</v>
      </c>
      <c r="F246" s="2">
        <v>70</v>
      </c>
      <c r="G246" s="2">
        <v>301406</v>
      </c>
      <c r="H246" s="2">
        <v>301406</v>
      </c>
      <c r="I246" s="2" t="s">
        <v>325</v>
      </c>
      <c r="J246" s="358">
        <v>-2394898.61</v>
      </c>
      <c r="K246" s="2" t="s">
        <v>1620</v>
      </c>
      <c r="L246" s="2">
        <v>122392171</v>
      </c>
      <c r="R246" s="357">
        <v>1196</v>
      </c>
      <c r="S246" s="2" t="s">
        <v>316</v>
      </c>
      <c r="T246" s="2">
        <v>1196</v>
      </c>
      <c r="U246" s="2" t="s">
        <v>316</v>
      </c>
      <c r="V246" s="2" t="s">
        <v>317</v>
      </c>
      <c r="W246" s="2">
        <v>1000</v>
      </c>
    </row>
    <row r="247" spans="1:23">
      <c r="A247" s="2" t="s">
        <v>1407</v>
      </c>
      <c r="B247" s="2">
        <v>2013</v>
      </c>
      <c r="C247" s="2">
        <v>1</v>
      </c>
      <c r="D247" s="2">
        <v>136488216</v>
      </c>
      <c r="E247" s="2">
        <v>4471400</v>
      </c>
      <c r="F247" s="2">
        <v>70</v>
      </c>
      <c r="G247" s="2">
        <v>301406</v>
      </c>
      <c r="H247" s="2">
        <v>301406</v>
      </c>
      <c r="I247" s="2" t="s">
        <v>325</v>
      </c>
      <c r="J247" s="358">
        <v>-2700</v>
      </c>
      <c r="K247" s="2" t="s">
        <v>1620</v>
      </c>
      <c r="L247" s="2">
        <v>122392191</v>
      </c>
      <c r="R247" s="357">
        <v>1196</v>
      </c>
      <c r="S247" s="2" t="s">
        <v>316</v>
      </c>
      <c r="T247" s="2">
        <v>1196</v>
      </c>
      <c r="U247" s="2" t="s">
        <v>316</v>
      </c>
      <c r="V247" s="2" t="s">
        <v>317</v>
      </c>
      <c r="W247" s="2">
        <v>1000</v>
      </c>
    </row>
    <row r="248" spans="1:23">
      <c r="A248" s="2" t="s">
        <v>1407</v>
      </c>
      <c r="B248" s="2">
        <v>2013</v>
      </c>
      <c r="C248" s="2">
        <v>1</v>
      </c>
      <c r="D248" s="2">
        <v>136488216</v>
      </c>
      <c r="E248" s="2">
        <v>4471400</v>
      </c>
      <c r="F248" s="2">
        <v>70</v>
      </c>
      <c r="G248" s="2">
        <v>301406</v>
      </c>
      <c r="H248" s="2">
        <v>301406</v>
      </c>
      <c r="I248" s="2" t="s">
        <v>325</v>
      </c>
      <c r="J248" s="358">
        <v>-64774</v>
      </c>
      <c r="K248" s="2" t="s">
        <v>1620</v>
      </c>
      <c r="L248" s="2">
        <v>122392191</v>
      </c>
      <c r="R248" s="357">
        <v>1196</v>
      </c>
      <c r="S248" s="2" t="s">
        <v>316</v>
      </c>
      <c r="T248" s="2">
        <v>1196</v>
      </c>
      <c r="U248" s="2" t="s">
        <v>316</v>
      </c>
      <c r="V248" s="2" t="s">
        <v>317</v>
      </c>
      <c r="W248" s="2">
        <v>1000</v>
      </c>
    </row>
    <row r="249" spans="1:23">
      <c r="A249" s="2" t="s">
        <v>1407</v>
      </c>
      <c r="B249" s="2">
        <v>2013</v>
      </c>
      <c r="C249" s="2">
        <v>1</v>
      </c>
      <c r="D249" s="2">
        <v>136488188</v>
      </c>
      <c r="E249" s="2">
        <v>4471400</v>
      </c>
      <c r="F249" s="2">
        <v>70</v>
      </c>
      <c r="G249" s="2">
        <v>301406</v>
      </c>
      <c r="H249" s="2">
        <v>301406</v>
      </c>
      <c r="I249" s="2" t="s">
        <v>325</v>
      </c>
      <c r="J249" s="358">
        <v>-390926.5</v>
      </c>
      <c r="K249" s="2" t="s">
        <v>1620</v>
      </c>
      <c r="L249" s="2">
        <v>122392163</v>
      </c>
      <c r="R249" s="357">
        <v>1196</v>
      </c>
      <c r="S249" s="2" t="s">
        <v>316</v>
      </c>
      <c r="T249" s="2">
        <v>1196</v>
      </c>
      <c r="U249" s="2" t="s">
        <v>316</v>
      </c>
      <c r="V249" s="2" t="s">
        <v>317</v>
      </c>
      <c r="W249" s="2">
        <v>1000</v>
      </c>
    </row>
    <row r="250" spans="1:23">
      <c r="A250" s="2" t="s">
        <v>1407</v>
      </c>
      <c r="B250" s="2">
        <v>2013</v>
      </c>
      <c r="C250" s="2">
        <v>1</v>
      </c>
      <c r="D250" s="2">
        <v>136488188</v>
      </c>
      <c r="E250" s="2">
        <v>4471400</v>
      </c>
      <c r="F250" s="2">
        <v>70</v>
      </c>
      <c r="G250" s="2">
        <v>301406</v>
      </c>
      <c r="H250" s="2">
        <v>301406</v>
      </c>
      <c r="I250" s="2" t="s">
        <v>325</v>
      </c>
      <c r="J250" s="358">
        <v>-1022746</v>
      </c>
      <c r="K250" s="2" t="s">
        <v>1620</v>
      </c>
      <c r="L250" s="2">
        <v>122392163</v>
      </c>
      <c r="R250" s="357">
        <v>1196</v>
      </c>
      <c r="S250" s="2" t="s">
        <v>316</v>
      </c>
      <c r="T250" s="2">
        <v>1196</v>
      </c>
      <c r="U250" s="2" t="s">
        <v>316</v>
      </c>
      <c r="V250" s="2" t="s">
        <v>317</v>
      </c>
      <c r="W250" s="2">
        <v>1000</v>
      </c>
    </row>
    <row r="251" spans="1:23">
      <c r="A251" s="2" t="s">
        <v>1407</v>
      </c>
      <c r="B251" s="2">
        <v>2013</v>
      </c>
      <c r="C251" s="2">
        <v>1</v>
      </c>
      <c r="D251" s="2">
        <v>136488203</v>
      </c>
      <c r="E251" s="2">
        <v>4471400</v>
      </c>
      <c r="F251" s="2">
        <v>70</v>
      </c>
      <c r="G251" s="2">
        <v>301406</v>
      </c>
      <c r="H251" s="2">
        <v>301406</v>
      </c>
      <c r="I251" s="2" t="s">
        <v>325</v>
      </c>
      <c r="J251" s="2">
        <v>-192.5</v>
      </c>
      <c r="K251" s="2" t="s">
        <v>1620</v>
      </c>
      <c r="L251" s="2">
        <v>122392178</v>
      </c>
      <c r="R251" s="357">
        <v>1196</v>
      </c>
      <c r="S251" s="2" t="s">
        <v>316</v>
      </c>
      <c r="T251" s="2">
        <v>1196</v>
      </c>
      <c r="U251" s="2" t="s">
        <v>316</v>
      </c>
      <c r="V251" s="2" t="s">
        <v>317</v>
      </c>
      <c r="W251" s="2">
        <v>1000</v>
      </c>
    </row>
    <row r="252" spans="1:23">
      <c r="A252" s="2" t="s">
        <v>1407</v>
      </c>
      <c r="B252" s="2">
        <v>2013</v>
      </c>
      <c r="C252" s="2">
        <v>1</v>
      </c>
      <c r="D252" s="2">
        <v>136488203</v>
      </c>
      <c r="E252" s="2">
        <v>4471400</v>
      </c>
      <c r="F252" s="2">
        <v>70</v>
      </c>
      <c r="G252" s="2">
        <v>301406</v>
      </c>
      <c r="H252" s="2">
        <v>301406</v>
      </c>
      <c r="I252" s="2" t="s">
        <v>325</v>
      </c>
      <c r="J252" s="2">
        <v>-82.5</v>
      </c>
      <c r="K252" s="2" t="s">
        <v>1620</v>
      </c>
      <c r="L252" s="2">
        <v>122392178</v>
      </c>
      <c r="R252" s="357">
        <v>1196</v>
      </c>
      <c r="S252" s="2" t="s">
        <v>316</v>
      </c>
      <c r="T252" s="2">
        <v>1196</v>
      </c>
      <c r="U252" s="2" t="s">
        <v>316</v>
      </c>
      <c r="V252" s="2" t="s">
        <v>317</v>
      </c>
      <c r="W252" s="2">
        <v>1000</v>
      </c>
    </row>
    <row r="253" spans="1:23">
      <c r="A253" s="2" t="s">
        <v>1407</v>
      </c>
      <c r="B253" s="2">
        <v>2013</v>
      </c>
      <c r="C253" s="2">
        <v>1</v>
      </c>
      <c r="D253" s="2">
        <v>136488229</v>
      </c>
      <c r="E253" s="2">
        <v>4471400</v>
      </c>
      <c r="F253" s="2">
        <v>70</v>
      </c>
      <c r="G253" s="2">
        <v>301406</v>
      </c>
      <c r="H253" s="2">
        <v>301406</v>
      </c>
      <c r="I253" s="2" t="s">
        <v>325</v>
      </c>
      <c r="J253" s="358">
        <v>-157470</v>
      </c>
      <c r="K253" s="2" t="s">
        <v>1620</v>
      </c>
      <c r="L253" s="2">
        <v>122392204</v>
      </c>
      <c r="R253" s="357">
        <v>1196</v>
      </c>
      <c r="S253" s="2" t="s">
        <v>316</v>
      </c>
      <c r="T253" s="2">
        <v>1196</v>
      </c>
      <c r="U253" s="2" t="s">
        <v>316</v>
      </c>
      <c r="V253" s="2" t="s">
        <v>317</v>
      </c>
      <c r="W253" s="2">
        <v>1000</v>
      </c>
    </row>
    <row r="254" spans="1:23">
      <c r="A254" s="2" t="s">
        <v>1407</v>
      </c>
      <c r="B254" s="2">
        <v>2013</v>
      </c>
      <c r="C254" s="2">
        <v>1</v>
      </c>
      <c r="D254" s="2">
        <v>136488219</v>
      </c>
      <c r="E254" s="2">
        <v>4471400</v>
      </c>
      <c r="F254" s="2">
        <v>70</v>
      </c>
      <c r="G254" s="2">
        <v>301406</v>
      </c>
      <c r="H254" s="2">
        <v>301406</v>
      </c>
      <c r="I254" s="2" t="s">
        <v>325</v>
      </c>
      <c r="J254" s="358">
        <v>-29855.5</v>
      </c>
      <c r="K254" s="2" t="s">
        <v>1620</v>
      </c>
      <c r="L254" s="2">
        <v>122392194</v>
      </c>
      <c r="R254" s="357">
        <v>1196</v>
      </c>
      <c r="S254" s="2" t="s">
        <v>316</v>
      </c>
      <c r="T254" s="2">
        <v>1196</v>
      </c>
      <c r="U254" s="2" t="s">
        <v>316</v>
      </c>
      <c r="V254" s="2" t="s">
        <v>317</v>
      </c>
      <c r="W254" s="2">
        <v>1000</v>
      </c>
    </row>
    <row r="255" spans="1:23">
      <c r="A255" s="2" t="s">
        <v>1407</v>
      </c>
      <c r="B255" s="2">
        <v>2013</v>
      </c>
      <c r="C255" s="2">
        <v>1</v>
      </c>
      <c r="D255" s="2">
        <v>136488219</v>
      </c>
      <c r="E255" s="2">
        <v>4471400</v>
      </c>
      <c r="F255" s="2">
        <v>70</v>
      </c>
      <c r="G255" s="2">
        <v>301406</v>
      </c>
      <c r="H255" s="2">
        <v>301406</v>
      </c>
      <c r="I255" s="2" t="s">
        <v>325</v>
      </c>
      <c r="J255" s="358">
        <v>-26108</v>
      </c>
      <c r="K255" s="2" t="s">
        <v>1620</v>
      </c>
      <c r="L255" s="2">
        <v>122392194</v>
      </c>
      <c r="R255" s="357">
        <v>1196</v>
      </c>
      <c r="S255" s="2" t="s">
        <v>316</v>
      </c>
      <c r="T255" s="2">
        <v>1196</v>
      </c>
      <c r="U255" s="2" t="s">
        <v>316</v>
      </c>
      <c r="V255" s="2" t="s">
        <v>317</v>
      </c>
      <c r="W255" s="2">
        <v>1000</v>
      </c>
    </row>
    <row r="256" spans="1:23">
      <c r="A256" s="2" t="s">
        <v>1407</v>
      </c>
      <c r="B256" s="2">
        <v>2013</v>
      </c>
      <c r="C256" s="2">
        <v>1</v>
      </c>
      <c r="D256" s="2">
        <v>136488238</v>
      </c>
      <c r="E256" s="2">
        <v>4471400</v>
      </c>
      <c r="F256" s="2">
        <v>70</v>
      </c>
      <c r="G256" s="2">
        <v>301406</v>
      </c>
      <c r="H256" s="2">
        <v>301406</v>
      </c>
      <c r="I256" s="2" t="s">
        <v>325</v>
      </c>
      <c r="J256" s="358">
        <v>-1188654</v>
      </c>
      <c r="K256" s="2" t="s">
        <v>1620</v>
      </c>
      <c r="L256" s="2">
        <v>122392213</v>
      </c>
      <c r="R256" s="357">
        <v>1196</v>
      </c>
      <c r="S256" s="2" t="s">
        <v>316</v>
      </c>
      <c r="T256" s="2">
        <v>1196</v>
      </c>
      <c r="U256" s="2" t="s">
        <v>316</v>
      </c>
      <c r="V256" s="2" t="s">
        <v>317</v>
      </c>
      <c r="W256" s="2">
        <v>1000</v>
      </c>
    </row>
    <row r="257" spans="1:23">
      <c r="A257" s="2" t="s">
        <v>1407</v>
      </c>
      <c r="B257" s="2">
        <v>2013</v>
      </c>
      <c r="C257" s="2">
        <v>1</v>
      </c>
      <c r="D257" s="2">
        <v>136488255</v>
      </c>
      <c r="E257" s="2">
        <v>4471400</v>
      </c>
      <c r="F257" s="2">
        <v>70</v>
      </c>
      <c r="G257" s="2">
        <v>301406</v>
      </c>
      <c r="H257" s="2">
        <v>301406</v>
      </c>
      <c r="I257" s="2" t="s">
        <v>325</v>
      </c>
      <c r="J257" s="358">
        <v>-374029</v>
      </c>
      <c r="K257" s="2" t="s">
        <v>1620</v>
      </c>
      <c r="L257" s="2">
        <v>122392230</v>
      </c>
      <c r="R257" s="357">
        <v>1196</v>
      </c>
      <c r="S257" s="2" t="s">
        <v>316</v>
      </c>
      <c r="T257" s="2">
        <v>1196</v>
      </c>
      <c r="U257" s="2" t="s">
        <v>316</v>
      </c>
      <c r="V257" s="2" t="s">
        <v>317</v>
      </c>
      <c r="W257" s="2">
        <v>1000</v>
      </c>
    </row>
    <row r="258" spans="1:23">
      <c r="A258" s="2" t="s">
        <v>1407</v>
      </c>
      <c r="B258" s="2">
        <v>2013</v>
      </c>
      <c r="C258" s="2">
        <v>1</v>
      </c>
      <c r="D258" s="2">
        <v>136488240</v>
      </c>
      <c r="E258" s="2">
        <v>4471400</v>
      </c>
      <c r="F258" s="2">
        <v>70</v>
      </c>
      <c r="G258" s="2">
        <v>301406</v>
      </c>
      <c r="H258" s="2">
        <v>301406</v>
      </c>
      <c r="I258" s="2" t="s">
        <v>325</v>
      </c>
      <c r="J258" s="358">
        <v>-49755</v>
      </c>
      <c r="K258" s="2" t="s">
        <v>1620</v>
      </c>
      <c r="L258" s="2">
        <v>122392215</v>
      </c>
      <c r="R258" s="357">
        <v>1196</v>
      </c>
      <c r="S258" s="2" t="s">
        <v>316</v>
      </c>
      <c r="T258" s="2">
        <v>1196</v>
      </c>
      <c r="U258" s="2" t="s">
        <v>316</v>
      </c>
      <c r="V258" s="2" t="s">
        <v>317</v>
      </c>
      <c r="W258" s="2">
        <v>1000</v>
      </c>
    </row>
    <row r="259" spans="1:23">
      <c r="A259" s="2" t="s">
        <v>1407</v>
      </c>
      <c r="B259" s="2">
        <v>2013</v>
      </c>
      <c r="C259" s="2">
        <v>1</v>
      </c>
      <c r="D259" s="2">
        <v>136488251</v>
      </c>
      <c r="E259" s="2">
        <v>4471400</v>
      </c>
      <c r="F259" s="2">
        <v>70</v>
      </c>
      <c r="G259" s="2">
        <v>301406</v>
      </c>
      <c r="H259" s="2">
        <v>301406</v>
      </c>
      <c r="I259" s="2" t="s">
        <v>325</v>
      </c>
      <c r="J259" s="358">
        <v>-1220</v>
      </c>
      <c r="K259" s="2" t="s">
        <v>1620</v>
      </c>
      <c r="L259" s="2">
        <v>122392226</v>
      </c>
      <c r="R259" s="357">
        <v>1196</v>
      </c>
      <c r="S259" s="2" t="s">
        <v>316</v>
      </c>
      <c r="T259" s="2">
        <v>1196</v>
      </c>
      <c r="U259" s="2" t="s">
        <v>316</v>
      </c>
      <c r="V259" s="2" t="s">
        <v>317</v>
      </c>
      <c r="W259" s="2">
        <v>1000</v>
      </c>
    </row>
    <row r="260" spans="1:23">
      <c r="A260" s="2" t="s">
        <v>1407</v>
      </c>
      <c r="B260" s="2">
        <v>2013</v>
      </c>
      <c r="C260" s="2">
        <v>1</v>
      </c>
      <c r="D260" s="2">
        <v>136488233</v>
      </c>
      <c r="E260" s="2">
        <v>4471400</v>
      </c>
      <c r="F260" s="2">
        <v>70</v>
      </c>
      <c r="G260" s="2">
        <v>301406</v>
      </c>
      <c r="H260" s="2">
        <v>301406</v>
      </c>
      <c r="I260" s="2" t="s">
        <v>325</v>
      </c>
      <c r="J260" s="358">
        <v>-120875</v>
      </c>
      <c r="K260" s="2" t="s">
        <v>1620</v>
      </c>
      <c r="L260" s="2">
        <v>122392208</v>
      </c>
      <c r="R260" s="357">
        <v>1196</v>
      </c>
      <c r="S260" s="2" t="s">
        <v>316</v>
      </c>
      <c r="T260" s="2">
        <v>1196</v>
      </c>
      <c r="U260" s="2" t="s">
        <v>316</v>
      </c>
      <c r="V260" s="2" t="s">
        <v>317</v>
      </c>
      <c r="W260" s="2">
        <v>1000</v>
      </c>
    </row>
    <row r="261" spans="1:23">
      <c r="A261" s="2" t="s">
        <v>1407</v>
      </c>
      <c r="B261" s="2">
        <v>2013</v>
      </c>
      <c r="C261" s="2">
        <v>1</v>
      </c>
      <c r="D261" s="2">
        <v>136488243</v>
      </c>
      <c r="E261" s="2">
        <v>4471400</v>
      </c>
      <c r="F261" s="2">
        <v>70</v>
      </c>
      <c r="G261" s="2">
        <v>301406</v>
      </c>
      <c r="H261" s="2">
        <v>301406</v>
      </c>
      <c r="I261" s="2" t="s">
        <v>325</v>
      </c>
      <c r="J261" s="358">
        <v>-958647</v>
      </c>
      <c r="K261" s="2" t="s">
        <v>1620</v>
      </c>
      <c r="L261" s="2">
        <v>122392218</v>
      </c>
      <c r="R261" s="357">
        <v>1196</v>
      </c>
      <c r="S261" s="2" t="s">
        <v>316</v>
      </c>
      <c r="T261" s="2">
        <v>1196</v>
      </c>
      <c r="U261" s="2" t="s">
        <v>316</v>
      </c>
      <c r="V261" s="2" t="s">
        <v>317</v>
      </c>
      <c r="W261" s="2">
        <v>1000</v>
      </c>
    </row>
    <row r="262" spans="1:23">
      <c r="A262" s="2" t="s">
        <v>1407</v>
      </c>
      <c r="B262" s="2">
        <v>2013</v>
      </c>
      <c r="C262" s="2">
        <v>1</v>
      </c>
      <c r="D262" s="2">
        <v>136488266</v>
      </c>
      <c r="E262" s="2">
        <v>4471400</v>
      </c>
      <c r="F262" s="2">
        <v>70</v>
      </c>
      <c r="G262" s="2">
        <v>301406</v>
      </c>
      <c r="H262" s="2">
        <v>301406</v>
      </c>
      <c r="I262" s="2" t="s">
        <v>325</v>
      </c>
      <c r="J262" s="358">
        <v>-14860</v>
      </c>
      <c r="K262" s="2" t="s">
        <v>1620</v>
      </c>
      <c r="L262" s="2">
        <v>122392241</v>
      </c>
      <c r="R262" s="357">
        <v>1196</v>
      </c>
      <c r="S262" s="2" t="s">
        <v>316</v>
      </c>
      <c r="T262" s="2">
        <v>1196</v>
      </c>
      <c r="U262" s="2" t="s">
        <v>316</v>
      </c>
      <c r="V262" s="2" t="s">
        <v>317</v>
      </c>
      <c r="W262" s="2">
        <v>1000</v>
      </c>
    </row>
    <row r="263" spans="1:23">
      <c r="A263" s="2" t="s">
        <v>1407</v>
      </c>
      <c r="B263" s="2">
        <v>2013</v>
      </c>
      <c r="C263" s="2">
        <v>1</v>
      </c>
      <c r="D263" s="2">
        <v>136488269</v>
      </c>
      <c r="E263" s="2">
        <v>4471400</v>
      </c>
      <c r="F263" s="2">
        <v>70</v>
      </c>
      <c r="G263" s="2">
        <v>301406</v>
      </c>
      <c r="H263" s="2">
        <v>301406</v>
      </c>
      <c r="I263" s="2" t="s">
        <v>325</v>
      </c>
      <c r="J263" s="358">
        <v>-84500</v>
      </c>
      <c r="K263" s="2" t="s">
        <v>1620</v>
      </c>
      <c r="L263" s="2">
        <v>122392244</v>
      </c>
      <c r="R263" s="357">
        <v>1196</v>
      </c>
      <c r="S263" s="2" t="s">
        <v>316</v>
      </c>
      <c r="T263" s="2">
        <v>1196</v>
      </c>
      <c r="U263" s="2" t="s">
        <v>316</v>
      </c>
      <c r="V263" s="2" t="s">
        <v>317</v>
      </c>
      <c r="W263" s="2">
        <v>1000</v>
      </c>
    </row>
    <row r="264" spans="1:23">
      <c r="A264" s="2" t="s">
        <v>1407</v>
      </c>
      <c r="B264" s="2">
        <v>2013</v>
      </c>
      <c r="C264" s="2">
        <v>1</v>
      </c>
      <c r="D264" s="2">
        <v>136488293</v>
      </c>
      <c r="E264" s="2">
        <v>4471400</v>
      </c>
      <c r="F264" s="2">
        <v>70</v>
      </c>
      <c r="G264" s="2">
        <v>301406</v>
      </c>
      <c r="H264" s="2">
        <v>301406</v>
      </c>
      <c r="I264" s="2" t="s">
        <v>325</v>
      </c>
      <c r="J264" s="358">
        <v>-39050</v>
      </c>
      <c r="K264" s="2" t="s">
        <v>1620</v>
      </c>
      <c r="L264" s="2">
        <v>122392268</v>
      </c>
      <c r="R264" s="357">
        <v>1196</v>
      </c>
      <c r="S264" s="2" t="s">
        <v>316</v>
      </c>
      <c r="T264" s="2">
        <v>1196</v>
      </c>
      <c r="U264" s="2" t="s">
        <v>316</v>
      </c>
      <c r="V264" s="2" t="s">
        <v>317</v>
      </c>
      <c r="W264" s="2">
        <v>1000</v>
      </c>
    </row>
    <row r="265" spans="1:23">
      <c r="A265" s="2" t="s">
        <v>1407</v>
      </c>
      <c r="B265" s="2">
        <v>2013</v>
      </c>
      <c r="C265" s="2">
        <v>1</v>
      </c>
      <c r="D265" s="2">
        <v>136488302</v>
      </c>
      <c r="E265" s="2">
        <v>4471400</v>
      </c>
      <c r="F265" s="2">
        <v>70</v>
      </c>
      <c r="G265" s="2">
        <v>301406</v>
      </c>
      <c r="H265" s="2">
        <v>301406</v>
      </c>
      <c r="I265" s="2" t="s">
        <v>325</v>
      </c>
      <c r="J265" s="358">
        <v>-20000</v>
      </c>
      <c r="K265" s="2" t="s">
        <v>1620</v>
      </c>
      <c r="L265" s="2">
        <v>122392277</v>
      </c>
      <c r="R265" s="357">
        <v>1196</v>
      </c>
      <c r="S265" s="2" t="s">
        <v>316</v>
      </c>
      <c r="T265" s="2">
        <v>1196</v>
      </c>
      <c r="U265" s="2" t="s">
        <v>316</v>
      </c>
      <c r="V265" s="2" t="s">
        <v>317</v>
      </c>
      <c r="W265" s="2">
        <v>1000</v>
      </c>
    </row>
    <row r="266" spans="1:23">
      <c r="A266" s="2" t="s">
        <v>1407</v>
      </c>
      <c r="B266" s="2">
        <v>2013</v>
      </c>
      <c r="C266" s="2">
        <v>1</v>
      </c>
      <c r="D266" s="2">
        <v>136488306</v>
      </c>
      <c r="E266" s="2">
        <v>4471400</v>
      </c>
      <c r="F266" s="2">
        <v>70</v>
      </c>
      <c r="G266" s="2">
        <v>301406</v>
      </c>
      <c r="H266" s="2">
        <v>301406</v>
      </c>
      <c r="I266" s="2" t="s">
        <v>325</v>
      </c>
      <c r="J266" s="358">
        <v>-111549</v>
      </c>
      <c r="K266" s="2" t="s">
        <v>1620</v>
      </c>
      <c r="L266" s="2">
        <v>122392281</v>
      </c>
      <c r="R266" s="357">
        <v>1196</v>
      </c>
      <c r="S266" s="2" t="s">
        <v>316</v>
      </c>
      <c r="T266" s="2">
        <v>1196</v>
      </c>
      <c r="U266" s="2" t="s">
        <v>316</v>
      </c>
      <c r="V266" s="2" t="s">
        <v>317</v>
      </c>
      <c r="W266" s="2">
        <v>1000</v>
      </c>
    </row>
    <row r="267" spans="1:23">
      <c r="A267" s="2" t="s">
        <v>1407</v>
      </c>
      <c r="B267" s="2">
        <v>2013</v>
      </c>
      <c r="C267" s="2">
        <v>1</v>
      </c>
      <c r="D267" s="2">
        <v>136488294</v>
      </c>
      <c r="E267" s="2">
        <v>4471400</v>
      </c>
      <c r="F267" s="2">
        <v>70</v>
      </c>
      <c r="G267" s="2">
        <v>301406</v>
      </c>
      <c r="H267" s="2">
        <v>301406</v>
      </c>
      <c r="I267" s="2" t="s">
        <v>325</v>
      </c>
      <c r="J267" s="358">
        <v>-758825.5</v>
      </c>
      <c r="K267" s="2" t="s">
        <v>1620</v>
      </c>
      <c r="L267" s="2">
        <v>122392269</v>
      </c>
      <c r="R267" s="357">
        <v>1196</v>
      </c>
      <c r="S267" s="2" t="s">
        <v>316</v>
      </c>
      <c r="T267" s="2">
        <v>1196</v>
      </c>
      <c r="U267" s="2" t="s">
        <v>316</v>
      </c>
      <c r="V267" s="2" t="s">
        <v>317</v>
      </c>
      <c r="W267" s="2">
        <v>1000</v>
      </c>
    </row>
    <row r="268" spans="1:23">
      <c r="A268" s="2" t="s">
        <v>1407</v>
      </c>
      <c r="B268" s="2">
        <v>2013</v>
      </c>
      <c r="C268" s="2">
        <v>1</v>
      </c>
      <c r="D268" s="2">
        <v>136488295</v>
      </c>
      <c r="E268" s="2">
        <v>4471400</v>
      </c>
      <c r="F268" s="2">
        <v>70</v>
      </c>
      <c r="G268" s="2">
        <v>301406</v>
      </c>
      <c r="H268" s="2">
        <v>301406</v>
      </c>
      <c r="I268" s="2" t="s">
        <v>325</v>
      </c>
      <c r="J268" s="358">
        <v>-81170</v>
      </c>
      <c r="K268" s="2" t="s">
        <v>1620</v>
      </c>
      <c r="L268" s="2">
        <v>122392270</v>
      </c>
      <c r="R268" s="357">
        <v>1196</v>
      </c>
      <c r="S268" s="2" t="s">
        <v>316</v>
      </c>
      <c r="T268" s="2">
        <v>1196</v>
      </c>
      <c r="U268" s="2" t="s">
        <v>316</v>
      </c>
      <c r="V268" s="2" t="s">
        <v>317</v>
      </c>
      <c r="W268" s="2">
        <v>1000</v>
      </c>
    </row>
    <row r="269" spans="1:23">
      <c r="A269" s="2" t="s">
        <v>1407</v>
      </c>
      <c r="B269" s="2">
        <v>2013</v>
      </c>
      <c r="C269" s="2">
        <v>1</v>
      </c>
      <c r="D269" s="2">
        <v>136488305</v>
      </c>
      <c r="E269" s="2">
        <v>4471400</v>
      </c>
      <c r="F269" s="2">
        <v>70</v>
      </c>
      <c r="G269" s="2">
        <v>301406</v>
      </c>
      <c r="H269" s="2">
        <v>301406</v>
      </c>
      <c r="I269" s="2" t="s">
        <v>325</v>
      </c>
      <c r="J269" s="358">
        <v>-394665</v>
      </c>
      <c r="K269" s="2" t="s">
        <v>1620</v>
      </c>
      <c r="L269" s="2">
        <v>122392280</v>
      </c>
      <c r="R269" s="357">
        <v>1196</v>
      </c>
      <c r="S269" s="2" t="s">
        <v>316</v>
      </c>
      <c r="T269" s="2">
        <v>1196</v>
      </c>
      <c r="U269" s="2" t="s">
        <v>316</v>
      </c>
      <c r="V269" s="2" t="s">
        <v>317</v>
      </c>
      <c r="W269" s="2">
        <v>1000</v>
      </c>
    </row>
    <row r="270" spans="1:23">
      <c r="A270" s="2" t="s">
        <v>1407</v>
      </c>
      <c r="B270" s="2">
        <v>2013</v>
      </c>
      <c r="C270" s="2">
        <v>1</v>
      </c>
      <c r="D270" s="2">
        <v>136488305</v>
      </c>
      <c r="E270" s="2">
        <v>4471400</v>
      </c>
      <c r="F270" s="2">
        <v>70</v>
      </c>
      <c r="G270" s="2">
        <v>301406</v>
      </c>
      <c r="H270" s="2">
        <v>301406</v>
      </c>
      <c r="I270" s="2" t="s">
        <v>325</v>
      </c>
      <c r="J270" s="358">
        <v>-308481</v>
      </c>
      <c r="K270" s="2" t="s">
        <v>1620</v>
      </c>
      <c r="L270" s="2">
        <v>122392280</v>
      </c>
      <c r="R270" s="357">
        <v>1196</v>
      </c>
      <c r="S270" s="2" t="s">
        <v>316</v>
      </c>
      <c r="T270" s="2">
        <v>1196</v>
      </c>
      <c r="U270" s="2" t="s">
        <v>316</v>
      </c>
      <c r="V270" s="2" t="s">
        <v>317</v>
      </c>
      <c r="W270" s="2">
        <v>1000</v>
      </c>
    </row>
    <row r="271" spans="1:23">
      <c r="A271" s="2" t="s">
        <v>1407</v>
      </c>
      <c r="B271" s="2">
        <v>2013</v>
      </c>
      <c r="C271" s="2">
        <v>1</v>
      </c>
      <c r="D271" s="2">
        <v>136488325</v>
      </c>
      <c r="E271" s="2">
        <v>4471400</v>
      </c>
      <c r="F271" s="2">
        <v>70</v>
      </c>
      <c r="G271" s="2">
        <v>301406</v>
      </c>
      <c r="H271" s="2">
        <v>301406</v>
      </c>
      <c r="I271" s="2" t="s">
        <v>325</v>
      </c>
      <c r="J271" s="358">
        <v>10795.42</v>
      </c>
      <c r="K271" s="2" t="s">
        <v>327</v>
      </c>
      <c r="L271" s="2">
        <v>122392300</v>
      </c>
      <c r="R271" s="357">
        <v>1196</v>
      </c>
      <c r="S271" s="2" t="s">
        <v>316</v>
      </c>
      <c r="T271" s="2">
        <v>1196</v>
      </c>
      <c r="U271" s="2" t="s">
        <v>316</v>
      </c>
      <c r="V271" s="2" t="s">
        <v>317</v>
      </c>
      <c r="W271" s="2">
        <v>1000</v>
      </c>
    </row>
    <row r="272" spans="1:23">
      <c r="A272" s="2" t="s">
        <v>1407</v>
      </c>
      <c r="B272" s="2">
        <v>2013</v>
      </c>
      <c r="C272" s="2">
        <v>1</v>
      </c>
      <c r="D272" s="2">
        <v>136488309</v>
      </c>
      <c r="E272" s="2">
        <v>4471400</v>
      </c>
      <c r="F272" s="2">
        <v>70</v>
      </c>
      <c r="G272" s="2">
        <v>301406</v>
      </c>
      <c r="H272" s="2">
        <v>301406</v>
      </c>
      <c r="I272" s="2" t="s">
        <v>325</v>
      </c>
      <c r="J272" s="358">
        <v>-592852</v>
      </c>
      <c r="K272" s="2" t="s">
        <v>1620</v>
      </c>
      <c r="L272" s="2">
        <v>122392284</v>
      </c>
      <c r="R272" s="357">
        <v>1196</v>
      </c>
      <c r="S272" s="2" t="s">
        <v>316</v>
      </c>
      <c r="T272" s="2">
        <v>1196</v>
      </c>
      <c r="U272" s="2" t="s">
        <v>316</v>
      </c>
      <c r="V272" s="2" t="s">
        <v>317</v>
      </c>
      <c r="W272" s="2">
        <v>1000</v>
      </c>
    </row>
    <row r="273" spans="1:23">
      <c r="A273" s="2" t="s">
        <v>1407</v>
      </c>
      <c r="B273" s="2">
        <v>2013</v>
      </c>
      <c r="C273" s="2">
        <v>1</v>
      </c>
      <c r="D273" s="2">
        <v>136488309</v>
      </c>
      <c r="E273" s="2">
        <v>4471400</v>
      </c>
      <c r="F273" s="2">
        <v>70</v>
      </c>
      <c r="G273" s="2">
        <v>301406</v>
      </c>
      <c r="H273" s="2">
        <v>301406</v>
      </c>
      <c r="I273" s="2" t="s">
        <v>325</v>
      </c>
      <c r="J273" s="358">
        <v>-49255</v>
      </c>
      <c r="K273" s="2" t="s">
        <v>1620</v>
      </c>
      <c r="L273" s="2">
        <v>122392284</v>
      </c>
      <c r="R273" s="357">
        <v>1196</v>
      </c>
      <c r="S273" s="2" t="s">
        <v>316</v>
      </c>
      <c r="T273" s="2">
        <v>1196</v>
      </c>
      <c r="U273" s="2" t="s">
        <v>316</v>
      </c>
      <c r="V273" s="2" t="s">
        <v>317</v>
      </c>
      <c r="W273" s="2">
        <v>1000</v>
      </c>
    </row>
    <row r="274" spans="1:23">
      <c r="A274" s="2" t="s">
        <v>1407</v>
      </c>
      <c r="B274" s="2">
        <v>2013</v>
      </c>
      <c r="C274" s="2">
        <v>1</v>
      </c>
      <c r="D274" s="2">
        <v>136488319</v>
      </c>
      <c r="E274" s="2">
        <v>4471400</v>
      </c>
      <c r="F274" s="2">
        <v>70</v>
      </c>
      <c r="G274" s="2">
        <v>301406</v>
      </c>
      <c r="H274" s="2">
        <v>301406</v>
      </c>
      <c r="I274" s="2" t="s">
        <v>325</v>
      </c>
      <c r="J274" s="358">
        <v>-67000</v>
      </c>
      <c r="K274" s="2" t="s">
        <v>1620</v>
      </c>
      <c r="L274" s="2">
        <v>122392294</v>
      </c>
      <c r="R274" s="357">
        <v>1196</v>
      </c>
      <c r="S274" s="2" t="s">
        <v>316</v>
      </c>
      <c r="T274" s="2">
        <v>1196</v>
      </c>
      <c r="U274" s="2" t="s">
        <v>316</v>
      </c>
      <c r="V274" s="2" t="s">
        <v>317</v>
      </c>
      <c r="W274" s="2">
        <v>1000</v>
      </c>
    </row>
    <row r="275" spans="1:23">
      <c r="A275" s="2" t="s">
        <v>1407</v>
      </c>
      <c r="B275" s="2">
        <v>2013</v>
      </c>
      <c r="C275" s="2">
        <v>1</v>
      </c>
      <c r="D275" s="2">
        <v>136488319</v>
      </c>
      <c r="E275" s="2">
        <v>4471400</v>
      </c>
      <c r="F275" s="2">
        <v>70</v>
      </c>
      <c r="G275" s="2">
        <v>301406</v>
      </c>
      <c r="H275" s="2">
        <v>301406</v>
      </c>
      <c r="I275" s="2" t="s">
        <v>325</v>
      </c>
      <c r="J275" s="358">
        <v>-1109950</v>
      </c>
      <c r="K275" s="2" t="s">
        <v>1620</v>
      </c>
      <c r="L275" s="2">
        <v>122392294</v>
      </c>
      <c r="R275" s="357">
        <v>1196</v>
      </c>
      <c r="S275" s="2" t="s">
        <v>316</v>
      </c>
      <c r="T275" s="2">
        <v>1196</v>
      </c>
      <c r="U275" s="2" t="s">
        <v>316</v>
      </c>
      <c r="V275" s="2" t="s">
        <v>317</v>
      </c>
      <c r="W275" s="2">
        <v>1000</v>
      </c>
    </row>
    <row r="276" spans="1:23">
      <c r="A276" s="2" t="s">
        <v>1407</v>
      </c>
      <c r="B276" s="2">
        <v>2013</v>
      </c>
      <c r="C276" s="2">
        <v>1</v>
      </c>
      <c r="D276" s="2">
        <v>136488312</v>
      </c>
      <c r="E276" s="2">
        <v>4471400</v>
      </c>
      <c r="F276" s="2">
        <v>70</v>
      </c>
      <c r="G276" s="2">
        <v>301406</v>
      </c>
      <c r="H276" s="2">
        <v>301406</v>
      </c>
      <c r="I276" s="2" t="s">
        <v>325</v>
      </c>
      <c r="J276" s="358">
        <v>-7867408</v>
      </c>
      <c r="K276" s="2" t="s">
        <v>1620</v>
      </c>
      <c r="L276" s="2">
        <v>122392287</v>
      </c>
      <c r="R276" s="357">
        <v>1196</v>
      </c>
      <c r="S276" s="2" t="s">
        <v>316</v>
      </c>
      <c r="T276" s="2">
        <v>1196</v>
      </c>
      <c r="U276" s="2" t="s">
        <v>316</v>
      </c>
      <c r="V276" s="2" t="s">
        <v>317</v>
      </c>
      <c r="W276" s="2">
        <v>1000</v>
      </c>
    </row>
    <row r="277" spans="1:23">
      <c r="A277" s="2" t="s">
        <v>1407</v>
      </c>
      <c r="B277" s="2">
        <v>2013</v>
      </c>
      <c r="C277" s="2">
        <v>1</v>
      </c>
      <c r="D277" s="2">
        <v>136488312</v>
      </c>
      <c r="E277" s="2">
        <v>4471400</v>
      </c>
      <c r="F277" s="2">
        <v>70</v>
      </c>
      <c r="G277" s="2">
        <v>301406</v>
      </c>
      <c r="H277" s="2">
        <v>301406</v>
      </c>
      <c r="I277" s="2" t="s">
        <v>325</v>
      </c>
      <c r="J277" s="358">
        <v>-922140</v>
      </c>
      <c r="K277" s="2" t="s">
        <v>1620</v>
      </c>
      <c r="L277" s="2">
        <v>122392287</v>
      </c>
      <c r="R277" s="357">
        <v>1196</v>
      </c>
      <c r="S277" s="2" t="s">
        <v>316</v>
      </c>
      <c r="T277" s="2">
        <v>1196</v>
      </c>
      <c r="U277" s="2" t="s">
        <v>316</v>
      </c>
      <c r="V277" s="2" t="s">
        <v>317</v>
      </c>
      <c r="W277" s="2">
        <v>1000</v>
      </c>
    </row>
    <row r="278" spans="1:23">
      <c r="A278" s="2" t="s">
        <v>1407</v>
      </c>
      <c r="B278" s="2">
        <v>2013</v>
      </c>
      <c r="C278" s="2">
        <v>1</v>
      </c>
      <c r="D278" s="2">
        <v>136488314</v>
      </c>
      <c r="E278" s="2">
        <v>4471400</v>
      </c>
      <c r="F278" s="2">
        <v>70</v>
      </c>
      <c r="G278" s="2">
        <v>301406</v>
      </c>
      <c r="H278" s="2">
        <v>301406</v>
      </c>
      <c r="I278" s="2" t="s">
        <v>325</v>
      </c>
      <c r="J278" s="358">
        <v>-784625</v>
      </c>
      <c r="K278" s="2" t="s">
        <v>1620</v>
      </c>
      <c r="L278" s="2">
        <v>122392289</v>
      </c>
      <c r="R278" s="357">
        <v>1196</v>
      </c>
      <c r="S278" s="2" t="s">
        <v>316</v>
      </c>
      <c r="T278" s="2">
        <v>1196</v>
      </c>
      <c r="U278" s="2" t="s">
        <v>316</v>
      </c>
      <c r="V278" s="2" t="s">
        <v>317</v>
      </c>
      <c r="W278" s="2">
        <v>1000</v>
      </c>
    </row>
    <row r="279" spans="1:23">
      <c r="A279" s="2" t="s">
        <v>1407</v>
      </c>
      <c r="B279" s="2">
        <v>2013</v>
      </c>
      <c r="C279" s="2">
        <v>1</v>
      </c>
      <c r="D279" s="2">
        <v>136488314</v>
      </c>
      <c r="E279" s="2">
        <v>4471400</v>
      </c>
      <c r="F279" s="2">
        <v>70</v>
      </c>
      <c r="G279" s="2">
        <v>301406</v>
      </c>
      <c r="H279" s="2">
        <v>301406</v>
      </c>
      <c r="I279" s="2" t="s">
        <v>325</v>
      </c>
      <c r="J279" s="358">
        <v>-1855250</v>
      </c>
      <c r="K279" s="2" t="s">
        <v>1620</v>
      </c>
      <c r="L279" s="2">
        <v>122392289</v>
      </c>
      <c r="R279" s="357">
        <v>1196</v>
      </c>
      <c r="S279" s="2" t="s">
        <v>316</v>
      </c>
      <c r="T279" s="2">
        <v>1196</v>
      </c>
      <c r="U279" s="2" t="s">
        <v>316</v>
      </c>
      <c r="V279" s="2" t="s">
        <v>317</v>
      </c>
      <c r="W279" s="2">
        <v>1000</v>
      </c>
    </row>
    <row r="280" spans="1:23">
      <c r="A280" s="2" t="s">
        <v>1407</v>
      </c>
      <c r="B280" s="2">
        <v>2013</v>
      </c>
      <c r="C280" s="2">
        <v>1</v>
      </c>
      <c r="D280" s="2">
        <v>136488326</v>
      </c>
      <c r="E280" s="2">
        <v>4471400</v>
      </c>
      <c r="F280" s="2">
        <v>70</v>
      </c>
      <c r="G280" s="2">
        <v>301406</v>
      </c>
      <c r="H280" s="2">
        <v>301406</v>
      </c>
      <c r="I280" s="2" t="s">
        <v>325</v>
      </c>
      <c r="J280" s="358">
        <v>-1018522.82</v>
      </c>
      <c r="K280" s="2" t="s">
        <v>1620</v>
      </c>
      <c r="L280" s="2">
        <v>122392301</v>
      </c>
      <c r="R280" s="357">
        <v>1196</v>
      </c>
      <c r="S280" s="2" t="s">
        <v>316</v>
      </c>
      <c r="T280" s="2">
        <v>1196</v>
      </c>
      <c r="U280" s="2" t="s">
        <v>316</v>
      </c>
      <c r="V280" s="2" t="s">
        <v>317</v>
      </c>
      <c r="W280" s="2">
        <v>1000</v>
      </c>
    </row>
    <row r="281" spans="1:23">
      <c r="A281" s="2" t="s">
        <v>1407</v>
      </c>
      <c r="B281" s="2">
        <v>2013</v>
      </c>
      <c r="C281" s="2">
        <v>1</v>
      </c>
      <c r="D281" s="2">
        <v>136488326</v>
      </c>
      <c r="E281" s="2">
        <v>4471400</v>
      </c>
      <c r="F281" s="2">
        <v>70</v>
      </c>
      <c r="G281" s="2">
        <v>301406</v>
      </c>
      <c r="H281" s="2">
        <v>301406</v>
      </c>
      <c r="I281" s="2" t="s">
        <v>325</v>
      </c>
      <c r="J281" s="358">
        <v>-1437868.11</v>
      </c>
      <c r="K281" s="2" t="s">
        <v>1620</v>
      </c>
      <c r="L281" s="2">
        <v>122392301</v>
      </c>
      <c r="R281" s="357">
        <v>1196</v>
      </c>
      <c r="S281" s="2" t="s">
        <v>316</v>
      </c>
      <c r="T281" s="2">
        <v>1196</v>
      </c>
      <c r="U281" s="2" t="s">
        <v>316</v>
      </c>
      <c r="V281" s="2" t="s">
        <v>317</v>
      </c>
      <c r="W281" s="2">
        <v>1000</v>
      </c>
    </row>
    <row r="282" spans="1:23">
      <c r="A282" s="2" t="s">
        <v>1407</v>
      </c>
      <c r="B282" s="2">
        <v>2013</v>
      </c>
      <c r="C282" s="2">
        <v>1</v>
      </c>
      <c r="D282" s="2">
        <v>136488338</v>
      </c>
      <c r="E282" s="2">
        <v>4471400</v>
      </c>
      <c r="F282" s="2">
        <v>70</v>
      </c>
      <c r="G282" s="2">
        <v>301406</v>
      </c>
      <c r="H282" s="2">
        <v>301406</v>
      </c>
      <c r="I282" s="2" t="s">
        <v>325</v>
      </c>
      <c r="J282" s="358">
        <v>-826800</v>
      </c>
      <c r="K282" s="2" t="s">
        <v>1620</v>
      </c>
      <c r="L282" s="2">
        <v>122392313</v>
      </c>
      <c r="R282" s="357">
        <v>1196</v>
      </c>
      <c r="S282" s="2" t="s">
        <v>316</v>
      </c>
      <c r="T282" s="2">
        <v>1196</v>
      </c>
      <c r="U282" s="2" t="s">
        <v>316</v>
      </c>
      <c r="V282" s="2" t="s">
        <v>317</v>
      </c>
      <c r="W282" s="2">
        <v>1000</v>
      </c>
    </row>
    <row r="283" spans="1:23">
      <c r="A283" s="2" t="s">
        <v>1407</v>
      </c>
      <c r="B283" s="2">
        <v>2013</v>
      </c>
      <c r="C283" s="2">
        <v>1</v>
      </c>
      <c r="D283" s="2">
        <v>136488333</v>
      </c>
      <c r="E283" s="2">
        <v>4471400</v>
      </c>
      <c r="F283" s="2">
        <v>70</v>
      </c>
      <c r="G283" s="2">
        <v>301406</v>
      </c>
      <c r="H283" s="2">
        <v>301406</v>
      </c>
      <c r="I283" s="2" t="s">
        <v>325</v>
      </c>
      <c r="J283" s="358">
        <v>-42065</v>
      </c>
      <c r="K283" s="2" t="s">
        <v>1620</v>
      </c>
      <c r="L283" s="2">
        <v>122392308</v>
      </c>
      <c r="R283" s="357">
        <v>1196</v>
      </c>
      <c r="S283" s="2" t="s">
        <v>316</v>
      </c>
      <c r="T283" s="2">
        <v>1196</v>
      </c>
      <c r="U283" s="2" t="s">
        <v>316</v>
      </c>
      <c r="V283" s="2" t="s">
        <v>317</v>
      </c>
      <c r="W283" s="2">
        <v>1000</v>
      </c>
    </row>
    <row r="284" spans="1:23">
      <c r="A284" s="2" t="s">
        <v>1407</v>
      </c>
      <c r="B284" s="2">
        <v>2013</v>
      </c>
      <c r="C284" s="2">
        <v>1</v>
      </c>
      <c r="D284" s="2">
        <v>136488325</v>
      </c>
      <c r="E284" s="2">
        <v>4471400</v>
      </c>
      <c r="F284" s="2">
        <v>70</v>
      </c>
      <c r="G284" s="2">
        <v>301406</v>
      </c>
      <c r="H284" s="2">
        <v>301406</v>
      </c>
      <c r="I284" s="2" t="s">
        <v>325</v>
      </c>
      <c r="J284" s="358">
        <v>-3747.72</v>
      </c>
      <c r="K284" s="2" t="s">
        <v>327</v>
      </c>
      <c r="L284" s="2">
        <v>122392300</v>
      </c>
      <c r="R284" s="357">
        <v>1196</v>
      </c>
      <c r="S284" s="2" t="s">
        <v>316</v>
      </c>
      <c r="T284" s="2">
        <v>1196</v>
      </c>
      <c r="U284" s="2" t="s">
        <v>316</v>
      </c>
      <c r="V284" s="2" t="s">
        <v>317</v>
      </c>
      <c r="W284" s="2">
        <v>1000</v>
      </c>
    </row>
    <row r="285" spans="1:23">
      <c r="A285" s="2" t="s">
        <v>1407</v>
      </c>
      <c r="B285" s="2">
        <v>2013</v>
      </c>
      <c r="C285" s="2">
        <v>1</v>
      </c>
      <c r="D285" s="2">
        <v>136488343</v>
      </c>
      <c r="E285" s="2">
        <v>4471400</v>
      </c>
      <c r="F285" s="2">
        <v>70</v>
      </c>
      <c r="G285" s="2">
        <v>301406</v>
      </c>
      <c r="H285" s="2">
        <v>301406</v>
      </c>
      <c r="I285" s="2" t="s">
        <v>325</v>
      </c>
      <c r="J285" s="358">
        <v>-50980</v>
      </c>
      <c r="K285" s="2" t="s">
        <v>1620</v>
      </c>
      <c r="L285" s="2">
        <v>122392318</v>
      </c>
      <c r="R285" s="357">
        <v>1196</v>
      </c>
      <c r="S285" s="2" t="s">
        <v>316</v>
      </c>
      <c r="T285" s="2">
        <v>1196</v>
      </c>
      <c r="U285" s="2" t="s">
        <v>316</v>
      </c>
      <c r="V285" s="2" t="s">
        <v>317</v>
      </c>
      <c r="W285" s="2">
        <v>1000</v>
      </c>
    </row>
    <row r="286" spans="1:23">
      <c r="A286" s="2" t="s">
        <v>1407</v>
      </c>
      <c r="B286" s="2">
        <v>2013</v>
      </c>
      <c r="C286" s="2">
        <v>1</v>
      </c>
      <c r="D286" s="2">
        <v>136488343</v>
      </c>
      <c r="E286" s="2">
        <v>4471400</v>
      </c>
      <c r="F286" s="2">
        <v>70</v>
      </c>
      <c r="G286" s="2">
        <v>301406</v>
      </c>
      <c r="H286" s="2">
        <v>301406</v>
      </c>
      <c r="I286" s="2" t="s">
        <v>325</v>
      </c>
      <c r="J286" s="358">
        <v>-2720</v>
      </c>
      <c r="K286" s="2" t="s">
        <v>1620</v>
      </c>
      <c r="L286" s="2">
        <v>122392318</v>
      </c>
      <c r="R286" s="357">
        <v>1196</v>
      </c>
      <c r="S286" s="2" t="s">
        <v>316</v>
      </c>
      <c r="T286" s="2">
        <v>1196</v>
      </c>
      <c r="U286" s="2" t="s">
        <v>316</v>
      </c>
      <c r="V286" s="2" t="s">
        <v>317</v>
      </c>
      <c r="W286" s="2">
        <v>1000</v>
      </c>
    </row>
    <row r="287" spans="1:23">
      <c r="A287" s="2" t="s">
        <v>1407</v>
      </c>
      <c r="B287" s="2">
        <v>2013</v>
      </c>
      <c r="C287" s="2">
        <v>1</v>
      </c>
      <c r="D287" s="2">
        <v>136488331</v>
      </c>
      <c r="E287" s="2">
        <v>4471400</v>
      </c>
      <c r="F287" s="2">
        <v>70</v>
      </c>
      <c r="G287" s="2">
        <v>301406</v>
      </c>
      <c r="H287" s="2">
        <v>301406</v>
      </c>
      <c r="I287" s="2" t="s">
        <v>325</v>
      </c>
      <c r="J287" s="358">
        <v>-1252537</v>
      </c>
      <c r="K287" s="2" t="s">
        <v>1620</v>
      </c>
      <c r="L287" s="2">
        <v>122392306</v>
      </c>
      <c r="R287" s="357">
        <v>1196</v>
      </c>
      <c r="S287" s="2" t="s">
        <v>316</v>
      </c>
      <c r="T287" s="2">
        <v>1196</v>
      </c>
      <c r="U287" s="2" t="s">
        <v>316</v>
      </c>
      <c r="V287" s="2" t="s">
        <v>317</v>
      </c>
      <c r="W287" s="2">
        <v>1000</v>
      </c>
    </row>
    <row r="288" spans="1:23">
      <c r="A288" s="2" t="s">
        <v>1407</v>
      </c>
      <c r="B288" s="2">
        <v>2013</v>
      </c>
      <c r="C288" s="2">
        <v>1</v>
      </c>
      <c r="D288" s="2">
        <v>136488331</v>
      </c>
      <c r="E288" s="2">
        <v>4471400</v>
      </c>
      <c r="F288" s="2">
        <v>70</v>
      </c>
      <c r="G288" s="2">
        <v>301406</v>
      </c>
      <c r="H288" s="2">
        <v>301406</v>
      </c>
      <c r="I288" s="2" t="s">
        <v>325</v>
      </c>
      <c r="J288" s="358">
        <v>-108840</v>
      </c>
      <c r="K288" s="2" t="s">
        <v>1620</v>
      </c>
      <c r="L288" s="2">
        <v>122392306</v>
      </c>
      <c r="R288" s="357">
        <v>1196</v>
      </c>
      <c r="S288" s="2" t="s">
        <v>316</v>
      </c>
      <c r="T288" s="2">
        <v>1196</v>
      </c>
      <c r="U288" s="2" t="s">
        <v>316</v>
      </c>
      <c r="V288" s="2" t="s">
        <v>317</v>
      </c>
      <c r="W288" s="2">
        <v>1000</v>
      </c>
    </row>
    <row r="289" spans="1:23">
      <c r="A289" s="2" t="s">
        <v>1407</v>
      </c>
      <c r="B289" s="2">
        <v>2013</v>
      </c>
      <c r="C289" s="2">
        <v>1</v>
      </c>
      <c r="D289" s="2">
        <v>136488331</v>
      </c>
      <c r="E289" s="2">
        <v>4471400</v>
      </c>
      <c r="F289" s="2">
        <v>70</v>
      </c>
      <c r="G289" s="2">
        <v>301406</v>
      </c>
      <c r="H289" s="2">
        <v>301406</v>
      </c>
      <c r="I289" s="2" t="s">
        <v>325</v>
      </c>
      <c r="J289" s="358">
        <v>-156255</v>
      </c>
      <c r="K289" s="2" t="s">
        <v>1620</v>
      </c>
      <c r="L289" s="2">
        <v>122392306</v>
      </c>
      <c r="R289" s="357">
        <v>1196</v>
      </c>
      <c r="S289" s="2" t="s">
        <v>316</v>
      </c>
      <c r="T289" s="2">
        <v>1196</v>
      </c>
      <c r="U289" s="2" t="s">
        <v>316</v>
      </c>
      <c r="V289" s="2" t="s">
        <v>317</v>
      </c>
      <c r="W289" s="2">
        <v>1000</v>
      </c>
    </row>
    <row r="290" spans="1:23">
      <c r="A290" s="2" t="s">
        <v>1407</v>
      </c>
      <c r="B290" s="2">
        <v>2013</v>
      </c>
      <c r="C290" s="2">
        <v>1</v>
      </c>
      <c r="D290" s="2">
        <v>136488383</v>
      </c>
      <c r="E290" s="2">
        <v>4471400</v>
      </c>
      <c r="F290" s="2">
        <v>70</v>
      </c>
      <c r="G290" s="2">
        <v>301406</v>
      </c>
      <c r="H290" s="2">
        <v>301406</v>
      </c>
      <c r="I290" s="2" t="s">
        <v>325</v>
      </c>
      <c r="J290" s="2">
        <v>-343.75</v>
      </c>
      <c r="K290" s="2" t="s">
        <v>1646</v>
      </c>
      <c r="L290" s="2">
        <v>122392358</v>
      </c>
      <c r="R290" s="357">
        <v>1196</v>
      </c>
      <c r="S290" s="2" t="s">
        <v>316</v>
      </c>
      <c r="T290" s="2">
        <v>1196</v>
      </c>
      <c r="U290" s="2" t="s">
        <v>316</v>
      </c>
      <c r="V290" s="2" t="s">
        <v>317</v>
      </c>
      <c r="W290" s="2">
        <v>1000</v>
      </c>
    </row>
    <row r="291" spans="1:23">
      <c r="A291" s="2" t="s">
        <v>1407</v>
      </c>
      <c r="B291" s="2">
        <v>2013</v>
      </c>
      <c r="C291" s="2">
        <v>1</v>
      </c>
      <c r="D291" s="2">
        <v>136488386</v>
      </c>
      <c r="E291" s="2">
        <v>4471400</v>
      </c>
      <c r="F291" s="2">
        <v>70</v>
      </c>
      <c r="G291" s="2">
        <v>301406</v>
      </c>
      <c r="H291" s="2">
        <v>301406</v>
      </c>
      <c r="I291" s="2" t="s">
        <v>325</v>
      </c>
      <c r="J291" s="358">
        <v>-8430</v>
      </c>
      <c r="K291" s="2" t="s">
        <v>1620</v>
      </c>
      <c r="L291" s="2">
        <v>122392361</v>
      </c>
      <c r="R291" s="357">
        <v>1196</v>
      </c>
      <c r="S291" s="2" t="s">
        <v>316</v>
      </c>
      <c r="T291" s="2">
        <v>1196</v>
      </c>
      <c r="U291" s="2" t="s">
        <v>316</v>
      </c>
      <c r="V291" s="2" t="s">
        <v>317</v>
      </c>
      <c r="W291" s="2">
        <v>1000</v>
      </c>
    </row>
    <row r="292" spans="1:23">
      <c r="A292" s="2" t="s">
        <v>1407</v>
      </c>
      <c r="B292" s="2">
        <v>2013</v>
      </c>
      <c r="C292" s="2">
        <v>1</v>
      </c>
      <c r="D292" s="2">
        <v>136488391</v>
      </c>
      <c r="E292" s="2">
        <v>4471400</v>
      </c>
      <c r="F292" s="2">
        <v>70</v>
      </c>
      <c r="G292" s="2">
        <v>301406</v>
      </c>
      <c r="H292" s="2">
        <v>301406</v>
      </c>
      <c r="I292" s="2" t="s">
        <v>325</v>
      </c>
      <c r="J292" s="358">
        <v>-2042.18</v>
      </c>
      <c r="K292" s="2" t="s">
        <v>1646</v>
      </c>
      <c r="L292" s="2">
        <v>122392366</v>
      </c>
      <c r="R292" s="357">
        <v>1196</v>
      </c>
      <c r="S292" s="2" t="s">
        <v>316</v>
      </c>
      <c r="T292" s="2">
        <v>1196</v>
      </c>
      <c r="U292" s="2" t="s">
        <v>316</v>
      </c>
      <c r="V292" s="2" t="s">
        <v>317</v>
      </c>
      <c r="W292" s="2">
        <v>1000</v>
      </c>
    </row>
    <row r="293" spans="1:23">
      <c r="A293" s="2" t="s">
        <v>1407</v>
      </c>
      <c r="B293" s="2">
        <v>2013</v>
      </c>
      <c r="C293" s="2">
        <v>1</v>
      </c>
      <c r="D293" s="2">
        <v>136488418</v>
      </c>
      <c r="E293" s="2">
        <v>4471400</v>
      </c>
      <c r="F293" s="2">
        <v>70</v>
      </c>
      <c r="G293" s="2">
        <v>301406</v>
      </c>
      <c r="H293" s="2">
        <v>301406</v>
      </c>
      <c r="I293" s="2" t="s">
        <v>325</v>
      </c>
      <c r="J293" s="358">
        <v>-94320</v>
      </c>
      <c r="K293" s="2" t="s">
        <v>1620</v>
      </c>
      <c r="L293" s="2">
        <v>122392393</v>
      </c>
      <c r="R293" s="357">
        <v>1196</v>
      </c>
      <c r="S293" s="2" t="s">
        <v>316</v>
      </c>
      <c r="T293" s="2">
        <v>1196</v>
      </c>
      <c r="U293" s="2" t="s">
        <v>316</v>
      </c>
      <c r="V293" s="2" t="s">
        <v>317</v>
      </c>
      <c r="W293" s="2">
        <v>1000</v>
      </c>
    </row>
    <row r="294" spans="1:23">
      <c r="A294" s="2" t="s">
        <v>1407</v>
      </c>
      <c r="B294" s="2">
        <v>2013</v>
      </c>
      <c r="C294" s="2">
        <v>1</v>
      </c>
      <c r="D294" s="2">
        <v>136488398</v>
      </c>
      <c r="E294" s="2">
        <v>4471400</v>
      </c>
      <c r="F294" s="2">
        <v>70</v>
      </c>
      <c r="G294" s="2">
        <v>301406</v>
      </c>
      <c r="H294" s="2">
        <v>301406</v>
      </c>
      <c r="I294" s="2" t="s">
        <v>325</v>
      </c>
      <c r="J294" s="2">
        <v>-640</v>
      </c>
      <c r="K294" s="2" t="s">
        <v>1620</v>
      </c>
      <c r="L294" s="2">
        <v>122392373</v>
      </c>
      <c r="R294" s="357">
        <v>1196</v>
      </c>
      <c r="S294" s="2" t="s">
        <v>316</v>
      </c>
      <c r="T294" s="2">
        <v>1196</v>
      </c>
      <c r="U294" s="2" t="s">
        <v>316</v>
      </c>
      <c r="V294" s="2" t="s">
        <v>317</v>
      </c>
      <c r="W294" s="2">
        <v>1000</v>
      </c>
    </row>
    <row r="295" spans="1:23">
      <c r="A295" s="2" t="s">
        <v>1407</v>
      </c>
      <c r="B295" s="2">
        <v>2013</v>
      </c>
      <c r="C295" s="2">
        <v>1</v>
      </c>
      <c r="D295" s="2">
        <v>136488398</v>
      </c>
      <c r="E295" s="2">
        <v>4471400</v>
      </c>
      <c r="F295" s="2">
        <v>70</v>
      </c>
      <c r="G295" s="2">
        <v>301406</v>
      </c>
      <c r="H295" s="2">
        <v>301406</v>
      </c>
      <c r="I295" s="2" t="s">
        <v>325</v>
      </c>
      <c r="J295" s="358">
        <v>-253359</v>
      </c>
      <c r="K295" s="2" t="s">
        <v>1620</v>
      </c>
      <c r="L295" s="2">
        <v>122392373</v>
      </c>
      <c r="R295" s="357">
        <v>1196</v>
      </c>
      <c r="S295" s="2" t="s">
        <v>316</v>
      </c>
      <c r="T295" s="2">
        <v>1196</v>
      </c>
      <c r="U295" s="2" t="s">
        <v>316</v>
      </c>
      <c r="V295" s="2" t="s">
        <v>317</v>
      </c>
      <c r="W295" s="2">
        <v>1000</v>
      </c>
    </row>
    <row r="296" spans="1:23">
      <c r="A296" s="2" t="s">
        <v>1407</v>
      </c>
      <c r="B296" s="2">
        <v>2013</v>
      </c>
      <c r="C296" s="2">
        <v>1</v>
      </c>
      <c r="D296" s="2">
        <v>136488385</v>
      </c>
      <c r="E296" s="2">
        <v>4471400</v>
      </c>
      <c r="F296" s="2">
        <v>70</v>
      </c>
      <c r="G296" s="2">
        <v>301406</v>
      </c>
      <c r="H296" s="2">
        <v>301406</v>
      </c>
      <c r="I296" s="2" t="s">
        <v>325</v>
      </c>
      <c r="J296" s="358">
        <v>-35000</v>
      </c>
      <c r="K296" s="2" t="s">
        <v>1620</v>
      </c>
      <c r="L296" s="2">
        <v>122392360</v>
      </c>
      <c r="R296" s="357">
        <v>1196</v>
      </c>
      <c r="S296" s="2" t="s">
        <v>316</v>
      </c>
      <c r="T296" s="2">
        <v>1196</v>
      </c>
      <c r="U296" s="2" t="s">
        <v>316</v>
      </c>
      <c r="V296" s="2" t="s">
        <v>317</v>
      </c>
      <c r="W296" s="2">
        <v>1000</v>
      </c>
    </row>
    <row r="297" spans="1:23">
      <c r="A297" s="2" t="s">
        <v>1407</v>
      </c>
      <c r="B297" s="2">
        <v>2013</v>
      </c>
      <c r="C297" s="2">
        <v>1</v>
      </c>
      <c r="D297" s="2">
        <v>136488392</v>
      </c>
      <c r="E297" s="2">
        <v>4471400</v>
      </c>
      <c r="F297" s="2">
        <v>70</v>
      </c>
      <c r="G297" s="2">
        <v>301406</v>
      </c>
      <c r="H297" s="2">
        <v>301406</v>
      </c>
      <c r="I297" s="2" t="s">
        <v>325</v>
      </c>
      <c r="J297" s="358">
        <v>-1140880</v>
      </c>
      <c r="K297" s="2" t="s">
        <v>1620</v>
      </c>
      <c r="L297" s="2">
        <v>122392367</v>
      </c>
      <c r="R297" s="357">
        <v>1196</v>
      </c>
      <c r="S297" s="2" t="s">
        <v>316</v>
      </c>
      <c r="T297" s="2">
        <v>1196</v>
      </c>
      <c r="U297" s="2" t="s">
        <v>316</v>
      </c>
      <c r="V297" s="2" t="s">
        <v>317</v>
      </c>
      <c r="W297" s="2">
        <v>1000</v>
      </c>
    </row>
    <row r="298" spans="1:23">
      <c r="A298" s="2" t="s">
        <v>1407</v>
      </c>
      <c r="B298" s="2">
        <v>2013</v>
      </c>
      <c r="C298" s="2">
        <v>1</v>
      </c>
      <c r="D298" s="2">
        <v>136488392</v>
      </c>
      <c r="E298" s="2">
        <v>4471400</v>
      </c>
      <c r="F298" s="2">
        <v>70</v>
      </c>
      <c r="G298" s="2">
        <v>301406</v>
      </c>
      <c r="H298" s="2">
        <v>301406</v>
      </c>
      <c r="I298" s="2" t="s">
        <v>325</v>
      </c>
      <c r="J298" s="358">
        <v>-7058949</v>
      </c>
      <c r="K298" s="2" t="s">
        <v>1620</v>
      </c>
      <c r="L298" s="2">
        <v>122392367</v>
      </c>
      <c r="R298" s="357">
        <v>1196</v>
      </c>
      <c r="S298" s="2" t="s">
        <v>316</v>
      </c>
      <c r="T298" s="2">
        <v>1196</v>
      </c>
      <c r="U298" s="2" t="s">
        <v>316</v>
      </c>
      <c r="V298" s="2" t="s">
        <v>317</v>
      </c>
      <c r="W298" s="2">
        <v>1000</v>
      </c>
    </row>
    <row r="299" spans="1:23">
      <c r="A299" s="2" t="s">
        <v>1407</v>
      </c>
      <c r="B299" s="2">
        <v>2013</v>
      </c>
      <c r="C299" s="2">
        <v>1</v>
      </c>
      <c r="D299" s="2">
        <v>136488396</v>
      </c>
      <c r="E299" s="2">
        <v>4471400</v>
      </c>
      <c r="F299" s="2">
        <v>70</v>
      </c>
      <c r="G299" s="2">
        <v>301406</v>
      </c>
      <c r="H299" s="2">
        <v>301406</v>
      </c>
      <c r="I299" s="2" t="s">
        <v>325</v>
      </c>
      <c r="J299" s="358">
        <v>-477024</v>
      </c>
      <c r="K299" s="2" t="s">
        <v>1620</v>
      </c>
      <c r="L299" s="2">
        <v>122392371</v>
      </c>
      <c r="R299" s="357">
        <v>1196</v>
      </c>
      <c r="S299" s="2" t="s">
        <v>316</v>
      </c>
      <c r="T299" s="2">
        <v>1196</v>
      </c>
      <c r="U299" s="2" t="s">
        <v>316</v>
      </c>
      <c r="V299" s="2" t="s">
        <v>317</v>
      </c>
      <c r="W299" s="2">
        <v>1000</v>
      </c>
    </row>
    <row r="300" spans="1:23">
      <c r="A300" s="2" t="s">
        <v>1407</v>
      </c>
      <c r="B300" s="2">
        <v>2013</v>
      </c>
      <c r="C300" s="2">
        <v>1</v>
      </c>
      <c r="D300" s="2">
        <v>136488415</v>
      </c>
      <c r="E300" s="2">
        <v>4471400</v>
      </c>
      <c r="F300" s="2">
        <v>70</v>
      </c>
      <c r="G300" s="2">
        <v>301406</v>
      </c>
      <c r="H300" s="2">
        <v>301406</v>
      </c>
      <c r="I300" s="2" t="s">
        <v>325</v>
      </c>
      <c r="J300" s="2">
        <v>-520</v>
      </c>
      <c r="K300" s="2" t="s">
        <v>1646</v>
      </c>
      <c r="L300" s="2">
        <v>122392390</v>
      </c>
      <c r="R300" s="357">
        <v>1196</v>
      </c>
      <c r="S300" s="2" t="s">
        <v>316</v>
      </c>
      <c r="T300" s="2">
        <v>1196</v>
      </c>
      <c r="U300" s="2" t="s">
        <v>316</v>
      </c>
      <c r="V300" s="2" t="s">
        <v>317</v>
      </c>
      <c r="W300" s="2">
        <v>1000</v>
      </c>
    </row>
    <row r="301" spans="1:23">
      <c r="A301" s="2" t="s">
        <v>1407</v>
      </c>
      <c r="B301" s="2">
        <v>2013</v>
      </c>
      <c r="C301" s="2">
        <v>1</v>
      </c>
      <c r="D301" s="2">
        <v>136488416</v>
      </c>
      <c r="E301" s="2">
        <v>4471400</v>
      </c>
      <c r="F301" s="2">
        <v>70</v>
      </c>
      <c r="G301" s="2">
        <v>301406</v>
      </c>
      <c r="H301" s="2">
        <v>301406</v>
      </c>
      <c r="I301" s="2" t="s">
        <v>325</v>
      </c>
      <c r="J301" s="358">
        <v>-1432293.75</v>
      </c>
      <c r="K301" s="2" t="s">
        <v>1620</v>
      </c>
      <c r="L301" s="2">
        <v>122392391</v>
      </c>
      <c r="R301" s="357">
        <v>1196</v>
      </c>
      <c r="S301" s="2" t="s">
        <v>316</v>
      </c>
      <c r="T301" s="2">
        <v>1196</v>
      </c>
      <c r="U301" s="2" t="s">
        <v>316</v>
      </c>
      <c r="V301" s="2" t="s">
        <v>317</v>
      </c>
      <c r="W301" s="2">
        <v>1000</v>
      </c>
    </row>
    <row r="302" spans="1:23">
      <c r="A302" s="2" t="s">
        <v>1407</v>
      </c>
      <c r="B302" s="2">
        <v>2013</v>
      </c>
      <c r="C302" s="2">
        <v>1</v>
      </c>
      <c r="D302" s="2">
        <v>136488403</v>
      </c>
      <c r="E302" s="2">
        <v>4471400</v>
      </c>
      <c r="F302" s="2">
        <v>70</v>
      </c>
      <c r="G302" s="2">
        <v>301406</v>
      </c>
      <c r="H302" s="2">
        <v>301406</v>
      </c>
      <c r="I302" s="2" t="s">
        <v>325</v>
      </c>
      <c r="J302" s="358">
        <v>-107040</v>
      </c>
      <c r="K302" s="2" t="s">
        <v>1620</v>
      </c>
      <c r="L302" s="2">
        <v>122392378</v>
      </c>
      <c r="R302" s="357">
        <v>1196</v>
      </c>
      <c r="S302" s="2" t="s">
        <v>316</v>
      </c>
      <c r="T302" s="2">
        <v>1196</v>
      </c>
      <c r="U302" s="2" t="s">
        <v>316</v>
      </c>
      <c r="V302" s="2" t="s">
        <v>317</v>
      </c>
      <c r="W302" s="2">
        <v>1000</v>
      </c>
    </row>
    <row r="303" spans="1:23">
      <c r="A303" s="2" t="s">
        <v>1407</v>
      </c>
      <c r="B303" s="2">
        <v>2013</v>
      </c>
      <c r="C303" s="2">
        <v>1</v>
      </c>
      <c r="D303" s="2">
        <v>136488403</v>
      </c>
      <c r="E303" s="2">
        <v>4471400</v>
      </c>
      <c r="F303" s="2">
        <v>70</v>
      </c>
      <c r="G303" s="2">
        <v>301406</v>
      </c>
      <c r="H303" s="2">
        <v>301406</v>
      </c>
      <c r="I303" s="2" t="s">
        <v>325</v>
      </c>
      <c r="J303" s="358">
        <v>-384800</v>
      </c>
      <c r="K303" s="2" t="s">
        <v>1620</v>
      </c>
      <c r="L303" s="2">
        <v>122392378</v>
      </c>
      <c r="R303" s="357">
        <v>1196</v>
      </c>
      <c r="S303" s="2" t="s">
        <v>316</v>
      </c>
      <c r="T303" s="2">
        <v>1196</v>
      </c>
      <c r="U303" s="2" t="s">
        <v>316</v>
      </c>
      <c r="V303" s="2" t="s">
        <v>317</v>
      </c>
      <c r="W303" s="2">
        <v>1000</v>
      </c>
    </row>
    <row r="304" spans="1:23">
      <c r="A304" s="2" t="s">
        <v>1407</v>
      </c>
      <c r="B304" s="2">
        <v>2013</v>
      </c>
      <c r="C304" s="2">
        <v>1</v>
      </c>
      <c r="D304" s="2">
        <v>136488429</v>
      </c>
      <c r="E304" s="2">
        <v>4471400</v>
      </c>
      <c r="F304" s="2">
        <v>70</v>
      </c>
      <c r="G304" s="2">
        <v>301406</v>
      </c>
      <c r="H304" s="2">
        <v>301406</v>
      </c>
      <c r="I304" s="2" t="s">
        <v>325</v>
      </c>
      <c r="J304" s="358">
        <v>-1973600</v>
      </c>
      <c r="K304" s="2" t="s">
        <v>1620</v>
      </c>
      <c r="L304" s="2">
        <v>122392404</v>
      </c>
      <c r="R304" s="357">
        <v>1196</v>
      </c>
      <c r="S304" s="2" t="s">
        <v>316</v>
      </c>
      <c r="T304" s="2">
        <v>1196</v>
      </c>
      <c r="U304" s="2" t="s">
        <v>316</v>
      </c>
      <c r="V304" s="2" t="s">
        <v>317</v>
      </c>
      <c r="W304" s="2">
        <v>1000</v>
      </c>
    </row>
    <row r="305" spans="1:23">
      <c r="A305" s="2" t="s">
        <v>1407</v>
      </c>
      <c r="B305" s="2">
        <v>2013</v>
      </c>
      <c r="C305" s="2">
        <v>1</v>
      </c>
      <c r="D305" s="2">
        <v>136488442</v>
      </c>
      <c r="E305" s="2">
        <v>4471400</v>
      </c>
      <c r="F305" s="2">
        <v>70</v>
      </c>
      <c r="G305" s="2">
        <v>301406</v>
      </c>
      <c r="H305" s="2">
        <v>301406</v>
      </c>
      <c r="I305" s="2" t="s">
        <v>325</v>
      </c>
      <c r="J305" s="2">
        <v>-168.18</v>
      </c>
      <c r="K305" s="2" t="s">
        <v>1620</v>
      </c>
      <c r="L305" s="2">
        <v>122392417</v>
      </c>
      <c r="R305" s="357">
        <v>1196</v>
      </c>
      <c r="S305" s="2" t="s">
        <v>316</v>
      </c>
      <c r="T305" s="2">
        <v>1196</v>
      </c>
      <c r="U305" s="2" t="s">
        <v>316</v>
      </c>
      <c r="V305" s="2" t="s">
        <v>317</v>
      </c>
      <c r="W305" s="2">
        <v>1000</v>
      </c>
    </row>
    <row r="306" spans="1:23">
      <c r="A306" s="2" t="s">
        <v>1407</v>
      </c>
      <c r="B306" s="2">
        <v>2013</v>
      </c>
      <c r="C306" s="2">
        <v>1</v>
      </c>
      <c r="D306" s="2">
        <v>136502778</v>
      </c>
      <c r="E306" s="2">
        <v>4471400</v>
      </c>
      <c r="F306" s="2">
        <v>70</v>
      </c>
      <c r="G306" s="2">
        <v>301406</v>
      </c>
      <c r="H306" s="2">
        <v>301406</v>
      </c>
      <c r="I306" s="2" t="s">
        <v>325</v>
      </c>
      <c r="J306" s="2">
        <v>0.01</v>
      </c>
      <c r="K306" s="2" t="s">
        <v>321</v>
      </c>
      <c r="L306" s="2">
        <v>122394713</v>
      </c>
      <c r="R306" s="357">
        <v>1196</v>
      </c>
      <c r="S306" s="2" t="s">
        <v>316</v>
      </c>
      <c r="T306" s="2">
        <v>1196</v>
      </c>
      <c r="U306" s="2" t="s">
        <v>316</v>
      </c>
      <c r="V306" s="2" t="s">
        <v>317</v>
      </c>
      <c r="W306" s="2">
        <v>1000</v>
      </c>
    </row>
    <row r="307" spans="1:23">
      <c r="A307" s="2" t="s">
        <v>1407</v>
      </c>
      <c r="B307" s="2">
        <v>2013</v>
      </c>
      <c r="C307" s="2">
        <v>1</v>
      </c>
      <c r="D307" s="2">
        <v>136502778</v>
      </c>
      <c r="E307" s="2">
        <v>4471400</v>
      </c>
      <c r="F307" s="2">
        <v>70</v>
      </c>
      <c r="G307" s="2">
        <v>301406</v>
      </c>
      <c r="H307" s="2">
        <v>301406</v>
      </c>
      <c r="I307" s="2" t="s">
        <v>325</v>
      </c>
      <c r="J307" s="2">
        <v>-0.01</v>
      </c>
      <c r="K307" s="2" t="s">
        <v>321</v>
      </c>
      <c r="L307" s="2">
        <v>122394713</v>
      </c>
      <c r="R307" s="357">
        <v>1196</v>
      </c>
      <c r="S307" s="2" t="s">
        <v>316</v>
      </c>
      <c r="T307" s="2">
        <v>1196</v>
      </c>
      <c r="U307" s="2" t="s">
        <v>316</v>
      </c>
      <c r="V307" s="2" t="s">
        <v>317</v>
      </c>
      <c r="W307" s="2">
        <v>1000</v>
      </c>
    </row>
    <row r="308" spans="1:23">
      <c r="A308" s="2" t="s">
        <v>1408</v>
      </c>
      <c r="B308" s="2">
        <v>2013</v>
      </c>
      <c r="C308" s="2">
        <v>1</v>
      </c>
      <c r="D308" s="2">
        <v>136526458</v>
      </c>
      <c r="E308" s="2">
        <v>4471400</v>
      </c>
      <c r="F308" s="2">
        <v>50</v>
      </c>
      <c r="G308" s="2">
        <v>303100</v>
      </c>
      <c r="H308" s="2">
        <v>303100</v>
      </c>
      <c r="I308" s="2" t="s">
        <v>322</v>
      </c>
      <c r="J308" s="358">
        <v>144061.35</v>
      </c>
      <c r="K308" s="2" t="s">
        <v>1647</v>
      </c>
      <c r="L308" s="2">
        <v>122401412</v>
      </c>
      <c r="R308" s="357">
        <v>1192</v>
      </c>
      <c r="S308" s="2" t="s">
        <v>323</v>
      </c>
      <c r="T308" s="2">
        <v>1192</v>
      </c>
      <c r="U308" s="2" t="s">
        <v>323</v>
      </c>
      <c r="V308" s="2" t="s">
        <v>324</v>
      </c>
      <c r="W308" s="2">
        <v>1000</v>
      </c>
    </row>
    <row r="309" spans="1:23">
      <c r="A309" s="2" t="s">
        <v>1407</v>
      </c>
      <c r="B309" s="2">
        <v>2013</v>
      </c>
      <c r="C309" s="2">
        <v>1</v>
      </c>
      <c r="D309" s="2">
        <v>136526458</v>
      </c>
      <c r="E309" s="2">
        <v>4471400</v>
      </c>
      <c r="F309" s="2">
        <v>70</v>
      </c>
      <c r="G309" s="2">
        <v>303028</v>
      </c>
      <c r="H309" s="2">
        <v>303028</v>
      </c>
      <c r="I309" s="2" t="s">
        <v>332</v>
      </c>
      <c r="J309" s="358">
        <v>-144061.35</v>
      </c>
      <c r="K309" s="2" t="s">
        <v>1648</v>
      </c>
      <c r="L309" s="2">
        <v>122401412</v>
      </c>
      <c r="R309" s="357">
        <v>1196</v>
      </c>
      <c r="S309" s="2" t="s">
        <v>316</v>
      </c>
      <c r="T309" s="2">
        <v>1196</v>
      </c>
      <c r="U309" s="2" t="s">
        <v>316</v>
      </c>
      <c r="V309" s="2" t="s">
        <v>317</v>
      </c>
      <c r="W309" s="2">
        <v>1000</v>
      </c>
    </row>
    <row r="310" spans="1:23">
      <c r="A310" s="2" t="s">
        <v>1407</v>
      </c>
      <c r="B310" s="2">
        <v>2013</v>
      </c>
      <c r="C310" s="2">
        <v>1</v>
      </c>
      <c r="D310" s="2">
        <v>136545330</v>
      </c>
      <c r="E310" s="2">
        <v>4471400</v>
      </c>
      <c r="F310" s="2">
        <v>70</v>
      </c>
      <c r="G310" s="2">
        <v>303028</v>
      </c>
      <c r="H310" s="2">
        <v>303028</v>
      </c>
      <c r="I310" s="2" t="s">
        <v>332</v>
      </c>
      <c r="J310" s="2">
        <v>0.01</v>
      </c>
      <c r="K310" s="2" t="s">
        <v>1649</v>
      </c>
      <c r="L310" s="2">
        <v>1800077899</v>
      </c>
      <c r="R310" s="357">
        <v>1196</v>
      </c>
      <c r="S310" s="2" t="s">
        <v>316</v>
      </c>
      <c r="T310" s="2">
        <v>1196</v>
      </c>
      <c r="U310" s="2" t="s">
        <v>316</v>
      </c>
      <c r="V310" s="2" t="s">
        <v>317</v>
      </c>
      <c r="W310" s="2">
        <v>1000</v>
      </c>
    </row>
    <row r="311" spans="1:23">
      <c r="A311" s="2" t="s">
        <v>1407</v>
      </c>
      <c r="B311" s="2">
        <v>2013</v>
      </c>
      <c r="C311" s="2">
        <v>1</v>
      </c>
      <c r="D311" s="2">
        <v>136545330</v>
      </c>
      <c r="E311" s="2">
        <v>4471400</v>
      </c>
      <c r="F311" s="2">
        <v>70</v>
      </c>
      <c r="G311" s="2">
        <v>303028</v>
      </c>
      <c r="H311" s="2">
        <v>303028</v>
      </c>
      <c r="I311" s="2" t="s">
        <v>332</v>
      </c>
      <c r="J311" s="2">
        <v>-0.01</v>
      </c>
      <c r="K311" s="2" t="s">
        <v>1649</v>
      </c>
      <c r="L311" s="2">
        <v>1800077899</v>
      </c>
      <c r="R311" s="357">
        <v>1196</v>
      </c>
      <c r="S311" s="2" t="s">
        <v>316</v>
      </c>
      <c r="T311" s="2">
        <v>1196</v>
      </c>
      <c r="U311" s="2" t="s">
        <v>316</v>
      </c>
      <c r="V311" s="2" t="s">
        <v>317</v>
      </c>
      <c r="W311" s="2">
        <v>1000</v>
      </c>
    </row>
    <row r="312" spans="1:23">
      <c r="A312" s="2" t="s">
        <v>1408</v>
      </c>
      <c r="B312" s="2">
        <v>2013</v>
      </c>
      <c r="C312" s="2">
        <v>1</v>
      </c>
      <c r="D312" s="2">
        <v>136649925</v>
      </c>
      <c r="E312" s="2">
        <v>4471400</v>
      </c>
      <c r="F312" s="2">
        <v>70</v>
      </c>
      <c r="G312" s="2">
        <v>301409</v>
      </c>
      <c r="H312" s="2">
        <v>301409</v>
      </c>
      <c r="I312" s="2" t="s">
        <v>328</v>
      </c>
      <c r="J312" s="358">
        <v>-731381.5</v>
      </c>
      <c r="K312" s="2" t="s">
        <v>329</v>
      </c>
      <c r="L312" s="2">
        <v>122410233</v>
      </c>
      <c r="R312" s="357">
        <v>1196</v>
      </c>
      <c r="S312" s="2" t="s">
        <v>316</v>
      </c>
      <c r="T312" s="2">
        <v>1196</v>
      </c>
      <c r="U312" s="2" t="s">
        <v>316</v>
      </c>
      <c r="V312" s="2" t="s">
        <v>317</v>
      </c>
      <c r="W312" s="2">
        <v>1000</v>
      </c>
    </row>
    <row r="313" spans="1:23">
      <c r="A313" s="2" t="s">
        <v>1408</v>
      </c>
      <c r="B313" s="2">
        <v>2013</v>
      </c>
      <c r="C313" s="2">
        <v>1</v>
      </c>
      <c r="D313" s="2">
        <v>136649927</v>
      </c>
      <c r="E313" s="2">
        <v>4471400</v>
      </c>
      <c r="F313" s="2">
        <v>70</v>
      </c>
      <c r="G313" s="2">
        <v>301412</v>
      </c>
      <c r="H313" s="2">
        <v>301412</v>
      </c>
      <c r="I313" s="2" t="s">
        <v>330</v>
      </c>
      <c r="J313" s="358">
        <v>-27239233.73</v>
      </c>
      <c r="K313" s="2" t="s">
        <v>331</v>
      </c>
      <c r="L313" s="2">
        <v>122410234</v>
      </c>
      <c r="R313" s="357">
        <v>1196</v>
      </c>
      <c r="S313" s="2" t="s">
        <v>316</v>
      </c>
      <c r="T313" s="2">
        <v>1196</v>
      </c>
      <c r="U313" s="2" t="s">
        <v>316</v>
      </c>
      <c r="V313" s="2" t="s">
        <v>317</v>
      </c>
      <c r="W313" s="2">
        <v>1000</v>
      </c>
    </row>
    <row r="314" spans="1:23">
      <c r="A314" s="2" t="s">
        <v>1408</v>
      </c>
      <c r="B314" s="2">
        <v>2013</v>
      </c>
      <c r="C314" s="2">
        <v>1</v>
      </c>
      <c r="D314" s="2">
        <v>136753817</v>
      </c>
      <c r="E314" s="2">
        <v>4471400</v>
      </c>
      <c r="F314" s="2">
        <v>70</v>
      </c>
      <c r="G314" s="2">
        <v>301412</v>
      </c>
      <c r="H314" s="2">
        <v>301412</v>
      </c>
      <c r="I314" s="2" t="s">
        <v>330</v>
      </c>
      <c r="J314" s="358">
        <v>20616671</v>
      </c>
      <c r="K314" s="2" t="s">
        <v>331</v>
      </c>
      <c r="L314" s="2">
        <v>122443923</v>
      </c>
      <c r="R314" s="357">
        <v>1196</v>
      </c>
      <c r="S314" s="2" t="s">
        <v>316</v>
      </c>
      <c r="T314" s="2">
        <v>1196</v>
      </c>
      <c r="U314" s="2" t="s">
        <v>316</v>
      </c>
      <c r="V314" s="2" t="s">
        <v>317</v>
      </c>
      <c r="W314" s="2">
        <v>1000</v>
      </c>
    </row>
    <row r="315" spans="1:23">
      <c r="A315" s="2" t="s">
        <v>1408</v>
      </c>
      <c r="B315" s="2">
        <v>2013</v>
      </c>
      <c r="C315" s="2">
        <v>1</v>
      </c>
      <c r="D315" s="2">
        <v>136753814</v>
      </c>
      <c r="E315" s="2">
        <v>4471400</v>
      </c>
      <c r="F315" s="2">
        <v>70</v>
      </c>
      <c r="G315" s="2">
        <v>301409</v>
      </c>
      <c r="H315" s="2">
        <v>301409</v>
      </c>
      <c r="I315" s="2" t="s">
        <v>328</v>
      </c>
      <c r="J315" s="358">
        <v>751679.11</v>
      </c>
      <c r="K315" s="2" t="s">
        <v>329</v>
      </c>
      <c r="L315" s="2">
        <v>122443922</v>
      </c>
      <c r="R315" s="357">
        <v>1196</v>
      </c>
      <c r="S315" s="2" t="s">
        <v>316</v>
      </c>
      <c r="T315" s="2">
        <v>1196</v>
      </c>
      <c r="U315" s="2" t="s">
        <v>316</v>
      </c>
      <c r="V315" s="2" t="s">
        <v>317</v>
      </c>
      <c r="W315" s="2">
        <v>1000</v>
      </c>
    </row>
    <row r="316" spans="1:23">
      <c r="A316" s="2" t="s">
        <v>1408</v>
      </c>
      <c r="B316" s="2">
        <v>2013</v>
      </c>
      <c r="C316" s="2">
        <v>1</v>
      </c>
      <c r="D316" s="2">
        <v>136649925</v>
      </c>
      <c r="E316" s="2">
        <v>4472000</v>
      </c>
      <c r="F316" s="2">
        <v>70</v>
      </c>
      <c r="G316" s="2">
        <v>301419</v>
      </c>
      <c r="H316" s="2">
        <v>301419</v>
      </c>
      <c r="I316" s="2" t="s">
        <v>335</v>
      </c>
      <c r="J316" s="358">
        <v>56471387.600000001</v>
      </c>
      <c r="K316" s="2" t="s">
        <v>336</v>
      </c>
      <c r="L316" s="2">
        <v>122410233</v>
      </c>
      <c r="R316" s="357">
        <v>1196</v>
      </c>
      <c r="S316" s="2" t="s">
        <v>316</v>
      </c>
      <c r="T316" s="2">
        <v>1196</v>
      </c>
      <c r="U316" s="2" t="s">
        <v>316</v>
      </c>
      <c r="V316" s="2" t="s">
        <v>317</v>
      </c>
      <c r="W316" s="2">
        <v>1000</v>
      </c>
    </row>
    <row r="317" spans="1:23">
      <c r="A317" s="2" t="s">
        <v>1408</v>
      </c>
      <c r="B317" s="2">
        <v>2013</v>
      </c>
      <c r="C317" s="2">
        <v>1</v>
      </c>
      <c r="D317" s="2">
        <v>136753814</v>
      </c>
      <c r="E317" s="2">
        <v>4472000</v>
      </c>
      <c r="F317" s="2">
        <v>70</v>
      </c>
      <c r="G317" s="2">
        <v>301419</v>
      </c>
      <c r="H317" s="2">
        <v>301419</v>
      </c>
      <c r="I317" s="2" t="s">
        <v>335</v>
      </c>
      <c r="J317" s="358">
        <v>-53643268.75</v>
      </c>
      <c r="K317" s="2" t="s">
        <v>336</v>
      </c>
      <c r="L317" s="2">
        <v>122443922</v>
      </c>
      <c r="R317" s="357">
        <v>1196</v>
      </c>
      <c r="S317" s="2" t="s">
        <v>316</v>
      </c>
      <c r="T317" s="2">
        <v>1196</v>
      </c>
      <c r="U317" s="2" t="s">
        <v>316</v>
      </c>
      <c r="V317" s="2" t="s">
        <v>317</v>
      </c>
      <c r="W317" s="2">
        <v>1000</v>
      </c>
    </row>
    <row r="318" spans="1:23">
      <c r="A318" s="2" t="s">
        <v>1407</v>
      </c>
      <c r="B318" s="2">
        <v>2013</v>
      </c>
      <c r="C318" s="2">
        <v>1</v>
      </c>
      <c r="D318" s="2">
        <v>136488192</v>
      </c>
      <c r="E318" s="2">
        <v>4476100</v>
      </c>
      <c r="F318" s="2">
        <v>70</v>
      </c>
      <c r="G318" s="2">
        <v>304101</v>
      </c>
      <c r="H318" s="2">
        <v>304101</v>
      </c>
      <c r="I318" s="2" t="s">
        <v>339</v>
      </c>
      <c r="J318" s="358">
        <v>-1455383.19</v>
      </c>
      <c r="K318" s="2" t="s">
        <v>1620</v>
      </c>
      <c r="L318" s="2">
        <v>122392167</v>
      </c>
      <c r="R318" s="357">
        <v>1196</v>
      </c>
      <c r="S318" s="2" t="s">
        <v>316</v>
      </c>
      <c r="T318" s="2">
        <v>1196</v>
      </c>
      <c r="U318" s="2" t="s">
        <v>316</v>
      </c>
      <c r="V318" s="2" t="s">
        <v>317</v>
      </c>
      <c r="W318" s="2">
        <v>1000</v>
      </c>
    </row>
    <row r="319" spans="1:23">
      <c r="A319" s="2" t="s">
        <v>1408</v>
      </c>
      <c r="B319" s="2">
        <v>2013</v>
      </c>
      <c r="C319" s="2">
        <v>1</v>
      </c>
      <c r="D319" s="2">
        <v>136649927</v>
      </c>
      <c r="E319" s="2">
        <v>4476100</v>
      </c>
      <c r="F319" s="2">
        <v>70</v>
      </c>
      <c r="G319" s="2">
        <v>304102</v>
      </c>
      <c r="H319" s="2">
        <v>304102</v>
      </c>
      <c r="I319" s="2" t="s">
        <v>337</v>
      </c>
      <c r="J319" s="358">
        <v>1433398.23</v>
      </c>
      <c r="K319" s="2" t="s">
        <v>338</v>
      </c>
      <c r="L319" s="2">
        <v>122410234</v>
      </c>
      <c r="R319" s="357">
        <v>1196</v>
      </c>
      <c r="S319" s="2" t="s">
        <v>316</v>
      </c>
      <c r="T319" s="2">
        <v>1196</v>
      </c>
      <c r="U319" s="2" t="s">
        <v>316</v>
      </c>
      <c r="V319" s="2" t="s">
        <v>317</v>
      </c>
      <c r="W319" s="2">
        <v>1000</v>
      </c>
    </row>
    <row r="320" spans="1:23">
      <c r="A320" s="2" t="s">
        <v>1408</v>
      </c>
      <c r="B320" s="2">
        <v>2013</v>
      </c>
      <c r="C320" s="2">
        <v>1</v>
      </c>
      <c r="D320" s="2">
        <v>136753817</v>
      </c>
      <c r="E320" s="2">
        <v>4476100</v>
      </c>
      <c r="F320" s="2">
        <v>70</v>
      </c>
      <c r="G320" s="2">
        <v>304102</v>
      </c>
      <c r="H320" s="2">
        <v>304102</v>
      </c>
      <c r="I320" s="2" t="s">
        <v>337</v>
      </c>
      <c r="J320" s="358">
        <v>-1939829.77</v>
      </c>
      <c r="K320" s="2" t="s">
        <v>338</v>
      </c>
      <c r="L320" s="2">
        <v>122443923</v>
      </c>
      <c r="R320" s="357">
        <v>1196</v>
      </c>
      <c r="S320" s="2" t="s">
        <v>316</v>
      </c>
      <c r="T320" s="2">
        <v>1196</v>
      </c>
      <c r="U320" s="2" t="s">
        <v>316</v>
      </c>
      <c r="V320" s="2" t="s">
        <v>317</v>
      </c>
      <c r="W320" s="2">
        <v>1000</v>
      </c>
    </row>
    <row r="321" spans="1:23">
      <c r="A321" s="2" t="s">
        <v>1408</v>
      </c>
      <c r="B321" s="2">
        <v>2013</v>
      </c>
      <c r="C321" s="2">
        <v>1</v>
      </c>
      <c r="D321" s="2">
        <v>136488210</v>
      </c>
      <c r="E321" s="2">
        <v>4479000</v>
      </c>
      <c r="F321" s="2">
        <v>70</v>
      </c>
      <c r="G321" s="2">
        <v>301429</v>
      </c>
      <c r="H321" s="2">
        <v>301429</v>
      </c>
      <c r="I321" s="2" t="s">
        <v>340</v>
      </c>
      <c r="J321" s="2">
        <v>-390.83</v>
      </c>
      <c r="K321" s="2" t="s">
        <v>1618</v>
      </c>
      <c r="L321" s="2">
        <v>122392185</v>
      </c>
      <c r="R321" s="357">
        <v>1196</v>
      </c>
      <c r="S321" s="2" t="s">
        <v>316</v>
      </c>
      <c r="T321" s="2">
        <v>1196</v>
      </c>
      <c r="U321" s="2" t="s">
        <v>316</v>
      </c>
      <c r="V321" s="2" t="s">
        <v>317</v>
      </c>
      <c r="W321" s="2">
        <v>1000</v>
      </c>
    </row>
    <row r="322" spans="1:23">
      <c r="A322" s="2" t="s">
        <v>1408</v>
      </c>
      <c r="B322" s="2">
        <v>2013</v>
      </c>
      <c r="C322" s="2">
        <v>1</v>
      </c>
      <c r="D322" s="2">
        <v>136488287</v>
      </c>
      <c r="E322" s="2">
        <v>4479000</v>
      </c>
      <c r="F322" s="2">
        <v>70</v>
      </c>
      <c r="G322" s="2">
        <v>301428</v>
      </c>
      <c r="H322" s="2">
        <v>301428</v>
      </c>
      <c r="I322" s="2" t="s">
        <v>341</v>
      </c>
      <c r="J322" s="358">
        <v>-2361.15</v>
      </c>
      <c r="K322" s="2" t="s">
        <v>1618</v>
      </c>
      <c r="L322" s="2">
        <v>122392262</v>
      </c>
      <c r="R322" s="357">
        <v>1196</v>
      </c>
      <c r="S322" s="2" t="s">
        <v>316</v>
      </c>
      <c r="T322" s="2">
        <v>1196</v>
      </c>
      <c r="U322" s="2" t="s">
        <v>316</v>
      </c>
      <c r="V322" s="2" t="s">
        <v>317</v>
      </c>
      <c r="W322" s="2">
        <v>1000</v>
      </c>
    </row>
    <row r="323" spans="1:23">
      <c r="A323" s="2" t="s">
        <v>1408</v>
      </c>
      <c r="B323" s="2">
        <v>2013</v>
      </c>
      <c r="C323" s="2">
        <v>1</v>
      </c>
      <c r="D323" s="2">
        <v>136488283</v>
      </c>
      <c r="E323" s="2">
        <v>4479000</v>
      </c>
      <c r="F323" s="2">
        <v>70</v>
      </c>
      <c r="G323" s="2">
        <v>301428</v>
      </c>
      <c r="H323" s="2">
        <v>301428</v>
      </c>
      <c r="I323" s="2" t="s">
        <v>341</v>
      </c>
      <c r="J323" s="2">
        <v>-370.58</v>
      </c>
      <c r="K323" s="2" t="s">
        <v>1618</v>
      </c>
      <c r="L323" s="2">
        <v>122392258</v>
      </c>
      <c r="R323" s="357">
        <v>1196</v>
      </c>
      <c r="S323" s="2" t="s">
        <v>316</v>
      </c>
      <c r="T323" s="2">
        <v>1196</v>
      </c>
      <c r="U323" s="2" t="s">
        <v>316</v>
      </c>
      <c r="V323" s="2" t="s">
        <v>317</v>
      </c>
      <c r="W323" s="2">
        <v>1000</v>
      </c>
    </row>
    <row r="324" spans="1:23">
      <c r="A324" s="2" t="s">
        <v>1408</v>
      </c>
      <c r="B324" s="2">
        <v>2013</v>
      </c>
      <c r="C324" s="2">
        <v>1</v>
      </c>
      <c r="D324" s="2">
        <v>136488283</v>
      </c>
      <c r="E324" s="2">
        <v>4479000</v>
      </c>
      <c r="F324" s="2">
        <v>70</v>
      </c>
      <c r="G324" s="2">
        <v>301428</v>
      </c>
      <c r="H324" s="2">
        <v>301428</v>
      </c>
      <c r="I324" s="2" t="s">
        <v>341</v>
      </c>
      <c r="J324" s="358">
        <v>-3183.3</v>
      </c>
      <c r="K324" s="2" t="s">
        <v>1618</v>
      </c>
      <c r="L324" s="2">
        <v>122392258</v>
      </c>
      <c r="R324" s="357">
        <v>1196</v>
      </c>
      <c r="S324" s="2" t="s">
        <v>316</v>
      </c>
      <c r="T324" s="2">
        <v>1196</v>
      </c>
      <c r="U324" s="2" t="s">
        <v>316</v>
      </c>
      <c r="V324" s="2" t="s">
        <v>317</v>
      </c>
      <c r="W324" s="2">
        <v>1000</v>
      </c>
    </row>
    <row r="325" spans="1:23">
      <c r="A325" s="2" t="s">
        <v>1408</v>
      </c>
      <c r="B325" s="2">
        <v>2013</v>
      </c>
      <c r="C325" s="2">
        <v>1</v>
      </c>
      <c r="D325" s="2">
        <v>136488289</v>
      </c>
      <c r="E325" s="2">
        <v>4479000</v>
      </c>
      <c r="F325" s="2">
        <v>70</v>
      </c>
      <c r="G325" s="2">
        <v>301428</v>
      </c>
      <c r="H325" s="2">
        <v>301428</v>
      </c>
      <c r="I325" s="2" t="s">
        <v>341</v>
      </c>
      <c r="J325" s="358">
        <v>-1472.18</v>
      </c>
      <c r="K325" s="2" t="s">
        <v>1618</v>
      </c>
      <c r="L325" s="2">
        <v>122392264</v>
      </c>
      <c r="R325" s="357">
        <v>1196</v>
      </c>
      <c r="S325" s="2" t="s">
        <v>316</v>
      </c>
      <c r="T325" s="2">
        <v>1196</v>
      </c>
      <c r="U325" s="2" t="s">
        <v>316</v>
      </c>
      <c r="V325" s="2" t="s">
        <v>317</v>
      </c>
      <c r="W325" s="2">
        <v>1000</v>
      </c>
    </row>
  </sheetData>
  <autoFilter ref="A1:W325"/>
  <pageMargins left="0.7" right="0.7" top="0.75" bottom="0.75" header="0.3" footer="0.3"/>
  <pageSetup scale="39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6"/>
  <sheetViews>
    <sheetView tabSelected="1" zoomScale="84" zoomScaleNormal="84" workbookViewId="0">
      <pane ySplit="1" topLeftCell="A2" activePane="bottomLeft" state="frozen"/>
      <selection activeCell="B33" sqref="B33"/>
      <selection pane="bottomLeft" activeCell="B33" sqref="B33"/>
    </sheetView>
  </sheetViews>
  <sheetFormatPr defaultRowHeight="12.75"/>
  <cols>
    <col min="1" max="1" width="7" style="2" bestFit="1" customWidth="1"/>
    <col min="2" max="2" width="6.7109375" style="2" bestFit="1" customWidth="1"/>
    <col min="3" max="3" width="6.28515625" style="2" bestFit="1" customWidth="1"/>
    <col min="4" max="4" width="14.7109375" style="2" bestFit="1" customWidth="1"/>
    <col min="5" max="5" width="12.42578125" style="2" bestFit="1" customWidth="1"/>
    <col min="6" max="6" width="9.28515625" style="2" bestFit="1" customWidth="1"/>
    <col min="7" max="7" width="12.85546875" style="2" bestFit="1" customWidth="1"/>
    <col min="8" max="8" width="10.42578125" style="2" bestFit="1" customWidth="1"/>
    <col min="9" max="9" width="40.140625" style="2" bestFit="1" customWidth="1"/>
    <col min="10" max="10" width="13.5703125" style="2" bestFit="1" customWidth="1"/>
    <col min="11" max="11" width="50.7109375" style="2" bestFit="1" customWidth="1"/>
    <col min="12" max="12" width="11" style="2" bestFit="1" customWidth="1"/>
    <col min="13" max="13" width="6.7109375" style="2" bestFit="1" customWidth="1"/>
    <col min="14" max="14" width="11.5703125" style="2" bestFit="1" customWidth="1"/>
    <col min="15" max="15" width="10" style="2" bestFit="1" customWidth="1"/>
    <col min="16" max="16" width="5.85546875" style="2" bestFit="1" customWidth="1"/>
    <col min="17" max="17" width="6" style="2" bestFit="1" customWidth="1"/>
    <col min="18" max="18" width="10.140625" style="2" bestFit="1" customWidth="1"/>
    <col min="19" max="19" width="22.85546875" style="2" bestFit="1" customWidth="1"/>
    <col min="20" max="20" width="8.7109375" style="2" bestFit="1" customWidth="1"/>
    <col min="21" max="21" width="20.28515625" style="2" bestFit="1" customWidth="1"/>
    <col min="22" max="22" width="16.5703125" style="2" bestFit="1" customWidth="1"/>
    <col min="23" max="23" width="7" style="2" bestFit="1" customWidth="1"/>
    <col min="24" max="16384" width="9.140625" style="2"/>
  </cols>
  <sheetData>
    <row r="1" spans="1:23">
      <c r="A1" s="1" t="s">
        <v>999</v>
      </c>
      <c r="B1" s="1" t="s">
        <v>294</v>
      </c>
      <c r="C1" s="1" t="s">
        <v>295</v>
      </c>
      <c r="D1" s="1" t="s">
        <v>296</v>
      </c>
      <c r="E1" s="1" t="s">
        <v>248</v>
      </c>
      <c r="F1" s="1" t="s">
        <v>297</v>
      </c>
      <c r="G1" s="1" t="s">
        <v>298</v>
      </c>
      <c r="H1" s="1" t="s">
        <v>299</v>
      </c>
      <c r="I1" s="126" t="s">
        <v>300</v>
      </c>
      <c r="J1" s="127" t="s">
        <v>301</v>
      </c>
      <c r="K1" s="1" t="s">
        <v>302</v>
      </c>
      <c r="L1" s="1" t="s">
        <v>303</v>
      </c>
      <c r="M1" s="1" t="s">
        <v>304</v>
      </c>
      <c r="N1" s="126" t="s">
        <v>305</v>
      </c>
      <c r="O1" s="1" t="s">
        <v>306</v>
      </c>
      <c r="P1" s="1" t="s">
        <v>307</v>
      </c>
      <c r="Q1" s="1" t="s">
        <v>308</v>
      </c>
      <c r="R1" s="126" t="s">
        <v>309</v>
      </c>
      <c r="S1" s="126" t="s">
        <v>310</v>
      </c>
      <c r="T1" s="1" t="s">
        <v>311</v>
      </c>
      <c r="U1" s="126" t="s">
        <v>312</v>
      </c>
      <c r="V1" s="126" t="s">
        <v>313</v>
      </c>
      <c r="W1" s="1" t="s">
        <v>314</v>
      </c>
    </row>
    <row r="2" spans="1:23">
      <c r="A2" s="2" t="s">
        <v>1408</v>
      </c>
      <c r="B2" s="2">
        <v>2013</v>
      </c>
      <c r="C2" s="2">
        <v>1</v>
      </c>
      <c r="D2" s="2">
        <v>136364367</v>
      </c>
      <c r="E2" s="2">
        <v>4561100</v>
      </c>
      <c r="F2" s="2">
        <v>1</v>
      </c>
      <c r="G2" s="2">
        <v>505961</v>
      </c>
      <c r="H2" s="2">
        <v>505961</v>
      </c>
      <c r="I2" s="2" t="s">
        <v>246</v>
      </c>
      <c r="J2" s="2">
        <v>-244.28</v>
      </c>
      <c r="K2" s="2" t="s">
        <v>1650</v>
      </c>
      <c r="L2" s="2">
        <v>122371173</v>
      </c>
      <c r="Q2" s="2">
        <v>13292</v>
      </c>
      <c r="R2" s="357">
        <v>13292</v>
      </c>
      <c r="S2" s="2" t="s">
        <v>342</v>
      </c>
      <c r="T2" s="2">
        <v>1192</v>
      </c>
      <c r="U2" s="2" t="s">
        <v>323</v>
      </c>
      <c r="V2" s="2" t="s">
        <v>324</v>
      </c>
      <c r="W2" s="2">
        <v>1000</v>
      </c>
    </row>
    <row r="3" spans="1:23">
      <c r="A3" s="2" t="s">
        <v>1408</v>
      </c>
      <c r="B3" s="2">
        <v>2013</v>
      </c>
      <c r="C3" s="2">
        <v>1</v>
      </c>
      <c r="D3" s="2">
        <v>136364367</v>
      </c>
      <c r="E3" s="2">
        <v>4561100</v>
      </c>
      <c r="F3" s="2">
        <v>1</v>
      </c>
      <c r="G3" s="2">
        <v>505961</v>
      </c>
      <c r="H3" s="2">
        <v>505961</v>
      </c>
      <c r="I3" s="2" t="s">
        <v>246</v>
      </c>
      <c r="J3" s="2">
        <v>-25.56</v>
      </c>
      <c r="K3" s="2" t="s">
        <v>1651</v>
      </c>
      <c r="L3" s="2">
        <v>122371173</v>
      </c>
      <c r="Q3" s="2">
        <v>13292</v>
      </c>
      <c r="R3" s="357">
        <v>13292</v>
      </c>
      <c r="S3" s="2" t="s">
        <v>342</v>
      </c>
      <c r="T3" s="2">
        <v>1192</v>
      </c>
      <c r="U3" s="2" t="s">
        <v>323</v>
      </c>
      <c r="V3" s="2" t="s">
        <v>324</v>
      </c>
      <c r="W3" s="2">
        <v>1000</v>
      </c>
    </row>
    <row r="4" spans="1:23">
      <c r="A4" s="2" t="s">
        <v>1408</v>
      </c>
      <c r="B4" s="2">
        <v>2013</v>
      </c>
      <c r="C4" s="2">
        <v>1</v>
      </c>
      <c r="D4" s="2">
        <v>136372397</v>
      </c>
      <c r="E4" s="2">
        <v>4561100</v>
      </c>
      <c r="F4" s="2">
        <v>1</v>
      </c>
      <c r="G4" s="2">
        <v>505961</v>
      </c>
      <c r="H4" s="2">
        <v>505961</v>
      </c>
      <c r="I4" s="2" t="s">
        <v>246</v>
      </c>
      <c r="J4" s="2">
        <v>-4.4800000000000004</v>
      </c>
      <c r="K4" s="2" t="s">
        <v>1652</v>
      </c>
      <c r="L4" s="2">
        <v>122369597</v>
      </c>
      <c r="Q4" s="2">
        <v>13292</v>
      </c>
      <c r="R4" s="357">
        <v>13292</v>
      </c>
      <c r="S4" s="2" t="s">
        <v>342</v>
      </c>
      <c r="T4" s="2">
        <v>1192</v>
      </c>
      <c r="U4" s="2" t="s">
        <v>323</v>
      </c>
      <c r="V4" s="2" t="s">
        <v>324</v>
      </c>
      <c r="W4" s="2">
        <v>1000</v>
      </c>
    </row>
    <row r="5" spans="1:23">
      <c r="A5" s="2" t="s">
        <v>1408</v>
      </c>
      <c r="B5" s="2">
        <v>2013</v>
      </c>
      <c r="C5" s="2">
        <v>1</v>
      </c>
      <c r="D5" s="2">
        <v>136404792</v>
      </c>
      <c r="E5" s="2">
        <v>4561100</v>
      </c>
      <c r="F5" s="2">
        <v>1</v>
      </c>
      <c r="G5" s="2">
        <v>505961</v>
      </c>
      <c r="H5" s="2">
        <v>505961</v>
      </c>
      <c r="I5" s="2" t="s">
        <v>246</v>
      </c>
      <c r="J5" s="2">
        <v>-8.56</v>
      </c>
      <c r="K5" s="2" t="s">
        <v>1653</v>
      </c>
      <c r="L5" s="2">
        <v>122376553</v>
      </c>
      <c r="Q5" s="2">
        <v>13292</v>
      </c>
      <c r="R5" s="357">
        <v>13292</v>
      </c>
      <c r="S5" s="2" t="s">
        <v>342</v>
      </c>
      <c r="T5" s="2">
        <v>1192</v>
      </c>
      <c r="U5" s="2" t="s">
        <v>323</v>
      </c>
      <c r="V5" s="2" t="s">
        <v>324</v>
      </c>
      <c r="W5" s="2">
        <v>1000</v>
      </c>
    </row>
    <row r="6" spans="1:23">
      <c r="A6" s="2" t="s">
        <v>1408</v>
      </c>
      <c r="B6" s="2">
        <v>2013</v>
      </c>
      <c r="C6" s="2">
        <v>1</v>
      </c>
      <c r="D6" s="2">
        <v>136468555</v>
      </c>
      <c r="E6" s="2">
        <v>4561100</v>
      </c>
      <c r="F6" s="2">
        <v>1</v>
      </c>
      <c r="G6" s="2">
        <v>505963</v>
      </c>
      <c r="H6" s="2">
        <v>505963</v>
      </c>
      <c r="I6" s="2" t="s">
        <v>247</v>
      </c>
      <c r="J6" s="358">
        <v>-3093.66</v>
      </c>
      <c r="K6" s="2" t="s">
        <v>1654</v>
      </c>
      <c r="L6" s="2">
        <v>122388132</v>
      </c>
      <c r="Q6" s="2">
        <v>13292</v>
      </c>
      <c r="R6" s="357">
        <v>13292</v>
      </c>
      <c r="S6" s="2" t="s">
        <v>342</v>
      </c>
      <c r="T6" s="2">
        <v>1192</v>
      </c>
      <c r="U6" s="2" t="s">
        <v>323</v>
      </c>
      <c r="V6" s="2" t="s">
        <v>324</v>
      </c>
      <c r="W6" s="2">
        <v>1000</v>
      </c>
    </row>
    <row r="7" spans="1:23">
      <c r="A7" s="2" t="s">
        <v>1408</v>
      </c>
      <c r="B7" s="2">
        <v>2013</v>
      </c>
      <c r="C7" s="2">
        <v>1</v>
      </c>
      <c r="D7" s="2">
        <v>136468555</v>
      </c>
      <c r="E7" s="2">
        <v>4561100</v>
      </c>
      <c r="F7" s="2">
        <v>1</v>
      </c>
      <c r="G7" s="2">
        <v>505963</v>
      </c>
      <c r="H7" s="2">
        <v>505963</v>
      </c>
      <c r="I7" s="2" t="s">
        <v>247</v>
      </c>
      <c r="J7" s="358">
        <v>-3430.44</v>
      </c>
      <c r="K7" s="2" t="s">
        <v>1655</v>
      </c>
      <c r="L7" s="2">
        <v>122388132</v>
      </c>
      <c r="Q7" s="2">
        <v>13292</v>
      </c>
      <c r="R7" s="357">
        <v>13292</v>
      </c>
      <c r="S7" s="2" t="s">
        <v>342</v>
      </c>
      <c r="T7" s="2">
        <v>1192</v>
      </c>
      <c r="U7" s="2" t="s">
        <v>323</v>
      </c>
      <c r="V7" s="2" t="s">
        <v>324</v>
      </c>
      <c r="W7" s="2">
        <v>1000</v>
      </c>
    </row>
    <row r="8" spans="1:23">
      <c r="A8" s="2" t="s">
        <v>1408</v>
      </c>
      <c r="B8" s="2">
        <v>2013</v>
      </c>
      <c r="C8" s="2">
        <v>1</v>
      </c>
      <c r="D8" s="2">
        <v>136468555</v>
      </c>
      <c r="E8" s="2">
        <v>4561100</v>
      </c>
      <c r="F8" s="2">
        <v>1</v>
      </c>
      <c r="G8" s="2">
        <v>505963</v>
      </c>
      <c r="H8" s="2">
        <v>505963</v>
      </c>
      <c r="I8" s="2" t="s">
        <v>247</v>
      </c>
      <c r="J8" s="358">
        <v>-3145.21</v>
      </c>
      <c r="K8" s="2" t="s">
        <v>1656</v>
      </c>
      <c r="L8" s="2">
        <v>122388132</v>
      </c>
      <c r="Q8" s="2">
        <v>13292</v>
      </c>
      <c r="R8" s="357">
        <v>13292</v>
      </c>
      <c r="S8" s="2" t="s">
        <v>342</v>
      </c>
      <c r="T8" s="2">
        <v>1192</v>
      </c>
      <c r="U8" s="2" t="s">
        <v>323</v>
      </c>
      <c r="V8" s="2" t="s">
        <v>324</v>
      </c>
      <c r="W8" s="2">
        <v>1000</v>
      </c>
    </row>
    <row r="9" spans="1:23">
      <c r="A9" s="2" t="s">
        <v>1408</v>
      </c>
      <c r="B9" s="2">
        <v>2013</v>
      </c>
      <c r="C9" s="2">
        <v>1</v>
      </c>
      <c r="D9" s="2">
        <v>136468555</v>
      </c>
      <c r="E9" s="2">
        <v>4561100</v>
      </c>
      <c r="F9" s="2">
        <v>1</v>
      </c>
      <c r="G9" s="2">
        <v>505963</v>
      </c>
      <c r="H9" s="2">
        <v>505963</v>
      </c>
      <c r="I9" s="2" t="s">
        <v>247</v>
      </c>
      <c r="J9" s="358">
        <v>-4988.87</v>
      </c>
      <c r="K9" s="2" t="s">
        <v>1657</v>
      </c>
      <c r="L9" s="2">
        <v>122388132</v>
      </c>
      <c r="Q9" s="2">
        <v>13292</v>
      </c>
      <c r="R9" s="357">
        <v>13292</v>
      </c>
      <c r="S9" s="2" t="s">
        <v>342</v>
      </c>
      <c r="T9" s="2">
        <v>1192</v>
      </c>
      <c r="U9" s="2" t="s">
        <v>323</v>
      </c>
      <c r="V9" s="2" t="s">
        <v>324</v>
      </c>
      <c r="W9" s="2">
        <v>1000</v>
      </c>
    </row>
    <row r="10" spans="1:23">
      <c r="A10" s="2" t="s">
        <v>1408</v>
      </c>
      <c r="B10" s="2">
        <v>2013</v>
      </c>
      <c r="C10" s="2">
        <v>1</v>
      </c>
      <c r="D10" s="2">
        <v>136470258</v>
      </c>
      <c r="E10" s="2">
        <v>4561100</v>
      </c>
      <c r="F10" s="2">
        <v>1</v>
      </c>
      <c r="G10" s="2">
        <v>505963</v>
      </c>
      <c r="H10" s="2">
        <v>505963</v>
      </c>
      <c r="I10" s="2" t="s">
        <v>247</v>
      </c>
      <c r="J10" s="2">
        <v>-322.77999999999997</v>
      </c>
      <c r="K10" s="2" t="s">
        <v>1658</v>
      </c>
      <c r="L10" s="2">
        <v>122387879</v>
      </c>
      <c r="Q10" s="2">
        <v>13292</v>
      </c>
      <c r="R10" s="357">
        <v>13292</v>
      </c>
      <c r="S10" s="2" t="s">
        <v>342</v>
      </c>
      <c r="T10" s="2">
        <v>1192</v>
      </c>
      <c r="U10" s="2" t="s">
        <v>323</v>
      </c>
      <c r="V10" s="2" t="s">
        <v>324</v>
      </c>
      <c r="W10" s="2">
        <v>1000</v>
      </c>
    </row>
    <row r="11" spans="1:23">
      <c r="A11" s="2" t="s">
        <v>1408</v>
      </c>
      <c r="B11" s="2">
        <v>2013</v>
      </c>
      <c r="C11" s="2">
        <v>1</v>
      </c>
      <c r="D11" s="2">
        <v>136473201</v>
      </c>
      <c r="E11" s="2">
        <v>4561100</v>
      </c>
      <c r="F11" s="2">
        <v>1</v>
      </c>
      <c r="G11" s="2">
        <v>505963</v>
      </c>
      <c r="H11" s="2">
        <v>505963</v>
      </c>
      <c r="I11" s="2" t="s">
        <v>247</v>
      </c>
      <c r="J11" s="358">
        <v>-1417.7</v>
      </c>
      <c r="K11" s="2" t="s">
        <v>1659</v>
      </c>
      <c r="L11" s="2">
        <v>122387887</v>
      </c>
      <c r="Q11" s="2">
        <v>13292</v>
      </c>
      <c r="R11" s="357">
        <v>13292</v>
      </c>
      <c r="S11" s="2" t="s">
        <v>342</v>
      </c>
      <c r="T11" s="2">
        <v>1192</v>
      </c>
      <c r="U11" s="2" t="s">
        <v>323</v>
      </c>
      <c r="V11" s="2" t="s">
        <v>324</v>
      </c>
      <c r="W11" s="2">
        <v>1000</v>
      </c>
    </row>
    <row r="12" spans="1:23">
      <c r="A12" s="2" t="s">
        <v>1408</v>
      </c>
      <c r="B12" s="2">
        <v>2013</v>
      </c>
      <c r="C12" s="2">
        <v>1</v>
      </c>
      <c r="D12" s="2">
        <v>136473200</v>
      </c>
      <c r="E12" s="2">
        <v>4561100</v>
      </c>
      <c r="F12" s="2">
        <v>1</v>
      </c>
      <c r="G12" s="2">
        <v>505963</v>
      </c>
      <c r="H12" s="2">
        <v>505963</v>
      </c>
      <c r="I12" s="2" t="s">
        <v>247</v>
      </c>
      <c r="J12" s="358">
        <v>-1289.22</v>
      </c>
      <c r="K12" s="2" t="s">
        <v>1660</v>
      </c>
      <c r="L12" s="2">
        <v>122387886</v>
      </c>
      <c r="Q12" s="2">
        <v>13292</v>
      </c>
      <c r="R12" s="357">
        <v>13292</v>
      </c>
      <c r="S12" s="2" t="s">
        <v>342</v>
      </c>
      <c r="T12" s="2">
        <v>1192</v>
      </c>
      <c r="U12" s="2" t="s">
        <v>323</v>
      </c>
      <c r="V12" s="2" t="s">
        <v>324</v>
      </c>
      <c r="W12" s="2">
        <v>1000</v>
      </c>
    </row>
    <row r="13" spans="1:23">
      <c r="A13" s="2" t="s">
        <v>1408</v>
      </c>
      <c r="B13" s="2">
        <v>2013</v>
      </c>
      <c r="C13" s="2">
        <v>1</v>
      </c>
      <c r="D13" s="2">
        <v>136482538</v>
      </c>
      <c r="E13" s="2">
        <v>4561100</v>
      </c>
      <c r="F13" s="2">
        <v>1</v>
      </c>
      <c r="G13" s="2">
        <v>505963</v>
      </c>
      <c r="H13" s="2">
        <v>505963</v>
      </c>
      <c r="I13" s="2" t="s">
        <v>247</v>
      </c>
      <c r="J13" s="358">
        <v>-5659.78</v>
      </c>
      <c r="K13" s="2" t="s">
        <v>1661</v>
      </c>
      <c r="L13" s="2">
        <v>122389628</v>
      </c>
      <c r="Q13" s="2">
        <v>13292</v>
      </c>
      <c r="R13" s="357">
        <v>13292</v>
      </c>
      <c r="S13" s="2" t="s">
        <v>342</v>
      </c>
      <c r="T13" s="2">
        <v>1192</v>
      </c>
      <c r="U13" s="2" t="s">
        <v>323</v>
      </c>
      <c r="V13" s="2" t="s">
        <v>324</v>
      </c>
      <c r="W13" s="2">
        <v>1000</v>
      </c>
    </row>
    <row r="14" spans="1:23">
      <c r="A14" s="2" t="s">
        <v>1408</v>
      </c>
      <c r="B14" s="2">
        <v>2013</v>
      </c>
      <c r="C14" s="2">
        <v>1</v>
      </c>
      <c r="D14" s="2">
        <v>136482538</v>
      </c>
      <c r="E14" s="2">
        <v>4561100</v>
      </c>
      <c r="F14" s="2">
        <v>1</v>
      </c>
      <c r="G14" s="2">
        <v>505963</v>
      </c>
      <c r="H14" s="2">
        <v>505963</v>
      </c>
      <c r="I14" s="2" t="s">
        <v>247</v>
      </c>
      <c r="J14" s="358">
        <v>-4547.17</v>
      </c>
      <c r="K14" s="2" t="s">
        <v>1662</v>
      </c>
      <c r="L14" s="2">
        <v>122389628</v>
      </c>
      <c r="Q14" s="2">
        <v>13292</v>
      </c>
      <c r="R14" s="357">
        <v>13292</v>
      </c>
      <c r="S14" s="2" t="s">
        <v>342</v>
      </c>
      <c r="T14" s="2">
        <v>1192</v>
      </c>
      <c r="U14" s="2" t="s">
        <v>323</v>
      </c>
      <c r="V14" s="2" t="s">
        <v>324</v>
      </c>
      <c r="W14" s="2">
        <v>1000</v>
      </c>
    </row>
    <row r="15" spans="1:23">
      <c r="A15" s="2" t="s">
        <v>1408</v>
      </c>
      <c r="B15" s="2">
        <v>2013</v>
      </c>
      <c r="C15" s="2">
        <v>1</v>
      </c>
      <c r="D15" s="2">
        <v>136482538</v>
      </c>
      <c r="E15" s="2">
        <v>4561100</v>
      </c>
      <c r="F15" s="2">
        <v>1</v>
      </c>
      <c r="G15" s="2">
        <v>505963</v>
      </c>
      <c r="H15" s="2">
        <v>505963</v>
      </c>
      <c r="I15" s="2" t="s">
        <v>247</v>
      </c>
      <c r="J15" s="358">
        <v>-6338.98</v>
      </c>
      <c r="K15" s="2" t="s">
        <v>1663</v>
      </c>
      <c r="L15" s="2">
        <v>122389628</v>
      </c>
      <c r="Q15" s="2">
        <v>13292</v>
      </c>
      <c r="R15" s="357">
        <v>13292</v>
      </c>
      <c r="S15" s="2" t="s">
        <v>342</v>
      </c>
      <c r="T15" s="2">
        <v>1192</v>
      </c>
      <c r="U15" s="2" t="s">
        <v>323</v>
      </c>
      <c r="V15" s="2" t="s">
        <v>324</v>
      </c>
      <c r="W15" s="2">
        <v>1000</v>
      </c>
    </row>
    <row r="16" spans="1:23">
      <c r="A16" s="2" t="s">
        <v>1408</v>
      </c>
      <c r="B16" s="2">
        <v>2013</v>
      </c>
      <c r="C16" s="2">
        <v>1</v>
      </c>
      <c r="D16" s="2">
        <v>136482538</v>
      </c>
      <c r="E16" s="2">
        <v>4561100</v>
      </c>
      <c r="F16" s="2">
        <v>1</v>
      </c>
      <c r="G16" s="2">
        <v>505963</v>
      </c>
      <c r="H16" s="2">
        <v>505963</v>
      </c>
      <c r="I16" s="2" t="s">
        <v>247</v>
      </c>
      <c r="J16" s="358">
        <v>-4868.51</v>
      </c>
      <c r="K16" s="2" t="s">
        <v>1664</v>
      </c>
      <c r="L16" s="2">
        <v>122389628</v>
      </c>
      <c r="Q16" s="2">
        <v>13292</v>
      </c>
      <c r="R16" s="357">
        <v>13292</v>
      </c>
      <c r="S16" s="2" t="s">
        <v>342</v>
      </c>
      <c r="T16" s="2">
        <v>1192</v>
      </c>
      <c r="U16" s="2" t="s">
        <v>323</v>
      </c>
      <c r="V16" s="2" t="s">
        <v>324</v>
      </c>
      <c r="W16" s="2">
        <v>1000</v>
      </c>
    </row>
    <row r="17" spans="1:23">
      <c r="A17" s="2" t="s">
        <v>1408</v>
      </c>
      <c r="B17" s="2">
        <v>2013</v>
      </c>
      <c r="C17" s="2">
        <v>1</v>
      </c>
      <c r="D17" s="2">
        <v>136485882</v>
      </c>
      <c r="E17" s="2">
        <v>4561100</v>
      </c>
      <c r="F17" s="2">
        <v>1</v>
      </c>
      <c r="G17" s="2">
        <v>505961</v>
      </c>
      <c r="H17" s="2">
        <v>505961</v>
      </c>
      <c r="I17" s="2" t="s">
        <v>246</v>
      </c>
      <c r="J17" s="2">
        <v>68.52</v>
      </c>
      <c r="K17" s="2" t="s">
        <v>1665</v>
      </c>
      <c r="L17" s="2">
        <v>122389632</v>
      </c>
      <c r="Q17" s="2">
        <v>13292</v>
      </c>
      <c r="R17" s="357">
        <v>13292</v>
      </c>
      <c r="S17" s="2" t="s">
        <v>342</v>
      </c>
      <c r="T17" s="2">
        <v>1192</v>
      </c>
      <c r="U17" s="2" t="s">
        <v>323</v>
      </c>
      <c r="V17" s="2" t="s">
        <v>324</v>
      </c>
      <c r="W17" s="2">
        <v>1000</v>
      </c>
    </row>
    <row r="18" spans="1:23">
      <c r="A18" s="2" t="s">
        <v>1408</v>
      </c>
      <c r="B18" s="2">
        <v>2013</v>
      </c>
      <c r="C18" s="2">
        <v>1</v>
      </c>
      <c r="D18" s="2">
        <v>136485882</v>
      </c>
      <c r="E18" s="2">
        <v>4561100</v>
      </c>
      <c r="F18" s="2">
        <v>1</v>
      </c>
      <c r="G18" s="2">
        <v>505961</v>
      </c>
      <c r="H18" s="2">
        <v>505961</v>
      </c>
      <c r="I18" s="2" t="s">
        <v>246</v>
      </c>
      <c r="J18" s="2">
        <v>-21.81</v>
      </c>
      <c r="K18" s="2" t="s">
        <v>1665</v>
      </c>
      <c r="L18" s="2">
        <v>122389632</v>
      </c>
      <c r="Q18" s="2">
        <v>13292</v>
      </c>
      <c r="R18" s="357">
        <v>13292</v>
      </c>
      <c r="S18" s="2" t="s">
        <v>342</v>
      </c>
      <c r="T18" s="2">
        <v>1192</v>
      </c>
      <c r="U18" s="2" t="s">
        <v>323</v>
      </c>
      <c r="V18" s="2" t="s">
        <v>324</v>
      </c>
      <c r="W18" s="2">
        <v>1000</v>
      </c>
    </row>
    <row r="19" spans="1:23">
      <c r="A19" s="2" t="s">
        <v>1408</v>
      </c>
      <c r="B19" s="2">
        <v>2013</v>
      </c>
      <c r="C19" s="2">
        <v>1</v>
      </c>
      <c r="D19" s="2">
        <v>136485882</v>
      </c>
      <c r="E19" s="2">
        <v>4561100</v>
      </c>
      <c r="F19" s="2">
        <v>1</v>
      </c>
      <c r="G19" s="2">
        <v>505961</v>
      </c>
      <c r="H19" s="2">
        <v>505961</v>
      </c>
      <c r="I19" s="2" t="s">
        <v>246</v>
      </c>
      <c r="J19" s="2">
        <v>-3.55</v>
      </c>
      <c r="K19" s="2" t="s">
        <v>1666</v>
      </c>
      <c r="L19" s="2">
        <v>122389632</v>
      </c>
      <c r="Q19" s="2">
        <v>13292</v>
      </c>
      <c r="R19" s="357">
        <v>13292</v>
      </c>
      <c r="S19" s="2" t="s">
        <v>342</v>
      </c>
      <c r="T19" s="2">
        <v>1192</v>
      </c>
      <c r="U19" s="2" t="s">
        <v>323</v>
      </c>
      <c r="V19" s="2" t="s">
        <v>324</v>
      </c>
      <c r="W19" s="2">
        <v>1000</v>
      </c>
    </row>
    <row r="20" spans="1:23">
      <c r="A20" s="2" t="s">
        <v>1408</v>
      </c>
      <c r="B20" s="2">
        <v>2013</v>
      </c>
      <c r="C20" s="2">
        <v>1</v>
      </c>
      <c r="D20" s="2">
        <v>136485882</v>
      </c>
      <c r="E20" s="2">
        <v>4561100</v>
      </c>
      <c r="F20" s="2">
        <v>1</v>
      </c>
      <c r="G20" s="2">
        <v>505961</v>
      </c>
      <c r="H20" s="2">
        <v>505961</v>
      </c>
      <c r="I20" s="2" t="s">
        <v>246</v>
      </c>
      <c r="J20" s="358">
        <v>-3331.64</v>
      </c>
      <c r="K20" s="2" t="s">
        <v>1665</v>
      </c>
      <c r="L20" s="2">
        <v>122389632</v>
      </c>
      <c r="Q20" s="2">
        <v>13292</v>
      </c>
      <c r="R20" s="357">
        <v>13292</v>
      </c>
      <c r="S20" s="2" t="s">
        <v>342</v>
      </c>
      <c r="T20" s="2">
        <v>1192</v>
      </c>
      <c r="U20" s="2" t="s">
        <v>323</v>
      </c>
      <c r="V20" s="2" t="s">
        <v>324</v>
      </c>
      <c r="W20" s="2">
        <v>1000</v>
      </c>
    </row>
    <row r="21" spans="1:23">
      <c r="A21" s="2" t="s">
        <v>1408</v>
      </c>
      <c r="B21" s="2">
        <v>2013</v>
      </c>
      <c r="C21" s="2">
        <v>1</v>
      </c>
      <c r="D21" s="2">
        <v>136485882</v>
      </c>
      <c r="E21" s="2">
        <v>4561100</v>
      </c>
      <c r="F21" s="2">
        <v>1</v>
      </c>
      <c r="G21" s="2">
        <v>505961</v>
      </c>
      <c r="H21" s="2">
        <v>505961</v>
      </c>
      <c r="I21" s="2" t="s">
        <v>246</v>
      </c>
      <c r="J21" s="358">
        <v>-3245.72</v>
      </c>
      <c r="K21" s="2" t="s">
        <v>1665</v>
      </c>
      <c r="L21" s="2">
        <v>122389632</v>
      </c>
      <c r="Q21" s="2">
        <v>13292</v>
      </c>
      <c r="R21" s="357">
        <v>13292</v>
      </c>
      <c r="S21" s="2" t="s">
        <v>342</v>
      </c>
      <c r="T21" s="2">
        <v>1192</v>
      </c>
      <c r="U21" s="2" t="s">
        <v>323</v>
      </c>
      <c r="V21" s="2" t="s">
        <v>324</v>
      </c>
      <c r="W21" s="2">
        <v>1000</v>
      </c>
    </row>
    <row r="22" spans="1:23">
      <c r="A22" s="2" t="s">
        <v>1407</v>
      </c>
      <c r="B22" s="2">
        <v>2013</v>
      </c>
      <c r="C22" s="2">
        <v>1</v>
      </c>
      <c r="D22" s="2">
        <v>135629211</v>
      </c>
      <c r="E22" s="2">
        <v>4561100</v>
      </c>
      <c r="F22" s="2">
        <v>50</v>
      </c>
      <c r="G22" s="2">
        <v>302901</v>
      </c>
      <c r="H22" s="2">
        <v>302901</v>
      </c>
      <c r="I22" s="2" t="s">
        <v>343</v>
      </c>
      <c r="J22" s="358">
        <v>-1357</v>
      </c>
      <c r="K22" s="2" t="s">
        <v>1667</v>
      </c>
      <c r="L22" s="2">
        <v>122122578</v>
      </c>
      <c r="R22" s="357">
        <v>1192</v>
      </c>
      <c r="S22" s="2" t="s">
        <v>323</v>
      </c>
      <c r="T22" s="2">
        <v>1192</v>
      </c>
      <c r="U22" s="2" t="s">
        <v>323</v>
      </c>
      <c r="V22" s="2" t="s">
        <v>324</v>
      </c>
      <c r="W22" s="2">
        <v>1000</v>
      </c>
    </row>
    <row r="23" spans="1:23">
      <c r="A23" s="2" t="s">
        <v>1407</v>
      </c>
      <c r="B23" s="2">
        <v>2013</v>
      </c>
      <c r="C23" s="2">
        <v>1</v>
      </c>
      <c r="D23" s="2">
        <v>135629210</v>
      </c>
      <c r="E23" s="2">
        <v>4561100</v>
      </c>
      <c r="F23" s="2">
        <v>50</v>
      </c>
      <c r="G23" s="2">
        <v>302901</v>
      </c>
      <c r="H23" s="2">
        <v>302901</v>
      </c>
      <c r="I23" s="2" t="s">
        <v>343</v>
      </c>
      <c r="J23" s="358">
        <v>-6152</v>
      </c>
      <c r="K23" s="2" t="s">
        <v>1668</v>
      </c>
      <c r="L23" s="2">
        <v>122122577</v>
      </c>
      <c r="R23" s="357">
        <v>1192</v>
      </c>
      <c r="S23" s="2" t="s">
        <v>323</v>
      </c>
      <c r="T23" s="2">
        <v>1192</v>
      </c>
      <c r="U23" s="2" t="s">
        <v>323</v>
      </c>
      <c r="V23" s="2" t="s">
        <v>324</v>
      </c>
      <c r="W23" s="2">
        <v>1000</v>
      </c>
    </row>
    <row r="24" spans="1:23">
      <c r="A24" s="2" t="s">
        <v>1407</v>
      </c>
      <c r="B24" s="2">
        <v>2013</v>
      </c>
      <c r="C24" s="2">
        <v>1</v>
      </c>
      <c r="D24" s="2">
        <v>135629208</v>
      </c>
      <c r="E24" s="2">
        <v>4561100</v>
      </c>
      <c r="F24" s="2">
        <v>50</v>
      </c>
      <c r="G24" s="2">
        <v>302901</v>
      </c>
      <c r="H24" s="2">
        <v>302901</v>
      </c>
      <c r="I24" s="2" t="s">
        <v>343</v>
      </c>
      <c r="J24" s="358">
        <v>-12609</v>
      </c>
      <c r="K24" s="2" t="s">
        <v>1669</v>
      </c>
      <c r="L24" s="2">
        <v>122122575</v>
      </c>
      <c r="R24" s="357">
        <v>1192</v>
      </c>
      <c r="S24" s="2" t="s">
        <v>323</v>
      </c>
      <c r="T24" s="2">
        <v>1192</v>
      </c>
      <c r="U24" s="2" t="s">
        <v>323</v>
      </c>
      <c r="V24" s="2" t="s">
        <v>324</v>
      </c>
      <c r="W24" s="2">
        <v>1000</v>
      </c>
    </row>
    <row r="25" spans="1:23">
      <c r="A25" s="2" t="s">
        <v>1407</v>
      </c>
      <c r="B25" s="2">
        <v>2013</v>
      </c>
      <c r="C25" s="2">
        <v>1</v>
      </c>
      <c r="D25" s="2">
        <v>135633811</v>
      </c>
      <c r="E25" s="2">
        <v>4561100</v>
      </c>
      <c r="F25" s="2">
        <v>50</v>
      </c>
      <c r="G25" s="2">
        <v>301966</v>
      </c>
      <c r="H25" s="2">
        <v>301966</v>
      </c>
      <c r="I25" s="2" t="s">
        <v>344</v>
      </c>
      <c r="J25" s="358">
        <v>-2533.54</v>
      </c>
      <c r="K25" s="2" t="s">
        <v>1670</v>
      </c>
      <c r="L25" s="2">
        <v>122122332</v>
      </c>
      <c r="R25" s="357">
        <v>1192</v>
      </c>
      <c r="S25" s="2" t="s">
        <v>323</v>
      </c>
      <c r="T25" s="2">
        <v>1192</v>
      </c>
      <c r="U25" s="2" t="s">
        <v>323</v>
      </c>
      <c r="V25" s="2" t="s">
        <v>324</v>
      </c>
      <c r="W25" s="2">
        <v>1000</v>
      </c>
    </row>
    <row r="26" spans="1:23">
      <c r="A26" s="2" t="s">
        <v>1407</v>
      </c>
      <c r="B26" s="2">
        <v>2013</v>
      </c>
      <c r="C26" s="2">
        <v>1</v>
      </c>
      <c r="D26" s="2">
        <v>135633811</v>
      </c>
      <c r="E26" s="2">
        <v>4561100</v>
      </c>
      <c r="F26" s="2">
        <v>50</v>
      </c>
      <c r="G26" s="2">
        <v>301966</v>
      </c>
      <c r="H26" s="2">
        <v>301966</v>
      </c>
      <c r="I26" s="2" t="s">
        <v>344</v>
      </c>
      <c r="J26" s="2">
        <v>-857.12</v>
      </c>
      <c r="K26" s="2" t="s">
        <v>1671</v>
      </c>
      <c r="L26" s="2">
        <v>122122332</v>
      </c>
      <c r="R26" s="357">
        <v>1192</v>
      </c>
      <c r="S26" s="2" t="s">
        <v>323</v>
      </c>
      <c r="T26" s="2">
        <v>1192</v>
      </c>
      <c r="U26" s="2" t="s">
        <v>323</v>
      </c>
      <c r="V26" s="2" t="s">
        <v>324</v>
      </c>
      <c r="W26" s="2">
        <v>1000</v>
      </c>
    </row>
    <row r="27" spans="1:23">
      <c r="A27" s="2" t="s">
        <v>1407</v>
      </c>
      <c r="B27" s="2">
        <v>2013</v>
      </c>
      <c r="C27" s="2">
        <v>1</v>
      </c>
      <c r="D27" s="2">
        <v>135633809</v>
      </c>
      <c r="E27" s="2">
        <v>4561100</v>
      </c>
      <c r="F27" s="2">
        <v>50</v>
      </c>
      <c r="G27" s="2">
        <v>302901</v>
      </c>
      <c r="H27" s="2">
        <v>302901</v>
      </c>
      <c r="I27" s="2" t="s">
        <v>343</v>
      </c>
      <c r="J27" s="358">
        <v>-3015.17</v>
      </c>
      <c r="K27" s="2" t="s">
        <v>1672</v>
      </c>
      <c r="L27" s="2">
        <v>122122330</v>
      </c>
      <c r="R27" s="357">
        <v>1192</v>
      </c>
      <c r="S27" s="2" t="s">
        <v>323</v>
      </c>
      <c r="T27" s="2">
        <v>1192</v>
      </c>
      <c r="U27" s="2" t="s">
        <v>323</v>
      </c>
      <c r="V27" s="2" t="s">
        <v>324</v>
      </c>
      <c r="W27" s="2">
        <v>1000</v>
      </c>
    </row>
    <row r="28" spans="1:23">
      <c r="A28" s="2" t="s">
        <v>1407</v>
      </c>
      <c r="B28" s="2">
        <v>2013</v>
      </c>
      <c r="C28" s="2">
        <v>1</v>
      </c>
      <c r="D28" s="2">
        <v>136144252</v>
      </c>
      <c r="E28" s="2">
        <v>4561100</v>
      </c>
      <c r="F28" s="2">
        <v>50</v>
      </c>
      <c r="G28" s="2">
        <v>302901</v>
      </c>
      <c r="H28" s="2">
        <v>302901</v>
      </c>
      <c r="I28" s="2" t="s">
        <v>343</v>
      </c>
      <c r="J28" s="358">
        <v>-9975</v>
      </c>
      <c r="K28" s="2" t="s">
        <v>1673</v>
      </c>
      <c r="L28" s="2">
        <v>122358768</v>
      </c>
      <c r="R28" s="357">
        <v>1192</v>
      </c>
      <c r="S28" s="2" t="s">
        <v>323</v>
      </c>
      <c r="T28" s="2">
        <v>1192</v>
      </c>
      <c r="U28" s="2" t="s">
        <v>323</v>
      </c>
      <c r="V28" s="2" t="s">
        <v>324</v>
      </c>
      <c r="W28" s="2">
        <v>1000</v>
      </c>
    </row>
    <row r="29" spans="1:23">
      <c r="A29" s="2" t="s">
        <v>1407</v>
      </c>
      <c r="B29" s="2">
        <v>2013</v>
      </c>
      <c r="C29" s="2">
        <v>1</v>
      </c>
      <c r="D29" s="2">
        <v>136364365</v>
      </c>
      <c r="E29" s="2">
        <v>4561100</v>
      </c>
      <c r="F29" s="2">
        <v>50</v>
      </c>
      <c r="G29" s="2">
        <v>301968</v>
      </c>
      <c r="H29" s="2">
        <v>301968</v>
      </c>
      <c r="I29" s="2" t="s">
        <v>345</v>
      </c>
      <c r="J29" s="2">
        <v>-36.979999999999997</v>
      </c>
      <c r="K29" s="2" t="s">
        <v>1674</v>
      </c>
      <c r="L29" s="2">
        <v>122371171</v>
      </c>
      <c r="R29" s="357">
        <v>1192</v>
      </c>
      <c r="S29" s="2" t="s">
        <v>323</v>
      </c>
      <c r="T29" s="2">
        <v>1192</v>
      </c>
      <c r="U29" s="2" t="s">
        <v>323</v>
      </c>
      <c r="V29" s="2" t="s">
        <v>324</v>
      </c>
      <c r="W29" s="2">
        <v>1000</v>
      </c>
    </row>
    <row r="30" spans="1:23">
      <c r="A30" s="2" t="s">
        <v>1407</v>
      </c>
      <c r="B30" s="2">
        <v>2013</v>
      </c>
      <c r="C30" s="2">
        <v>1</v>
      </c>
      <c r="D30" s="2">
        <v>136364365</v>
      </c>
      <c r="E30" s="2">
        <v>4561100</v>
      </c>
      <c r="F30" s="2">
        <v>70</v>
      </c>
      <c r="G30" s="2">
        <v>301969</v>
      </c>
      <c r="H30" s="2">
        <v>301969</v>
      </c>
      <c r="I30" s="2" t="s">
        <v>346</v>
      </c>
      <c r="J30" s="2">
        <v>-105.24</v>
      </c>
      <c r="K30" s="2" t="s">
        <v>1675</v>
      </c>
      <c r="L30" s="2">
        <v>122371171</v>
      </c>
      <c r="R30" s="357">
        <v>1196</v>
      </c>
      <c r="S30" s="2" t="s">
        <v>316</v>
      </c>
      <c r="T30" s="2">
        <v>1196</v>
      </c>
      <c r="U30" s="2" t="s">
        <v>316</v>
      </c>
      <c r="V30" s="2" t="s">
        <v>317</v>
      </c>
      <c r="W30" s="2">
        <v>1000</v>
      </c>
    </row>
    <row r="31" spans="1:23">
      <c r="A31" s="2" t="s">
        <v>1407</v>
      </c>
      <c r="B31" s="2">
        <v>2013</v>
      </c>
      <c r="C31" s="2">
        <v>1</v>
      </c>
      <c r="D31" s="2">
        <v>136364366</v>
      </c>
      <c r="E31" s="2">
        <v>4561100</v>
      </c>
      <c r="F31" s="2">
        <v>70</v>
      </c>
      <c r="G31" s="2">
        <v>301969</v>
      </c>
      <c r="H31" s="2">
        <v>301969</v>
      </c>
      <c r="I31" s="2" t="s">
        <v>346</v>
      </c>
      <c r="J31" s="2">
        <v>-274.36</v>
      </c>
      <c r="K31" s="2" t="s">
        <v>1676</v>
      </c>
      <c r="L31" s="2">
        <v>122371172</v>
      </c>
      <c r="R31" s="357">
        <v>1196</v>
      </c>
      <c r="S31" s="2" t="s">
        <v>316</v>
      </c>
      <c r="T31" s="2">
        <v>1196</v>
      </c>
      <c r="U31" s="2" t="s">
        <v>316</v>
      </c>
      <c r="V31" s="2" t="s">
        <v>317</v>
      </c>
      <c r="W31" s="2">
        <v>1000</v>
      </c>
    </row>
    <row r="32" spans="1:23">
      <c r="A32" s="2" t="s">
        <v>1407</v>
      </c>
      <c r="B32" s="2">
        <v>2013</v>
      </c>
      <c r="C32" s="2">
        <v>1</v>
      </c>
      <c r="D32" s="2">
        <v>136364366</v>
      </c>
      <c r="E32" s="2">
        <v>4561100</v>
      </c>
      <c r="F32" s="2">
        <v>50</v>
      </c>
      <c r="G32" s="2">
        <v>301968</v>
      </c>
      <c r="H32" s="2">
        <v>301968</v>
      </c>
      <c r="I32" s="2" t="s">
        <v>345</v>
      </c>
      <c r="J32" s="2">
        <v>-96.4</v>
      </c>
      <c r="K32" s="2" t="s">
        <v>1676</v>
      </c>
      <c r="L32" s="2">
        <v>122371172</v>
      </c>
      <c r="R32" s="357">
        <v>1192</v>
      </c>
      <c r="S32" s="2" t="s">
        <v>323</v>
      </c>
      <c r="T32" s="2">
        <v>1192</v>
      </c>
      <c r="U32" s="2" t="s">
        <v>323</v>
      </c>
      <c r="V32" s="2" t="s">
        <v>324</v>
      </c>
      <c r="W32" s="2">
        <v>1000</v>
      </c>
    </row>
    <row r="33" spans="1:23">
      <c r="A33" s="2" t="s">
        <v>1407</v>
      </c>
      <c r="B33" s="2">
        <v>2013</v>
      </c>
      <c r="C33" s="2">
        <v>1</v>
      </c>
      <c r="D33" s="2">
        <v>136364366</v>
      </c>
      <c r="E33" s="2">
        <v>4561100</v>
      </c>
      <c r="F33" s="2">
        <v>50</v>
      </c>
      <c r="G33" s="2">
        <v>302901</v>
      </c>
      <c r="H33" s="2">
        <v>302901</v>
      </c>
      <c r="I33" s="2" t="s">
        <v>343</v>
      </c>
      <c r="J33" s="358">
        <v>-22449.5</v>
      </c>
      <c r="K33" s="2" t="s">
        <v>1677</v>
      </c>
      <c r="L33" s="2">
        <v>122371172</v>
      </c>
      <c r="R33" s="357">
        <v>1192</v>
      </c>
      <c r="S33" s="2" t="s">
        <v>323</v>
      </c>
      <c r="T33" s="2">
        <v>1192</v>
      </c>
      <c r="U33" s="2" t="s">
        <v>323</v>
      </c>
      <c r="V33" s="2" t="s">
        <v>324</v>
      </c>
      <c r="W33" s="2">
        <v>1000</v>
      </c>
    </row>
    <row r="34" spans="1:23">
      <c r="A34" s="2" t="s">
        <v>1407</v>
      </c>
      <c r="B34" s="2">
        <v>2013</v>
      </c>
      <c r="C34" s="2">
        <v>1</v>
      </c>
      <c r="D34" s="2">
        <v>136364366</v>
      </c>
      <c r="E34" s="2">
        <v>4561100</v>
      </c>
      <c r="F34" s="2">
        <v>50</v>
      </c>
      <c r="G34" s="2">
        <v>301966</v>
      </c>
      <c r="H34" s="2">
        <v>301966</v>
      </c>
      <c r="I34" s="2" t="s">
        <v>344</v>
      </c>
      <c r="J34" s="358">
        <v>-9635.2800000000007</v>
      </c>
      <c r="K34" s="2" t="s">
        <v>1678</v>
      </c>
      <c r="L34" s="2">
        <v>122371172</v>
      </c>
      <c r="R34" s="357">
        <v>1192</v>
      </c>
      <c r="S34" s="2" t="s">
        <v>323</v>
      </c>
      <c r="T34" s="2">
        <v>1192</v>
      </c>
      <c r="U34" s="2" t="s">
        <v>323</v>
      </c>
      <c r="V34" s="2" t="s">
        <v>324</v>
      </c>
      <c r="W34" s="2">
        <v>1000</v>
      </c>
    </row>
    <row r="35" spans="1:23">
      <c r="A35" s="2" t="s">
        <v>1407</v>
      </c>
      <c r="B35" s="2">
        <v>2013</v>
      </c>
      <c r="C35" s="2">
        <v>1</v>
      </c>
      <c r="D35" s="2">
        <v>136364366</v>
      </c>
      <c r="E35" s="2">
        <v>4561100</v>
      </c>
      <c r="F35" s="2">
        <v>50</v>
      </c>
      <c r="G35" s="2">
        <v>301966</v>
      </c>
      <c r="H35" s="2">
        <v>301966</v>
      </c>
      <c r="I35" s="2" t="s">
        <v>344</v>
      </c>
      <c r="J35" s="358">
        <v>-2650.48</v>
      </c>
      <c r="K35" s="2" t="s">
        <v>1679</v>
      </c>
      <c r="L35" s="2">
        <v>122371172</v>
      </c>
      <c r="R35" s="357">
        <v>1192</v>
      </c>
      <c r="S35" s="2" t="s">
        <v>323</v>
      </c>
      <c r="T35" s="2">
        <v>1192</v>
      </c>
      <c r="U35" s="2" t="s">
        <v>323</v>
      </c>
      <c r="V35" s="2" t="s">
        <v>324</v>
      </c>
      <c r="W35" s="2">
        <v>1000</v>
      </c>
    </row>
    <row r="36" spans="1:23">
      <c r="A36" s="2" t="s">
        <v>1407</v>
      </c>
      <c r="B36" s="2">
        <v>2013</v>
      </c>
      <c r="C36" s="2">
        <v>1</v>
      </c>
      <c r="D36" s="2">
        <v>136364367</v>
      </c>
      <c r="E36" s="2">
        <v>4561100</v>
      </c>
      <c r="F36" s="2">
        <v>50</v>
      </c>
      <c r="G36" s="2">
        <v>301968</v>
      </c>
      <c r="H36" s="2">
        <v>301968</v>
      </c>
      <c r="I36" s="2" t="s">
        <v>345</v>
      </c>
      <c r="J36" s="2">
        <v>-634.61</v>
      </c>
      <c r="K36" s="2" t="s">
        <v>1680</v>
      </c>
      <c r="L36" s="2">
        <v>122371173</v>
      </c>
      <c r="R36" s="357">
        <v>1192</v>
      </c>
      <c r="S36" s="2" t="s">
        <v>323</v>
      </c>
      <c r="T36" s="2">
        <v>1192</v>
      </c>
      <c r="U36" s="2" t="s">
        <v>323</v>
      </c>
      <c r="V36" s="2" t="s">
        <v>324</v>
      </c>
      <c r="W36" s="2">
        <v>1000</v>
      </c>
    </row>
    <row r="37" spans="1:23">
      <c r="A37" s="2" t="s">
        <v>1407</v>
      </c>
      <c r="B37" s="2">
        <v>2013</v>
      </c>
      <c r="C37" s="2">
        <v>1</v>
      </c>
      <c r="D37" s="2">
        <v>136364367</v>
      </c>
      <c r="E37" s="2">
        <v>4561100</v>
      </c>
      <c r="F37" s="2">
        <v>70</v>
      </c>
      <c r="G37" s="2">
        <v>301969</v>
      </c>
      <c r="H37" s="2">
        <v>301969</v>
      </c>
      <c r="I37" s="2" t="s">
        <v>346</v>
      </c>
      <c r="J37" s="358">
        <v>-1806.2</v>
      </c>
      <c r="K37" s="2" t="s">
        <v>1680</v>
      </c>
      <c r="L37" s="2">
        <v>122371173</v>
      </c>
      <c r="R37" s="357">
        <v>1196</v>
      </c>
      <c r="S37" s="2" t="s">
        <v>316</v>
      </c>
      <c r="T37" s="2">
        <v>1196</v>
      </c>
      <c r="U37" s="2" t="s">
        <v>316</v>
      </c>
      <c r="V37" s="2" t="s">
        <v>317</v>
      </c>
      <c r="W37" s="2">
        <v>1000</v>
      </c>
    </row>
    <row r="38" spans="1:23">
      <c r="A38" s="2" t="s">
        <v>1407</v>
      </c>
      <c r="B38" s="2">
        <v>2013</v>
      </c>
      <c r="C38" s="2">
        <v>1</v>
      </c>
      <c r="D38" s="2">
        <v>136372397</v>
      </c>
      <c r="E38" s="2">
        <v>4561100</v>
      </c>
      <c r="F38" s="2">
        <v>50</v>
      </c>
      <c r="G38" s="2">
        <v>301966</v>
      </c>
      <c r="H38" s="2">
        <v>301966</v>
      </c>
      <c r="I38" s="2" t="s">
        <v>344</v>
      </c>
      <c r="J38" s="358">
        <v>-1596.19</v>
      </c>
      <c r="K38" s="2" t="s">
        <v>1681</v>
      </c>
      <c r="L38" s="2">
        <v>122369597</v>
      </c>
      <c r="R38" s="357">
        <v>1192</v>
      </c>
      <c r="S38" s="2" t="s">
        <v>323</v>
      </c>
      <c r="T38" s="2">
        <v>1192</v>
      </c>
      <c r="U38" s="2" t="s">
        <v>323</v>
      </c>
      <c r="V38" s="2" t="s">
        <v>324</v>
      </c>
      <c r="W38" s="2">
        <v>1000</v>
      </c>
    </row>
    <row r="39" spans="1:23">
      <c r="A39" s="2" t="s">
        <v>1407</v>
      </c>
      <c r="B39" s="2">
        <v>2013</v>
      </c>
      <c r="C39" s="2">
        <v>1</v>
      </c>
      <c r="D39" s="2">
        <v>136372397</v>
      </c>
      <c r="E39" s="2">
        <v>4561100</v>
      </c>
      <c r="F39" s="2">
        <v>50</v>
      </c>
      <c r="G39" s="2">
        <v>301966</v>
      </c>
      <c r="H39" s="2">
        <v>301966</v>
      </c>
      <c r="I39" s="2" t="s">
        <v>344</v>
      </c>
      <c r="J39" s="358">
        <v>-5796.36</v>
      </c>
      <c r="K39" s="2" t="s">
        <v>1682</v>
      </c>
      <c r="L39" s="2">
        <v>122369597</v>
      </c>
      <c r="R39" s="357">
        <v>1192</v>
      </c>
      <c r="S39" s="2" t="s">
        <v>323</v>
      </c>
      <c r="T39" s="2">
        <v>1192</v>
      </c>
      <c r="U39" s="2" t="s">
        <v>323</v>
      </c>
      <c r="V39" s="2" t="s">
        <v>324</v>
      </c>
      <c r="W39" s="2">
        <v>1000</v>
      </c>
    </row>
    <row r="40" spans="1:23">
      <c r="A40" s="2" t="s">
        <v>1407</v>
      </c>
      <c r="B40" s="2">
        <v>2013</v>
      </c>
      <c r="C40" s="2">
        <v>1</v>
      </c>
      <c r="D40" s="2">
        <v>136372397</v>
      </c>
      <c r="E40" s="2">
        <v>4561100</v>
      </c>
      <c r="F40" s="2">
        <v>50</v>
      </c>
      <c r="G40" s="2">
        <v>301968</v>
      </c>
      <c r="H40" s="2">
        <v>301968</v>
      </c>
      <c r="I40" s="2" t="s">
        <v>345</v>
      </c>
      <c r="J40" s="2">
        <v>-132.53</v>
      </c>
      <c r="K40" s="2" t="s">
        <v>1683</v>
      </c>
      <c r="L40" s="2">
        <v>122369597</v>
      </c>
      <c r="R40" s="357">
        <v>1192</v>
      </c>
      <c r="S40" s="2" t="s">
        <v>323</v>
      </c>
      <c r="T40" s="2">
        <v>1192</v>
      </c>
      <c r="U40" s="2" t="s">
        <v>323</v>
      </c>
      <c r="V40" s="2" t="s">
        <v>324</v>
      </c>
      <c r="W40" s="2">
        <v>1000</v>
      </c>
    </row>
    <row r="41" spans="1:23">
      <c r="A41" s="2" t="s">
        <v>1407</v>
      </c>
      <c r="B41" s="2">
        <v>2013</v>
      </c>
      <c r="C41" s="2">
        <v>1</v>
      </c>
      <c r="D41" s="2">
        <v>136372397</v>
      </c>
      <c r="E41" s="2">
        <v>4561100</v>
      </c>
      <c r="F41" s="2">
        <v>70</v>
      </c>
      <c r="G41" s="2">
        <v>301969</v>
      </c>
      <c r="H41" s="2">
        <v>301969</v>
      </c>
      <c r="I41" s="2" t="s">
        <v>346</v>
      </c>
      <c r="J41" s="2">
        <v>-377.22</v>
      </c>
      <c r="K41" s="2" t="s">
        <v>1683</v>
      </c>
      <c r="L41" s="2">
        <v>122369597</v>
      </c>
      <c r="R41" s="357">
        <v>1196</v>
      </c>
      <c r="S41" s="2" t="s">
        <v>316</v>
      </c>
      <c r="T41" s="2">
        <v>1196</v>
      </c>
      <c r="U41" s="2" t="s">
        <v>316</v>
      </c>
      <c r="V41" s="2" t="s">
        <v>317</v>
      </c>
      <c r="W41" s="2">
        <v>1000</v>
      </c>
    </row>
    <row r="42" spans="1:23">
      <c r="A42" s="2" t="s">
        <v>1407</v>
      </c>
      <c r="B42" s="2">
        <v>2013</v>
      </c>
      <c r="C42" s="2">
        <v>1</v>
      </c>
      <c r="D42" s="2">
        <v>136401131</v>
      </c>
      <c r="E42" s="2">
        <v>4561100</v>
      </c>
      <c r="F42" s="2">
        <v>50</v>
      </c>
      <c r="G42" s="2">
        <v>301972</v>
      </c>
      <c r="H42" s="2">
        <v>301972</v>
      </c>
      <c r="I42" s="2" t="s">
        <v>348</v>
      </c>
      <c r="J42" s="2">
        <v>-435.18</v>
      </c>
      <c r="K42" s="2" t="s">
        <v>1684</v>
      </c>
      <c r="L42" s="2">
        <v>122369209</v>
      </c>
      <c r="R42" s="357">
        <v>1192</v>
      </c>
      <c r="S42" s="2" t="s">
        <v>323</v>
      </c>
      <c r="T42" s="2">
        <v>1192</v>
      </c>
      <c r="U42" s="2" t="s">
        <v>323</v>
      </c>
      <c r="V42" s="2" t="s">
        <v>324</v>
      </c>
      <c r="W42" s="2">
        <v>1000</v>
      </c>
    </row>
    <row r="43" spans="1:23">
      <c r="A43" s="2" t="s">
        <v>1407</v>
      </c>
      <c r="B43" s="2">
        <v>2013</v>
      </c>
      <c r="C43" s="2">
        <v>1</v>
      </c>
      <c r="D43" s="2">
        <v>136401131</v>
      </c>
      <c r="E43" s="2">
        <v>4561100</v>
      </c>
      <c r="F43" s="2">
        <v>70</v>
      </c>
      <c r="G43" s="2">
        <v>301973</v>
      </c>
      <c r="H43" s="2">
        <v>301973</v>
      </c>
      <c r="I43" s="2" t="s">
        <v>347</v>
      </c>
      <c r="J43" s="358">
        <v>-1238.5899999999999</v>
      </c>
      <c r="K43" s="2" t="s">
        <v>1684</v>
      </c>
      <c r="L43" s="2">
        <v>122369209</v>
      </c>
      <c r="R43" s="357">
        <v>1196</v>
      </c>
      <c r="S43" s="2" t="s">
        <v>316</v>
      </c>
      <c r="T43" s="2">
        <v>1196</v>
      </c>
      <c r="U43" s="2" t="s">
        <v>316</v>
      </c>
      <c r="V43" s="2" t="s">
        <v>317</v>
      </c>
      <c r="W43" s="2">
        <v>1000</v>
      </c>
    </row>
    <row r="44" spans="1:23">
      <c r="A44" s="2" t="s">
        <v>1407</v>
      </c>
      <c r="B44" s="2">
        <v>2013</v>
      </c>
      <c r="C44" s="2">
        <v>1</v>
      </c>
      <c r="D44" s="2">
        <v>136401131</v>
      </c>
      <c r="E44" s="2">
        <v>4561100</v>
      </c>
      <c r="F44" s="2">
        <v>50</v>
      </c>
      <c r="G44" s="2">
        <v>301972</v>
      </c>
      <c r="H44" s="2">
        <v>301972</v>
      </c>
      <c r="I44" s="2" t="s">
        <v>348</v>
      </c>
      <c r="J44" s="2">
        <v>-435.18</v>
      </c>
      <c r="K44" s="2" t="s">
        <v>1685</v>
      </c>
      <c r="L44" s="2">
        <v>122369209</v>
      </c>
      <c r="R44" s="357">
        <v>1192</v>
      </c>
      <c r="S44" s="2" t="s">
        <v>323</v>
      </c>
      <c r="T44" s="2">
        <v>1192</v>
      </c>
      <c r="U44" s="2" t="s">
        <v>323</v>
      </c>
      <c r="V44" s="2" t="s">
        <v>324</v>
      </c>
      <c r="W44" s="2">
        <v>1000</v>
      </c>
    </row>
    <row r="45" spans="1:23">
      <c r="A45" s="2" t="s">
        <v>1407</v>
      </c>
      <c r="B45" s="2">
        <v>2013</v>
      </c>
      <c r="C45" s="2">
        <v>1</v>
      </c>
      <c r="D45" s="2">
        <v>136401131</v>
      </c>
      <c r="E45" s="2">
        <v>4561100</v>
      </c>
      <c r="F45" s="2">
        <v>70</v>
      </c>
      <c r="G45" s="2">
        <v>301973</v>
      </c>
      <c r="H45" s="2">
        <v>301973</v>
      </c>
      <c r="I45" s="2" t="s">
        <v>347</v>
      </c>
      <c r="J45" s="358">
        <v>-1238.5899999999999</v>
      </c>
      <c r="K45" s="2" t="s">
        <v>1685</v>
      </c>
      <c r="L45" s="2">
        <v>122369209</v>
      </c>
      <c r="R45" s="357">
        <v>1196</v>
      </c>
      <c r="S45" s="2" t="s">
        <v>316</v>
      </c>
      <c r="T45" s="2">
        <v>1196</v>
      </c>
      <c r="U45" s="2" t="s">
        <v>316</v>
      </c>
      <c r="V45" s="2" t="s">
        <v>317</v>
      </c>
      <c r="W45" s="2">
        <v>1000</v>
      </c>
    </row>
    <row r="46" spans="1:23">
      <c r="A46" s="2" t="s">
        <v>1407</v>
      </c>
      <c r="B46" s="2">
        <v>2013</v>
      </c>
      <c r="C46" s="2">
        <v>1</v>
      </c>
      <c r="D46" s="2">
        <v>136404792</v>
      </c>
      <c r="E46" s="2">
        <v>4561100</v>
      </c>
      <c r="F46" s="2">
        <v>70</v>
      </c>
      <c r="G46" s="2">
        <v>301969</v>
      </c>
      <c r="H46" s="2">
        <v>301969</v>
      </c>
      <c r="I46" s="2" t="s">
        <v>346</v>
      </c>
      <c r="J46" s="2">
        <v>-910.69</v>
      </c>
      <c r="K46" s="2" t="s">
        <v>1686</v>
      </c>
      <c r="L46" s="2">
        <v>122376553</v>
      </c>
      <c r="R46" s="357">
        <v>1196</v>
      </c>
      <c r="S46" s="2" t="s">
        <v>316</v>
      </c>
      <c r="T46" s="2">
        <v>1196</v>
      </c>
      <c r="U46" s="2" t="s">
        <v>316</v>
      </c>
      <c r="V46" s="2" t="s">
        <v>317</v>
      </c>
      <c r="W46" s="2">
        <v>1000</v>
      </c>
    </row>
    <row r="47" spans="1:23">
      <c r="A47" s="2" t="s">
        <v>1407</v>
      </c>
      <c r="B47" s="2">
        <v>2013</v>
      </c>
      <c r="C47" s="2">
        <v>1</v>
      </c>
      <c r="D47" s="2">
        <v>136404792</v>
      </c>
      <c r="E47" s="2">
        <v>4561100</v>
      </c>
      <c r="F47" s="2">
        <v>50</v>
      </c>
      <c r="G47" s="2">
        <v>301968</v>
      </c>
      <c r="H47" s="2">
        <v>301968</v>
      </c>
      <c r="I47" s="2" t="s">
        <v>345</v>
      </c>
      <c r="J47" s="2">
        <v>-319.97000000000003</v>
      </c>
      <c r="K47" s="2" t="s">
        <v>1686</v>
      </c>
      <c r="L47" s="2">
        <v>122376553</v>
      </c>
      <c r="R47" s="357">
        <v>1192</v>
      </c>
      <c r="S47" s="2" t="s">
        <v>323</v>
      </c>
      <c r="T47" s="2">
        <v>1192</v>
      </c>
      <c r="U47" s="2" t="s">
        <v>323</v>
      </c>
      <c r="V47" s="2" t="s">
        <v>324</v>
      </c>
      <c r="W47" s="2">
        <v>1000</v>
      </c>
    </row>
    <row r="48" spans="1:23">
      <c r="A48" s="2" t="s">
        <v>1407</v>
      </c>
      <c r="B48" s="2">
        <v>2013</v>
      </c>
      <c r="C48" s="2">
        <v>1</v>
      </c>
      <c r="D48" s="2">
        <v>136404797</v>
      </c>
      <c r="E48" s="2">
        <v>4561100</v>
      </c>
      <c r="F48" s="2">
        <v>50</v>
      </c>
      <c r="G48" s="2">
        <v>302901</v>
      </c>
      <c r="H48" s="2">
        <v>302901</v>
      </c>
      <c r="I48" s="2" t="s">
        <v>343</v>
      </c>
      <c r="J48" s="358">
        <v>-6265.34</v>
      </c>
      <c r="K48" s="2" t="s">
        <v>1687</v>
      </c>
      <c r="L48" s="2">
        <v>122376558</v>
      </c>
      <c r="R48" s="357">
        <v>1192</v>
      </c>
      <c r="S48" s="2" t="s">
        <v>323</v>
      </c>
      <c r="T48" s="2">
        <v>1192</v>
      </c>
      <c r="U48" s="2" t="s">
        <v>323</v>
      </c>
      <c r="V48" s="2" t="s">
        <v>324</v>
      </c>
      <c r="W48" s="2">
        <v>1000</v>
      </c>
    </row>
    <row r="49" spans="1:23">
      <c r="A49" s="2" t="s">
        <v>1407</v>
      </c>
      <c r="B49" s="2">
        <v>2013</v>
      </c>
      <c r="C49" s="2">
        <v>1</v>
      </c>
      <c r="D49" s="2">
        <v>136454951</v>
      </c>
      <c r="E49" s="2">
        <v>4561100</v>
      </c>
      <c r="F49" s="2">
        <v>50</v>
      </c>
      <c r="G49" s="2">
        <v>301966</v>
      </c>
      <c r="H49" s="2">
        <v>301966</v>
      </c>
      <c r="I49" s="2" t="s">
        <v>344</v>
      </c>
      <c r="J49" s="2">
        <v>-176.01</v>
      </c>
      <c r="K49" s="2" t="s">
        <v>1688</v>
      </c>
      <c r="L49" s="2">
        <v>122388124</v>
      </c>
      <c r="R49" s="357">
        <v>1192</v>
      </c>
      <c r="S49" s="2" t="s">
        <v>323</v>
      </c>
      <c r="T49" s="2">
        <v>1192</v>
      </c>
      <c r="U49" s="2" t="s">
        <v>323</v>
      </c>
      <c r="V49" s="2" t="s">
        <v>324</v>
      </c>
      <c r="W49" s="2">
        <v>1000</v>
      </c>
    </row>
    <row r="50" spans="1:23">
      <c r="A50" s="2" t="s">
        <v>1407</v>
      </c>
      <c r="B50" s="2">
        <v>2013</v>
      </c>
      <c r="C50" s="2">
        <v>1</v>
      </c>
      <c r="D50" s="2">
        <v>136454951</v>
      </c>
      <c r="E50" s="2">
        <v>4561100</v>
      </c>
      <c r="F50" s="2">
        <v>50</v>
      </c>
      <c r="G50" s="2">
        <v>301966</v>
      </c>
      <c r="H50" s="2">
        <v>301966</v>
      </c>
      <c r="I50" s="2" t="s">
        <v>344</v>
      </c>
      <c r="J50" s="2">
        <v>-639.16</v>
      </c>
      <c r="K50" s="2" t="s">
        <v>1689</v>
      </c>
      <c r="L50" s="2">
        <v>122388124</v>
      </c>
      <c r="R50" s="357">
        <v>1192</v>
      </c>
      <c r="S50" s="2" t="s">
        <v>323</v>
      </c>
      <c r="T50" s="2">
        <v>1192</v>
      </c>
      <c r="U50" s="2" t="s">
        <v>323</v>
      </c>
      <c r="V50" s="2" t="s">
        <v>324</v>
      </c>
      <c r="W50" s="2">
        <v>1000</v>
      </c>
    </row>
    <row r="51" spans="1:23">
      <c r="A51" s="2" t="s">
        <v>1407</v>
      </c>
      <c r="B51" s="2">
        <v>2013</v>
      </c>
      <c r="C51" s="2">
        <v>1</v>
      </c>
      <c r="D51" s="2">
        <v>136454951</v>
      </c>
      <c r="E51" s="2">
        <v>4561100</v>
      </c>
      <c r="F51" s="2">
        <v>70</v>
      </c>
      <c r="G51" s="2">
        <v>301969</v>
      </c>
      <c r="H51" s="2">
        <v>301969</v>
      </c>
      <c r="I51" s="2" t="s">
        <v>346</v>
      </c>
      <c r="J51" s="2">
        <v>-0.36</v>
      </c>
      <c r="K51" s="2" t="s">
        <v>1690</v>
      </c>
      <c r="L51" s="2">
        <v>122388124</v>
      </c>
      <c r="R51" s="357">
        <v>1196</v>
      </c>
      <c r="S51" s="2" t="s">
        <v>316</v>
      </c>
      <c r="T51" s="2">
        <v>1196</v>
      </c>
      <c r="U51" s="2" t="s">
        <v>316</v>
      </c>
      <c r="V51" s="2" t="s">
        <v>317</v>
      </c>
      <c r="W51" s="2">
        <v>1000</v>
      </c>
    </row>
    <row r="52" spans="1:23">
      <c r="A52" s="2" t="s">
        <v>1407</v>
      </c>
      <c r="B52" s="2">
        <v>2013</v>
      </c>
      <c r="C52" s="2">
        <v>1</v>
      </c>
      <c r="D52" s="2">
        <v>136454951</v>
      </c>
      <c r="E52" s="2">
        <v>4561100</v>
      </c>
      <c r="F52" s="2">
        <v>50</v>
      </c>
      <c r="G52" s="2">
        <v>301968</v>
      </c>
      <c r="H52" s="2">
        <v>301968</v>
      </c>
      <c r="I52" s="2" t="s">
        <v>345</v>
      </c>
      <c r="J52" s="2">
        <v>-0.12</v>
      </c>
      <c r="K52" s="2" t="s">
        <v>1691</v>
      </c>
      <c r="L52" s="2">
        <v>122388124</v>
      </c>
      <c r="R52" s="357">
        <v>1192</v>
      </c>
      <c r="S52" s="2" t="s">
        <v>323</v>
      </c>
      <c r="T52" s="2">
        <v>1192</v>
      </c>
      <c r="U52" s="2" t="s">
        <v>323</v>
      </c>
      <c r="V52" s="2" t="s">
        <v>324</v>
      </c>
      <c r="W52" s="2">
        <v>1000</v>
      </c>
    </row>
    <row r="53" spans="1:23">
      <c r="A53" s="2" t="s">
        <v>1407</v>
      </c>
      <c r="B53" s="2">
        <v>2013</v>
      </c>
      <c r="C53" s="2">
        <v>1</v>
      </c>
      <c r="D53" s="2">
        <v>136454952</v>
      </c>
      <c r="E53" s="2">
        <v>4561100</v>
      </c>
      <c r="F53" s="2">
        <v>50</v>
      </c>
      <c r="G53" s="2">
        <v>302901</v>
      </c>
      <c r="H53" s="2">
        <v>302901</v>
      </c>
      <c r="I53" s="2" t="s">
        <v>343</v>
      </c>
      <c r="J53" s="358">
        <v>-1375000</v>
      </c>
      <c r="K53" s="2" t="s">
        <v>1692</v>
      </c>
      <c r="L53" s="2">
        <v>122388125</v>
      </c>
      <c r="R53" s="357">
        <v>1192</v>
      </c>
      <c r="S53" s="2" t="s">
        <v>323</v>
      </c>
      <c r="T53" s="2">
        <v>1192</v>
      </c>
      <c r="U53" s="2" t="s">
        <v>323</v>
      </c>
      <c r="V53" s="2" t="s">
        <v>324</v>
      </c>
      <c r="W53" s="2">
        <v>1000</v>
      </c>
    </row>
    <row r="54" spans="1:23">
      <c r="A54" s="2" t="s">
        <v>1407</v>
      </c>
      <c r="B54" s="2">
        <v>2013</v>
      </c>
      <c r="C54" s="2">
        <v>1</v>
      </c>
      <c r="D54" s="2">
        <v>136468555</v>
      </c>
      <c r="E54" s="2">
        <v>4561100</v>
      </c>
      <c r="F54" s="2">
        <v>50</v>
      </c>
      <c r="G54" s="2">
        <v>301972</v>
      </c>
      <c r="H54" s="2">
        <v>301972</v>
      </c>
      <c r="I54" s="2" t="s">
        <v>348</v>
      </c>
      <c r="J54" s="358">
        <v>-1690.28</v>
      </c>
      <c r="K54" s="2" t="s">
        <v>1693</v>
      </c>
      <c r="L54" s="2">
        <v>122388132</v>
      </c>
      <c r="R54" s="357">
        <v>1192</v>
      </c>
      <c r="S54" s="2" t="s">
        <v>323</v>
      </c>
      <c r="T54" s="2">
        <v>1192</v>
      </c>
      <c r="U54" s="2" t="s">
        <v>323</v>
      </c>
      <c r="V54" s="2" t="s">
        <v>324</v>
      </c>
      <c r="W54" s="2">
        <v>1000</v>
      </c>
    </row>
    <row r="55" spans="1:23">
      <c r="A55" s="2" t="s">
        <v>1407</v>
      </c>
      <c r="B55" s="2">
        <v>2013</v>
      </c>
      <c r="C55" s="2">
        <v>1</v>
      </c>
      <c r="D55" s="2">
        <v>136468555</v>
      </c>
      <c r="E55" s="2">
        <v>4561100</v>
      </c>
      <c r="F55" s="2">
        <v>70</v>
      </c>
      <c r="G55" s="2">
        <v>301973</v>
      </c>
      <c r="H55" s="2">
        <v>301973</v>
      </c>
      <c r="I55" s="2" t="s">
        <v>347</v>
      </c>
      <c r="J55" s="358">
        <v>-4810.78</v>
      </c>
      <c r="K55" s="2" t="s">
        <v>1694</v>
      </c>
      <c r="L55" s="2">
        <v>122388132</v>
      </c>
      <c r="R55" s="357">
        <v>1196</v>
      </c>
      <c r="S55" s="2" t="s">
        <v>316</v>
      </c>
      <c r="T55" s="2">
        <v>1196</v>
      </c>
      <c r="U55" s="2" t="s">
        <v>316</v>
      </c>
      <c r="V55" s="2" t="s">
        <v>317</v>
      </c>
      <c r="W55" s="2">
        <v>1000</v>
      </c>
    </row>
    <row r="56" spans="1:23">
      <c r="A56" s="2" t="s">
        <v>1407</v>
      </c>
      <c r="B56" s="2">
        <v>2013</v>
      </c>
      <c r="C56" s="2">
        <v>1</v>
      </c>
      <c r="D56" s="2">
        <v>136468555</v>
      </c>
      <c r="E56" s="2">
        <v>4561100</v>
      </c>
      <c r="F56" s="2">
        <v>50</v>
      </c>
      <c r="G56" s="2">
        <v>301972</v>
      </c>
      <c r="H56" s="2">
        <v>301972</v>
      </c>
      <c r="I56" s="2" t="s">
        <v>348</v>
      </c>
      <c r="J56" s="358">
        <v>-1690.28</v>
      </c>
      <c r="K56" s="2" t="s">
        <v>1694</v>
      </c>
      <c r="L56" s="2">
        <v>122388132</v>
      </c>
      <c r="R56" s="357">
        <v>1192</v>
      </c>
      <c r="S56" s="2" t="s">
        <v>323</v>
      </c>
      <c r="T56" s="2">
        <v>1192</v>
      </c>
      <c r="U56" s="2" t="s">
        <v>323</v>
      </c>
      <c r="V56" s="2" t="s">
        <v>324</v>
      </c>
      <c r="W56" s="2">
        <v>1000</v>
      </c>
    </row>
    <row r="57" spans="1:23">
      <c r="A57" s="2" t="s">
        <v>1407</v>
      </c>
      <c r="B57" s="2">
        <v>2013</v>
      </c>
      <c r="C57" s="2">
        <v>1</v>
      </c>
      <c r="D57" s="2">
        <v>136468555</v>
      </c>
      <c r="E57" s="2">
        <v>4561100</v>
      </c>
      <c r="F57" s="2">
        <v>50</v>
      </c>
      <c r="G57" s="2">
        <v>302982</v>
      </c>
      <c r="H57" s="2">
        <v>302982</v>
      </c>
      <c r="I57" s="2" t="s">
        <v>237</v>
      </c>
      <c r="J57" s="2">
        <v>-594.51</v>
      </c>
      <c r="K57" s="2" t="s">
        <v>1695</v>
      </c>
      <c r="L57" s="2">
        <v>122388132</v>
      </c>
      <c r="R57" s="357">
        <v>1192</v>
      </c>
      <c r="S57" s="2" t="s">
        <v>323</v>
      </c>
      <c r="T57" s="2">
        <v>1192</v>
      </c>
      <c r="U57" s="2" t="s">
        <v>323</v>
      </c>
      <c r="V57" s="2" t="s">
        <v>324</v>
      </c>
      <c r="W57" s="2">
        <v>1000</v>
      </c>
    </row>
    <row r="58" spans="1:23">
      <c r="A58" s="2" t="s">
        <v>1407</v>
      </c>
      <c r="B58" s="2">
        <v>2013</v>
      </c>
      <c r="C58" s="2">
        <v>1</v>
      </c>
      <c r="D58" s="2">
        <v>136468555</v>
      </c>
      <c r="E58" s="2">
        <v>4561100</v>
      </c>
      <c r="F58" s="2">
        <v>50</v>
      </c>
      <c r="G58" s="2">
        <v>302981</v>
      </c>
      <c r="H58" s="2">
        <v>302981</v>
      </c>
      <c r="I58" s="2" t="s">
        <v>236</v>
      </c>
      <c r="J58" s="358">
        <v>-162000</v>
      </c>
      <c r="K58" s="2" t="s">
        <v>1696</v>
      </c>
      <c r="L58" s="2">
        <v>122388132</v>
      </c>
      <c r="R58" s="357">
        <v>1192</v>
      </c>
      <c r="S58" s="2" t="s">
        <v>323</v>
      </c>
      <c r="T58" s="2">
        <v>1192</v>
      </c>
      <c r="U58" s="2" t="s">
        <v>323</v>
      </c>
      <c r="V58" s="2" t="s">
        <v>324</v>
      </c>
      <c r="W58" s="2">
        <v>1000</v>
      </c>
    </row>
    <row r="59" spans="1:23">
      <c r="A59" s="2" t="s">
        <v>1407</v>
      </c>
      <c r="B59" s="2">
        <v>2013</v>
      </c>
      <c r="C59" s="2">
        <v>1</v>
      </c>
      <c r="D59" s="2">
        <v>136468555</v>
      </c>
      <c r="E59" s="2">
        <v>4561100</v>
      </c>
      <c r="F59" s="2">
        <v>50</v>
      </c>
      <c r="G59" s="2">
        <v>302982</v>
      </c>
      <c r="H59" s="2">
        <v>302982</v>
      </c>
      <c r="I59" s="2" t="s">
        <v>237</v>
      </c>
      <c r="J59" s="2">
        <v>930</v>
      </c>
      <c r="K59" s="2" t="s">
        <v>1695</v>
      </c>
      <c r="L59" s="2">
        <v>122388132</v>
      </c>
      <c r="R59" s="357">
        <v>1192</v>
      </c>
      <c r="S59" s="2" t="s">
        <v>323</v>
      </c>
      <c r="T59" s="2">
        <v>1192</v>
      </c>
      <c r="U59" s="2" t="s">
        <v>323</v>
      </c>
      <c r="V59" s="2" t="s">
        <v>324</v>
      </c>
      <c r="W59" s="2">
        <v>1000</v>
      </c>
    </row>
    <row r="60" spans="1:23">
      <c r="A60" s="2" t="s">
        <v>1407</v>
      </c>
      <c r="B60" s="2">
        <v>2013</v>
      </c>
      <c r="C60" s="2">
        <v>1</v>
      </c>
      <c r="D60" s="2">
        <v>136468555</v>
      </c>
      <c r="E60" s="2">
        <v>4561100</v>
      </c>
      <c r="F60" s="2">
        <v>70</v>
      </c>
      <c r="G60" s="2">
        <v>301973</v>
      </c>
      <c r="H60" s="2">
        <v>301973</v>
      </c>
      <c r="I60" s="2" t="s">
        <v>347</v>
      </c>
      <c r="J60" s="358">
        <v>-4810.78</v>
      </c>
      <c r="K60" s="2" t="s">
        <v>1697</v>
      </c>
      <c r="L60" s="2">
        <v>122388132</v>
      </c>
      <c r="R60" s="357">
        <v>1196</v>
      </c>
      <c r="S60" s="2" t="s">
        <v>316</v>
      </c>
      <c r="T60" s="2">
        <v>1196</v>
      </c>
      <c r="U60" s="2" t="s">
        <v>316</v>
      </c>
      <c r="V60" s="2" t="s">
        <v>317</v>
      </c>
      <c r="W60" s="2">
        <v>1000</v>
      </c>
    </row>
    <row r="61" spans="1:23">
      <c r="A61" s="2" t="s">
        <v>1407</v>
      </c>
      <c r="B61" s="2">
        <v>2013</v>
      </c>
      <c r="C61" s="2">
        <v>1</v>
      </c>
      <c r="D61" s="2">
        <v>136470258</v>
      </c>
      <c r="E61" s="2">
        <v>4561100</v>
      </c>
      <c r="F61" s="2">
        <v>50</v>
      </c>
      <c r="G61" s="2">
        <v>302982</v>
      </c>
      <c r="H61" s="2">
        <v>302982</v>
      </c>
      <c r="I61" s="2" t="s">
        <v>237</v>
      </c>
      <c r="J61" s="358">
        <v>-1822.8</v>
      </c>
      <c r="K61" s="2" t="s">
        <v>1698</v>
      </c>
      <c r="L61" s="2">
        <v>122387879</v>
      </c>
      <c r="R61" s="357">
        <v>1192</v>
      </c>
      <c r="S61" s="2" t="s">
        <v>323</v>
      </c>
      <c r="T61" s="2">
        <v>1192</v>
      </c>
      <c r="U61" s="2" t="s">
        <v>323</v>
      </c>
      <c r="V61" s="2" t="s">
        <v>324</v>
      </c>
      <c r="W61" s="2">
        <v>1000</v>
      </c>
    </row>
    <row r="62" spans="1:23">
      <c r="A62" s="2" t="s">
        <v>1407</v>
      </c>
      <c r="B62" s="2">
        <v>2013</v>
      </c>
      <c r="C62" s="2">
        <v>1</v>
      </c>
      <c r="D62" s="2">
        <v>136470258</v>
      </c>
      <c r="E62" s="2">
        <v>4561100</v>
      </c>
      <c r="F62" s="2">
        <v>70</v>
      </c>
      <c r="G62" s="2">
        <v>301973</v>
      </c>
      <c r="H62" s="2">
        <v>301973</v>
      </c>
      <c r="I62" s="2" t="s">
        <v>347</v>
      </c>
      <c r="J62" s="358">
        <v>-10073.27</v>
      </c>
      <c r="K62" s="2" t="s">
        <v>1699</v>
      </c>
      <c r="L62" s="2">
        <v>122387879</v>
      </c>
      <c r="R62" s="357">
        <v>1196</v>
      </c>
      <c r="S62" s="2" t="s">
        <v>316</v>
      </c>
      <c r="T62" s="2">
        <v>1196</v>
      </c>
      <c r="U62" s="2" t="s">
        <v>316</v>
      </c>
      <c r="V62" s="2" t="s">
        <v>317</v>
      </c>
      <c r="W62" s="2">
        <v>1000</v>
      </c>
    </row>
    <row r="63" spans="1:23">
      <c r="A63" s="2" t="s">
        <v>1407</v>
      </c>
      <c r="B63" s="2">
        <v>2013</v>
      </c>
      <c r="C63" s="2">
        <v>1</v>
      </c>
      <c r="D63" s="2">
        <v>136470258</v>
      </c>
      <c r="E63" s="2">
        <v>4561100</v>
      </c>
      <c r="F63" s="2">
        <v>50</v>
      </c>
      <c r="G63" s="2">
        <v>301972</v>
      </c>
      <c r="H63" s="2">
        <v>301972</v>
      </c>
      <c r="I63" s="2" t="s">
        <v>348</v>
      </c>
      <c r="J63" s="358">
        <v>-3539.26</v>
      </c>
      <c r="K63" s="2" t="s">
        <v>1699</v>
      </c>
      <c r="L63" s="2">
        <v>122387879</v>
      </c>
      <c r="R63" s="357">
        <v>1192</v>
      </c>
      <c r="S63" s="2" t="s">
        <v>323</v>
      </c>
      <c r="T63" s="2">
        <v>1192</v>
      </c>
      <c r="U63" s="2" t="s">
        <v>323</v>
      </c>
      <c r="V63" s="2" t="s">
        <v>324</v>
      </c>
      <c r="W63" s="2">
        <v>1000</v>
      </c>
    </row>
    <row r="64" spans="1:23">
      <c r="A64" s="2" t="s">
        <v>1407</v>
      </c>
      <c r="B64" s="2">
        <v>2013</v>
      </c>
      <c r="C64" s="2">
        <v>1</v>
      </c>
      <c r="D64" s="2">
        <v>136470258</v>
      </c>
      <c r="E64" s="2">
        <v>4561100</v>
      </c>
      <c r="F64" s="2">
        <v>70</v>
      </c>
      <c r="G64" s="2">
        <v>301973</v>
      </c>
      <c r="H64" s="2">
        <v>301973</v>
      </c>
      <c r="I64" s="2" t="s">
        <v>347</v>
      </c>
      <c r="J64" s="358">
        <v>-10073.27</v>
      </c>
      <c r="K64" s="2" t="s">
        <v>1700</v>
      </c>
      <c r="L64" s="2">
        <v>122387879</v>
      </c>
      <c r="R64" s="357">
        <v>1196</v>
      </c>
      <c r="S64" s="2" t="s">
        <v>316</v>
      </c>
      <c r="T64" s="2">
        <v>1196</v>
      </c>
      <c r="U64" s="2" t="s">
        <v>316</v>
      </c>
      <c r="V64" s="2" t="s">
        <v>317</v>
      </c>
      <c r="W64" s="2">
        <v>1000</v>
      </c>
    </row>
    <row r="65" spans="1:23">
      <c r="A65" s="2" t="s">
        <v>1407</v>
      </c>
      <c r="B65" s="2">
        <v>2013</v>
      </c>
      <c r="C65" s="2">
        <v>1</v>
      </c>
      <c r="D65" s="2">
        <v>136470258</v>
      </c>
      <c r="E65" s="2">
        <v>4561100</v>
      </c>
      <c r="F65" s="2">
        <v>50</v>
      </c>
      <c r="G65" s="2">
        <v>301972</v>
      </c>
      <c r="H65" s="2">
        <v>301972</v>
      </c>
      <c r="I65" s="2" t="s">
        <v>348</v>
      </c>
      <c r="J65" s="358">
        <v>-3539.26</v>
      </c>
      <c r="K65" s="2" t="s">
        <v>1700</v>
      </c>
      <c r="L65" s="2">
        <v>122387879</v>
      </c>
      <c r="R65" s="357">
        <v>1192</v>
      </c>
      <c r="S65" s="2" t="s">
        <v>323</v>
      </c>
      <c r="T65" s="2">
        <v>1192</v>
      </c>
      <c r="U65" s="2" t="s">
        <v>323</v>
      </c>
      <c r="V65" s="2" t="s">
        <v>324</v>
      </c>
      <c r="W65" s="2">
        <v>1000</v>
      </c>
    </row>
    <row r="66" spans="1:23">
      <c r="A66" s="2" t="s">
        <v>1407</v>
      </c>
      <c r="B66" s="2">
        <v>2013</v>
      </c>
      <c r="C66" s="2">
        <v>1</v>
      </c>
      <c r="D66" s="2">
        <v>136472838</v>
      </c>
      <c r="E66" s="2">
        <v>4561100</v>
      </c>
      <c r="F66" s="2">
        <v>50</v>
      </c>
      <c r="G66" s="2">
        <v>301966</v>
      </c>
      <c r="H66" s="2">
        <v>301966</v>
      </c>
      <c r="I66" s="2" t="s">
        <v>344</v>
      </c>
      <c r="J66" s="358">
        <v>35467</v>
      </c>
      <c r="K66" s="2" t="s">
        <v>1094</v>
      </c>
      <c r="L66" s="2">
        <v>122383664</v>
      </c>
      <c r="R66" s="357">
        <v>1192</v>
      </c>
      <c r="S66" s="2" t="s">
        <v>323</v>
      </c>
      <c r="T66" s="2">
        <v>1192</v>
      </c>
      <c r="U66" s="2" t="s">
        <v>323</v>
      </c>
      <c r="V66" s="2" t="s">
        <v>324</v>
      </c>
      <c r="W66" s="2">
        <v>1000</v>
      </c>
    </row>
    <row r="67" spans="1:23">
      <c r="A67" s="2" t="s">
        <v>1407</v>
      </c>
      <c r="B67" s="2">
        <v>2013</v>
      </c>
      <c r="C67" s="2">
        <v>1</v>
      </c>
      <c r="D67" s="2">
        <v>136472838</v>
      </c>
      <c r="E67" s="2">
        <v>4561100</v>
      </c>
      <c r="F67" s="2">
        <v>50</v>
      </c>
      <c r="G67" s="2">
        <v>301967</v>
      </c>
      <c r="H67" s="2">
        <v>301967</v>
      </c>
      <c r="I67" s="2" t="s">
        <v>233</v>
      </c>
      <c r="J67" s="358">
        <v>12037</v>
      </c>
      <c r="K67" s="2" t="s">
        <v>1095</v>
      </c>
      <c r="L67" s="2">
        <v>122383664</v>
      </c>
      <c r="R67" s="357">
        <v>1192</v>
      </c>
      <c r="S67" s="2" t="s">
        <v>323</v>
      </c>
      <c r="T67" s="2">
        <v>1192</v>
      </c>
      <c r="U67" s="2" t="s">
        <v>323</v>
      </c>
      <c r="V67" s="2" t="s">
        <v>324</v>
      </c>
      <c r="W67" s="2">
        <v>1000</v>
      </c>
    </row>
    <row r="68" spans="1:23">
      <c r="A68" s="2" t="s">
        <v>1407</v>
      </c>
      <c r="B68" s="2">
        <v>2013</v>
      </c>
      <c r="C68" s="2">
        <v>1</v>
      </c>
      <c r="D68" s="2">
        <v>136472838</v>
      </c>
      <c r="E68" s="2">
        <v>4561100</v>
      </c>
      <c r="F68" s="2">
        <v>50</v>
      </c>
      <c r="G68" s="2">
        <v>301968</v>
      </c>
      <c r="H68" s="2">
        <v>301968</v>
      </c>
      <c r="I68" s="2" t="s">
        <v>345</v>
      </c>
      <c r="J68" s="358">
        <v>5641</v>
      </c>
      <c r="K68" s="2" t="s">
        <v>1096</v>
      </c>
      <c r="L68" s="2">
        <v>122383664</v>
      </c>
      <c r="R68" s="357">
        <v>1192</v>
      </c>
      <c r="S68" s="2" t="s">
        <v>323</v>
      </c>
      <c r="T68" s="2">
        <v>1192</v>
      </c>
      <c r="U68" s="2" t="s">
        <v>323</v>
      </c>
      <c r="V68" s="2" t="s">
        <v>324</v>
      </c>
      <c r="W68" s="2">
        <v>1000</v>
      </c>
    </row>
    <row r="69" spans="1:23">
      <c r="A69" s="2" t="s">
        <v>1407</v>
      </c>
      <c r="B69" s="2">
        <v>2013</v>
      </c>
      <c r="C69" s="2">
        <v>1</v>
      </c>
      <c r="D69" s="2">
        <v>136472838</v>
      </c>
      <c r="E69" s="2">
        <v>4561100</v>
      </c>
      <c r="F69" s="2">
        <v>50</v>
      </c>
      <c r="G69" s="2">
        <v>301972</v>
      </c>
      <c r="H69" s="2">
        <v>301972</v>
      </c>
      <c r="I69" s="2" t="s">
        <v>348</v>
      </c>
      <c r="J69" s="358">
        <v>50666</v>
      </c>
      <c r="K69" s="2" t="s">
        <v>1097</v>
      </c>
      <c r="L69" s="2">
        <v>122383664</v>
      </c>
      <c r="R69" s="357">
        <v>1192</v>
      </c>
      <c r="S69" s="2" t="s">
        <v>323</v>
      </c>
      <c r="T69" s="2">
        <v>1192</v>
      </c>
      <c r="U69" s="2" t="s">
        <v>323</v>
      </c>
      <c r="V69" s="2" t="s">
        <v>324</v>
      </c>
      <c r="W69" s="2">
        <v>1000</v>
      </c>
    </row>
    <row r="70" spans="1:23">
      <c r="A70" s="2" t="s">
        <v>1407</v>
      </c>
      <c r="B70" s="2">
        <v>2013</v>
      </c>
      <c r="C70" s="2">
        <v>1</v>
      </c>
      <c r="D70" s="2">
        <v>136472838</v>
      </c>
      <c r="E70" s="2">
        <v>4561100</v>
      </c>
      <c r="F70" s="2">
        <v>50</v>
      </c>
      <c r="G70" s="2">
        <v>302901</v>
      </c>
      <c r="H70" s="2">
        <v>302901</v>
      </c>
      <c r="I70" s="2" t="s">
        <v>343</v>
      </c>
      <c r="J70" s="358">
        <v>146646.5</v>
      </c>
      <c r="K70" s="2" t="s">
        <v>1098</v>
      </c>
      <c r="L70" s="2">
        <v>122383664</v>
      </c>
      <c r="R70" s="357">
        <v>1192</v>
      </c>
      <c r="S70" s="2" t="s">
        <v>323</v>
      </c>
      <c r="T70" s="2">
        <v>1192</v>
      </c>
      <c r="U70" s="2" t="s">
        <v>323</v>
      </c>
      <c r="V70" s="2" t="s">
        <v>324</v>
      </c>
      <c r="W70" s="2">
        <v>1000</v>
      </c>
    </row>
    <row r="71" spans="1:23">
      <c r="A71" s="2" t="s">
        <v>1407</v>
      </c>
      <c r="B71" s="2">
        <v>2013</v>
      </c>
      <c r="C71" s="2">
        <v>1</v>
      </c>
      <c r="D71" s="2">
        <v>136472838</v>
      </c>
      <c r="E71" s="2">
        <v>4561100</v>
      </c>
      <c r="F71" s="2">
        <v>50</v>
      </c>
      <c r="G71" s="2">
        <v>302901</v>
      </c>
      <c r="H71" s="2">
        <v>302901</v>
      </c>
      <c r="I71" s="2" t="s">
        <v>343</v>
      </c>
      <c r="J71" s="358">
        <v>45000</v>
      </c>
      <c r="K71" s="2" t="s">
        <v>350</v>
      </c>
      <c r="L71" s="2">
        <v>122383664</v>
      </c>
      <c r="R71" s="357">
        <v>1192</v>
      </c>
      <c r="S71" s="2" t="s">
        <v>323</v>
      </c>
      <c r="T71" s="2">
        <v>1192</v>
      </c>
      <c r="U71" s="2" t="s">
        <v>323</v>
      </c>
      <c r="V71" s="2" t="s">
        <v>324</v>
      </c>
      <c r="W71" s="2">
        <v>1000</v>
      </c>
    </row>
    <row r="72" spans="1:23">
      <c r="A72" s="2" t="s">
        <v>1407</v>
      </c>
      <c r="B72" s="2">
        <v>2013</v>
      </c>
      <c r="C72" s="2">
        <v>1</v>
      </c>
      <c r="D72" s="2">
        <v>136472838</v>
      </c>
      <c r="E72" s="2">
        <v>4561100</v>
      </c>
      <c r="F72" s="2">
        <v>50</v>
      </c>
      <c r="G72" s="2">
        <v>302901</v>
      </c>
      <c r="H72" s="2">
        <v>302901</v>
      </c>
      <c r="I72" s="2" t="s">
        <v>343</v>
      </c>
      <c r="J72" s="358">
        <v>45000</v>
      </c>
      <c r="K72" s="2" t="s">
        <v>349</v>
      </c>
      <c r="L72" s="2">
        <v>122383664</v>
      </c>
      <c r="R72" s="357">
        <v>1192</v>
      </c>
      <c r="S72" s="2" t="s">
        <v>323</v>
      </c>
      <c r="T72" s="2">
        <v>1192</v>
      </c>
      <c r="U72" s="2" t="s">
        <v>323</v>
      </c>
      <c r="V72" s="2" t="s">
        <v>324</v>
      </c>
      <c r="W72" s="2">
        <v>1000</v>
      </c>
    </row>
    <row r="73" spans="1:23">
      <c r="A73" s="2" t="s">
        <v>1407</v>
      </c>
      <c r="B73" s="2">
        <v>2013</v>
      </c>
      <c r="C73" s="2">
        <v>1</v>
      </c>
      <c r="D73" s="2">
        <v>136473201</v>
      </c>
      <c r="E73" s="2">
        <v>4561100</v>
      </c>
      <c r="F73" s="2">
        <v>70</v>
      </c>
      <c r="G73" s="2">
        <v>301973</v>
      </c>
      <c r="H73" s="2">
        <v>301973</v>
      </c>
      <c r="I73" s="2" t="s">
        <v>347</v>
      </c>
      <c r="J73" s="2">
        <v>-740.55</v>
      </c>
      <c r="K73" s="2" t="s">
        <v>1701</v>
      </c>
      <c r="L73" s="2">
        <v>122387887</v>
      </c>
      <c r="R73" s="357">
        <v>1196</v>
      </c>
      <c r="S73" s="2" t="s">
        <v>316</v>
      </c>
      <c r="T73" s="2">
        <v>1196</v>
      </c>
      <c r="U73" s="2" t="s">
        <v>316</v>
      </c>
      <c r="V73" s="2" t="s">
        <v>317</v>
      </c>
      <c r="W73" s="2">
        <v>1000</v>
      </c>
    </row>
    <row r="74" spans="1:23">
      <c r="A74" s="2" t="s">
        <v>1407</v>
      </c>
      <c r="B74" s="2">
        <v>2013</v>
      </c>
      <c r="C74" s="2">
        <v>1</v>
      </c>
      <c r="D74" s="2">
        <v>136473201</v>
      </c>
      <c r="E74" s="2">
        <v>4561100</v>
      </c>
      <c r="F74" s="2">
        <v>50</v>
      </c>
      <c r="G74" s="2">
        <v>301972</v>
      </c>
      <c r="H74" s="2">
        <v>301972</v>
      </c>
      <c r="I74" s="2" t="s">
        <v>348</v>
      </c>
      <c r="J74" s="2">
        <v>-260.19</v>
      </c>
      <c r="K74" s="2" t="s">
        <v>1702</v>
      </c>
      <c r="L74" s="2">
        <v>122387887</v>
      </c>
      <c r="R74" s="357">
        <v>1192</v>
      </c>
      <c r="S74" s="2" t="s">
        <v>323</v>
      </c>
      <c r="T74" s="2">
        <v>1192</v>
      </c>
      <c r="U74" s="2" t="s">
        <v>323</v>
      </c>
      <c r="V74" s="2" t="s">
        <v>324</v>
      </c>
      <c r="W74" s="2">
        <v>1000</v>
      </c>
    </row>
    <row r="75" spans="1:23">
      <c r="A75" s="2" t="s">
        <v>1407</v>
      </c>
      <c r="B75" s="2">
        <v>2013</v>
      </c>
      <c r="C75" s="2">
        <v>1</v>
      </c>
      <c r="D75" s="2">
        <v>136473201</v>
      </c>
      <c r="E75" s="2">
        <v>4561100</v>
      </c>
      <c r="F75" s="2">
        <v>70</v>
      </c>
      <c r="G75" s="2">
        <v>301973</v>
      </c>
      <c r="H75" s="2">
        <v>301973</v>
      </c>
      <c r="I75" s="2" t="s">
        <v>347</v>
      </c>
      <c r="J75" s="2">
        <v>-740.55</v>
      </c>
      <c r="K75" s="2" t="s">
        <v>1703</v>
      </c>
      <c r="L75" s="2">
        <v>122387887</v>
      </c>
      <c r="R75" s="357">
        <v>1196</v>
      </c>
      <c r="S75" s="2" t="s">
        <v>316</v>
      </c>
      <c r="T75" s="2">
        <v>1196</v>
      </c>
      <c r="U75" s="2" t="s">
        <v>316</v>
      </c>
      <c r="V75" s="2" t="s">
        <v>317</v>
      </c>
      <c r="W75" s="2">
        <v>1000</v>
      </c>
    </row>
    <row r="76" spans="1:23">
      <c r="A76" s="2" t="s">
        <v>1407</v>
      </c>
      <c r="B76" s="2">
        <v>2013</v>
      </c>
      <c r="C76" s="2">
        <v>1</v>
      </c>
      <c r="D76" s="2">
        <v>136473201</v>
      </c>
      <c r="E76" s="2">
        <v>4561100</v>
      </c>
      <c r="F76" s="2">
        <v>50</v>
      </c>
      <c r="G76" s="2">
        <v>301972</v>
      </c>
      <c r="H76" s="2">
        <v>301972</v>
      </c>
      <c r="I76" s="2" t="s">
        <v>348</v>
      </c>
      <c r="J76" s="2">
        <v>-260.19</v>
      </c>
      <c r="K76" s="2" t="s">
        <v>1703</v>
      </c>
      <c r="L76" s="2">
        <v>122387887</v>
      </c>
      <c r="R76" s="357">
        <v>1192</v>
      </c>
      <c r="S76" s="2" t="s">
        <v>323</v>
      </c>
      <c r="T76" s="2">
        <v>1192</v>
      </c>
      <c r="U76" s="2" t="s">
        <v>323</v>
      </c>
      <c r="V76" s="2" t="s">
        <v>324</v>
      </c>
      <c r="W76" s="2">
        <v>1000</v>
      </c>
    </row>
    <row r="77" spans="1:23">
      <c r="A77" s="2" t="s">
        <v>1407</v>
      </c>
      <c r="B77" s="2">
        <v>2013</v>
      </c>
      <c r="C77" s="2">
        <v>1</v>
      </c>
      <c r="D77" s="2">
        <v>136482539</v>
      </c>
      <c r="E77" s="2">
        <v>4561100</v>
      </c>
      <c r="F77" s="2">
        <v>50</v>
      </c>
      <c r="G77" s="2">
        <v>301968</v>
      </c>
      <c r="H77" s="2">
        <v>301968</v>
      </c>
      <c r="I77" s="2" t="s">
        <v>345</v>
      </c>
      <c r="J77" s="2">
        <v>-19.010000000000002</v>
      </c>
      <c r="K77" s="2" t="s">
        <v>1704</v>
      </c>
      <c r="L77" s="2">
        <v>122389629</v>
      </c>
      <c r="R77" s="357">
        <v>1192</v>
      </c>
      <c r="S77" s="2" t="s">
        <v>323</v>
      </c>
      <c r="T77" s="2">
        <v>1192</v>
      </c>
      <c r="U77" s="2" t="s">
        <v>323</v>
      </c>
      <c r="V77" s="2" t="s">
        <v>324</v>
      </c>
      <c r="W77" s="2">
        <v>1000</v>
      </c>
    </row>
    <row r="78" spans="1:23">
      <c r="A78" s="2" t="s">
        <v>1407</v>
      </c>
      <c r="B78" s="2">
        <v>2013</v>
      </c>
      <c r="C78" s="2">
        <v>1</v>
      </c>
      <c r="D78" s="2">
        <v>136482539</v>
      </c>
      <c r="E78" s="2">
        <v>4561100</v>
      </c>
      <c r="F78" s="2">
        <v>70</v>
      </c>
      <c r="G78" s="2">
        <v>301969</v>
      </c>
      <c r="H78" s="2">
        <v>301969</v>
      </c>
      <c r="I78" s="2" t="s">
        <v>346</v>
      </c>
      <c r="J78" s="2">
        <v>-54.1</v>
      </c>
      <c r="K78" s="2" t="s">
        <v>1704</v>
      </c>
      <c r="L78" s="2">
        <v>122389629</v>
      </c>
      <c r="R78" s="357">
        <v>1196</v>
      </c>
      <c r="S78" s="2" t="s">
        <v>316</v>
      </c>
      <c r="T78" s="2">
        <v>1196</v>
      </c>
      <c r="U78" s="2" t="s">
        <v>316</v>
      </c>
      <c r="V78" s="2" t="s">
        <v>317</v>
      </c>
      <c r="W78" s="2">
        <v>1000</v>
      </c>
    </row>
    <row r="79" spans="1:23">
      <c r="A79" s="2" t="s">
        <v>1407</v>
      </c>
      <c r="B79" s="2">
        <v>2013</v>
      </c>
      <c r="C79" s="2">
        <v>1</v>
      </c>
      <c r="D79" s="2">
        <v>136482539</v>
      </c>
      <c r="E79" s="2">
        <v>4561100</v>
      </c>
      <c r="F79" s="2">
        <v>50</v>
      </c>
      <c r="G79" s="2">
        <v>301966</v>
      </c>
      <c r="H79" s="2">
        <v>301966</v>
      </c>
      <c r="I79" s="2" t="s">
        <v>344</v>
      </c>
      <c r="J79" s="2">
        <v>-382.88</v>
      </c>
      <c r="K79" s="2" t="s">
        <v>1705</v>
      </c>
      <c r="L79" s="2">
        <v>122389629</v>
      </c>
      <c r="R79" s="357">
        <v>1192</v>
      </c>
      <c r="S79" s="2" t="s">
        <v>323</v>
      </c>
      <c r="T79" s="2">
        <v>1192</v>
      </c>
      <c r="U79" s="2" t="s">
        <v>323</v>
      </c>
      <c r="V79" s="2" t="s">
        <v>324</v>
      </c>
      <c r="W79" s="2">
        <v>1000</v>
      </c>
    </row>
    <row r="80" spans="1:23">
      <c r="A80" s="2" t="s">
        <v>1407</v>
      </c>
      <c r="B80" s="2">
        <v>2013</v>
      </c>
      <c r="C80" s="2">
        <v>1</v>
      </c>
      <c r="D80" s="2">
        <v>136482539</v>
      </c>
      <c r="E80" s="2">
        <v>4561100</v>
      </c>
      <c r="F80" s="2">
        <v>50</v>
      </c>
      <c r="G80" s="2">
        <v>301966</v>
      </c>
      <c r="H80" s="2">
        <v>301966</v>
      </c>
      <c r="I80" s="2" t="s">
        <v>344</v>
      </c>
      <c r="J80" s="358">
        <v>-1390.76</v>
      </c>
      <c r="K80" s="2" t="s">
        <v>1706</v>
      </c>
      <c r="L80" s="2">
        <v>122389629</v>
      </c>
      <c r="R80" s="357">
        <v>1192</v>
      </c>
      <c r="S80" s="2" t="s">
        <v>323</v>
      </c>
      <c r="T80" s="2">
        <v>1192</v>
      </c>
      <c r="U80" s="2" t="s">
        <v>323</v>
      </c>
      <c r="V80" s="2" t="s">
        <v>324</v>
      </c>
      <c r="W80" s="2">
        <v>1000</v>
      </c>
    </row>
    <row r="81" spans="1:23">
      <c r="A81" s="2" t="s">
        <v>1407</v>
      </c>
      <c r="B81" s="2">
        <v>2013</v>
      </c>
      <c r="C81" s="2">
        <v>1</v>
      </c>
      <c r="D81" s="2">
        <v>136482537</v>
      </c>
      <c r="E81" s="2">
        <v>4561100</v>
      </c>
      <c r="F81" s="2">
        <v>70</v>
      </c>
      <c r="G81" s="2">
        <v>301969</v>
      </c>
      <c r="H81" s="2">
        <v>301969</v>
      </c>
      <c r="I81" s="2" t="s">
        <v>346</v>
      </c>
      <c r="J81" s="2">
        <v>-22.47</v>
      </c>
      <c r="K81" s="2" t="s">
        <v>1707</v>
      </c>
      <c r="L81" s="2">
        <v>122389627</v>
      </c>
      <c r="R81" s="357">
        <v>1196</v>
      </c>
      <c r="S81" s="2" t="s">
        <v>316</v>
      </c>
      <c r="T81" s="2">
        <v>1196</v>
      </c>
      <c r="U81" s="2" t="s">
        <v>316</v>
      </c>
      <c r="V81" s="2" t="s">
        <v>317</v>
      </c>
      <c r="W81" s="2">
        <v>1000</v>
      </c>
    </row>
    <row r="82" spans="1:23">
      <c r="A82" s="2" t="s">
        <v>1407</v>
      </c>
      <c r="B82" s="2">
        <v>2013</v>
      </c>
      <c r="C82" s="2">
        <v>1</v>
      </c>
      <c r="D82" s="2">
        <v>136482537</v>
      </c>
      <c r="E82" s="2">
        <v>4561100</v>
      </c>
      <c r="F82" s="2">
        <v>50</v>
      </c>
      <c r="G82" s="2">
        <v>301968</v>
      </c>
      <c r="H82" s="2">
        <v>301968</v>
      </c>
      <c r="I82" s="2" t="s">
        <v>345</v>
      </c>
      <c r="J82" s="2">
        <v>-7.9</v>
      </c>
      <c r="K82" s="2" t="s">
        <v>1707</v>
      </c>
      <c r="L82" s="2">
        <v>122389627</v>
      </c>
      <c r="R82" s="357">
        <v>1192</v>
      </c>
      <c r="S82" s="2" t="s">
        <v>323</v>
      </c>
      <c r="T82" s="2">
        <v>1192</v>
      </c>
      <c r="U82" s="2" t="s">
        <v>323</v>
      </c>
      <c r="V82" s="2" t="s">
        <v>324</v>
      </c>
      <c r="W82" s="2">
        <v>1000</v>
      </c>
    </row>
    <row r="83" spans="1:23">
      <c r="A83" s="2" t="s">
        <v>1407</v>
      </c>
      <c r="B83" s="2">
        <v>2013</v>
      </c>
      <c r="C83" s="2">
        <v>1</v>
      </c>
      <c r="D83" s="2">
        <v>136482538</v>
      </c>
      <c r="E83" s="2">
        <v>4561100</v>
      </c>
      <c r="F83" s="2">
        <v>50</v>
      </c>
      <c r="G83" s="2">
        <v>301972</v>
      </c>
      <c r="H83" s="2">
        <v>301972</v>
      </c>
      <c r="I83" s="2" t="s">
        <v>348</v>
      </c>
      <c r="J83" s="358">
        <v>-3246.89</v>
      </c>
      <c r="K83" s="2" t="s">
        <v>1708</v>
      </c>
      <c r="L83" s="2">
        <v>122389628</v>
      </c>
      <c r="R83" s="357">
        <v>1192</v>
      </c>
      <c r="S83" s="2" t="s">
        <v>323</v>
      </c>
      <c r="T83" s="2">
        <v>1192</v>
      </c>
      <c r="U83" s="2" t="s">
        <v>323</v>
      </c>
      <c r="V83" s="2" t="s">
        <v>324</v>
      </c>
      <c r="W83" s="2">
        <v>1000</v>
      </c>
    </row>
    <row r="84" spans="1:23">
      <c r="A84" s="2" t="s">
        <v>1407</v>
      </c>
      <c r="B84" s="2">
        <v>2013</v>
      </c>
      <c r="C84" s="2">
        <v>1</v>
      </c>
      <c r="D84" s="2">
        <v>136482538</v>
      </c>
      <c r="E84" s="2">
        <v>4561100</v>
      </c>
      <c r="F84" s="2">
        <v>70</v>
      </c>
      <c r="G84" s="2">
        <v>301973</v>
      </c>
      <c r="H84" s="2">
        <v>301973</v>
      </c>
      <c r="I84" s="2" t="s">
        <v>347</v>
      </c>
      <c r="J84" s="358">
        <v>-9241.15</v>
      </c>
      <c r="K84" s="2" t="s">
        <v>1708</v>
      </c>
      <c r="L84" s="2">
        <v>122389628</v>
      </c>
      <c r="R84" s="357">
        <v>1196</v>
      </c>
      <c r="S84" s="2" t="s">
        <v>316</v>
      </c>
      <c r="T84" s="2">
        <v>1196</v>
      </c>
      <c r="U84" s="2" t="s">
        <v>316</v>
      </c>
      <c r="V84" s="2" t="s">
        <v>317</v>
      </c>
      <c r="W84" s="2">
        <v>1000</v>
      </c>
    </row>
    <row r="85" spans="1:23">
      <c r="A85" s="2" t="s">
        <v>1407</v>
      </c>
      <c r="B85" s="2">
        <v>2013</v>
      </c>
      <c r="C85" s="2">
        <v>1</v>
      </c>
      <c r="D85" s="2">
        <v>136482538</v>
      </c>
      <c r="E85" s="2">
        <v>4561100</v>
      </c>
      <c r="F85" s="2">
        <v>50</v>
      </c>
      <c r="G85" s="2">
        <v>301972</v>
      </c>
      <c r="H85" s="2">
        <v>301972</v>
      </c>
      <c r="I85" s="2" t="s">
        <v>348</v>
      </c>
      <c r="J85" s="358">
        <v>-3246.89</v>
      </c>
      <c r="K85" s="2" t="s">
        <v>1709</v>
      </c>
      <c r="L85" s="2">
        <v>122389628</v>
      </c>
      <c r="R85" s="357">
        <v>1192</v>
      </c>
      <c r="S85" s="2" t="s">
        <v>323</v>
      </c>
      <c r="T85" s="2">
        <v>1192</v>
      </c>
      <c r="U85" s="2" t="s">
        <v>323</v>
      </c>
      <c r="V85" s="2" t="s">
        <v>324</v>
      </c>
      <c r="W85" s="2">
        <v>1000</v>
      </c>
    </row>
    <row r="86" spans="1:23">
      <c r="A86" s="2" t="s">
        <v>1407</v>
      </c>
      <c r="B86" s="2">
        <v>2013</v>
      </c>
      <c r="C86" s="2">
        <v>1</v>
      </c>
      <c r="D86" s="2">
        <v>136482538</v>
      </c>
      <c r="E86" s="2">
        <v>4561100</v>
      </c>
      <c r="F86" s="2">
        <v>70</v>
      </c>
      <c r="G86" s="2">
        <v>301973</v>
      </c>
      <c r="H86" s="2">
        <v>301973</v>
      </c>
      <c r="I86" s="2" t="s">
        <v>347</v>
      </c>
      <c r="J86" s="358">
        <v>-9241.15</v>
      </c>
      <c r="K86" s="2" t="s">
        <v>1709</v>
      </c>
      <c r="L86" s="2">
        <v>122389628</v>
      </c>
      <c r="R86" s="357">
        <v>1196</v>
      </c>
      <c r="S86" s="2" t="s">
        <v>316</v>
      </c>
      <c r="T86" s="2">
        <v>1196</v>
      </c>
      <c r="U86" s="2" t="s">
        <v>316</v>
      </c>
      <c r="V86" s="2" t="s">
        <v>317</v>
      </c>
      <c r="W86" s="2">
        <v>1000</v>
      </c>
    </row>
    <row r="87" spans="1:23">
      <c r="A87" s="2" t="s">
        <v>1407</v>
      </c>
      <c r="B87" s="2">
        <v>2013</v>
      </c>
      <c r="C87" s="2">
        <v>1</v>
      </c>
      <c r="D87" s="2">
        <v>136482541</v>
      </c>
      <c r="E87" s="2">
        <v>4561100</v>
      </c>
      <c r="F87" s="2">
        <v>50</v>
      </c>
      <c r="G87" s="2">
        <v>301967</v>
      </c>
      <c r="H87" s="2">
        <v>301967</v>
      </c>
      <c r="I87" s="2" t="s">
        <v>233</v>
      </c>
      <c r="J87" s="358">
        <v>-3000</v>
      </c>
      <c r="K87" s="2" t="s">
        <v>1710</v>
      </c>
      <c r="L87" s="2">
        <v>122389631</v>
      </c>
      <c r="R87" s="357">
        <v>1192</v>
      </c>
      <c r="S87" s="2" t="s">
        <v>323</v>
      </c>
      <c r="T87" s="2">
        <v>1192</v>
      </c>
      <c r="U87" s="2" t="s">
        <v>323</v>
      </c>
      <c r="V87" s="2" t="s">
        <v>324</v>
      </c>
      <c r="W87" s="2">
        <v>1000</v>
      </c>
    </row>
    <row r="88" spans="1:23">
      <c r="A88" s="2" t="s">
        <v>1407</v>
      </c>
      <c r="B88" s="2">
        <v>2013</v>
      </c>
      <c r="C88" s="2">
        <v>1</v>
      </c>
      <c r="D88" s="2">
        <v>136482541</v>
      </c>
      <c r="E88" s="2">
        <v>4561100</v>
      </c>
      <c r="F88" s="2">
        <v>70</v>
      </c>
      <c r="G88" s="2">
        <v>301969</v>
      </c>
      <c r="H88" s="2">
        <v>301969</v>
      </c>
      <c r="I88" s="2" t="s">
        <v>346</v>
      </c>
      <c r="J88" s="358">
        <v>-5945</v>
      </c>
      <c r="K88" s="2" t="s">
        <v>1711</v>
      </c>
      <c r="L88" s="2">
        <v>122389631</v>
      </c>
      <c r="R88" s="357">
        <v>1196</v>
      </c>
      <c r="S88" s="2" t="s">
        <v>316</v>
      </c>
      <c r="T88" s="2">
        <v>1196</v>
      </c>
      <c r="U88" s="2" t="s">
        <v>316</v>
      </c>
      <c r="V88" s="2" t="s">
        <v>317</v>
      </c>
      <c r="W88" s="2">
        <v>1000</v>
      </c>
    </row>
    <row r="89" spans="1:23">
      <c r="A89" s="2" t="s">
        <v>1407</v>
      </c>
      <c r="B89" s="2">
        <v>2013</v>
      </c>
      <c r="C89" s="2">
        <v>1</v>
      </c>
      <c r="D89" s="2">
        <v>136485882</v>
      </c>
      <c r="E89" s="2">
        <v>4561100</v>
      </c>
      <c r="F89" s="2">
        <v>50</v>
      </c>
      <c r="G89" s="2">
        <v>301968</v>
      </c>
      <c r="H89" s="2">
        <v>301968</v>
      </c>
      <c r="I89" s="2" t="s">
        <v>345</v>
      </c>
      <c r="J89" s="2">
        <v>-14.55</v>
      </c>
      <c r="K89" s="2" t="s">
        <v>1712</v>
      </c>
      <c r="L89" s="2">
        <v>122389632</v>
      </c>
      <c r="R89" s="357">
        <v>1192</v>
      </c>
      <c r="S89" s="2" t="s">
        <v>323</v>
      </c>
      <c r="T89" s="2">
        <v>1192</v>
      </c>
      <c r="U89" s="2" t="s">
        <v>323</v>
      </c>
      <c r="V89" s="2" t="s">
        <v>324</v>
      </c>
      <c r="W89" s="2">
        <v>1000</v>
      </c>
    </row>
    <row r="90" spans="1:23">
      <c r="A90" s="2" t="s">
        <v>1407</v>
      </c>
      <c r="B90" s="2">
        <v>2013</v>
      </c>
      <c r="C90" s="2">
        <v>1</v>
      </c>
      <c r="D90" s="2">
        <v>136485882</v>
      </c>
      <c r="E90" s="2">
        <v>4561100</v>
      </c>
      <c r="F90" s="2">
        <v>70</v>
      </c>
      <c r="G90" s="2">
        <v>301969</v>
      </c>
      <c r="H90" s="2">
        <v>301969</v>
      </c>
      <c r="I90" s="2" t="s">
        <v>346</v>
      </c>
      <c r="J90" s="2">
        <v>-41.43</v>
      </c>
      <c r="K90" s="2" t="s">
        <v>1712</v>
      </c>
      <c r="L90" s="2">
        <v>122389632</v>
      </c>
      <c r="R90" s="357">
        <v>1196</v>
      </c>
      <c r="S90" s="2" t="s">
        <v>316</v>
      </c>
      <c r="T90" s="2">
        <v>1196</v>
      </c>
      <c r="U90" s="2" t="s">
        <v>316</v>
      </c>
      <c r="V90" s="2" t="s">
        <v>317</v>
      </c>
      <c r="W90" s="2">
        <v>1000</v>
      </c>
    </row>
    <row r="91" spans="1:23">
      <c r="A91" s="2" t="s">
        <v>1407</v>
      </c>
      <c r="B91" s="2">
        <v>2013</v>
      </c>
      <c r="C91" s="2">
        <v>1</v>
      </c>
      <c r="D91" s="2">
        <v>136488252</v>
      </c>
      <c r="E91" s="2">
        <v>4561100</v>
      </c>
      <c r="F91" s="2">
        <v>50</v>
      </c>
      <c r="G91" s="2">
        <v>302901</v>
      </c>
      <c r="H91" s="2">
        <v>302901</v>
      </c>
      <c r="I91" s="2" t="s">
        <v>343</v>
      </c>
      <c r="J91" s="2">
        <v>-30.08</v>
      </c>
      <c r="K91" s="2" t="s">
        <v>1713</v>
      </c>
      <c r="L91" s="2">
        <v>122392227</v>
      </c>
      <c r="R91" s="357">
        <v>1192</v>
      </c>
      <c r="S91" s="2" t="s">
        <v>323</v>
      </c>
      <c r="T91" s="2">
        <v>1192</v>
      </c>
      <c r="U91" s="2" t="s">
        <v>323</v>
      </c>
      <c r="V91" s="2" t="s">
        <v>324</v>
      </c>
      <c r="W91" s="2">
        <v>1000</v>
      </c>
    </row>
    <row r="92" spans="1:23">
      <c r="A92" s="2" t="s">
        <v>1407</v>
      </c>
      <c r="B92" s="2">
        <v>2013</v>
      </c>
      <c r="C92" s="2">
        <v>1</v>
      </c>
      <c r="D92" s="2">
        <v>136488963</v>
      </c>
      <c r="E92" s="2">
        <v>4561100</v>
      </c>
      <c r="F92" s="2">
        <v>50</v>
      </c>
      <c r="G92" s="2">
        <v>302901</v>
      </c>
      <c r="H92" s="2">
        <v>302901</v>
      </c>
      <c r="I92" s="2" t="s">
        <v>343</v>
      </c>
      <c r="J92" s="358">
        <v>-1100</v>
      </c>
      <c r="K92" s="2" t="s">
        <v>1714</v>
      </c>
      <c r="L92" s="2">
        <v>122389633</v>
      </c>
      <c r="R92" s="357">
        <v>1192</v>
      </c>
      <c r="S92" s="2" t="s">
        <v>323</v>
      </c>
      <c r="T92" s="2">
        <v>1192</v>
      </c>
      <c r="U92" s="2" t="s">
        <v>323</v>
      </c>
      <c r="V92" s="2" t="s">
        <v>324</v>
      </c>
      <c r="W92" s="2">
        <v>1000</v>
      </c>
    </row>
    <row r="93" spans="1:23">
      <c r="A93" s="2" t="s">
        <v>1407</v>
      </c>
      <c r="B93" s="2">
        <v>2013</v>
      </c>
      <c r="C93" s="2">
        <v>1</v>
      </c>
      <c r="D93" s="2">
        <v>136488963</v>
      </c>
      <c r="E93" s="2">
        <v>4561100</v>
      </c>
      <c r="F93" s="2">
        <v>50</v>
      </c>
      <c r="G93" s="2">
        <v>302901</v>
      </c>
      <c r="H93" s="2">
        <v>302901</v>
      </c>
      <c r="I93" s="2" t="s">
        <v>343</v>
      </c>
      <c r="J93" s="358">
        <v>-24812</v>
      </c>
      <c r="K93" s="2" t="s">
        <v>1714</v>
      </c>
      <c r="L93" s="2">
        <v>122389633</v>
      </c>
      <c r="R93" s="357">
        <v>1192</v>
      </c>
      <c r="S93" s="2" t="s">
        <v>323</v>
      </c>
      <c r="T93" s="2">
        <v>1192</v>
      </c>
      <c r="U93" s="2" t="s">
        <v>323</v>
      </c>
      <c r="V93" s="2" t="s">
        <v>324</v>
      </c>
      <c r="W93" s="2">
        <v>1000</v>
      </c>
    </row>
    <row r="94" spans="1:23">
      <c r="A94" s="2" t="s">
        <v>1407</v>
      </c>
      <c r="B94" s="2">
        <v>2013</v>
      </c>
      <c r="C94" s="2">
        <v>1</v>
      </c>
      <c r="D94" s="2">
        <v>136488963</v>
      </c>
      <c r="E94" s="2">
        <v>4561100</v>
      </c>
      <c r="F94" s="2">
        <v>50</v>
      </c>
      <c r="G94" s="2">
        <v>302901</v>
      </c>
      <c r="H94" s="2">
        <v>302901</v>
      </c>
      <c r="I94" s="2" t="s">
        <v>343</v>
      </c>
      <c r="J94" s="358">
        <v>-3007</v>
      </c>
      <c r="K94" s="2" t="s">
        <v>1714</v>
      </c>
      <c r="L94" s="2">
        <v>122389633</v>
      </c>
      <c r="R94" s="357">
        <v>1192</v>
      </c>
      <c r="S94" s="2" t="s">
        <v>323</v>
      </c>
      <c r="T94" s="2">
        <v>1192</v>
      </c>
      <c r="U94" s="2" t="s">
        <v>323</v>
      </c>
      <c r="V94" s="2" t="s">
        <v>324</v>
      </c>
      <c r="W94" s="2">
        <v>1000</v>
      </c>
    </row>
    <row r="95" spans="1:23">
      <c r="A95" s="2" t="s">
        <v>1407</v>
      </c>
      <c r="B95" s="2">
        <v>2013</v>
      </c>
      <c r="C95" s="2">
        <v>1</v>
      </c>
      <c r="D95" s="2">
        <v>136488963</v>
      </c>
      <c r="E95" s="2">
        <v>4561100</v>
      </c>
      <c r="F95" s="2">
        <v>50</v>
      </c>
      <c r="G95" s="2">
        <v>302901</v>
      </c>
      <c r="H95" s="2">
        <v>302901</v>
      </c>
      <c r="I95" s="2" t="s">
        <v>343</v>
      </c>
      <c r="J95" s="358">
        <v>-1316</v>
      </c>
      <c r="K95" s="2" t="s">
        <v>1714</v>
      </c>
      <c r="L95" s="2">
        <v>122389633</v>
      </c>
      <c r="R95" s="357">
        <v>1192</v>
      </c>
      <c r="S95" s="2" t="s">
        <v>323</v>
      </c>
      <c r="T95" s="2">
        <v>1192</v>
      </c>
      <c r="U95" s="2" t="s">
        <v>323</v>
      </c>
      <c r="V95" s="2" t="s">
        <v>324</v>
      </c>
      <c r="W95" s="2">
        <v>1000</v>
      </c>
    </row>
    <row r="96" spans="1:23">
      <c r="A96" s="2" t="s">
        <v>1407</v>
      </c>
      <c r="B96" s="2">
        <v>2013</v>
      </c>
      <c r="C96" s="2">
        <v>1</v>
      </c>
      <c r="D96" s="2">
        <v>136488963</v>
      </c>
      <c r="E96" s="2">
        <v>4561100</v>
      </c>
      <c r="F96" s="2">
        <v>50</v>
      </c>
      <c r="G96" s="2">
        <v>302901</v>
      </c>
      <c r="H96" s="2">
        <v>302901</v>
      </c>
      <c r="I96" s="2" t="s">
        <v>343</v>
      </c>
      <c r="J96" s="2">
        <v>-590</v>
      </c>
      <c r="K96" s="2" t="s">
        <v>1714</v>
      </c>
      <c r="L96" s="2">
        <v>122389633</v>
      </c>
      <c r="R96" s="357">
        <v>1192</v>
      </c>
      <c r="S96" s="2" t="s">
        <v>323</v>
      </c>
      <c r="T96" s="2">
        <v>1192</v>
      </c>
      <c r="U96" s="2" t="s">
        <v>323</v>
      </c>
      <c r="V96" s="2" t="s">
        <v>324</v>
      </c>
      <c r="W96" s="2">
        <v>1000</v>
      </c>
    </row>
    <row r="97" spans="1:23">
      <c r="A97" s="2" t="s">
        <v>1407</v>
      </c>
      <c r="B97" s="2">
        <v>2013</v>
      </c>
      <c r="C97" s="2">
        <v>1</v>
      </c>
      <c r="D97" s="2">
        <v>136488963</v>
      </c>
      <c r="E97" s="2">
        <v>4561100</v>
      </c>
      <c r="F97" s="2">
        <v>50</v>
      </c>
      <c r="G97" s="2">
        <v>302901</v>
      </c>
      <c r="H97" s="2">
        <v>302901</v>
      </c>
      <c r="I97" s="2" t="s">
        <v>343</v>
      </c>
      <c r="J97" s="358">
        <v>-13367</v>
      </c>
      <c r="K97" s="2" t="s">
        <v>1714</v>
      </c>
      <c r="L97" s="2">
        <v>122389633</v>
      </c>
      <c r="R97" s="357">
        <v>1192</v>
      </c>
      <c r="S97" s="2" t="s">
        <v>323</v>
      </c>
      <c r="T97" s="2">
        <v>1192</v>
      </c>
      <c r="U97" s="2" t="s">
        <v>323</v>
      </c>
      <c r="V97" s="2" t="s">
        <v>324</v>
      </c>
      <c r="W97" s="2">
        <v>1000</v>
      </c>
    </row>
    <row r="98" spans="1:23">
      <c r="A98" s="2" t="s">
        <v>1407</v>
      </c>
      <c r="B98" s="2">
        <v>2013</v>
      </c>
      <c r="C98" s="2">
        <v>1</v>
      </c>
      <c r="D98" s="2">
        <v>136488963</v>
      </c>
      <c r="E98" s="2">
        <v>4561100</v>
      </c>
      <c r="F98" s="2">
        <v>50</v>
      </c>
      <c r="G98" s="2">
        <v>302901</v>
      </c>
      <c r="H98" s="2">
        <v>302901</v>
      </c>
      <c r="I98" s="2" t="s">
        <v>343</v>
      </c>
      <c r="J98" s="358">
        <v>-30984</v>
      </c>
      <c r="K98" s="2" t="s">
        <v>1714</v>
      </c>
      <c r="L98" s="2">
        <v>122389633</v>
      </c>
      <c r="R98" s="357">
        <v>1192</v>
      </c>
      <c r="S98" s="2" t="s">
        <v>323</v>
      </c>
      <c r="T98" s="2">
        <v>1192</v>
      </c>
      <c r="U98" s="2" t="s">
        <v>323</v>
      </c>
      <c r="V98" s="2" t="s">
        <v>324</v>
      </c>
      <c r="W98" s="2">
        <v>1000</v>
      </c>
    </row>
    <row r="99" spans="1:23">
      <c r="A99" s="2" t="s">
        <v>1407</v>
      </c>
      <c r="B99" s="2">
        <v>2013</v>
      </c>
      <c r="C99" s="2">
        <v>1</v>
      </c>
      <c r="D99" s="2">
        <v>136488963</v>
      </c>
      <c r="E99" s="2">
        <v>4561100</v>
      </c>
      <c r="F99" s="2">
        <v>70</v>
      </c>
      <c r="G99" s="2">
        <v>301973</v>
      </c>
      <c r="H99" s="2">
        <v>301973</v>
      </c>
      <c r="I99" s="2" t="s">
        <v>347</v>
      </c>
      <c r="J99" s="358">
        <v>-7884</v>
      </c>
      <c r="K99" s="2" t="s">
        <v>1715</v>
      </c>
      <c r="L99" s="2">
        <v>122389633</v>
      </c>
      <c r="R99" s="357">
        <v>1196</v>
      </c>
      <c r="S99" s="2" t="s">
        <v>316</v>
      </c>
      <c r="T99" s="2">
        <v>1196</v>
      </c>
      <c r="U99" s="2" t="s">
        <v>316</v>
      </c>
      <c r="V99" s="2" t="s">
        <v>317</v>
      </c>
      <c r="W99" s="2">
        <v>1000</v>
      </c>
    </row>
    <row r="100" spans="1:23">
      <c r="A100" s="2" t="s">
        <v>1407</v>
      </c>
      <c r="B100" s="2">
        <v>2013</v>
      </c>
      <c r="C100" s="2">
        <v>1</v>
      </c>
      <c r="D100" s="2">
        <v>136488963</v>
      </c>
      <c r="E100" s="2">
        <v>4561100</v>
      </c>
      <c r="F100" s="2">
        <v>50</v>
      </c>
      <c r="G100" s="2">
        <v>301967</v>
      </c>
      <c r="H100" s="2">
        <v>301967</v>
      </c>
      <c r="I100" s="2" t="s">
        <v>233</v>
      </c>
      <c r="J100" s="358">
        <v>-2100</v>
      </c>
      <c r="K100" s="2" t="s">
        <v>1716</v>
      </c>
      <c r="L100" s="2">
        <v>122389633</v>
      </c>
      <c r="R100" s="357">
        <v>1192</v>
      </c>
      <c r="S100" s="2" t="s">
        <v>323</v>
      </c>
      <c r="T100" s="2">
        <v>1192</v>
      </c>
      <c r="U100" s="2" t="s">
        <v>323</v>
      </c>
      <c r="V100" s="2" t="s">
        <v>324</v>
      </c>
      <c r="W100" s="2">
        <v>1000</v>
      </c>
    </row>
    <row r="101" spans="1:23">
      <c r="A101" s="2" t="s">
        <v>1407</v>
      </c>
      <c r="B101" s="2">
        <v>2013</v>
      </c>
      <c r="C101" s="2">
        <v>1</v>
      </c>
      <c r="D101" s="2">
        <v>136488963</v>
      </c>
      <c r="E101" s="2">
        <v>4561100</v>
      </c>
      <c r="F101" s="2">
        <v>70</v>
      </c>
      <c r="G101" s="2">
        <v>301969</v>
      </c>
      <c r="H101" s="2">
        <v>301969</v>
      </c>
      <c r="I101" s="2" t="s">
        <v>346</v>
      </c>
      <c r="J101" s="358">
        <v>-7983</v>
      </c>
      <c r="K101" s="2" t="s">
        <v>1717</v>
      </c>
      <c r="L101" s="2">
        <v>122389633</v>
      </c>
      <c r="R101" s="357">
        <v>1196</v>
      </c>
      <c r="S101" s="2" t="s">
        <v>316</v>
      </c>
      <c r="T101" s="2">
        <v>1196</v>
      </c>
      <c r="U101" s="2" t="s">
        <v>316</v>
      </c>
      <c r="V101" s="2" t="s">
        <v>317</v>
      </c>
      <c r="W101" s="2">
        <v>1000</v>
      </c>
    </row>
    <row r="102" spans="1:23">
      <c r="A102" s="2" t="s">
        <v>1407</v>
      </c>
      <c r="B102" s="2">
        <v>2013</v>
      </c>
      <c r="C102" s="2">
        <v>1</v>
      </c>
      <c r="D102" s="2">
        <v>136502387</v>
      </c>
      <c r="E102" s="2">
        <v>4561100</v>
      </c>
      <c r="F102" s="2">
        <v>50</v>
      </c>
      <c r="G102" s="2">
        <v>301967</v>
      </c>
      <c r="H102" s="2">
        <v>301967</v>
      </c>
      <c r="I102" s="2" t="s">
        <v>233</v>
      </c>
      <c r="J102" s="358">
        <v>-5550</v>
      </c>
      <c r="K102" s="2" t="s">
        <v>1718</v>
      </c>
      <c r="L102" s="2">
        <v>122392708</v>
      </c>
      <c r="R102" s="357">
        <v>1192</v>
      </c>
      <c r="S102" s="2" t="s">
        <v>323</v>
      </c>
      <c r="T102" s="2">
        <v>1192</v>
      </c>
      <c r="U102" s="2" t="s">
        <v>323</v>
      </c>
      <c r="V102" s="2" t="s">
        <v>324</v>
      </c>
      <c r="W102" s="2">
        <v>1000</v>
      </c>
    </row>
    <row r="103" spans="1:23">
      <c r="A103" s="2" t="s">
        <v>1407</v>
      </c>
      <c r="B103" s="2">
        <v>2013</v>
      </c>
      <c r="C103" s="2">
        <v>1</v>
      </c>
      <c r="D103" s="2">
        <v>136502387</v>
      </c>
      <c r="E103" s="2">
        <v>4561100</v>
      </c>
      <c r="F103" s="2">
        <v>70</v>
      </c>
      <c r="G103" s="2">
        <v>301973</v>
      </c>
      <c r="H103" s="2">
        <v>301973</v>
      </c>
      <c r="I103" s="2" t="s">
        <v>347</v>
      </c>
      <c r="J103" s="358">
        <v>-7639.14</v>
      </c>
      <c r="K103" s="2" t="s">
        <v>1719</v>
      </c>
      <c r="L103" s="2">
        <v>122392708</v>
      </c>
      <c r="R103" s="357">
        <v>1196</v>
      </c>
      <c r="S103" s="2" t="s">
        <v>316</v>
      </c>
      <c r="T103" s="2">
        <v>1196</v>
      </c>
      <c r="U103" s="2" t="s">
        <v>316</v>
      </c>
      <c r="V103" s="2" t="s">
        <v>317</v>
      </c>
      <c r="W103" s="2">
        <v>1000</v>
      </c>
    </row>
    <row r="104" spans="1:23">
      <c r="A104" s="2" t="s">
        <v>1407</v>
      </c>
      <c r="B104" s="2">
        <v>2013</v>
      </c>
      <c r="C104" s="2">
        <v>1</v>
      </c>
      <c r="D104" s="2">
        <v>136502387</v>
      </c>
      <c r="E104" s="2">
        <v>4561100</v>
      </c>
      <c r="F104" s="2">
        <v>50</v>
      </c>
      <c r="G104" s="2">
        <v>301972</v>
      </c>
      <c r="H104" s="2">
        <v>301972</v>
      </c>
      <c r="I104" s="2" t="s">
        <v>348</v>
      </c>
      <c r="J104" s="358">
        <v>-2684.02</v>
      </c>
      <c r="K104" s="2" t="s">
        <v>1720</v>
      </c>
      <c r="L104" s="2">
        <v>122392708</v>
      </c>
      <c r="R104" s="357">
        <v>1192</v>
      </c>
      <c r="S104" s="2" t="s">
        <v>323</v>
      </c>
      <c r="T104" s="2">
        <v>1192</v>
      </c>
      <c r="U104" s="2" t="s">
        <v>323</v>
      </c>
      <c r="V104" s="2" t="s">
        <v>324</v>
      </c>
      <c r="W104" s="2">
        <v>1000</v>
      </c>
    </row>
    <row r="105" spans="1:23">
      <c r="A105" s="2" t="s">
        <v>1407</v>
      </c>
      <c r="B105" s="2">
        <v>2013</v>
      </c>
      <c r="C105" s="2">
        <v>1</v>
      </c>
      <c r="D105" s="2">
        <v>136502387</v>
      </c>
      <c r="E105" s="2">
        <v>4561100</v>
      </c>
      <c r="F105" s="2">
        <v>70</v>
      </c>
      <c r="G105" s="2">
        <v>301973</v>
      </c>
      <c r="H105" s="2">
        <v>301973</v>
      </c>
      <c r="I105" s="2" t="s">
        <v>347</v>
      </c>
      <c r="J105" s="358">
        <v>-7639.14</v>
      </c>
      <c r="K105" s="2" t="s">
        <v>1721</v>
      </c>
      <c r="L105" s="2">
        <v>122392708</v>
      </c>
      <c r="R105" s="357">
        <v>1196</v>
      </c>
      <c r="S105" s="2" t="s">
        <v>316</v>
      </c>
      <c r="T105" s="2">
        <v>1196</v>
      </c>
      <c r="U105" s="2" t="s">
        <v>316</v>
      </c>
      <c r="V105" s="2" t="s">
        <v>317</v>
      </c>
      <c r="W105" s="2">
        <v>1000</v>
      </c>
    </row>
    <row r="106" spans="1:23">
      <c r="A106" s="2" t="s">
        <v>1407</v>
      </c>
      <c r="B106" s="2">
        <v>2013</v>
      </c>
      <c r="C106" s="2">
        <v>1</v>
      </c>
      <c r="D106" s="2">
        <v>136502387</v>
      </c>
      <c r="E106" s="2">
        <v>4561100</v>
      </c>
      <c r="F106" s="2">
        <v>50</v>
      </c>
      <c r="G106" s="2">
        <v>301972</v>
      </c>
      <c r="H106" s="2">
        <v>301972</v>
      </c>
      <c r="I106" s="2" t="s">
        <v>348</v>
      </c>
      <c r="J106" s="358">
        <v>-2684.02</v>
      </c>
      <c r="K106" s="2" t="s">
        <v>1722</v>
      </c>
      <c r="L106" s="2">
        <v>122392708</v>
      </c>
      <c r="R106" s="357">
        <v>1192</v>
      </c>
      <c r="S106" s="2" t="s">
        <v>323</v>
      </c>
      <c r="T106" s="2">
        <v>1192</v>
      </c>
      <c r="U106" s="2" t="s">
        <v>323</v>
      </c>
      <c r="V106" s="2" t="s">
        <v>324</v>
      </c>
      <c r="W106" s="2">
        <v>1000</v>
      </c>
    </row>
    <row r="107" spans="1:23">
      <c r="A107" s="2" t="s">
        <v>1407</v>
      </c>
      <c r="B107" s="2">
        <v>2013</v>
      </c>
      <c r="C107" s="2">
        <v>1</v>
      </c>
      <c r="D107" s="2">
        <v>136502387</v>
      </c>
      <c r="E107" s="2">
        <v>4561100</v>
      </c>
      <c r="F107" s="2">
        <v>70</v>
      </c>
      <c r="G107" s="2">
        <v>301973</v>
      </c>
      <c r="H107" s="2">
        <v>301973</v>
      </c>
      <c r="I107" s="2" t="s">
        <v>347</v>
      </c>
      <c r="J107" s="358">
        <v>-13123.92</v>
      </c>
      <c r="K107" s="2" t="s">
        <v>1723</v>
      </c>
      <c r="L107" s="2">
        <v>122392708</v>
      </c>
      <c r="R107" s="357">
        <v>1196</v>
      </c>
      <c r="S107" s="2" t="s">
        <v>316</v>
      </c>
      <c r="T107" s="2">
        <v>1196</v>
      </c>
      <c r="U107" s="2" t="s">
        <v>316</v>
      </c>
      <c r="V107" s="2" t="s">
        <v>317</v>
      </c>
      <c r="W107" s="2">
        <v>1000</v>
      </c>
    </row>
    <row r="108" spans="1:23">
      <c r="A108" s="2" t="s">
        <v>1407</v>
      </c>
      <c r="B108" s="2">
        <v>2013</v>
      </c>
      <c r="C108" s="2">
        <v>1</v>
      </c>
      <c r="D108" s="2">
        <v>136502387</v>
      </c>
      <c r="E108" s="2">
        <v>4561100</v>
      </c>
      <c r="F108" s="2">
        <v>50</v>
      </c>
      <c r="G108" s="2">
        <v>301972</v>
      </c>
      <c r="H108" s="2">
        <v>301972</v>
      </c>
      <c r="I108" s="2" t="s">
        <v>348</v>
      </c>
      <c r="J108" s="358">
        <v>-4611.1099999999997</v>
      </c>
      <c r="K108" s="2" t="s">
        <v>1723</v>
      </c>
      <c r="L108" s="2">
        <v>122392708</v>
      </c>
      <c r="R108" s="357">
        <v>1192</v>
      </c>
      <c r="S108" s="2" t="s">
        <v>323</v>
      </c>
      <c r="T108" s="2">
        <v>1192</v>
      </c>
      <c r="U108" s="2" t="s">
        <v>323</v>
      </c>
      <c r="V108" s="2" t="s">
        <v>324</v>
      </c>
      <c r="W108" s="2">
        <v>1000</v>
      </c>
    </row>
    <row r="109" spans="1:23">
      <c r="A109" s="2" t="s">
        <v>1407</v>
      </c>
      <c r="B109" s="2">
        <v>2013</v>
      </c>
      <c r="C109" s="2">
        <v>1</v>
      </c>
      <c r="D109" s="2">
        <v>136502387</v>
      </c>
      <c r="E109" s="2">
        <v>4561100</v>
      </c>
      <c r="F109" s="2">
        <v>70</v>
      </c>
      <c r="G109" s="2">
        <v>301973</v>
      </c>
      <c r="H109" s="2">
        <v>301973</v>
      </c>
      <c r="I109" s="2" t="s">
        <v>347</v>
      </c>
      <c r="J109" s="358">
        <v>-13123.92</v>
      </c>
      <c r="K109" s="2" t="s">
        <v>1724</v>
      </c>
      <c r="L109" s="2">
        <v>122392708</v>
      </c>
      <c r="R109" s="357">
        <v>1196</v>
      </c>
      <c r="S109" s="2" t="s">
        <v>316</v>
      </c>
      <c r="T109" s="2">
        <v>1196</v>
      </c>
      <c r="U109" s="2" t="s">
        <v>316</v>
      </c>
      <c r="V109" s="2" t="s">
        <v>317</v>
      </c>
      <c r="W109" s="2">
        <v>1000</v>
      </c>
    </row>
    <row r="110" spans="1:23">
      <c r="A110" s="2" t="s">
        <v>1407</v>
      </c>
      <c r="B110" s="2">
        <v>2013</v>
      </c>
      <c r="C110" s="2">
        <v>1</v>
      </c>
      <c r="D110" s="2">
        <v>136502387</v>
      </c>
      <c r="E110" s="2">
        <v>4561100</v>
      </c>
      <c r="F110" s="2">
        <v>50</v>
      </c>
      <c r="G110" s="2">
        <v>301972</v>
      </c>
      <c r="H110" s="2">
        <v>301972</v>
      </c>
      <c r="I110" s="2" t="s">
        <v>348</v>
      </c>
      <c r="J110" s="358">
        <v>-4611.1099999999997</v>
      </c>
      <c r="K110" s="2" t="s">
        <v>1725</v>
      </c>
      <c r="L110" s="2">
        <v>122392708</v>
      </c>
      <c r="R110" s="357">
        <v>1192</v>
      </c>
      <c r="S110" s="2" t="s">
        <v>323</v>
      </c>
      <c r="T110" s="2">
        <v>1192</v>
      </c>
      <c r="U110" s="2" t="s">
        <v>323</v>
      </c>
      <c r="V110" s="2" t="s">
        <v>324</v>
      </c>
      <c r="W110" s="2">
        <v>1000</v>
      </c>
    </row>
    <row r="111" spans="1:23">
      <c r="A111" s="2" t="s">
        <v>1407</v>
      </c>
      <c r="B111" s="2">
        <v>2013</v>
      </c>
      <c r="C111" s="2">
        <v>1</v>
      </c>
      <c r="D111" s="2">
        <v>136502387</v>
      </c>
      <c r="E111" s="2">
        <v>4561100</v>
      </c>
      <c r="F111" s="2">
        <v>70</v>
      </c>
      <c r="G111" s="2">
        <v>301969</v>
      </c>
      <c r="H111" s="2">
        <v>301969</v>
      </c>
      <c r="I111" s="2" t="s">
        <v>346</v>
      </c>
      <c r="J111" s="358">
        <v>-16040</v>
      </c>
      <c r="K111" s="2" t="s">
        <v>1726</v>
      </c>
      <c r="L111" s="2">
        <v>122392708</v>
      </c>
      <c r="R111" s="357">
        <v>1196</v>
      </c>
      <c r="S111" s="2" t="s">
        <v>316</v>
      </c>
      <c r="T111" s="2">
        <v>1196</v>
      </c>
      <c r="U111" s="2" t="s">
        <v>316</v>
      </c>
      <c r="V111" s="2" t="s">
        <v>317</v>
      </c>
      <c r="W111" s="2">
        <v>1000</v>
      </c>
    </row>
    <row r="112" spans="1:23">
      <c r="A112" s="2" t="s">
        <v>1407</v>
      </c>
      <c r="B112" s="2">
        <v>2013</v>
      </c>
      <c r="C112" s="2">
        <v>1</v>
      </c>
      <c r="D112" s="2">
        <v>136502387</v>
      </c>
      <c r="E112" s="2">
        <v>4561100</v>
      </c>
      <c r="F112" s="2">
        <v>50</v>
      </c>
      <c r="G112" s="2">
        <v>301966</v>
      </c>
      <c r="H112" s="2">
        <v>301966</v>
      </c>
      <c r="I112" s="2" t="s">
        <v>344</v>
      </c>
      <c r="J112" s="2">
        <v>-321.55</v>
      </c>
      <c r="K112" s="2" t="s">
        <v>1727</v>
      </c>
      <c r="L112" s="2">
        <v>122392708</v>
      </c>
      <c r="R112" s="357">
        <v>1192</v>
      </c>
      <c r="S112" s="2" t="s">
        <v>323</v>
      </c>
      <c r="T112" s="2">
        <v>1192</v>
      </c>
      <c r="U112" s="2" t="s">
        <v>323</v>
      </c>
      <c r="V112" s="2" t="s">
        <v>324</v>
      </c>
      <c r="W112" s="2">
        <v>1000</v>
      </c>
    </row>
    <row r="113" spans="1:23">
      <c r="A113" s="2" t="s">
        <v>1407</v>
      </c>
      <c r="B113" s="2">
        <v>2013</v>
      </c>
      <c r="C113" s="2">
        <v>1</v>
      </c>
      <c r="D113" s="2">
        <v>136502387</v>
      </c>
      <c r="E113" s="2">
        <v>4561100</v>
      </c>
      <c r="F113" s="2">
        <v>50</v>
      </c>
      <c r="G113" s="2">
        <v>301966</v>
      </c>
      <c r="H113" s="2">
        <v>301966</v>
      </c>
      <c r="I113" s="2" t="s">
        <v>344</v>
      </c>
      <c r="J113" s="2">
        <v>-824.86</v>
      </c>
      <c r="K113" s="2" t="s">
        <v>1728</v>
      </c>
      <c r="L113" s="2">
        <v>122392708</v>
      </c>
      <c r="R113" s="357">
        <v>1192</v>
      </c>
      <c r="S113" s="2" t="s">
        <v>323</v>
      </c>
      <c r="T113" s="2">
        <v>1192</v>
      </c>
      <c r="U113" s="2" t="s">
        <v>323</v>
      </c>
      <c r="V113" s="2" t="s">
        <v>324</v>
      </c>
      <c r="W113" s="2">
        <v>1000</v>
      </c>
    </row>
    <row r="114" spans="1:23">
      <c r="A114" s="2" t="s">
        <v>1407</v>
      </c>
      <c r="B114" s="2">
        <v>2013</v>
      </c>
      <c r="C114" s="2">
        <v>1</v>
      </c>
      <c r="D114" s="2">
        <v>136502387</v>
      </c>
      <c r="E114" s="2">
        <v>4561100</v>
      </c>
      <c r="F114" s="2">
        <v>50</v>
      </c>
      <c r="G114" s="2">
        <v>301966</v>
      </c>
      <c r="H114" s="2">
        <v>301966</v>
      </c>
      <c r="I114" s="2" t="s">
        <v>344</v>
      </c>
      <c r="J114" s="358">
        <v>-2343.3000000000002</v>
      </c>
      <c r="K114" s="2" t="s">
        <v>1729</v>
      </c>
      <c r="L114" s="2">
        <v>122392708</v>
      </c>
      <c r="R114" s="357">
        <v>1192</v>
      </c>
      <c r="S114" s="2" t="s">
        <v>323</v>
      </c>
      <c r="T114" s="2">
        <v>1192</v>
      </c>
      <c r="U114" s="2" t="s">
        <v>323</v>
      </c>
      <c r="V114" s="2" t="s">
        <v>324</v>
      </c>
      <c r="W114" s="2">
        <v>1000</v>
      </c>
    </row>
    <row r="115" spans="1:23">
      <c r="A115" s="2" t="s">
        <v>1407</v>
      </c>
      <c r="B115" s="2">
        <v>2013</v>
      </c>
      <c r="C115" s="2">
        <v>1</v>
      </c>
      <c r="D115" s="2">
        <v>136502387</v>
      </c>
      <c r="E115" s="2">
        <v>4561100</v>
      </c>
      <c r="F115" s="2">
        <v>50</v>
      </c>
      <c r="G115" s="2">
        <v>301966</v>
      </c>
      <c r="H115" s="2">
        <v>301966</v>
      </c>
      <c r="I115" s="2" t="s">
        <v>344</v>
      </c>
      <c r="J115" s="2">
        <v>-565.44000000000005</v>
      </c>
      <c r="K115" s="2" t="s">
        <v>1730</v>
      </c>
      <c r="L115" s="2">
        <v>122392708</v>
      </c>
      <c r="R115" s="357">
        <v>1192</v>
      </c>
      <c r="S115" s="2" t="s">
        <v>323</v>
      </c>
      <c r="T115" s="2">
        <v>1192</v>
      </c>
      <c r="U115" s="2" t="s">
        <v>323</v>
      </c>
      <c r="V115" s="2" t="s">
        <v>324</v>
      </c>
      <c r="W115" s="2">
        <v>1000</v>
      </c>
    </row>
    <row r="116" spans="1:23">
      <c r="A116" s="2" t="s">
        <v>1407</v>
      </c>
      <c r="B116" s="2">
        <v>2013</v>
      </c>
      <c r="C116" s="2">
        <v>1</v>
      </c>
      <c r="D116" s="2">
        <v>136502387</v>
      </c>
      <c r="E116" s="2">
        <v>4561100</v>
      </c>
      <c r="F116" s="2">
        <v>50</v>
      </c>
      <c r="G116" s="2">
        <v>301966</v>
      </c>
      <c r="H116" s="2">
        <v>301966</v>
      </c>
      <c r="I116" s="2" t="s">
        <v>344</v>
      </c>
      <c r="J116" s="2">
        <v>-17.86</v>
      </c>
      <c r="K116" s="2" t="s">
        <v>1731</v>
      </c>
      <c r="L116" s="2">
        <v>122392708</v>
      </c>
      <c r="R116" s="357">
        <v>1192</v>
      </c>
      <c r="S116" s="2" t="s">
        <v>323</v>
      </c>
      <c r="T116" s="2">
        <v>1192</v>
      </c>
      <c r="U116" s="2" t="s">
        <v>323</v>
      </c>
      <c r="V116" s="2" t="s">
        <v>324</v>
      </c>
      <c r="W116" s="2">
        <v>1000</v>
      </c>
    </row>
    <row r="117" spans="1:23">
      <c r="A117" s="2" t="s">
        <v>1407</v>
      </c>
      <c r="B117" s="2">
        <v>2013</v>
      </c>
      <c r="C117" s="2">
        <v>1</v>
      </c>
      <c r="D117" s="2">
        <v>136502387</v>
      </c>
      <c r="E117" s="2">
        <v>4561100</v>
      </c>
      <c r="F117" s="2">
        <v>50</v>
      </c>
      <c r="G117" s="2">
        <v>301966</v>
      </c>
      <c r="H117" s="2">
        <v>301966</v>
      </c>
      <c r="I117" s="2" t="s">
        <v>344</v>
      </c>
      <c r="J117" s="2">
        <v>-246.21</v>
      </c>
      <c r="K117" s="2" t="s">
        <v>1732</v>
      </c>
      <c r="L117" s="2">
        <v>122392708</v>
      </c>
      <c r="R117" s="357">
        <v>1192</v>
      </c>
      <c r="S117" s="2" t="s">
        <v>323</v>
      </c>
      <c r="T117" s="2">
        <v>1192</v>
      </c>
      <c r="U117" s="2" t="s">
        <v>323</v>
      </c>
      <c r="V117" s="2" t="s">
        <v>324</v>
      </c>
      <c r="W117" s="2">
        <v>1000</v>
      </c>
    </row>
    <row r="118" spans="1:23">
      <c r="A118" s="2" t="s">
        <v>1407</v>
      </c>
      <c r="B118" s="2">
        <v>2013</v>
      </c>
      <c r="C118" s="2">
        <v>1</v>
      </c>
      <c r="D118" s="2">
        <v>136502387</v>
      </c>
      <c r="E118" s="2">
        <v>4561100</v>
      </c>
      <c r="F118" s="2">
        <v>50</v>
      </c>
      <c r="G118" s="2">
        <v>301966</v>
      </c>
      <c r="H118" s="2">
        <v>301966</v>
      </c>
      <c r="I118" s="2" t="s">
        <v>344</v>
      </c>
      <c r="J118" s="358">
        <v>-1172.82</v>
      </c>
      <c r="K118" s="2" t="s">
        <v>1733</v>
      </c>
      <c r="L118" s="2">
        <v>122392708</v>
      </c>
      <c r="R118" s="357">
        <v>1192</v>
      </c>
      <c r="S118" s="2" t="s">
        <v>323</v>
      </c>
      <c r="T118" s="2">
        <v>1192</v>
      </c>
      <c r="U118" s="2" t="s">
        <v>323</v>
      </c>
      <c r="V118" s="2" t="s">
        <v>324</v>
      </c>
      <c r="W118" s="2">
        <v>1000</v>
      </c>
    </row>
    <row r="119" spans="1:23">
      <c r="A119" s="2" t="s">
        <v>1407</v>
      </c>
      <c r="B119" s="2">
        <v>2013</v>
      </c>
      <c r="C119" s="2">
        <v>1</v>
      </c>
      <c r="D119" s="2">
        <v>136502387</v>
      </c>
      <c r="E119" s="2">
        <v>4561100</v>
      </c>
      <c r="F119" s="2">
        <v>50</v>
      </c>
      <c r="G119" s="2">
        <v>301966</v>
      </c>
      <c r="H119" s="2">
        <v>301966</v>
      </c>
      <c r="I119" s="2" t="s">
        <v>344</v>
      </c>
      <c r="J119" s="2">
        <v>-332.43</v>
      </c>
      <c r="K119" s="2" t="s">
        <v>1729</v>
      </c>
      <c r="L119" s="2">
        <v>122392708</v>
      </c>
      <c r="R119" s="357">
        <v>1192</v>
      </c>
      <c r="S119" s="2" t="s">
        <v>323</v>
      </c>
      <c r="T119" s="2">
        <v>1192</v>
      </c>
      <c r="U119" s="2" t="s">
        <v>323</v>
      </c>
      <c r="V119" s="2" t="s">
        <v>324</v>
      </c>
      <c r="W119" s="2">
        <v>1000</v>
      </c>
    </row>
    <row r="120" spans="1:23">
      <c r="A120" s="2" t="s">
        <v>1407</v>
      </c>
      <c r="B120" s="2">
        <v>2013</v>
      </c>
      <c r="C120" s="2">
        <v>1</v>
      </c>
      <c r="D120" s="2">
        <v>136507572</v>
      </c>
      <c r="E120" s="2">
        <v>4561100</v>
      </c>
      <c r="F120" s="2">
        <v>70</v>
      </c>
      <c r="G120" s="2">
        <v>301973</v>
      </c>
      <c r="H120" s="2">
        <v>301973</v>
      </c>
      <c r="I120" s="2" t="s">
        <v>347</v>
      </c>
      <c r="J120" s="358">
        <v>-53674.96</v>
      </c>
      <c r="K120" s="2" t="s">
        <v>1734</v>
      </c>
      <c r="L120" s="2">
        <v>122395015</v>
      </c>
      <c r="R120" s="357">
        <v>1196</v>
      </c>
      <c r="S120" s="2" t="s">
        <v>316</v>
      </c>
      <c r="T120" s="2">
        <v>1196</v>
      </c>
      <c r="U120" s="2" t="s">
        <v>316</v>
      </c>
      <c r="V120" s="2" t="s">
        <v>317</v>
      </c>
      <c r="W120" s="2">
        <v>1000</v>
      </c>
    </row>
    <row r="121" spans="1:23">
      <c r="A121" s="2" t="s">
        <v>1407</v>
      </c>
      <c r="B121" s="2">
        <v>2013</v>
      </c>
      <c r="C121" s="2">
        <v>1</v>
      </c>
      <c r="D121" s="2">
        <v>136507572</v>
      </c>
      <c r="E121" s="2">
        <v>4561100</v>
      </c>
      <c r="F121" s="2">
        <v>50</v>
      </c>
      <c r="G121" s="2">
        <v>301972</v>
      </c>
      <c r="H121" s="2">
        <v>301972</v>
      </c>
      <c r="I121" s="2" t="s">
        <v>348</v>
      </c>
      <c r="J121" s="358">
        <v>-18858.77</v>
      </c>
      <c r="K121" s="2" t="s">
        <v>1734</v>
      </c>
      <c r="L121" s="2">
        <v>122395015</v>
      </c>
      <c r="R121" s="357">
        <v>1192</v>
      </c>
      <c r="S121" s="2" t="s">
        <v>323</v>
      </c>
      <c r="T121" s="2">
        <v>1192</v>
      </c>
      <c r="U121" s="2" t="s">
        <v>323</v>
      </c>
      <c r="V121" s="2" t="s">
        <v>324</v>
      </c>
      <c r="W121" s="2">
        <v>1000</v>
      </c>
    </row>
    <row r="122" spans="1:23">
      <c r="A122" s="2" t="s">
        <v>1407</v>
      </c>
      <c r="B122" s="2">
        <v>2013</v>
      </c>
      <c r="C122" s="2">
        <v>1</v>
      </c>
      <c r="D122" s="2">
        <v>136507572</v>
      </c>
      <c r="E122" s="2">
        <v>4561100</v>
      </c>
      <c r="F122" s="2">
        <v>70</v>
      </c>
      <c r="G122" s="2">
        <v>301969</v>
      </c>
      <c r="H122" s="2">
        <v>301969</v>
      </c>
      <c r="I122" s="2" t="s">
        <v>346</v>
      </c>
      <c r="J122" s="358">
        <v>-12876.36</v>
      </c>
      <c r="K122" s="2" t="s">
        <v>1735</v>
      </c>
      <c r="L122" s="2">
        <v>122395015</v>
      </c>
      <c r="R122" s="357">
        <v>1196</v>
      </c>
      <c r="S122" s="2" t="s">
        <v>316</v>
      </c>
      <c r="T122" s="2">
        <v>1196</v>
      </c>
      <c r="U122" s="2" t="s">
        <v>316</v>
      </c>
      <c r="V122" s="2" t="s">
        <v>317</v>
      </c>
      <c r="W122" s="2">
        <v>1000</v>
      </c>
    </row>
    <row r="123" spans="1:23">
      <c r="A123" s="2" t="s">
        <v>1407</v>
      </c>
      <c r="B123" s="2">
        <v>2013</v>
      </c>
      <c r="C123" s="2">
        <v>1</v>
      </c>
      <c r="D123" s="2">
        <v>136507572</v>
      </c>
      <c r="E123" s="2">
        <v>4561100</v>
      </c>
      <c r="F123" s="2">
        <v>50</v>
      </c>
      <c r="G123" s="2">
        <v>301968</v>
      </c>
      <c r="H123" s="2">
        <v>301968</v>
      </c>
      <c r="I123" s="2" t="s">
        <v>345</v>
      </c>
      <c r="J123" s="358">
        <v>-4524.12</v>
      </c>
      <c r="K123" s="2" t="s">
        <v>1735</v>
      </c>
      <c r="L123" s="2">
        <v>122395015</v>
      </c>
      <c r="R123" s="357">
        <v>1192</v>
      </c>
      <c r="S123" s="2" t="s">
        <v>323</v>
      </c>
      <c r="T123" s="2">
        <v>1192</v>
      </c>
      <c r="U123" s="2" t="s">
        <v>323</v>
      </c>
      <c r="V123" s="2" t="s">
        <v>324</v>
      </c>
      <c r="W123" s="2">
        <v>1000</v>
      </c>
    </row>
    <row r="124" spans="1:23">
      <c r="A124" s="2" t="s">
        <v>1407</v>
      </c>
      <c r="B124" s="2">
        <v>2013</v>
      </c>
      <c r="C124" s="2">
        <v>1</v>
      </c>
      <c r="D124" s="2">
        <v>136507572</v>
      </c>
      <c r="E124" s="2">
        <v>4561100</v>
      </c>
      <c r="F124" s="2">
        <v>50</v>
      </c>
      <c r="G124" s="2">
        <v>301966</v>
      </c>
      <c r="H124" s="2">
        <v>301966</v>
      </c>
      <c r="I124" s="2" t="s">
        <v>344</v>
      </c>
      <c r="J124" s="358">
        <v>-2100</v>
      </c>
      <c r="K124" s="2" t="s">
        <v>1736</v>
      </c>
      <c r="L124" s="2">
        <v>122395015</v>
      </c>
      <c r="R124" s="357">
        <v>1192</v>
      </c>
      <c r="S124" s="2" t="s">
        <v>323</v>
      </c>
      <c r="T124" s="2">
        <v>1192</v>
      </c>
      <c r="U124" s="2" t="s">
        <v>323</v>
      </c>
      <c r="V124" s="2" t="s">
        <v>324</v>
      </c>
      <c r="W124" s="2">
        <v>1000</v>
      </c>
    </row>
    <row r="125" spans="1:23">
      <c r="A125" s="2" t="s">
        <v>1407</v>
      </c>
      <c r="B125" s="2">
        <v>2013</v>
      </c>
      <c r="C125" s="2">
        <v>1</v>
      </c>
      <c r="D125" s="2">
        <v>136507572</v>
      </c>
      <c r="E125" s="2">
        <v>4561100</v>
      </c>
      <c r="F125" s="2">
        <v>70</v>
      </c>
      <c r="G125" s="2">
        <v>301969</v>
      </c>
      <c r="H125" s="2">
        <v>301969</v>
      </c>
      <c r="I125" s="2" t="s">
        <v>346</v>
      </c>
      <c r="J125" s="358">
        <v>-1559</v>
      </c>
      <c r="K125" s="2" t="s">
        <v>1737</v>
      </c>
      <c r="L125" s="2">
        <v>122395015</v>
      </c>
      <c r="R125" s="357">
        <v>1196</v>
      </c>
      <c r="S125" s="2" t="s">
        <v>316</v>
      </c>
      <c r="T125" s="2">
        <v>1196</v>
      </c>
      <c r="U125" s="2" t="s">
        <v>316</v>
      </c>
      <c r="V125" s="2" t="s">
        <v>317</v>
      </c>
      <c r="W125" s="2">
        <v>1000</v>
      </c>
    </row>
    <row r="126" spans="1:23">
      <c r="A126" s="2" t="s">
        <v>1407</v>
      </c>
      <c r="B126" s="2">
        <v>2013</v>
      </c>
      <c r="C126" s="2">
        <v>1</v>
      </c>
      <c r="D126" s="2">
        <v>136507572</v>
      </c>
      <c r="E126" s="2">
        <v>4561100</v>
      </c>
      <c r="F126" s="2">
        <v>70</v>
      </c>
      <c r="G126" s="2">
        <v>301973</v>
      </c>
      <c r="H126" s="2">
        <v>301973</v>
      </c>
      <c r="I126" s="2" t="s">
        <v>347</v>
      </c>
      <c r="J126" s="358">
        <v>16845.11</v>
      </c>
      <c r="K126" s="2" t="s">
        <v>1734</v>
      </c>
      <c r="L126" s="2">
        <v>122395015</v>
      </c>
      <c r="R126" s="357">
        <v>1196</v>
      </c>
      <c r="S126" s="2" t="s">
        <v>316</v>
      </c>
      <c r="T126" s="2">
        <v>1196</v>
      </c>
      <c r="U126" s="2" t="s">
        <v>316</v>
      </c>
      <c r="V126" s="2" t="s">
        <v>317</v>
      </c>
      <c r="W126" s="2">
        <v>1000</v>
      </c>
    </row>
    <row r="127" spans="1:23">
      <c r="A127" s="2" t="s">
        <v>1407</v>
      </c>
      <c r="B127" s="2">
        <v>2013</v>
      </c>
      <c r="C127" s="2">
        <v>1</v>
      </c>
      <c r="D127" s="2">
        <v>136507572</v>
      </c>
      <c r="E127" s="2">
        <v>4561100</v>
      </c>
      <c r="F127" s="2">
        <v>50</v>
      </c>
      <c r="G127" s="2">
        <v>301972</v>
      </c>
      <c r="H127" s="2">
        <v>301972</v>
      </c>
      <c r="I127" s="2" t="s">
        <v>348</v>
      </c>
      <c r="J127" s="358">
        <v>5918.55</v>
      </c>
      <c r="K127" s="2" t="s">
        <v>1734</v>
      </c>
      <c r="L127" s="2">
        <v>122395015</v>
      </c>
      <c r="R127" s="357">
        <v>1192</v>
      </c>
      <c r="S127" s="2" t="s">
        <v>323</v>
      </c>
      <c r="T127" s="2">
        <v>1192</v>
      </c>
      <c r="U127" s="2" t="s">
        <v>323</v>
      </c>
      <c r="V127" s="2" t="s">
        <v>324</v>
      </c>
      <c r="W127" s="2">
        <v>1000</v>
      </c>
    </row>
    <row r="128" spans="1:23">
      <c r="A128" s="2" t="s">
        <v>1407</v>
      </c>
      <c r="B128" s="2">
        <v>2013</v>
      </c>
      <c r="C128" s="2">
        <v>1</v>
      </c>
      <c r="D128" s="2">
        <v>136507572</v>
      </c>
      <c r="E128" s="2">
        <v>4561100</v>
      </c>
      <c r="F128" s="2">
        <v>70</v>
      </c>
      <c r="G128" s="2">
        <v>301973</v>
      </c>
      <c r="H128" s="2">
        <v>301973</v>
      </c>
      <c r="I128" s="2" t="s">
        <v>347</v>
      </c>
      <c r="J128" s="358">
        <v>-19313.39</v>
      </c>
      <c r="K128" s="2" t="s">
        <v>1738</v>
      </c>
      <c r="L128" s="2">
        <v>122395015</v>
      </c>
      <c r="R128" s="357">
        <v>1196</v>
      </c>
      <c r="S128" s="2" t="s">
        <v>316</v>
      </c>
      <c r="T128" s="2">
        <v>1196</v>
      </c>
      <c r="U128" s="2" t="s">
        <v>316</v>
      </c>
      <c r="V128" s="2" t="s">
        <v>317</v>
      </c>
      <c r="W128" s="2">
        <v>1000</v>
      </c>
    </row>
    <row r="129" spans="1:23">
      <c r="A129" s="2" t="s">
        <v>1407</v>
      </c>
      <c r="B129" s="2">
        <v>2013</v>
      </c>
      <c r="C129" s="2">
        <v>1</v>
      </c>
      <c r="D129" s="2">
        <v>136507572</v>
      </c>
      <c r="E129" s="2">
        <v>4561100</v>
      </c>
      <c r="F129" s="2">
        <v>50</v>
      </c>
      <c r="G129" s="2">
        <v>301972</v>
      </c>
      <c r="H129" s="2">
        <v>301972</v>
      </c>
      <c r="I129" s="2" t="s">
        <v>348</v>
      </c>
      <c r="J129" s="358">
        <v>-6785.79</v>
      </c>
      <c r="K129" s="2" t="s">
        <v>1738</v>
      </c>
      <c r="L129" s="2">
        <v>122395015</v>
      </c>
      <c r="R129" s="357">
        <v>1192</v>
      </c>
      <c r="S129" s="2" t="s">
        <v>323</v>
      </c>
      <c r="T129" s="2">
        <v>1192</v>
      </c>
      <c r="U129" s="2" t="s">
        <v>323</v>
      </c>
      <c r="V129" s="2" t="s">
        <v>324</v>
      </c>
      <c r="W129" s="2">
        <v>1000</v>
      </c>
    </row>
    <row r="130" spans="1:23">
      <c r="A130" s="2" t="s">
        <v>1407</v>
      </c>
      <c r="B130" s="2">
        <v>2013</v>
      </c>
      <c r="C130" s="2">
        <v>1</v>
      </c>
      <c r="D130" s="2">
        <v>136507572</v>
      </c>
      <c r="E130" s="2">
        <v>4561100</v>
      </c>
      <c r="F130" s="2">
        <v>70</v>
      </c>
      <c r="G130" s="2">
        <v>301973</v>
      </c>
      <c r="H130" s="2">
        <v>301973</v>
      </c>
      <c r="I130" s="2" t="s">
        <v>347</v>
      </c>
      <c r="J130" s="358">
        <v>-19313.39</v>
      </c>
      <c r="K130" s="2" t="s">
        <v>1739</v>
      </c>
      <c r="L130" s="2">
        <v>122395015</v>
      </c>
      <c r="R130" s="357">
        <v>1196</v>
      </c>
      <c r="S130" s="2" t="s">
        <v>316</v>
      </c>
      <c r="T130" s="2">
        <v>1196</v>
      </c>
      <c r="U130" s="2" t="s">
        <v>316</v>
      </c>
      <c r="V130" s="2" t="s">
        <v>317</v>
      </c>
      <c r="W130" s="2">
        <v>1000</v>
      </c>
    </row>
    <row r="131" spans="1:23">
      <c r="A131" s="2" t="s">
        <v>1407</v>
      </c>
      <c r="B131" s="2">
        <v>2013</v>
      </c>
      <c r="C131" s="2">
        <v>1</v>
      </c>
      <c r="D131" s="2">
        <v>136507572</v>
      </c>
      <c r="E131" s="2">
        <v>4561100</v>
      </c>
      <c r="F131" s="2">
        <v>50</v>
      </c>
      <c r="G131" s="2">
        <v>301972</v>
      </c>
      <c r="H131" s="2">
        <v>301972</v>
      </c>
      <c r="I131" s="2" t="s">
        <v>348</v>
      </c>
      <c r="J131" s="358">
        <v>-6785.79</v>
      </c>
      <c r="K131" s="2" t="s">
        <v>1739</v>
      </c>
      <c r="L131" s="2">
        <v>122395015</v>
      </c>
      <c r="R131" s="357">
        <v>1192</v>
      </c>
      <c r="S131" s="2" t="s">
        <v>323</v>
      </c>
      <c r="T131" s="2">
        <v>1192</v>
      </c>
      <c r="U131" s="2" t="s">
        <v>323</v>
      </c>
      <c r="V131" s="2" t="s">
        <v>324</v>
      </c>
      <c r="W131" s="2">
        <v>1000</v>
      </c>
    </row>
    <row r="132" spans="1:23">
      <c r="A132" s="2" t="s">
        <v>1407</v>
      </c>
      <c r="B132" s="2">
        <v>2013</v>
      </c>
      <c r="C132" s="2">
        <v>1</v>
      </c>
      <c r="D132" s="2">
        <v>136507572</v>
      </c>
      <c r="E132" s="2">
        <v>4561100</v>
      </c>
      <c r="F132" s="2">
        <v>50</v>
      </c>
      <c r="G132" s="2">
        <v>301972</v>
      </c>
      <c r="H132" s="2">
        <v>301972</v>
      </c>
      <c r="I132" s="2" t="s">
        <v>348</v>
      </c>
      <c r="J132" s="358">
        <v>-18858.77</v>
      </c>
      <c r="K132" s="2" t="s">
        <v>1740</v>
      </c>
      <c r="L132" s="2">
        <v>122395015</v>
      </c>
      <c r="R132" s="357">
        <v>1192</v>
      </c>
      <c r="S132" s="2" t="s">
        <v>323</v>
      </c>
      <c r="T132" s="2">
        <v>1192</v>
      </c>
      <c r="U132" s="2" t="s">
        <v>323</v>
      </c>
      <c r="V132" s="2" t="s">
        <v>324</v>
      </c>
      <c r="W132" s="2">
        <v>1000</v>
      </c>
    </row>
    <row r="133" spans="1:23">
      <c r="A133" s="2" t="s">
        <v>1407</v>
      </c>
      <c r="B133" s="2">
        <v>2013</v>
      </c>
      <c r="C133" s="2">
        <v>1</v>
      </c>
      <c r="D133" s="2">
        <v>136507572</v>
      </c>
      <c r="E133" s="2">
        <v>4561100</v>
      </c>
      <c r="F133" s="2">
        <v>50</v>
      </c>
      <c r="G133" s="2">
        <v>301966</v>
      </c>
      <c r="H133" s="2">
        <v>301966</v>
      </c>
      <c r="I133" s="2" t="s">
        <v>344</v>
      </c>
      <c r="J133" s="2">
        <v>-460</v>
      </c>
      <c r="K133" s="2" t="s">
        <v>1741</v>
      </c>
      <c r="L133" s="2">
        <v>122395015</v>
      </c>
      <c r="R133" s="357">
        <v>1192</v>
      </c>
      <c r="S133" s="2" t="s">
        <v>323</v>
      </c>
      <c r="T133" s="2">
        <v>1192</v>
      </c>
      <c r="U133" s="2" t="s">
        <v>323</v>
      </c>
      <c r="V133" s="2" t="s">
        <v>324</v>
      </c>
      <c r="W133" s="2">
        <v>1000</v>
      </c>
    </row>
    <row r="134" spans="1:23">
      <c r="A134" s="2" t="s">
        <v>1407</v>
      </c>
      <c r="B134" s="2">
        <v>2013</v>
      </c>
      <c r="C134" s="2">
        <v>1</v>
      </c>
      <c r="D134" s="2">
        <v>136507572</v>
      </c>
      <c r="E134" s="2">
        <v>4561100</v>
      </c>
      <c r="F134" s="2">
        <v>50</v>
      </c>
      <c r="G134" s="2">
        <v>301967</v>
      </c>
      <c r="H134" s="2">
        <v>301967</v>
      </c>
      <c r="I134" s="2" t="s">
        <v>233</v>
      </c>
      <c r="J134" s="358">
        <v>-1387</v>
      </c>
      <c r="K134" s="2" t="s">
        <v>1742</v>
      </c>
      <c r="L134" s="2">
        <v>122395015</v>
      </c>
      <c r="R134" s="357">
        <v>1192</v>
      </c>
      <c r="S134" s="2" t="s">
        <v>323</v>
      </c>
      <c r="T134" s="2">
        <v>1192</v>
      </c>
      <c r="U134" s="2" t="s">
        <v>323</v>
      </c>
      <c r="V134" s="2" t="s">
        <v>324</v>
      </c>
      <c r="W134" s="2">
        <v>1000</v>
      </c>
    </row>
    <row r="135" spans="1:23">
      <c r="A135" s="2" t="s">
        <v>1407</v>
      </c>
      <c r="B135" s="2">
        <v>2013</v>
      </c>
      <c r="C135" s="2">
        <v>1</v>
      </c>
      <c r="D135" s="2">
        <v>136507572</v>
      </c>
      <c r="E135" s="2">
        <v>4561100</v>
      </c>
      <c r="F135" s="2">
        <v>70</v>
      </c>
      <c r="G135" s="2">
        <v>301973</v>
      </c>
      <c r="H135" s="2">
        <v>301973</v>
      </c>
      <c r="I135" s="2" t="s">
        <v>347</v>
      </c>
      <c r="J135" s="2">
        <v>-343.49</v>
      </c>
      <c r="K135" s="2" t="s">
        <v>1743</v>
      </c>
      <c r="L135" s="2">
        <v>122395015</v>
      </c>
      <c r="R135" s="357">
        <v>1196</v>
      </c>
      <c r="S135" s="2" t="s">
        <v>316</v>
      </c>
      <c r="T135" s="2">
        <v>1196</v>
      </c>
      <c r="U135" s="2" t="s">
        <v>316</v>
      </c>
      <c r="V135" s="2" t="s">
        <v>317</v>
      </c>
      <c r="W135" s="2">
        <v>1000</v>
      </c>
    </row>
    <row r="136" spans="1:23">
      <c r="A136" s="2" t="s">
        <v>1407</v>
      </c>
      <c r="B136" s="2">
        <v>2013</v>
      </c>
      <c r="C136" s="2">
        <v>1</v>
      </c>
      <c r="D136" s="2">
        <v>136507572</v>
      </c>
      <c r="E136" s="2">
        <v>4561100</v>
      </c>
      <c r="F136" s="2">
        <v>50</v>
      </c>
      <c r="G136" s="2">
        <v>301972</v>
      </c>
      <c r="H136" s="2">
        <v>301972</v>
      </c>
      <c r="I136" s="2" t="s">
        <v>348</v>
      </c>
      <c r="J136" s="2">
        <v>-120.68</v>
      </c>
      <c r="K136" s="2" t="s">
        <v>1743</v>
      </c>
      <c r="L136" s="2">
        <v>122395015</v>
      </c>
      <c r="R136" s="357">
        <v>1192</v>
      </c>
      <c r="S136" s="2" t="s">
        <v>323</v>
      </c>
      <c r="T136" s="2">
        <v>1192</v>
      </c>
      <c r="U136" s="2" t="s">
        <v>323</v>
      </c>
      <c r="V136" s="2" t="s">
        <v>324</v>
      </c>
      <c r="W136" s="2">
        <v>1000</v>
      </c>
    </row>
    <row r="137" spans="1:23">
      <c r="A137" s="2" t="s">
        <v>1407</v>
      </c>
      <c r="B137" s="2">
        <v>2013</v>
      </c>
      <c r="C137" s="2">
        <v>1</v>
      </c>
      <c r="D137" s="2">
        <v>136507572</v>
      </c>
      <c r="E137" s="2">
        <v>4561100</v>
      </c>
      <c r="F137" s="2">
        <v>70</v>
      </c>
      <c r="G137" s="2">
        <v>301973</v>
      </c>
      <c r="H137" s="2">
        <v>301973</v>
      </c>
      <c r="I137" s="2" t="s">
        <v>347</v>
      </c>
      <c r="J137" s="2">
        <v>-343.49</v>
      </c>
      <c r="K137" s="2" t="s">
        <v>1744</v>
      </c>
      <c r="L137" s="2">
        <v>122395015</v>
      </c>
      <c r="R137" s="357">
        <v>1196</v>
      </c>
      <c r="S137" s="2" t="s">
        <v>316</v>
      </c>
      <c r="T137" s="2">
        <v>1196</v>
      </c>
      <c r="U137" s="2" t="s">
        <v>316</v>
      </c>
      <c r="V137" s="2" t="s">
        <v>317</v>
      </c>
      <c r="W137" s="2">
        <v>1000</v>
      </c>
    </row>
    <row r="138" spans="1:23">
      <c r="A138" s="2" t="s">
        <v>1407</v>
      </c>
      <c r="B138" s="2">
        <v>2013</v>
      </c>
      <c r="C138" s="2">
        <v>1</v>
      </c>
      <c r="D138" s="2">
        <v>136507572</v>
      </c>
      <c r="E138" s="2">
        <v>4561100</v>
      </c>
      <c r="F138" s="2">
        <v>50</v>
      </c>
      <c r="G138" s="2">
        <v>301972</v>
      </c>
      <c r="H138" s="2">
        <v>301972</v>
      </c>
      <c r="I138" s="2" t="s">
        <v>348</v>
      </c>
      <c r="J138" s="2">
        <v>-120.68</v>
      </c>
      <c r="K138" s="2" t="s">
        <v>1744</v>
      </c>
      <c r="L138" s="2">
        <v>122395015</v>
      </c>
      <c r="R138" s="357">
        <v>1192</v>
      </c>
      <c r="S138" s="2" t="s">
        <v>323</v>
      </c>
      <c r="T138" s="2">
        <v>1192</v>
      </c>
      <c r="U138" s="2" t="s">
        <v>323</v>
      </c>
      <c r="V138" s="2" t="s">
        <v>324</v>
      </c>
      <c r="W138" s="2">
        <v>1000</v>
      </c>
    </row>
    <row r="139" spans="1:23">
      <c r="A139" s="2" t="s">
        <v>1407</v>
      </c>
      <c r="B139" s="2">
        <v>2013</v>
      </c>
      <c r="C139" s="2">
        <v>1</v>
      </c>
      <c r="D139" s="2">
        <v>136507572</v>
      </c>
      <c r="E139" s="2">
        <v>4561100</v>
      </c>
      <c r="F139" s="2">
        <v>70</v>
      </c>
      <c r="G139" s="2">
        <v>301973</v>
      </c>
      <c r="H139" s="2">
        <v>301973</v>
      </c>
      <c r="I139" s="2" t="s">
        <v>347</v>
      </c>
      <c r="J139" s="358">
        <v>-53674.96</v>
      </c>
      <c r="K139" s="2" t="s">
        <v>1745</v>
      </c>
      <c r="L139" s="2">
        <v>122395015</v>
      </c>
      <c r="R139" s="357">
        <v>1196</v>
      </c>
      <c r="S139" s="2" t="s">
        <v>316</v>
      </c>
      <c r="T139" s="2">
        <v>1196</v>
      </c>
      <c r="U139" s="2" t="s">
        <v>316</v>
      </c>
      <c r="V139" s="2" t="s">
        <v>317</v>
      </c>
      <c r="W139" s="2">
        <v>1000</v>
      </c>
    </row>
    <row r="140" spans="1:23">
      <c r="A140" s="2" t="s">
        <v>1407</v>
      </c>
      <c r="B140" s="2">
        <v>2013</v>
      </c>
      <c r="C140" s="2">
        <v>1</v>
      </c>
      <c r="D140" s="2">
        <v>136516834</v>
      </c>
      <c r="E140" s="2">
        <v>4561100</v>
      </c>
      <c r="F140" s="2">
        <v>70</v>
      </c>
      <c r="G140" s="2">
        <v>301973</v>
      </c>
      <c r="H140" s="2">
        <v>301973</v>
      </c>
      <c r="I140" s="2" t="s">
        <v>347</v>
      </c>
      <c r="J140" s="358">
        <v>26247.84</v>
      </c>
      <c r="K140" s="2" t="s">
        <v>1746</v>
      </c>
      <c r="L140" s="2">
        <v>122396272</v>
      </c>
      <c r="R140" s="357">
        <v>1196</v>
      </c>
      <c r="S140" s="2" t="s">
        <v>316</v>
      </c>
      <c r="T140" s="2">
        <v>1196</v>
      </c>
      <c r="U140" s="2" t="s">
        <v>316</v>
      </c>
      <c r="V140" s="2" t="s">
        <v>317</v>
      </c>
      <c r="W140" s="2">
        <v>1000</v>
      </c>
    </row>
    <row r="141" spans="1:23">
      <c r="A141" s="2" t="s">
        <v>1407</v>
      </c>
      <c r="B141" s="2">
        <v>2013</v>
      </c>
      <c r="C141" s="2">
        <v>1</v>
      </c>
      <c r="D141" s="2">
        <v>136516834</v>
      </c>
      <c r="E141" s="2">
        <v>4561100</v>
      </c>
      <c r="F141" s="2">
        <v>50</v>
      </c>
      <c r="G141" s="2">
        <v>301972</v>
      </c>
      <c r="H141" s="2">
        <v>301972</v>
      </c>
      <c r="I141" s="2" t="s">
        <v>348</v>
      </c>
      <c r="J141" s="358">
        <v>9222.2199999999993</v>
      </c>
      <c r="K141" s="2" t="s">
        <v>1746</v>
      </c>
      <c r="L141" s="2">
        <v>122396272</v>
      </c>
      <c r="R141" s="357">
        <v>1192</v>
      </c>
      <c r="S141" s="2" t="s">
        <v>323</v>
      </c>
      <c r="T141" s="2">
        <v>1192</v>
      </c>
      <c r="U141" s="2" t="s">
        <v>323</v>
      </c>
      <c r="V141" s="2" t="s">
        <v>324</v>
      </c>
      <c r="W141" s="2">
        <v>1000</v>
      </c>
    </row>
    <row r="142" spans="1:23">
      <c r="A142" s="2" t="s">
        <v>1407</v>
      </c>
      <c r="B142" s="2">
        <v>2013</v>
      </c>
      <c r="C142" s="2">
        <v>1</v>
      </c>
      <c r="D142" s="2">
        <v>136564277</v>
      </c>
      <c r="E142" s="2">
        <v>4561100</v>
      </c>
      <c r="F142" s="2">
        <v>50</v>
      </c>
      <c r="G142" s="2">
        <v>302901</v>
      </c>
      <c r="H142" s="2">
        <v>302901</v>
      </c>
      <c r="I142" s="2" t="s">
        <v>343</v>
      </c>
      <c r="J142" s="358">
        <v>-9869.3700000000008</v>
      </c>
      <c r="K142" s="2" t="s">
        <v>1747</v>
      </c>
      <c r="L142" s="2">
        <v>6000023025</v>
      </c>
      <c r="R142" s="357">
        <v>1192</v>
      </c>
      <c r="S142" s="2" t="s">
        <v>323</v>
      </c>
      <c r="T142" s="2">
        <v>1192</v>
      </c>
      <c r="U142" s="2" t="s">
        <v>323</v>
      </c>
      <c r="V142" s="2" t="s">
        <v>324</v>
      </c>
      <c r="W142" s="2">
        <v>1000</v>
      </c>
    </row>
    <row r="143" spans="1:23">
      <c r="A143" s="2" t="s">
        <v>1407</v>
      </c>
      <c r="B143" s="2">
        <v>2013</v>
      </c>
      <c r="C143" s="2">
        <v>1</v>
      </c>
      <c r="D143" s="2">
        <v>136650345</v>
      </c>
      <c r="E143" s="2">
        <v>4561100</v>
      </c>
      <c r="F143" s="2">
        <v>50</v>
      </c>
      <c r="G143" s="2">
        <v>301967</v>
      </c>
      <c r="H143" s="2">
        <v>301967</v>
      </c>
      <c r="I143" s="2" t="s">
        <v>233</v>
      </c>
      <c r="J143" s="358">
        <v>-14343</v>
      </c>
      <c r="K143" s="2" t="s">
        <v>1748</v>
      </c>
      <c r="L143" s="2">
        <v>122414775</v>
      </c>
      <c r="R143" s="357">
        <v>1192</v>
      </c>
      <c r="S143" s="2" t="s">
        <v>323</v>
      </c>
      <c r="T143" s="2">
        <v>1192</v>
      </c>
      <c r="U143" s="2" t="s">
        <v>323</v>
      </c>
      <c r="V143" s="2" t="s">
        <v>324</v>
      </c>
      <c r="W143" s="2">
        <v>1000</v>
      </c>
    </row>
    <row r="144" spans="1:23">
      <c r="A144" s="2" t="s">
        <v>1407</v>
      </c>
      <c r="B144" s="2">
        <v>2013</v>
      </c>
      <c r="C144" s="2">
        <v>1</v>
      </c>
      <c r="D144" s="2">
        <v>136650613</v>
      </c>
      <c r="E144" s="2">
        <v>4561100</v>
      </c>
      <c r="F144" s="2">
        <v>50</v>
      </c>
      <c r="G144" s="2">
        <v>301966</v>
      </c>
      <c r="H144" s="2">
        <v>301966</v>
      </c>
      <c r="I144" s="2" t="s">
        <v>344</v>
      </c>
      <c r="J144" s="358">
        <v>-33488</v>
      </c>
      <c r="K144" s="2" t="s">
        <v>1749</v>
      </c>
      <c r="L144" s="2">
        <v>122414783</v>
      </c>
      <c r="R144" s="357">
        <v>1192</v>
      </c>
      <c r="S144" s="2" t="s">
        <v>323</v>
      </c>
      <c r="T144" s="2">
        <v>1192</v>
      </c>
      <c r="U144" s="2" t="s">
        <v>323</v>
      </c>
      <c r="V144" s="2" t="s">
        <v>324</v>
      </c>
      <c r="W144" s="2">
        <v>1000</v>
      </c>
    </row>
    <row r="145" spans="1:23">
      <c r="A145" s="2" t="s">
        <v>1407</v>
      </c>
      <c r="B145" s="2">
        <v>2013</v>
      </c>
      <c r="C145" s="2">
        <v>1</v>
      </c>
      <c r="D145" s="2">
        <v>136650613</v>
      </c>
      <c r="E145" s="2">
        <v>4561100</v>
      </c>
      <c r="F145" s="2">
        <v>50</v>
      </c>
      <c r="G145" s="2">
        <v>301967</v>
      </c>
      <c r="H145" s="2">
        <v>301967</v>
      </c>
      <c r="I145" s="2" t="s">
        <v>233</v>
      </c>
      <c r="J145" s="358">
        <v>-36594.47</v>
      </c>
      <c r="K145" s="2" t="s">
        <v>1750</v>
      </c>
      <c r="L145" s="2">
        <v>122414783</v>
      </c>
      <c r="R145" s="357">
        <v>1192</v>
      </c>
      <c r="S145" s="2" t="s">
        <v>323</v>
      </c>
      <c r="T145" s="2">
        <v>1192</v>
      </c>
      <c r="U145" s="2" t="s">
        <v>323</v>
      </c>
      <c r="V145" s="2" t="s">
        <v>324</v>
      </c>
      <c r="W145" s="2">
        <v>1000</v>
      </c>
    </row>
    <row r="146" spans="1:23">
      <c r="A146" s="2" t="s">
        <v>1407</v>
      </c>
      <c r="B146" s="2">
        <v>2013</v>
      </c>
      <c r="C146" s="2">
        <v>1</v>
      </c>
      <c r="D146" s="2">
        <v>136650613</v>
      </c>
      <c r="E146" s="2">
        <v>4561100</v>
      </c>
      <c r="F146" s="2">
        <v>50</v>
      </c>
      <c r="G146" s="2">
        <v>302901</v>
      </c>
      <c r="H146" s="2">
        <v>302901</v>
      </c>
      <c r="I146" s="2" t="s">
        <v>343</v>
      </c>
      <c r="J146" s="358">
        <v>-146754</v>
      </c>
      <c r="K146" s="2" t="s">
        <v>1751</v>
      </c>
      <c r="L146" s="2">
        <v>122414783</v>
      </c>
      <c r="R146" s="357">
        <v>1192</v>
      </c>
      <c r="S146" s="2" t="s">
        <v>323</v>
      </c>
      <c r="T146" s="2">
        <v>1192</v>
      </c>
      <c r="U146" s="2" t="s">
        <v>323</v>
      </c>
      <c r="V146" s="2" t="s">
        <v>324</v>
      </c>
      <c r="W146" s="2">
        <v>1000</v>
      </c>
    </row>
    <row r="147" spans="1:23">
      <c r="A147" s="2" t="s">
        <v>1407</v>
      </c>
      <c r="B147" s="2">
        <v>2013</v>
      </c>
      <c r="C147" s="2">
        <v>1</v>
      </c>
      <c r="D147" s="2">
        <v>136650613</v>
      </c>
      <c r="E147" s="2">
        <v>4561100</v>
      </c>
      <c r="F147" s="2">
        <v>50</v>
      </c>
      <c r="G147" s="2">
        <v>302901</v>
      </c>
      <c r="H147" s="2">
        <v>302901</v>
      </c>
      <c r="I147" s="2" t="s">
        <v>343</v>
      </c>
      <c r="J147" s="358">
        <v>-90000</v>
      </c>
      <c r="K147" s="2" t="s">
        <v>1752</v>
      </c>
      <c r="L147" s="2">
        <v>122414783</v>
      </c>
      <c r="R147" s="357">
        <v>1192</v>
      </c>
      <c r="S147" s="2" t="s">
        <v>323</v>
      </c>
      <c r="T147" s="2">
        <v>1192</v>
      </c>
      <c r="U147" s="2" t="s">
        <v>323</v>
      </c>
      <c r="V147" s="2" t="s">
        <v>324</v>
      </c>
      <c r="W147" s="2">
        <v>1000</v>
      </c>
    </row>
    <row r="148" spans="1:23">
      <c r="A148" s="2" t="s">
        <v>1407</v>
      </c>
      <c r="B148" s="2">
        <v>2013</v>
      </c>
      <c r="C148" s="2">
        <v>1</v>
      </c>
      <c r="D148" s="2">
        <v>136650613</v>
      </c>
      <c r="E148" s="2">
        <v>4561100</v>
      </c>
      <c r="F148" s="2">
        <v>50</v>
      </c>
      <c r="G148" s="2">
        <v>302901</v>
      </c>
      <c r="H148" s="2">
        <v>302901</v>
      </c>
      <c r="I148" s="2" t="s">
        <v>343</v>
      </c>
      <c r="J148" s="358">
        <v>-45000</v>
      </c>
      <c r="K148" s="2" t="s">
        <v>1753</v>
      </c>
      <c r="L148" s="2">
        <v>122414783</v>
      </c>
      <c r="R148" s="357">
        <v>1192</v>
      </c>
      <c r="S148" s="2" t="s">
        <v>323</v>
      </c>
      <c r="T148" s="2">
        <v>1192</v>
      </c>
      <c r="U148" s="2" t="s">
        <v>323</v>
      </c>
      <c r="V148" s="2" t="s">
        <v>324</v>
      </c>
      <c r="W148" s="2">
        <v>1000</v>
      </c>
    </row>
    <row r="149" spans="1:23">
      <c r="A149" s="2" t="s">
        <v>1407</v>
      </c>
      <c r="B149" s="2">
        <v>2013</v>
      </c>
      <c r="C149" s="2">
        <v>1</v>
      </c>
      <c r="D149" s="2">
        <v>136674224</v>
      </c>
      <c r="E149" s="2">
        <v>4561100</v>
      </c>
      <c r="F149" s="2">
        <v>50</v>
      </c>
      <c r="G149" s="2">
        <v>301968</v>
      </c>
      <c r="H149" s="2">
        <v>301968</v>
      </c>
      <c r="I149" s="2" t="s">
        <v>345</v>
      </c>
      <c r="J149" s="358">
        <v>50772.22</v>
      </c>
      <c r="K149" s="2" t="s">
        <v>1754</v>
      </c>
      <c r="L149" s="2">
        <v>122418338</v>
      </c>
      <c r="R149" s="357">
        <v>1192</v>
      </c>
      <c r="S149" s="2" t="s">
        <v>323</v>
      </c>
      <c r="T149" s="2">
        <v>1192</v>
      </c>
      <c r="U149" s="2" t="s">
        <v>323</v>
      </c>
      <c r="V149" s="2" t="s">
        <v>324</v>
      </c>
      <c r="W149" s="2">
        <v>1000</v>
      </c>
    </row>
    <row r="150" spans="1:23">
      <c r="A150" s="2" t="s">
        <v>1407</v>
      </c>
      <c r="B150" s="2">
        <v>2013</v>
      </c>
      <c r="C150" s="2">
        <v>1</v>
      </c>
      <c r="D150" s="2">
        <v>136674224</v>
      </c>
      <c r="E150" s="2">
        <v>4561100</v>
      </c>
      <c r="F150" s="2">
        <v>50</v>
      </c>
      <c r="G150" s="2">
        <v>301968</v>
      </c>
      <c r="H150" s="2">
        <v>301968</v>
      </c>
      <c r="I150" s="2" t="s">
        <v>345</v>
      </c>
      <c r="J150" s="358">
        <v>-194527.13</v>
      </c>
      <c r="K150" s="2" t="s">
        <v>1755</v>
      </c>
      <c r="L150" s="2">
        <v>122418338</v>
      </c>
      <c r="R150" s="357">
        <v>1192</v>
      </c>
      <c r="S150" s="2" t="s">
        <v>323</v>
      </c>
      <c r="T150" s="2">
        <v>1192</v>
      </c>
      <c r="U150" s="2" t="s">
        <v>323</v>
      </c>
      <c r="V150" s="2" t="s">
        <v>324</v>
      </c>
      <c r="W150" s="2">
        <v>1000</v>
      </c>
    </row>
    <row r="151" spans="1:23">
      <c r="A151" s="2" t="s">
        <v>1407</v>
      </c>
      <c r="B151" s="2">
        <v>2013</v>
      </c>
      <c r="C151" s="2">
        <v>1</v>
      </c>
      <c r="D151" s="2">
        <v>136743105</v>
      </c>
      <c r="E151" s="2">
        <v>4561100</v>
      </c>
      <c r="F151" s="2">
        <v>70</v>
      </c>
      <c r="G151" s="2">
        <v>301953</v>
      </c>
      <c r="H151" s="2">
        <v>301953</v>
      </c>
      <c r="I151" s="2" t="s">
        <v>1467</v>
      </c>
      <c r="J151" s="358">
        <v>-7639.14</v>
      </c>
      <c r="K151" s="2" t="s">
        <v>1721</v>
      </c>
      <c r="L151" s="2">
        <v>122443545</v>
      </c>
      <c r="R151" s="357">
        <v>1196</v>
      </c>
      <c r="S151" s="2" t="s">
        <v>316</v>
      </c>
      <c r="T151" s="2">
        <v>1196</v>
      </c>
      <c r="U151" s="2" t="s">
        <v>316</v>
      </c>
      <c r="V151" s="2" t="s">
        <v>317</v>
      </c>
      <c r="W151" s="2">
        <v>1000</v>
      </c>
    </row>
    <row r="152" spans="1:23">
      <c r="A152" s="2" t="s">
        <v>1407</v>
      </c>
      <c r="B152" s="2">
        <v>2013</v>
      </c>
      <c r="C152" s="2">
        <v>1</v>
      </c>
      <c r="D152" s="2">
        <v>136743105</v>
      </c>
      <c r="E152" s="2">
        <v>4561100</v>
      </c>
      <c r="F152" s="2">
        <v>70</v>
      </c>
      <c r="G152" s="2">
        <v>301973</v>
      </c>
      <c r="H152" s="2">
        <v>301973</v>
      </c>
      <c r="I152" s="2" t="s">
        <v>347</v>
      </c>
      <c r="J152" s="358">
        <v>13123.92</v>
      </c>
      <c r="K152" s="2" t="s">
        <v>1724</v>
      </c>
      <c r="L152" s="2">
        <v>122443545</v>
      </c>
      <c r="R152" s="357">
        <v>1196</v>
      </c>
      <c r="S152" s="2" t="s">
        <v>316</v>
      </c>
      <c r="T152" s="2">
        <v>1196</v>
      </c>
      <c r="U152" s="2" t="s">
        <v>316</v>
      </c>
      <c r="V152" s="2" t="s">
        <v>317</v>
      </c>
      <c r="W152" s="2">
        <v>1000</v>
      </c>
    </row>
    <row r="153" spans="1:23">
      <c r="A153" s="2" t="s">
        <v>1407</v>
      </c>
      <c r="B153" s="2">
        <v>2013</v>
      </c>
      <c r="C153" s="2">
        <v>1</v>
      </c>
      <c r="D153" s="2">
        <v>136743105</v>
      </c>
      <c r="E153" s="2">
        <v>4561100</v>
      </c>
      <c r="F153" s="2">
        <v>70</v>
      </c>
      <c r="G153" s="2">
        <v>301953</v>
      </c>
      <c r="H153" s="2">
        <v>301953</v>
      </c>
      <c r="I153" s="2" t="s">
        <v>1467</v>
      </c>
      <c r="J153" s="358">
        <v>-13123.92</v>
      </c>
      <c r="K153" s="2" t="s">
        <v>1724</v>
      </c>
      <c r="L153" s="2">
        <v>122443545</v>
      </c>
      <c r="R153" s="357">
        <v>1196</v>
      </c>
      <c r="S153" s="2" t="s">
        <v>316</v>
      </c>
      <c r="T153" s="2">
        <v>1196</v>
      </c>
      <c r="U153" s="2" t="s">
        <v>316</v>
      </c>
      <c r="V153" s="2" t="s">
        <v>317</v>
      </c>
      <c r="W153" s="2">
        <v>1000</v>
      </c>
    </row>
    <row r="154" spans="1:23">
      <c r="A154" s="2" t="s">
        <v>1407</v>
      </c>
      <c r="B154" s="2">
        <v>2013</v>
      </c>
      <c r="C154" s="2">
        <v>1</v>
      </c>
      <c r="D154" s="2">
        <v>136743105</v>
      </c>
      <c r="E154" s="2">
        <v>4561100</v>
      </c>
      <c r="F154" s="2">
        <v>70</v>
      </c>
      <c r="G154" s="2">
        <v>301973</v>
      </c>
      <c r="H154" s="2">
        <v>301973</v>
      </c>
      <c r="I154" s="2" t="s">
        <v>347</v>
      </c>
      <c r="J154" s="358">
        <v>-13123.92</v>
      </c>
      <c r="K154" s="2" t="s">
        <v>1746</v>
      </c>
      <c r="L154" s="2">
        <v>122443545</v>
      </c>
      <c r="R154" s="357">
        <v>1196</v>
      </c>
      <c r="S154" s="2" t="s">
        <v>316</v>
      </c>
      <c r="T154" s="2">
        <v>1196</v>
      </c>
      <c r="U154" s="2" t="s">
        <v>316</v>
      </c>
      <c r="V154" s="2" t="s">
        <v>317</v>
      </c>
      <c r="W154" s="2">
        <v>1000</v>
      </c>
    </row>
    <row r="155" spans="1:23">
      <c r="A155" s="2" t="s">
        <v>1407</v>
      </c>
      <c r="B155" s="2">
        <v>2013</v>
      </c>
      <c r="C155" s="2">
        <v>1</v>
      </c>
      <c r="D155" s="2">
        <v>136743105</v>
      </c>
      <c r="E155" s="2">
        <v>4561100</v>
      </c>
      <c r="F155" s="2">
        <v>70</v>
      </c>
      <c r="G155" s="2">
        <v>301953</v>
      </c>
      <c r="H155" s="2">
        <v>301953</v>
      </c>
      <c r="I155" s="2" t="s">
        <v>1467</v>
      </c>
      <c r="J155" s="358">
        <v>13123.92</v>
      </c>
      <c r="K155" s="2" t="s">
        <v>1746</v>
      </c>
      <c r="L155" s="2">
        <v>122443545</v>
      </c>
      <c r="R155" s="357">
        <v>1196</v>
      </c>
      <c r="S155" s="2" t="s">
        <v>316</v>
      </c>
      <c r="T155" s="2">
        <v>1196</v>
      </c>
      <c r="U155" s="2" t="s">
        <v>316</v>
      </c>
      <c r="V155" s="2" t="s">
        <v>317</v>
      </c>
      <c r="W155" s="2">
        <v>1000</v>
      </c>
    </row>
    <row r="156" spans="1:23">
      <c r="A156" s="2" t="s">
        <v>1407</v>
      </c>
      <c r="B156" s="2">
        <v>2013</v>
      </c>
      <c r="C156" s="2">
        <v>1</v>
      </c>
      <c r="D156" s="2">
        <v>136743105</v>
      </c>
      <c r="E156" s="2">
        <v>4561100</v>
      </c>
      <c r="F156" s="2">
        <v>70</v>
      </c>
      <c r="G156" s="2">
        <v>301973</v>
      </c>
      <c r="H156" s="2">
        <v>301973</v>
      </c>
      <c r="I156" s="2" t="s">
        <v>347</v>
      </c>
      <c r="J156" s="358">
        <v>4810.78</v>
      </c>
      <c r="K156" s="2" t="s">
        <v>1694</v>
      </c>
      <c r="L156" s="2">
        <v>122443545</v>
      </c>
      <c r="R156" s="357">
        <v>1196</v>
      </c>
      <c r="S156" s="2" t="s">
        <v>316</v>
      </c>
      <c r="T156" s="2">
        <v>1196</v>
      </c>
      <c r="U156" s="2" t="s">
        <v>316</v>
      </c>
      <c r="V156" s="2" t="s">
        <v>317</v>
      </c>
      <c r="W156" s="2">
        <v>1000</v>
      </c>
    </row>
    <row r="157" spans="1:23">
      <c r="A157" s="2" t="s">
        <v>1407</v>
      </c>
      <c r="B157" s="2">
        <v>2013</v>
      </c>
      <c r="C157" s="2">
        <v>1</v>
      </c>
      <c r="D157" s="2">
        <v>136743105</v>
      </c>
      <c r="E157" s="2">
        <v>4561100</v>
      </c>
      <c r="F157" s="2">
        <v>70</v>
      </c>
      <c r="G157" s="2">
        <v>301953</v>
      </c>
      <c r="H157" s="2">
        <v>301953</v>
      </c>
      <c r="I157" s="2" t="s">
        <v>1467</v>
      </c>
      <c r="J157" s="358">
        <v>-4810.78</v>
      </c>
      <c r="K157" s="2" t="s">
        <v>1694</v>
      </c>
      <c r="L157" s="2">
        <v>122443545</v>
      </c>
      <c r="R157" s="357">
        <v>1196</v>
      </c>
      <c r="S157" s="2" t="s">
        <v>316</v>
      </c>
      <c r="T157" s="2">
        <v>1196</v>
      </c>
      <c r="U157" s="2" t="s">
        <v>316</v>
      </c>
      <c r="V157" s="2" t="s">
        <v>317</v>
      </c>
      <c r="W157" s="2">
        <v>1000</v>
      </c>
    </row>
    <row r="158" spans="1:23">
      <c r="A158" s="2" t="s">
        <v>1407</v>
      </c>
      <c r="B158" s="2">
        <v>2013</v>
      </c>
      <c r="C158" s="2">
        <v>1</v>
      </c>
      <c r="D158" s="2">
        <v>136743105</v>
      </c>
      <c r="E158" s="2">
        <v>4561100</v>
      </c>
      <c r="F158" s="2">
        <v>70</v>
      </c>
      <c r="G158" s="2">
        <v>301973</v>
      </c>
      <c r="H158" s="2">
        <v>301973</v>
      </c>
      <c r="I158" s="2" t="s">
        <v>347</v>
      </c>
      <c r="J158" s="358">
        <v>9241.15</v>
      </c>
      <c r="K158" s="2" t="s">
        <v>1708</v>
      </c>
      <c r="L158" s="2">
        <v>122443545</v>
      </c>
      <c r="R158" s="357">
        <v>1196</v>
      </c>
      <c r="S158" s="2" t="s">
        <v>316</v>
      </c>
      <c r="T158" s="2">
        <v>1196</v>
      </c>
      <c r="U158" s="2" t="s">
        <v>316</v>
      </c>
      <c r="V158" s="2" t="s">
        <v>317</v>
      </c>
      <c r="W158" s="2">
        <v>1000</v>
      </c>
    </row>
    <row r="159" spans="1:23">
      <c r="A159" s="2" t="s">
        <v>1407</v>
      </c>
      <c r="B159" s="2">
        <v>2013</v>
      </c>
      <c r="C159" s="2">
        <v>1</v>
      </c>
      <c r="D159" s="2">
        <v>136743105</v>
      </c>
      <c r="E159" s="2">
        <v>4561100</v>
      </c>
      <c r="F159" s="2">
        <v>70</v>
      </c>
      <c r="G159" s="2">
        <v>301953</v>
      </c>
      <c r="H159" s="2">
        <v>301953</v>
      </c>
      <c r="I159" s="2" t="s">
        <v>1467</v>
      </c>
      <c r="J159" s="358">
        <v>-9241.15</v>
      </c>
      <c r="K159" s="2" t="s">
        <v>1708</v>
      </c>
      <c r="L159" s="2">
        <v>122443545</v>
      </c>
      <c r="R159" s="357">
        <v>1196</v>
      </c>
      <c r="S159" s="2" t="s">
        <v>316</v>
      </c>
      <c r="T159" s="2">
        <v>1196</v>
      </c>
      <c r="U159" s="2" t="s">
        <v>316</v>
      </c>
      <c r="V159" s="2" t="s">
        <v>317</v>
      </c>
      <c r="W159" s="2">
        <v>1000</v>
      </c>
    </row>
    <row r="160" spans="1:23">
      <c r="A160" s="2" t="s">
        <v>1407</v>
      </c>
      <c r="B160" s="2">
        <v>2013</v>
      </c>
      <c r="C160" s="2">
        <v>1</v>
      </c>
      <c r="D160" s="2">
        <v>136743105</v>
      </c>
      <c r="E160" s="2">
        <v>4561100</v>
      </c>
      <c r="F160" s="2">
        <v>70</v>
      </c>
      <c r="G160" s="2">
        <v>301973</v>
      </c>
      <c r="H160" s="2">
        <v>301973</v>
      </c>
      <c r="I160" s="2" t="s">
        <v>347</v>
      </c>
      <c r="J160" s="2">
        <v>740.55</v>
      </c>
      <c r="K160" s="2" t="s">
        <v>1703</v>
      </c>
      <c r="L160" s="2">
        <v>122443545</v>
      </c>
      <c r="R160" s="357">
        <v>1196</v>
      </c>
      <c r="S160" s="2" t="s">
        <v>316</v>
      </c>
      <c r="T160" s="2">
        <v>1196</v>
      </c>
      <c r="U160" s="2" t="s">
        <v>316</v>
      </c>
      <c r="V160" s="2" t="s">
        <v>317</v>
      </c>
      <c r="W160" s="2">
        <v>1000</v>
      </c>
    </row>
    <row r="161" spans="1:23">
      <c r="A161" s="2" t="s">
        <v>1407</v>
      </c>
      <c r="B161" s="2">
        <v>2013</v>
      </c>
      <c r="C161" s="2">
        <v>1</v>
      </c>
      <c r="D161" s="2">
        <v>136743105</v>
      </c>
      <c r="E161" s="2">
        <v>4561100</v>
      </c>
      <c r="F161" s="2">
        <v>70</v>
      </c>
      <c r="G161" s="2">
        <v>301953</v>
      </c>
      <c r="H161" s="2">
        <v>301953</v>
      </c>
      <c r="I161" s="2" t="s">
        <v>1467</v>
      </c>
      <c r="J161" s="2">
        <v>-740.55</v>
      </c>
      <c r="K161" s="2" t="s">
        <v>1703</v>
      </c>
      <c r="L161" s="2">
        <v>122443545</v>
      </c>
      <c r="R161" s="357">
        <v>1196</v>
      </c>
      <c r="S161" s="2" t="s">
        <v>316</v>
      </c>
      <c r="T161" s="2">
        <v>1196</v>
      </c>
      <c r="U161" s="2" t="s">
        <v>316</v>
      </c>
      <c r="V161" s="2" t="s">
        <v>317</v>
      </c>
      <c r="W161" s="2">
        <v>1000</v>
      </c>
    </row>
    <row r="162" spans="1:23">
      <c r="A162" s="2" t="s">
        <v>1407</v>
      </c>
      <c r="B162" s="2">
        <v>2013</v>
      </c>
      <c r="C162" s="2">
        <v>1</v>
      </c>
      <c r="D162" s="2">
        <v>136743105</v>
      </c>
      <c r="E162" s="2">
        <v>4561100</v>
      </c>
      <c r="F162" s="2">
        <v>70</v>
      </c>
      <c r="G162" s="2">
        <v>301973</v>
      </c>
      <c r="H162" s="2">
        <v>301973</v>
      </c>
      <c r="I162" s="2" t="s">
        <v>347</v>
      </c>
      <c r="J162" s="358">
        <v>1238.5899999999999</v>
      </c>
      <c r="K162" s="2" t="s">
        <v>1685</v>
      </c>
      <c r="L162" s="2">
        <v>122443545</v>
      </c>
      <c r="R162" s="357">
        <v>1196</v>
      </c>
      <c r="S162" s="2" t="s">
        <v>316</v>
      </c>
      <c r="T162" s="2">
        <v>1196</v>
      </c>
      <c r="U162" s="2" t="s">
        <v>316</v>
      </c>
      <c r="V162" s="2" t="s">
        <v>317</v>
      </c>
      <c r="W162" s="2">
        <v>1000</v>
      </c>
    </row>
    <row r="163" spans="1:23">
      <c r="A163" s="2" t="s">
        <v>1407</v>
      </c>
      <c r="B163" s="2">
        <v>2013</v>
      </c>
      <c r="C163" s="2">
        <v>1</v>
      </c>
      <c r="D163" s="2">
        <v>136743105</v>
      </c>
      <c r="E163" s="2">
        <v>4561100</v>
      </c>
      <c r="F163" s="2">
        <v>70</v>
      </c>
      <c r="G163" s="2">
        <v>301953</v>
      </c>
      <c r="H163" s="2">
        <v>301953</v>
      </c>
      <c r="I163" s="2" t="s">
        <v>1467</v>
      </c>
      <c r="J163" s="358">
        <v>-1238.5899999999999</v>
      </c>
      <c r="K163" s="2" t="s">
        <v>1685</v>
      </c>
      <c r="L163" s="2">
        <v>122443545</v>
      </c>
      <c r="R163" s="357">
        <v>1196</v>
      </c>
      <c r="S163" s="2" t="s">
        <v>316</v>
      </c>
      <c r="T163" s="2">
        <v>1196</v>
      </c>
      <c r="U163" s="2" t="s">
        <v>316</v>
      </c>
      <c r="V163" s="2" t="s">
        <v>317</v>
      </c>
      <c r="W163" s="2">
        <v>1000</v>
      </c>
    </row>
    <row r="164" spans="1:23">
      <c r="A164" s="2" t="s">
        <v>1407</v>
      </c>
      <c r="B164" s="2">
        <v>2013</v>
      </c>
      <c r="C164" s="2">
        <v>1</v>
      </c>
      <c r="D164" s="2">
        <v>136743105</v>
      </c>
      <c r="E164" s="2">
        <v>4561100</v>
      </c>
      <c r="F164" s="2">
        <v>70</v>
      </c>
      <c r="G164" s="2">
        <v>301973</v>
      </c>
      <c r="H164" s="2">
        <v>301973</v>
      </c>
      <c r="I164" s="2" t="s">
        <v>347</v>
      </c>
      <c r="J164" s="358">
        <v>3942</v>
      </c>
      <c r="K164" s="2" t="s">
        <v>1715</v>
      </c>
      <c r="L164" s="2">
        <v>122443545</v>
      </c>
      <c r="R164" s="357">
        <v>1196</v>
      </c>
      <c r="S164" s="2" t="s">
        <v>316</v>
      </c>
      <c r="T164" s="2">
        <v>1196</v>
      </c>
      <c r="U164" s="2" t="s">
        <v>316</v>
      </c>
      <c r="V164" s="2" t="s">
        <v>317</v>
      </c>
      <c r="W164" s="2">
        <v>1000</v>
      </c>
    </row>
    <row r="165" spans="1:23">
      <c r="A165" s="2" t="s">
        <v>1407</v>
      </c>
      <c r="B165" s="2">
        <v>2013</v>
      </c>
      <c r="C165" s="2">
        <v>1</v>
      </c>
      <c r="D165" s="2">
        <v>136743105</v>
      </c>
      <c r="E165" s="2">
        <v>4561100</v>
      </c>
      <c r="F165" s="2">
        <v>70</v>
      </c>
      <c r="G165" s="2">
        <v>301953</v>
      </c>
      <c r="H165" s="2">
        <v>301953</v>
      </c>
      <c r="I165" s="2" t="s">
        <v>1467</v>
      </c>
      <c r="J165" s="358">
        <v>-3942</v>
      </c>
      <c r="K165" s="2" t="s">
        <v>1756</v>
      </c>
      <c r="L165" s="2">
        <v>122443545</v>
      </c>
      <c r="R165" s="357">
        <v>1196</v>
      </c>
      <c r="S165" s="2" t="s">
        <v>316</v>
      </c>
      <c r="T165" s="2">
        <v>1196</v>
      </c>
      <c r="U165" s="2" t="s">
        <v>316</v>
      </c>
      <c r="V165" s="2" t="s">
        <v>317</v>
      </c>
      <c r="W165" s="2">
        <v>1000</v>
      </c>
    </row>
    <row r="166" spans="1:23">
      <c r="A166" s="2" t="s">
        <v>1407</v>
      </c>
      <c r="B166" s="2">
        <v>2013</v>
      </c>
      <c r="C166" s="2">
        <v>1</v>
      </c>
      <c r="D166" s="2">
        <v>136743105</v>
      </c>
      <c r="E166" s="2">
        <v>4561100</v>
      </c>
      <c r="F166" s="2">
        <v>70</v>
      </c>
      <c r="G166" s="2">
        <v>301973</v>
      </c>
      <c r="H166" s="2">
        <v>301973</v>
      </c>
      <c r="I166" s="2" t="s">
        <v>347</v>
      </c>
      <c r="J166" s="2">
        <v>343.49</v>
      </c>
      <c r="K166" s="2" t="s">
        <v>1744</v>
      </c>
      <c r="L166" s="2">
        <v>122443545</v>
      </c>
      <c r="R166" s="357">
        <v>1196</v>
      </c>
      <c r="S166" s="2" t="s">
        <v>316</v>
      </c>
      <c r="T166" s="2">
        <v>1196</v>
      </c>
      <c r="U166" s="2" t="s">
        <v>316</v>
      </c>
      <c r="V166" s="2" t="s">
        <v>317</v>
      </c>
      <c r="W166" s="2">
        <v>1000</v>
      </c>
    </row>
    <row r="167" spans="1:23">
      <c r="A167" s="2" t="s">
        <v>1407</v>
      </c>
      <c r="B167" s="2">
        <v>2013</v>
      </c>
      <c r="C167" s="2">
        <v>1</v>
      </c>
      <c r="D167" s="2">
        <v>136743105</v>
      </c>
      <c r="E167" s="2">
        <v>4561100</v>
      </c>
      <c r="F167" s="2">
        <v>70</v>
      </c>
      <c r="G167" s="2">
        <v>301953</v>
      </c>
      <c r="H167" s="2">
        <v>301953</v>
      </c>
      <c r="I167" s="2" t="s">
        <v>1467</v>
      </c>
      <c r="J167" s="2">
        <v>-343.49</v>
      </c>
      <c r="K167" s="2" t="s">
        <v>1744</v>
      </c>
      <c r="L167" s="2">
        <v>122443545</v>
      </c>
      <c r="R167" s="357">
        <v>1196</v>
      </c>
      <c r="S167" s="2" t="s">
        <v>316</v>
      </c>
      <c r="T167" s="2">
        <v>1196</v>
      </c>
      <c r="U167" s="2" t="s">
        <v>316</v>
      </c>
      <c r="V167" s="2" t="s">
        <v>317</v>
      </c>
      <c r="W167" s="2">
        <v>1000</v>
      </c>
    </row>
    <row r="168" spans="1:23">
      <c r="A168" s="2" t="s">
        <v>1407</v>
      </c>
      <c r="B168" s="2">
        <v>2013</v>
      </c>
      <c r="C168" s="2">
        <v>1</v>
      </c>
      <c r="D168" s="2">
        <v>136743105</v>
      </c>
      <c r="E168" s="2">
        <v>4561100</v>
      </c>
      <c r="F168" s="2">
        <v>70</v>
      </c>
      <c r="G168" s="2">
        <v>301973</v>
      </c>
      <c r="H168" s="2">
        <v>301973</v>
      </c>
      <c r="I168" s="2" t="s">
        <v>347</v>
      </c>
      <c r="J168" s="358">
        <v>53674.96</v>
      </c>
      <c r="K168" s="2" t="s">
        <v>1734</v>
      </c>
      <c r="L168" s="2">
        <v>122443545</v>
      </c>
      <c r="R168" s="357">
        <v>1196</v>
      </c>
      <c r="S168" s="2" t="s">
        <v>316</v>
      </c>
      <c r="T168" s="2">
        <v>1196</v>
      </c>
      <c r="U168" s="2" t="s">
        <v>316</v>
      </c>
      <c r="V168" s="2" t="s">
        <v>317</v>
      </c>
      <c r="W168" s="2">
        <v>1000</v>
      </c>
    </row>
    <row r="169" spans="1:23">
      <c r="A169" s="2" t="s">
        <v>1407</v>
      </c>
      <c r="B169" s="2">
        <v>2013</v>
      </c>
      <c r="C169" s="2">
        <v>1</v>
      </c>
      <c r="D169" s="2">
        <v>136743105</v>
      </c>
      <c r="E169" s="2">
        <v>4561100</v>
      </c>
      <c r="F169" s="2">
        <v>70</v>
      </c>
      <c r="G169" s="2">
        <v>301953</v>
      </c>
      <c r="H169" s="2">
        <v>301953</v>
      </c>
      <c r="I169" s="2" t="s">
        <v>1467</v>
      </c>
      <c r="J169" s="358">
        <v>-53674.96</v>
      </c>
      <c r="K169" s="2" t="s">
        <v>1734</v>
      </c>
      <c r="L169" s="2">
        <v>122443545</v>
      </c>
      <c r="R169" s="357">
        <v>1196</v>
      </c>
      <c r="S169" s="2" t="s">
        <v>316</v>
      </c>
      <c r="T169" s="2">
        <v>1196</v>
      </c>
      <c r="U169" s="2" t="s">
        <v>316</v>
      </c>
      <c r="V169" s="2" t="s">
        <v>317</v>
      </c>
      <c r="W169" s="2">
        <v>1000</v>
      </c>
    </row>
    <row r="170" spans="1:23">
      <c r="A170" s="2" t="s">
        <v>1407</v>
      </c>
      <c r="B170" s="2">
        <v>2013</v>
      </c>
      <c r="C170" s="2">
        <v>1</v>
      </c>
      <c r="D170" s="2">
        <v>136743105</v>
      </c>
      <c r="E170" s="2">
        <v>4561100</v>
      </c>
      <c r="F170" s="2">
        <v>70</v>
      </c>
      <c r="G170" s="2">
        <v>301973</v>
      </c>
      <c r="H170" s="2">
        <v>301973</v>
      </c>
      <c r="I170" s="2" t="s">
        <v>347</v>
      </c>
      <c r="J170" s="358">
        <v>-16845.11</v>
      </c>
      <c r="K170" s="2" t="s">
        <v>1734</v>
      </c>
      <c r="L170" s="2">
        <v>122443545</v>
      </c>
      <c r="R170" s="357">
        <v>1196</v>
      </c>
      <c r="S170" s="2" t="s">
        <v>316</v>
      </c>
      <c r="T170" s="2">
        <v>1196</v>
      </c>
      <c r="U170" s="2" t="s">
        <v>316</v>
      </c>
      <c r="V170" s="2" t="s">
        <v>317</v>
      </c>
      <c r="W170" s="2">
        <v>1000</v>
      </c>
    </row>
    <row r="171" spans="1:23">
      <c r="A171" s="2" t="s">
        <v>1407</v>
      </c>
      <c r="B171" s="2">
        <v>2013</v>
      </c>
      <c r="C171" s="2">
        <v>1</v>
      </c>
      <c r="D171" s="2">
        <v>136743105</v>
      </c>
      <c r="E171" s="2">
        <v>4561100</v>
      </c>
      <c r="F171" s="2">
        <v>70</v>
      </c>
      <c r="G171" s="2">
        <v>301953</v>
      </c>
      <c r="H171" s="2">
        <v>301953</v>
      </c>
      <c r="I171" s="2" t="s">
        <v>1467</v>
      </c>
      <c r="J171" s="358">
        <v>16845.11</v>
      </c>
      <c r="K171" s="2" t="s">
        <v>1734</v>
      </c>
      <c r="L171" s="2">
        <v>122443545</v>
      </c>
      <c r="R171" s="357">
        <v>1196</v>
      </c>
      <c r="S171" s="2" t="s">
        <v>316</v>
      </c>
      <c r="T171" s="2">
        <v>1196</v>
      </c>
      <c r="U171" s="2" t="s">
        <v>316</v>
      </c>
      <c r="V171" s="2" t="s">
        <v>317</v>
      </c>
      <c r="W171" s="2">
        <v>1000</v>
      </c>
    </row>
    <row r="172" spans="1:23">
      <c r="A172" s="2" t="s">
        <v>1407</v>
      </c>
      <c r="B172" s="2">
        <v>2013</v>
      </c>
      <c r="C172" s="2">
        <v>1</v>
      </c>
      <c r="D172" s="2">
        <v>136743105</v>
      </c>
      <c r="E172" s="2">
        <v>4561100</v>
      </c>
      <c r="F172" s="2">
        <v>70</v>
      </c>
      <c r="G172" s="2">
        <v>301973</v>
      </c>
      <c r="H172" s="2">
        <v>301973</v>
      </c>
      <c r="I172" s="2" t="s">
        <v>347</v>
      </c>
      <c r="J172" s="358">
        <v>19313.39</v>
      </c>
      <c r="K172" s="2" t="s">
        <v>1739</v>
      </c>
      <c r="L172" s="2">
        <v>122443545</v>
      </c>
      <c r="R172" s="357">
        <v>1196</v>
      </c>
      <c r="S172" s="2" t="s">
        <v>316</v>
      </c>
      <c r="T172" s="2">
        <v>1196</v>
      </c>
      <c r="U172" s="2" t="s">
        <v>316</v>
      </c>
      <c r="V172" s="2" t="s">
        <v>317</v>
      </c>
      <c r="W172" s="2">
        <v>1000</v>
      </c>
    </row>
    <row r="173" spans="1:23">
      <c r="A173" s="2" t="s">
        <v>1407</v>
      </c>
      <c r="B173" s="2">
        <v>2013</v>
      </c>
      <c r="C173" s="2">
        <v>1</v>
      </c>
      <c r="D173" s="2">
        <v>136743105</v>
      </c>
      <c r="E173" s="2">
        <v>4561100</v>
      </c>
      <c r="F173" s="2">
        <v>70</v>
      </c>
      <c r="G173" s="2">
        <v>301953</v>
      </c>
      <c r="H173" s="2">
        <v>301953</v>
      </c>
      <c r="I173" s="2" t="s">
        <v>1467</v>
      </c>
      <c r="J173" s="358">
        <v>-19313.39</v>
      </c>
      <c r="K173" s="2" t="s">
        <v>1739</v>
      </c>
      <c r="L173" s="2">
        <v>122443545</v>
      </c>
      <c r="R173" s="357">
        <v>1196</v>
      </c>
      <c r="S173" s="2" t="s">
        <v>316</v>
      </c>
      <c r="T173" s="2">
        <v>1196</v>
      </c>
      <c r="U173" s="2" t="s">
        <v>316</v>
      </c>
      <c r="V173" s="2" t="s">
        <v>317</v>
      </c>
      <c r="W173" s="2">
        <v>1000</v>
      </c>
    </row>
    <row r="174" spans="1:23">
      <c r="A174" s="2" t="s">
        <v>1407</v>
      </c>
      <c r="B174" s="2">
        <v>2013</v>
      </c>
      <c r="C174" s="2">
        <v>1</v>
      </c>
      <c r="D174" s="2">
        <v>136743105</v>
      </c>
      <c r="E174" s="2">
        <v>4561100</v>
      </c>
      <c r="F174" s="2">
        <v>70</v>
      </c>
      <c r="G174" s="2">
        <v>301973</v>
      </c>
      <c r="H174" s="2">
        <v>301973</v>
      </c>
      <c r="I174" s="2" t="s">
        <v>347</v>
      </c>
      <c r="J174" s="358">
        <v>10073.27</v>
      </c>
      <c r="K174" s="2" t="s">
        <v>1700</v>
      </c>
      <c r="L174" s="2">
        <v>122443545</v>
      </c>
      <c r="R174" s="357">
        <v>1196</v>
      </c>
      <c r="S174" s="2" t="s">
        <v>316</v>
      </c>
      <c r="T174" s="2">
        <v>1196</v>
      </c>
      <c r="U174" s="2" t="s">
        <v>316</v>
      </c>
      <c r="V174" s="2" t="s">
        <v>317</v>
      </c>
      <c r="W174" s="2">
        <v>1000</v>
      </c>
    </row>
    <row r="175" spans="1:23">
      <c r="A175" s="2" t="s">
        <v>1407</v>
      </c>
      <c r="B175" s="2">
        <v>2013</v>
      </c>
      <c r="C175" s="2">
        <v>1</v>
      </c>
      <c r="D175" s="2">
        <v>136743105</v>
      </c>
      <c r="E175" s="2">
        <v>4561100</v>
      </c>
      <c r="F175" s="2">
        <v>70</v>
      </c>
      <c r="G175" s="2">
        <v>301953</v>
      </c>
      <c r="H175" s="2">
        <v>301953</v>
      </c>
      <c r="I175" s="2" t="s">
        <v>1467</v>
      </c>
      <c r="J175" s="358">
        <v>-10073.27</v>
      </c>
      <c r="K175" s="2" t="s">
        <v>1700</v>
      </c>
      <c r="L175" s="2">
        <v>122443545</v>
      </c>
      <c r="R175" s="357">
        <v>1196</v>
      </c>
      <c r="S175" s="2" t="s">
        <v>316</v>
      </c>
      <c r="T175" s="2">
        <v>1196</v>
      </c>
      <c r="U175" s="2" t="s">
        <v>316</v>
      </c>
      <c r="V175" s="2" t="s">
        <v>317</v>
      </c>
      <c r="W175" s="2">
        <v>1000</v>
      </c>
    </row>
    <row r="176" spans="1:23">
      <c r="A176" s="2" t="s">
        <v>1407</v>
      </c>
      <c r="B176" s="2">
        <v>2013</v>
      </c>
      <c r="C176" s="2">
        <v>1</v>
      </c>
      <c r="D176" s="2">
        <v>136743105</v>
      </c>
      <c r="E176" s="2">
        <v>4561100</v>
      </c>
      <c r="F176" s="2">
        <v>70</v>
      </c>
      <c r="G176" s="2">
        <v>301973</v>
      </c>
      <c r="H176" s="2">
        <v>301973</v>
      </c>
      <c r="I176" s="2" t="s">
        <v>347</v>
      </c>
      <c r="J176" s="358">
        <v>7639.14</v>
      </c>
      <c r="K176" s="2" t="s">
        <v>1721</v>
      </c>
      <c r="L176" s="2">
        <v>122443545</v>
      </c>
      <c r="R176" s="357">
        <v>1196</v>
      </c>
      <c r="S176" s="2" t="s">
        <v>316</v>
      </c>
      <c r="T176" s="2">
        <v>1196</v>
      </c>
      <c r="U176" s="2" t="s">
        <v>316</v>
      </c>
      <c r="V176" s="2" t="s">
        <v>317</v>
      </c>
      <c r="W176" s="2">
        <v>1000</v>
      </c>
    </row>
    <row r="177" spans="1:23">
      <c r="A177" s="2" t="s">
        <v>1407</v>
      </c>
      <c r="B177" s="2">
        <v>2013</v>
      </c>
      <c r="C177" s="2">
        <v>1</v>
      </c>
      <c r="D177" s="2">
        <v>136754114</v>
      </c>
      <c r="E177" s="2">
        <v>4561100</v>
      </c>
      <c r="F177" s="2">
        <v>50</v>
      </c>
      <c r="G177" s="2">
        <v>302983</v>
      </c>
      <c r="H177" s="2">
        <v>302983</v>
      </c>
      <c r="I177" s="2" t="s">
        <v>1099</v>
      </c>
      <c r="J177" s="358">
        <v>-303750</v>
      </c>
      <c r="K177" s="2" t="s">
        <v>1757</v>
      </c>
      <c r="L177" s="2">
        <v>122443955</v>
      </c>
      <c r="R177" s="357">
        <v>1192</v>
      </c>
      <c r="S177" s="2" t="s">
        <v>323</v>
      </c>
      <c r="T177" s="2">
        <v>1192</v>
      </c>
      <c r="U177" s="2" t="s">
        <v>323</v>
      </c>
      <c r="V177" s="2" t="s">
        <v>324</v>
      </c>
      <c r="W177" s="2">
        <v>1000</v>
      </c>
    </row>
    <row r="178" spans="1:23">
      <c r="A178" s="2" t="s">
        <v>1407</v>
      </c>
      <c r="B178" s="2">
        <v>2013</v>
      </c>
      <c r="C178" s="2">
        <v>1</v>
      </c>
      <c r="D178" s="2">
        <v>136754114</v>
      </c>
      <c r="E178" s="2">
        <v>4561100</v>
      </c>
      <c r="F178" s="2">
        <v>50</v>
      </c>
      <c r="G178" s="2">
        <v>302983</v>
      </c>
      <c r="H178" s="2">
        <v>302983</v>
      </c>
      <c r="I178" s="2" t="s">
        <v>1099</v>
      </c>
      <c r="J178" s="358">
        <v>-6231</v>
      </c>
      <c r="K178" s="2" t="s">
        <v>1758</v>
      </c>
      <c r="L178" s="2">
        <v>122443955</v>
      </c>
      <c r="R178" s="357">
        <v>1192</v>
      </c>
      <c r="S178" s="2" t="s">
        <v>323</v>
      </c>
      <c r="T178" s="2">
        <v>1192</v>
      </c>
      <c r="U178" s="2" t="s">
        <v>323</v>
      </c>
      <c r="V178" s="2" t="s">
        <v>324</v>
      </c>
      <c r="W178" s="2">
        <v>1000</v>
      </c>
    </row>
    <row r="179" spans="1:23">
      <c r="A179" s="2" t="s">
        <v>1407</v>
      </c>
      <c r="B179" s="2">
        <v>2013</v>
      </c>
      <c r="C179" s="2">
        <v>1</v>
      </c>
      <c r="D179" s="2">
        <v>136401134</v>
      </c>
      <c r="E179" s="2">
        <v>4561910</v>
      </c>
      <c r="F179" s="2">
        <v>50</v>
      </c>
      <c r="G179" s="2">
        <v>301926</v>
      </c>
      <c r="H179" s="2">
        <v>301926</v>
      </c>
      <c r="I179" s="2" t="s">
        <v>351</v>
      </c>
      <c r="J179" s="2">
        <v>-706.64</v>
      </c>
      <c r="K179" s="2" t="s">
        <v>1759</v>
      </c>
      <c r="L179" s="2">
        <v>122376612</v>
      </c>
      <c r="R179" s="357">
        <v>1192</v>
      </c>
      <c r="S179" s="2" t="s">
        <v>323</v>
      </c>
      <c r="T179" s="2">
        <v>1192</v>
      </c>
      <c r="U179" s="2" t="s">
        <v>323</v>
      </c>
      <c r="V179" s="2" t="s">
        <v>324</v>
      </c>
      <c r="W179" s="2">
        <v>1000</v>
      </c>
    </row>
    <row r="180" spans="1:23">
      <c r="A180" s="2" t="s">
        <v>1407</v>
      </c>
      <c r="B180" s="2">
        <v>2013</v>
      </c>
      <c r="C180" s="2">
        <v>1</v>
      </c>
      <c r="D180" s="2">
        <v>136472837</v>
      </c>
      <c r="E180" s="2">
        <v>4561910</v>
      </c>
      <c r="F180" s="2">
        <v>50</v>
      </c>
      <c r="G180" s="2">
        <v>301926</v>
      </c>
      <c r="H180" s="2">
        <v>301926</v>
      </c>
      <c r="I180" s="2" t="s">
        <v>351</v>
      </c>
      <c r="J180" s="2">
        <v>502.64</v>
      </c>
      <c r="K180" s="2" t="s">
        <v>1101</v>
      </c>
      <c r="L180" s="2">
        <v>122383663</v>
      </c>
      <c r="R180" s="357">
        <v>1192</v>
      </c>
      <c r="S180" s="2" t="s">
        <v>323</v>
      </c>
      <c r="T180" s="2">
        <v>1192</v>
      </c>
      <c r="U180" s="2" t="s">
        <v>323</v>
      </c>
      <c r="V180" s="2" t="s">
        <v>324</v>
      </c>
      <c r="W180" s="2">
        <v>1000</v>
      </c>
    </row>
    <row r="181" spans="1:23">
      <c r="A181" s="2" t="s">
        <v>1407</v>
      </c>
      <c r="B181" s="2">
        <v>2013</v>
      </c>
      <c r="C181" s="2">
        <v>1</v>
      </c>
      <c r="D181" s="2">
        <v>136472838</v>
      </c>
      <c r="E181" s="2">
        <v>4561910</v>
      </c>
      <c r="F181" s="2">
        <v>50</v>
      </c>
      <c r="G181" s="2">
        <v>301926</v>
      </c>
      <c r="H181" s="2">
        <v>301926</v>
      </c>
      <c r="I181" s="2" t="s">
        <v>351</v>
      </c>
      <c r="J181" s="358">
        <v>110859.4</v>
      </c>
      <c r="K181" s="2" t="s">
        <v>1100</v>
      </c>
      <c r="L181" s="2">
        <v>122383664</v>
      </c>
      <c r="R181" s="357">
        <v>1192</v>
      </c>
      <c r="S181" s="2" t="s">
        <v>323</v>
      </c>
      <c r="T181" s="2">
        <v>1192</v>
      </c>
      <c r="U181" s="2" t="s">
        <v>323</v>
      </c>
      <c r="V181" s="2" t="s">
        <v>324</v>
      </c>
      <c r="W181" s="2">
        <v>1000</v>
      </c>
    </row>
    <row r="182" spans="1:23">
      <c r="A182" s="2" t="s">
        <v>1407</v>
      </c>
      <c r="B182" s="2">
        <v>2013</v>
      </c>
      <c r="C182" s="2">
        <v>1</v>
      </c>
      <c r="D182" s="2">
        <v>136482540</v>
      </c>
      <c r="E182" s="2">
        <v>4561910</v>
      </c>
      <c r="F182" s="2">
        <v>50</v>
      </c>
      <c r="G182" s="2">
        <v>301926</v>
      </c>
      <c r="H182" s="2">
        <v>301926</v>
      </c>
      <c r="I182" s="2" t="s">
        <v>351</v>
      </c>
      <c r="J182" s="358">
        <v>-19530</v>
      </c>
      <c r="K182" s="2" t="s">
        <v>1760</v>
      </c>
      <c r="L182" s="2">
        <v>122389630</v>
      </c>
      <c r="R182" s="357">
        <v>1192</v>
      </c>
      <c r="S182" s="2" t="s">
        <v>323</v>
      </c>
      <c r="T182" s="2">
        <v>1192</v>
      </c>
      <c r="U182" s="2" t="s">
        <v>323</v>
      </c>
      <c r="V182" s="2" t="s">
        <v>324</v>
      </c>
      <c r="W182" s="2">
        <v>1000</v>
      </c>
    </row>
    <row r="183" spans="1:23">
      <c r="A183" s="2" t="s">
        <v>1407</v>
      </c>
      <c r="B183" s="2">
        <v>2013</v>
      </c>
      <c r="C183" s="2">
        <v>1</v>
      </c>
      <c r="D183" s="2">
        <v>136482538</v>
      </c>
      <c r="E183" s="2">
        <v>4561910</v>
      </c>
      <c r="F183" s="2">
        <v>50</v>
      </c>
      <c r="G183" s="2">
        <v>301926</v>
      </c>
      <c r="H183" s="2">
        <v>301926</v>
      </c>
      <c r="I183" s="2" t="s">
        <v>351</v>
      </c>
      <c r="J183" s="358">
        <v>-91125</v>
      </c>
      <c r="K183" s="2" t="s">
        <v>1761</v>
      </c>
      <c r="L183" s="2">
        <v>122389628</v>
      </c>
      <c r="R183" s="357">
        <v>1192</v>
      </c>
      <c r="S183" s="2" t="s">
        <v>323</v>
      </c>
      <c r="T183" s="2">
        <v>1192</v>
      </c>
      <c r="U183" s="2" t="s">
        <v>323</v>
      </c>
      <c r="V183" s="2" t="s">
        <v>324</v>
      </c>
      <c r="W183" s="2">
        <v>1000</v>
      </c>
    </row>
    <row r="184" spans="1:23">
      <c r="A184" s="2" t="s">
        <v>1407</v>
      </c>
      <c r="B184" s="2">
        <v>2013</v>
      </c>
      <c r="C184" s="2">
        <v>1</v>
      </c>
      <c r="D184" s="2">
        <v>136650345</v>
      </c>
      <c r="E184" s="2">
        <v>4561910</v>
      </c>
      <c r="F184" s="2">
        <v>50</v>
      </c>
      <c r="G184" s="2">
        <v>301926</v>
      </c>
      <c r="H184" s="2">
        <v>301926</v>
      </c>
      <c r="I184" s="2" t="s">
        <v>351</v>
      </c>
      <c r="J184" s="358">
        <v>-106671.25</v>
      </c>
      <c r="K184" s="2" t="s">
        <v>1762</v>
      </c>
      <c r="L184" s="2">
        <v>122414775</v>
      </c>
      <c r="R184" s="357">
        <v>1192</v>
      </c>
      <c r="S184" s="2" t="s">
        <v>323</v>
      </c>
      <c r="T184" s="2">
        <v>1192</v>
      </c>
      <c r="U184" s="2" t="s">
        <v>323</v>
      </c>
      <c r="V184" s="2" t="s">
        <v>324</v>
      </c>
      <c r="W184" s="2">
        <v>1000</v>
      </c>
    </row>
    <row r="185" spans="1:23">
      <c r="A185" s="2" t="s">
        <v>1407</v>
      </c>
      <c r="B185" s="2">
        <v>2013</v>
      </c>
      <c r="C185" s="2">
        <v>1</v>
      </c>
      <c r="D185" s="2">
        <v>135633811</v>
      </c>
      <c r="E185" s="2">
        <v>4561920</v>
      </c>
      <c r="F185" s="2">
        <v>50</v>
      </c>
      <c r="G185" s="2">
        <v>301912</v>
      </c>
      <c r="H185" s="2">
        <v>301912</v>
      </c>
      <c r="I185" s="2" t="s">
        <v>352</v>
      </c>
      <c r="J185" s="358">
        <v>-1708.62</v>
      </c>
      <c r="K185" s="2" t="s">
        <v>1763</v>
      </c>
      <c r="L185" s="2">
        <v>122122332</v>
      </c>
      <c r="R185" s="357">
        <v>1192</v>
      </c>
      <c r="S185" s="2" t="s">
        <v>323</v>
      </c>
      <c r="T185" s="2">
        <v>1192</v>
      </c>
      <c r="U185" s="2" t="s">
        <v>323</v>
      </c>
      <c r="V185" s="2" t="s">
        <v>324</v>
      </c>
      <c r="W185" s="2">
        <v>1000</v>
      </c>
    </row>
    <row r="186" spans="1:23">
      <c r="A186" s="2" t="s">
        <v>1407</v>
      </c>
      <c r="B186" s="2">
        <v>2013</v>
      </c>
      <c r="C186" s="2">
        <v>1</v>
      </c>
      <c r="D186" s="2">
        <v>135633810</v>
      </c>
      <c r="E186" s="2">
        <v>4561920</v>
      </c>
      <c r="F186" s="2">
        <v>50</v>
      </c>
      <c r="G186" s="2">
        <v>302980</v>
      </c>
      <c r="H186" s="2">
        <v>302980</v>
      </c>
      <c r="I186" s="2" t="s">
        <v>242</v>
      </c>
      <c r="J186" s="358">
        <v>-8100</v>
      </c>
      <c r="K186" s="2" t="s">
        <v>1764</v>
      </c>
      <c r="L186" s="2">
        <v>122122331</v>
      </c>
      <c r="R186" s="357">
        <v>1192</v>
      </c>
      <c r="S186" s="2" t="s">
        <v>323</v>
      </c>
      <c r="T186" s="2">
        <v>1192</v>
      </c>
      <c r="U186" s="2" t="s">
        <v>323</v>
      </c>
      <c r="V186" s="2" t="s">
        <v>324</v>
      </c>
      <c r="W186" s="2">
        <v>1000</v>
      </c>
    </row>
    <row r="187" spans="1:23">
      <c r="A187" s="2" t="s">
        <v>1407</v>
      </c>
      <c r="B187" s="2">
        <v>2013</v>
      </c>
      <c r="C187" s="2">
        <v>1</v>
      </c>
      <c r="D187" s="2">
        <v>136364365</v>
      </c>
      <c r="E187" s="2">
        <v>4561920</v>
      </c>
      <c r="F187" s="2">
        <v>50</v>
      </c>
      <c r="G187" s="2">
        <v>301912</v>
      </c>
      <c r="H187" s="2">
        <v>301912</v>
      </c>
      <c r="I187" s="2" t="s">
        <v>352</v>
      </c>
      <c r="J187" s="358">
        <v>-1001.75</v>
      </c>
      <c r="K187" s="2" t="s">
        <v>1765</v>
      </c>
      <c r="L187" s="2">
        <v>122371171</v>
      </c>
      <c r="R187" s="357">
        <v>1192</v>
      </c>
      <c r="S187" s="2" t="s">
        <v>323</v>
      </c>
      <c r="T187" s="2">
        <v>1192</v>
      </c>
      <c r="U187" s="2" t="s">
        <v>323</v>
      </c>
      <c r="V187" s="2" t="s">
        <v>324</v>
      </c>
      <c r="W187" s="2">
        <v>1000</v>
      </c>
    </row>
    <row r="188" spans="1:23">
      <c r="A188" s="2" t="s">
        <v>1407</v>
      </c>
      <c r="B188" s="2">
        <v>2013</v>
      </c>
      <c r="C188" s="2">
        <v>1</v>
      </c>
      <c r="D188" s="2">
        <v>136364367</v>
      </c>
      <c r="E188" s="2">
        <v>4561920</v>
      </c>
      <c r="F188" s="2">
        <v>50</v>
      </c>
      <c r="G188" s="2">
        <v>301912</v>
      </c>
      <c r="H188" s="2">
        <v>301912</v>
      </c>
      <c r="I188" s="2" t="s">
        <v>352</v>
      </c>
      <c r="J188" s="358">
        <v>-25485.97</v>
      </c>
      <c r="K188" s="2" t="s">
        <v>1766</v>
      </c>
      <c r="L188" s="2">
        <v>122371173</v>
      </c>
      <c r="R188" s="357">
        <v>1192</v>
      </c>
      <c r="S188" s="2" t="s">
        <v>323</v>
      </c>
      <c r="T188" s="2">
        <v>1192</v>
      </c>
      <c r="U188" s="2" t="s">
        <v>323</v>
      </c>
      <c r="V188" s="2" t="s">
        <v>324</v>
      </c>
      <c r="W188" s="2">
        <v>1000</v>
      </c>
    </row>
    <row r="189" spans="1:23">
      <c r="A189" s="2" t="s">
        <v>1407</v>
      </c>
      <c r="B189" s="2">
        <v>2013</v>
      </c>
      <c r="C189" s="2">
        <v>1</v>
      </c>
      <c r="D189" s="2">
        <v>136364366</v>
      </c>
      <c r="E189" s="2">
        <v>4561920</v>
      </c>
      <c r="F189" s="2">
        <v>50</v>
      </c>
      <c r="G189" s="2">
        <v>301912</v>
      </c>
      <c r="H189" s="2">
        <v>301912</v>
      </c>
      <c r="I189" s="2" t="s">
        <v>352</v>
      </c>
      <c r="J189" s="358">
        <v>-4225.1099999999997</v>
      </c>
      <c r="K189" s="2" t="s">
        <v>1767</v>
      </c>
      <c r="L189" s="2">
        <v>122371172</v>
      </c>
      <c r="R189" s="357">
        <v>1192</v>
      </c>
      <c r="S189" s="2" t="s">
        <v>323</v>
      </c>
      <c r="T189" s="2">
        <v>1192</v>
      </c>
      <c r="U189" s="2" t="s">
        <v>323</v>
      </c>
      <c r="V189" s="2" t="s">
        <v>324</v>
      </c>
      <c r="W189" s="2">
        <v>1000</v>
      </c>
    </row>
    <row r="190" spans="1:23">
      <c r="A190" s="2" t="s">
        <v>1407</v>
      </c>
      <c r="B190" s="2">
        <v>2013</v>
      </c>
      <c r="C190" s="2">
        <v>1</v>
      </c>
      <c r="D190" s="2">
        <v>136364366</v>
      </c>
      <c r="E190" s="2">
        <v>4561920</v>
      </c>
      <c r="F190" s="2">
        <v>50</v>
      </c>
      <c r="G190" s="2">
        <v>302980</v>
      </c>
      <c r="H190" s="2">
        <v>302980</v>
      </c>
      <c r="I190" s="2" t="s">
        <v>242</v>
      </c>
      <c r="J190" s="358">
        <v>-36450</v>
      </c>
      <c r="K190" s="2" t="s">
        <v>1768</v>
      </c>
      <c r="L190" s="2">
        <v>122371172</v>
      </c>
      <c r="R190" s="357">
        <v>1192</v>
      </c>
      <c r="S190" s="2" t="s">
        <v>323</v>
      </c>
      <c r="T190" s="2">
        <v>1192</v>
      </c>
      <c r="U190" s="2" t="s">
        <v>323</v>
      </c>
      <c r="V190" s="2" t="s">
        <v>324</v>
      </c>
      <c r="W190" s="2">
        <v>1000</v>
      </c>
    </row>
    <row r="191" spans="1:23">
      <c r="A191" s="2" t="s">
        <v>1407</v>
      </c>
      <c r="B191" s="2">
        <v>2013</v>
      </c>
      <c r="C191" s="2">
        <v>1</v>
      </c>
      <c r="D191" s="2">
        <v>136372397</v>
      </c>
      <c r="E191" s="2">
        <v>4561920</v>
      </c>
      <c r="F191" s="2">
        <v>50</v>
      </c>
      <c r="G191" s="2">
        <v>301912</v>
      </c>
      <c r="H191" s="2">
        <v>301912</v>
      </c>
      <c r="I191" s="2" t="s">
        <v>352</v>
      </c>
      <c r="J191" s="358">
        <v>-7074.84</v>
      </c>
      <c r="K191" s="2" t="s">
        <v>1769</v>
      </c>
      <c r="L191" s="2">
        <v>122369597</v>
      </c>
      <c r="R191" s="357">
        <v>1192</v>
      </c>
      <c r="S191" s="2" t="s">
        <v>323</v>
      </c>
      <c r="T191" s="2">
        <v>1192</v>
      </c>
      <c r="U191" s="2" t="s">
        <v>323</v>
      </c>
      <c r="V191" s="2" t="s">
        <v>324</v>
      </c>
      <c r="W191" s="2">
        <v>1000</v>
      </c>
    </row>
    <row r="192" spans="1:23">
      <c r="A192" s="2" t="s">
        <v>1407</v>
      </c>
      <c r="B192" s="2">
        <v>2013</v>
      </c>
      <c r="C192" s="2">
        <v>1</v>
      </c>
      <c r="D192" s="2">
        <v>136383864</v>
      </c>
      <c r="E192" s="2">
        <v>4561920</v>
      </c>
      <c r="F192" s="2">
        <v>50</v>
      </c>
      <c r="G192" s="2">
        <v>301917</v>
      </c>
      <c r="H192" s="2">
        <v>301917</v>
      </c>
      <c r="I192" s="2" t="s">
        <v>241</v>
      </c>
      <c r="J192" s="2">
        <v>-852.19</v>
      </c>
      <c r="K192" s="2" t="s">
        <v>1770</v>
      </c>
      <c r="L192" s="2">
        <v>122371523</v>
      </c>
      <c r="R192" s="357">
        <v>1192</v>
      </c>
      <c r="S192" s="2" t="s">
        <v>323</v>
      </c>
      <c r="T192" s="2">
        <v>1192</v>
      </c>
      <c r="U192" s="2" t="s">
        <v>323</v>
      </c>
      <c r="V192" s="2" t="s">
        <v>324</v>
      </c>
      <c r="W192" s="2">
        <v>1000</v>
      </c>
    </row>
    <row r="193" spans="1:23">
      <c r="A193" s="2" t="s">
        <v>1407</v>
      </c>
      <c r="B193" s="2">
        <v>2013</v>
      </c>
      <c r="C193" s="2">
        <v>1</v>
      </c>
      <c r="D193" s="2">
        <v>136401134</v>
      </c>
      <c r="E193" s="2">
        <v>4561920</v>
      </c>
      <c r="F193" s="2">
        <v>50</v>
      </c>
      <c r="G193" s="2">
        <v>302980</v>
      </c>
      <c r="H193" s="2">
        <v>302980</v>
      </c>
      <c r="I193" s="2" t="s">
        <v>242</v>
      </c>
      <c r="J193" s="358">
        <v>-101250</v>
      </c>
      <c r="K193" s="2" t="s">
        <v>1771</v>
      </c>
      <c r="L193" s="2">
        <v>122376612</v>
      </c>
      <c r="R193" s="357">
        <v>1192</v>
      </c>
      <c r="S193" s="2" t="s">
        <v>323</v>
      </c>
      <c r="T193" s="2">
        <v>1192</v>
      </c>
      <c r="U193" s="2" t="s">
        <v>323</v>
      </c>
      <c r="V193" s="2" t="s">
        <v>324</v>
      </c>
      <c r="W193" s="2">
        <v>1000</v>
      </c>
    </row>
    <row r="194" spans="1:23">
      <c r="A194" s="2" t="s">
        <v>1407</v>
      </c>
      <c r="B194" s="2">
        <v>2013</v>
      </c>
      <c r="C194" s="2">
        <v>1</v>
      </c>
      <c r="D194" s="2">
        <v>136401134</v>
      </c>
      <c r="E194" s="2">
        <v>4561920</v>
      </c>
      <c r="F194" s="2">
        <v>50</v>
      </c>
      <c r="G194" s="2">
        <v>301912</v>
      </c>
      <c r="H194" s="2">
        <v>301912</v>
      </c>
      <c r="I194" s="2" t="s">
        <v>352</v>
      </c>
      <c r="J194" s="358">
        <v>-59131.32</v>
      </c>
      <c r="K194" s="2" t="s">
        <v>1772</v>
      </c>
      <c r="L194" s="2">
        <v>122376612</v>
      </c>
      <c r="R194" s="357">
        <v>1192</v>
      </c>
      <c r="S194" s="2" t="s">
        <v>323</v>
      </c>
      <c r="T194" s="2">
        <v>1192</v>
      </c>
      <c r="U194" s="2" t="s">
        <v>323</v>
      </c>
      <c r="V194" s="2" t="s">
        <v>324</v>
      </c>
      <c r="W194" s="2">
        <v>1000</v>
      </c>
    </row>
    <row r="195" spans="1:23">
      <c r="A195" s="2" t="s">
        <v>1407</v>
      </c>
      <c r="B195" s="2">
        <v>2013</v>
      </c>
      <c r="C195" s="2">
        <v>1</v>
      </c>
      <c r="D195" s="2">
        <v>136401132</v>
      </c>
      <c r="E195" s="2">
        <v>4561920</v>
      </c>
      <c r="F195" s="2">
        <v>50</v>
      </c>
      <c r="G195" s="2">
        <v>302980</v>
      </c>
      <c r="H195" s="2">
        <v>302980</v>
      </c>
      <c r="I195" s="2" t="s">
        <v>242</v>
      </c>
      <c r="J195" s="358">
        <v>-113400</v>
      </c>
      <c r="K195" s="2" t="s">
        <v>1773</v>
      </c>
      <c r="L195" s="2">
        <v>122369210</v>
      </c>
      <c r="R195" s="357">
        <v>1192</v>
      </c>
      <c r="S195" s="2" t="s">
        <v>323</v>
      </c>
      <c r="T195" s="2">
        <v>1192</v>
      </c>
      <c r="U195" s="2" t="s">
        <v>323</v>
      </c>
      <c r="V195" s="2" t="s">
        <v>324</v>
      </c>
      <c r="W195" s="2">
        <v>1000</v>
      </c>
    </row>
    <row r="196" spans="1:23">
      <c r="A196" s="2" t="s">
        <v>1407</v>
      </c>
      <c r="B196" s="2">
        <v>2013</v>
      </c>
      <c r="C196" s="2">
        <v>1</v>
      </c>
      <c r="D196" s="2">
        <v>136401131</v>
      </c>
      <c r="E196" s="2">
        <v>4561920</v>
      </c>
      <c r="F196" s="2">
        <v>50</v>
      </c>
      <c r="G196" s="2">
        <v>302980</v>
      </c>
      <c r="H196" s="2">
        <v>302980</v>
      </c>
      <c r="I196" s="2" t="s">
        <v>242</v>
      </c>
      <c r="J196" s="358">
        <v>-22275</v>
      </c>
      <c r="K196" s="2" t="s">
        <v>1774</v>
      </c>
      <c r="L196" s="2">
        <v>122369209</v>
      </c>
      <c r="R196" s="357">
        <v>1192</v>
      </c>
      <c r="S196" s="2" t="s">
        <v>323</v>
      </c>
      <c r="T196" s="2">
        <v>1192</v>
      </c>
      <c r="U196" s="2" t="s">
        <v>323</v>
      </c>
      <c r="V196" s="2" t="s">
        <v>324</v>
      </c>
      <c r="W196" s="2">
        <v>1000</v>
      </c>
    </row>
    <row r="197" spans="1:23">
      <c r="A197" s="2" t="s">
        <v>1407</v>
      </c>
      <c r="B197" s="2">
        <v>2013</v>
      </c>
      <c r="C197" s="2">
        <v>1</v>
      </c>
      <c r="D197" s="2">
        <v>136404792</v>
      </c>
      <c r="E197" s="2">
        <v>4561920</v>
      </c>
      <c r="F197" s="2">
        <v>50</v>
      </c>
      <c r="G197" s="2">
        <v>301912</v>
      </c>
      <c r="H197" s="2">
        <v>301912</v>
      </c>
      <c r="I197" s="2" t="s">
        <v>352</v>
      </c>
      <c r="J197" s="358">
        <v>-8960.02</v>
      </c>
      <c r="K197" s="2" t="s">
        <v>1775</v>
      </c>
      <c r="L197" s="2">
        <v>122376553</v>
      </c>
      <c r="R197" s="357">
        <v>1192</v>
      </c>
      <c r="S197" s="2" t="s">
        <v>323</v>
      </c>
      <c r="T197" s="2">
        <v>1192</v>
      </c>
      <c r="U197" s="2" t="s">
        <v>323</v>
      </c>
      <c r="V197" s="2" t="s">
        <v>324</v>
      </c>
      <c r="W197" s="2">
        <v>1000</v>
      </c>
    </row>
    <row r="198" spans="1:23">
      <c r="A198" s="2" t="s">
        <v>1407</v>
      </c>
      <c r="B198" s="2">
        <v>2013</v>
      </c>
      <c r="C198" s="2">
        <v>1</v>
      </c>
      <c r="D198" s="2">
        <v>136404793</v>
      </c>
      <c r="E198" s="2">
        <v>4561920</v>
      </c>
      <c r="F198" s="2">
        <v>50</v>
      </c>
      <c r="G198" s="2">
        <v>302980</v>
      </c>
      <c r="H198" s="2">
        <v>302980</v>
      </c>
      <c r="I198" s="2" t="s">
        <v>242</v>
      </c>
      <c r="J198" s="358">
        <v>-60750</v>
      </c>
      <c r="K198" s="2" t="s">
        <v>1776</v>
      </c>
      <c r="L198" s="2">
        <v>122376554</v>
      </c>
      <c r="R198" s="357">
        <v>1192</v>
      </c>
      <c r="S198" s="2" t="s">
        <v>323</v>
      </c>
      <c r="T198" s="2">
        <v>1192</v>
      </c>
      <c r="U198" s="2" t="s">
        <v>323</v>
      </c>
      <c r="V198" s="2" t="s">
        <v>324</v>
      </c>
      <c r="W198" s="2">
        <v>1000</v>
      </c>
    </row>
    <row r="199" spans="1:23">
      <c r="A199" s="2" t="s">
        <v>1407</v>
      </c>
      <c r="B199" s="2">
        <v>2013</v>
      </c>
      <c r="C199" s="2">
        <v>1</v>
      </c>
      <c r="D199" s="2">
        <v>136404796</v>
      </c>
      <c r="E199" s="2">
        <v>4561920</v>
      </c>
      <c r="F199" s="2">
        <v>50</v>
      </c>
      <c r="G199" s="2">
        <v>302980</v>
      </c>
      <c r="H199" s="2">
        <v>302980</v>
      </c>
      <c r="I199" s="2" t="s">
        <v>242</v>
      </c>
      <c r="J199" s="358">
        <v>-162000</v>
      </c>
      <c r="K199" s="2" t="s">
        <v>1777</v>
      </c>
      <c r="L199" s="2">
        <v>122376557</v>
      </c>
      <c r="R199" s="357">
        <v>1192</v>
      </c>
      <c r="S199" s="2" t="s">
        <v>323</v>
      </c>
      <c r="T199" s="2">
        <v>1192</v>
      </c>
      <c r="U199" s="2" t="s">
        <v>323</v>
      </c>
      <c r="V199" s="2" t="s">
        <v>324</v>
      </c>
      <c r="W199" s="2">
        <v>1000</v>
      </c>
    </row>
    <row r="200" spans="1:23">
      <c r="A200" s="2" t="s">
        <v>1407</v>
      </c>
      <c r="B200" s="2">
        <v>2013</v>
      </c>
      <c r="C200" s="2">
        <v>1</v>
      </c>
      <c r="D200" s="2">
        <v>136454951</v>
      </c>
      <c r="E200" s="2">
        <v>4561920</v>
      </c>
      <c r="F200" s="2">
        <v>50</v>
      </c>
      <c r="G200" s="2">
        <v>301912</v>
      </c>
      <c r="H200" s="2">
        <v>301912</v>
      </c>
      <c r="I200" s="2" t="s">
        <v>352</v>
      </c>
      <c r="J200" s="2">
        <v>-373.64</v>
      </c>
      <c r="K200" s="2" t="s">
        <v>1778</v>
      </c>
      <c r="L200" s="2">
        <v>122388124</v>
      </c>
      <c r="R200" s="357">
        <v>1192</v>
      </c>
      <c r="S200" s="2" t="s">
        <v>323</v>
      </c>
      <c r="T200" s="2">
        <v>1192</v>
      </c>
      <c r="U200" s="2" t="s">
        <v>323</v>
      </c>
      <c r="V200" s="2" t="s">
        <v>324</v>
      </c>
      <c r="W200" s="2">
        <v>1000</v>
      </c>
    </row>
    <row r="201" spans="1:23">
      <c r="A201" s="2" t="s">
        <v>1407</v>
      </c>
      <c r="B201" s="2">
        <v>2013</v>
      </c>
      <c r="C201" s="2">
        <v>1</v>
      </c>
      <c r="D201" s="2">
        <v>136468555</v>
      </c>
      <c r="E201" s="2">
        <v>4561920</v>
      </c>
      <c r="F201" s="2">
        <v>50</v>
      </c>
      <c r="G201" s="2">
        <v>302962</v>
      </c>
      <c r="H201" s="2">
        <v>302962</v>
      </c>
      <c r="I201" s="2" t="s">
        <v>245</v>
      </c>
      <c r="J201" s="358">
        <v>-162000</v>
      </c>
      <c r="K201" s="2" t="s">
        <v>1779</v>
      </c>
      <c r="L201" s="2">
        <v>122388132</v>
      </c>
      <c r="R201" s="357">
        <v>1192</v>
      </c>
      <c r="S201" s="2" t="s">
        <v>323</v>
      </c>
      <c r="T201" s="2">
        <v>1192</v>
      </c>
      <c r="U201" s="2" t="s">
        <v>323</v>
      </c>
      <c r="V201" s="2" t="s">
        <v>324</v>
      </c>
      <c r="W201" s="2">
        <v>1000</v>
      </c>
    </row>
    <row r="202" spans="1:23">
      <c r="A202" s="2" t="s">
        <v>1407</v>
      </c>
      <c r="B202" s="2">
        <v>2013</v>
      </c>
      <c r="C202" s="2">
        <v>1</v>
      </c>
      <c r="D202" s="2">
        <v>136468555</v>
      </c>
      <c r="E202" s="2">
        <v>4561920</v>
      </c>
      <c r="F202" s="2">
        <v>50</v>
      </c>
      <c r="G202" s="2">
        <v>302961</v>
      </c>
      <c r="H202" s="2">
        <v>302961</v>
      </c>
      <c r="I202" s="2" t="s">
        <v>353</v>
      </c>
      <c r="J202" s="358">
        <v>162000</v>
      </c>
      <c r="K202" s="2" t="s">
        <v>1780</v>
      </c>
      <c r="L202" s="2">
        <v>122388132</v>
      </c>
      <c r="R202" s="357">
        <v>1192</v>
      </c>
      <c r="S202" s="2" t="s">
        <v>323</v>
      </c>
      <c r="T202" s="2">
        <v>1192</v>
      </c>
      <c r="U202" s="2" t="s">
        <v>323</v>
      </c>
      <c r="V202" s="2" t="s">
        <v>324</v>
      </c>
      <c r="W202" s="2">
        <v>1000</v>
      </c>
    </row>
    <row r="203" spans="1:23">
      <c r="A203" s="2" t="s">
        <v>1407</v>
      </c>
      <c r="B203" s="2">
        <v>2013</v>
      </c>
      <c r="C203" s="2">
        <v>1</v>
      </c>
      <c r="D203" s="2">
        <v>136468555</v>
      </c>
      <c r="E203" s="2">
        <v>4561920</v>
      </c>
      <c r="F203" s="2">
        <v>50</v>
      </c>
      <c r="G203" s="2">
        <v>302980</v>
      </c>
      <c r="H203" s="2">
        <v>302980</v>
      </c>
      <c r="I203" s="2" t="s">
        <v>242</v>
      </c>
      <c r="J203" s="358">
        <v>162000</v>
      </c>
      <c r="K203" s="2" t="s">
        <v>1781</v>
      </c>
      <c r="L203" s="2">
        <v>122388132</v>
      </c>
      <c r="R203" s="357">
        <v>1192</v>
      </c>
      <c r="S203" s="2" t="s">
        <v>323</v>
      </c>
      <c r="T203" s="2">
        <v>1192</v>
      </c>
      <c r="U203" s="2" t="s">
        <v>323</v>
      </c>
      <c r="V203" s="2" t="s">
        <v>324</v>
      </c>
      <c r="W203" s="2">
        <v>1000</v>
      </c>
    </row>
    <row r="204" spans="1:23">
      <c r="A204" s="2" t="s">
        <v>1407</v>
      </c>
      <c r="B204" s="2">
        <v>2013</v>
      </c>
      <c r="C204" s="2">
        <v>1</v>
      </c>
      <c r="D204" s="2">
        <v>136468555</v>
      </c>
      <c r="E204" s="2">
        <v>4561920</v>
      </c>
      <c r="F204" s="2">
        <v>50</v>
      </c>
      <c r="G204" s="2">
        <v>302980</v>
      </c>
      <c r="H204" s="2">
        <v>302980</v>
      </c>
      <c r="I204" s="2" t="s">
        <v>242</v>
      </c>
      <c r="J204" s="358">
        <v>-162000</v>
      </c>
      <c r="K204" s="2" t="s">
        <v>1782</v>
      </c>
      <c r="L204" s="2">
        <v>122388132</v>
      </c>
      <c r="R204" s="357">
        <v>1192</v>
      </c>
      <c r="S204" s="2" t="s">
        <v>323</v>
      </c>
      <c r="T204" s="2">
        <v>1192</v>
      </c>
      <c r="U204" s="2" t="s">
        <v>323</v>
      </c>
      <c r="V204" s="2" t="s">
        <v>324</v>
      </c>
      <c r="W204" s="2">
        <v>1000</v>
      </c>
    </row>
    <row r="205" spans="1:23">
      <c r="A205" s="2" t="s">
        <v>1407</v>
      </c>
      <c r="B205" s="2">
        <v>2013</v>
      </c>
      <c r="C205" s="2">
        <v>1</v>
      </c>
      <c r="D205" s="2">
        <v>136470260</v>
      </c>
      <c r="E205" s="2">
        <v>4561920</v>
      </c>
      <c r="F205" s="2">
        <v>50</v>
      </c>
      <c r="G205" s="2">
        <v>301916</v>
      </c>
      <c r="H205" s="2">
        <v>301916</v>
      </c>
      <c r="I205" s="2" t="s">
        <v>231</v>
      </c>
      <c r="J205" s="358">
        <v>-4182.95</v>
      </c>
      <c r="K205" s="2" t="s">
        <v>1783</v>
      </c>
      <c r="L205" s="2">
        <v>122387881</v>
      </c>
      <c r="R205" s="357">
        <v>1192</v>
      </c>
      <c r="S205" s="2" t="s">
        <v>323</v>
      </c>
      <c r="T205" s="2">
        <v>1192</v>
      </c>
      <c r="U205" s="2" t="s">
        <v>323</v>
      </c>
      <c r="V205" s="2" t="s">
        <v>324</v>
      </c>
      <c r="W205" s="2">
        <v>1000</v>
      </c>
    </row>
    <row r="206" spans="1:23">
      <c r="A206" s="2" t="s">
        <v>1407</v>
      </c>
      <c r="B206" s="2">
        <v>2013</v>
      </c>
      <c r="C206" s="2">
        <v>1</v>
      </c>
      <c r="D206" s="2">
        <v>136470260</v>
      </c>
      <c r="E206" s="2">
        <v>4561920</v>
      </c>
      <c r="F206" s="2">
        <v>50</v>
      </c>
      <c r="G206" s="2">
        <v>301916</v>
      </c>
      <c r="H206" s="2">
        <v>301916</v>
      </c>
      <c r="I206" s="2" t="s">
        <v>231</v>
      </c>
      <c r="J206" s="358">
        <v>-6000</v>
      </c>
      <c r="K206" s="2" t="s">
        <v>1784</v>
      </c>
      <c r="L206" s="2">
        <v>122387881</v>
      </c>
      <c r="R206" s="357">
        <v>1192</v>
      </c>
      <c r="S206" s="2" t="s">
        <v>323</v>
      </c>
      <c r="T206" s="2">
        <v>1192</v>
      </c>
      <c r="U206" s="2" t="s">
        <v>323</v>
      </c>
      <c r="V206" s="2" t="s">
        <v>324</v>
      </c>
      <c r="W206" s="2">
        <v>1000</v>
      </c>
    </row>
    <row r="207" spans="1:23">
      <c r="A207" s="2" t="s">
        <v>1407</v>
      </c>
      <c r="B207" s="2">
        <v>2013</v>
      </c>
      <c r="C207" s="2">
        <v>1</v>
      </c>
      <c r="D207" s="2">
        <v>136470257</v>
      </c>
      <c r="E207" s="2">
        <v>4561920</v>
      </c>
      <c r="F207" s="2">
        <v>50</v>
      </c>
      <c r="G207" s="2">
        <v>301917</v>
      </c>
      <c r="H207" s="2">
        <v>301917</v>
      </c>
      <c r="I207" s="2" t="s">
        <v>241</v>
      </c>
      <c r="J207" s="358">
        <v>-1845.06</v>
      </c>
      <c r="K207" s="2" t="s">
        <v>1785</v>
      </c>
      <c r="L207" s="2">
        <v>122387878</v>
      </c>
      <c r="R207" s="357">
        <v>1192</v>
      </c>
      <c r="S207" s="2" t="s">
        <v>323</v>
      </c>
      <c r="T207" s="2">
        <v>1192</v>
      </c>
      <c r="U207" s="2" t="s">
        <v>323</v>
      </c>
      <c r="V207" s="2" t="s">
        <v>324</v>
      </c>
      <c r="W207" s="2">
        <v>1000</v>
      </c>
    </row>
    <row r="208" spans="1:23">
      <c r="A208" s="2" t="s">
        <v>1407</v>
      </c>
      <c r="B208" s="2">
        <v>2013</v>
      </c>
      <c r="C208" s="2">
        <v>1</v>
      </c>
      <c r="D208" s="2">
        <v>136470259</v>
      </c>
      <c r="E208" s="2">
        <v>4561920</v>
      </c>
      <c r="F208" s="2">
        <v>50</v>
      </c>
      <c r="G208" s="2">
        <v>301917</v>
      </c>
      <c r="H208" s="2">
        <v>301917</v>
      </c>
      <c r="I208" s="2" t="s">
        <v>241</v>
      </c>
      <c r="J208" s="2">
        <v>-986.47</v>
      </c>
      <c r="K208" s="2" t="s">
        <v>1786</v>
      </c>
      <c r="L208" s="2">
        <v>122387880</v>
      </c>
      <c r="R208" s="357">
        <v>1192</v>
      </c>
      <c r="S208" s="2" t="s">
        <v>323</v>
      </c>
      <c r="T208" s="2">
        <v>1192</v>
      </c>
      <c r="U208" s="2" t="s">
        <v>323</v>
      </c>
      <c r="V208" s="2" t="s">
        <v>324</v>
      </c>
      <c r="W208" s="2">
        <v>1000</v>
      </c>
    </row>
    <row r="209" spans="1:23">
      <c r="A209" s="2" t="s">
        <v>1407</v>
      </c>
      <c r="B209" s="2">
        <v>2013</v>
      </c>
      <c r="C209" s="2">
        <v>1</v>
      </c>
      <c r="D209" s="2">
        <v>136472838</v>
      </c>
      <c r="E209" s="2">
        <v>4561920</v>
      </c>
      <c r="F209" s="2">
        <v>50</v>
      </c>
      <c r="G209" s="2">
        <v>301912</v>
      </c>
      <c r="H209" s="2">
        <v>301912</v>
      </c>
      <c r="I209" s="2" t="s">
        <v>352</v>
      </c>
      <c r="J209" s="358">
        <v>137807</v>
      </c>
      <c r="K209" s="2" t="s">
        <v>1102</v>
      </c>
      <c r="L209" s="2">
        <v>122383664</v>
      </c>
      <c r="R209" s="357">
        <v>1192</v>
      </c>
      <c r="S209" s="2" t="s">
        <v>323</v>
      </c>
      <c r="T209" s="2">
        <v>1192</v>
      </c>
      <c r="U209" s="2" t="s">
        <v>323</v>
      </c>
      <c r="V209" s="2" t="s">
        <v>324</v>
      </c>
      <c r="W209" s="2">
        <v>1000</v>
      </c>
    </row>
    <row r="210" spans="1:23">
      <c r="A210" s="2" t="s">
        <v>1407</v>
      </c>
      <c r="B210" s="2">
        <v>2013</v>
      </c>
      <c r="C210" s="2">
        <v>1</v>
      </c>
      <c r="D210" s="2">
        <v>136472838</v>
      </c>
      <c r="E210" s="2">
        <v>4561920</v>
      </c>
      <c r="F210" s="2">
        <v>50</v>
      </c>
      <c r="G210" s="2">
        <v>301916</v>
      </c>
      <c r="H210" s="2">
        <v>301916</v>
      </c>
      <c r="I210" s="2" t="s">
        <v>231</v>
      </c>
      <c r="J210" s="358">
        <v>383302</v>
      </c>
      <c r="K210" s="2" t="s">
        <v>1103</v>
      </c>
      <c r="L210" s="2">
        <v>122383664</v>
      </c>
      <c r="R210" s="357">
        <v>1192</v>
      </c>
      <c r="S210" s="2" t="s">
        <v>323</v>
      </c>
      <c r="T210" s="2">
        <v>1192</v>
      </c>
      <c r="U210" s="2" t="s">
        <v>323</v>
      </c>
      <c r="V210" s="2" t="s">
        <v>324</v>
      </c>
      <c r="W210" s="2">
        <v>1000</v>
      </c>
    </row>
    <row r="211" spans="1:23">
      <c r="A211" s="2" t="s">
        <v>1407</v>
      </c>
      <c r="B211" s="2">
        <v>2013</v>
      </c>
      <c r="C211" s="2">
        <v>1</v>
      </c>
      <c r="D211" s="2">
        <v>136472838</v>
      </c>
      <c r="E211" s="2">
        <v>4561920</v>
      </c>
      <c r="F211" s="2">
        <v>50</v>
      </c>
      <c r="G211" s="2">
        <v>301917</v>
      </c>
      <c r="H211" s="2">
        <v>301917</v>
      </c>
      <c r="I211" s="2" t="s">
        <v>241</v>
      </c>
      <c r="J211" s="358">
        <v>1189523</v>
      </c>
      <c r="K211" s="2" t="s">
        <v>1104</v>
      </c>
      <c r="L211" s="2">
        <v>122383664</v>
      </c>
      <c r="R211" s="357">
        <v>1192</v>
      </c>
      <c r="S211" s="2" t="s">
        <v>323</v>
      </c>
      <c r="T211" s="2">
        <v>1192</v>
      </c>
      <c r="U211" s="2" t="s">
        <v>323</v>
      </c>
      <c r="V211" s="2" t="s">
        <v>324</v>
      </c>
      <c r="W211" s="2">
        <v>1000</v>
      </c>
    </row>
    <row r="212" spans="1:23">
      <c r="A212" s="2" t="s">
        <v>1407</v>
      </c>
      <c r="B212" s="2">
        <v>2013</v>
      </c>
      <c r="C212" s="2">
        <v>1</v>
      </c>
      <c r="D212" s="2">
        <v>136472838</v>
      </c>
      <c r="E212" s="2">
        <v>4561920</v>
      </c>
      <c r="F212" s="2">
        <v>50</v>
      </c>
      <c r="G212" s="2">
        <v>302980</v>
      </c>
      <c r="H212" s="2">
        <v>302980</v>
      </c>
      <c r="I212" s="2" t="s">
        <v>242</v>
      </c>
      <c r="J212" s="358">
        <v>716850</v>
      </c>
      <c r="K212" s="2" t="s">
        <v>1105</v>
      </c>
      <c r="L212" s="2">
        <v>122383664</v>
      </c>
      <c r="R212" s="357">
        <v>1192</v>
      </c>
      <c r="S212" s="2" t="s">
        <v>323</v>
      </c>
      <c r="T212" s="2">
        <v>1192</v>
      </c>
      <c r="U212" s="2" t="s">
        <v>323</v>
      </c>
      <c r="V212" s="2" t="s">
        <v>324</v>
      </c>
      <c r="W212" s="2">
        <v>1000</v>
      </c>
    </row>
    <row r="213" spans="1:23">
      <c r="A213" s="2" t="s">
        <v>1407</v>
      </c>
      <c r="B213" s="2">
        <v>2013</v>
      </c>
      <c r="C213" s="2">
        <v>1</v>
      </c>
      <c r="D213" s="2">
        <v>136473201</v>
      </c>
      <c r="E213" s="2">
        <v>4561920</v>
      </c>
      <c r="F213" s="2">
        <v>50</v>
      </c>
      <c r="G213" s="2">
        <v>302980</v>
      </c>
      <c r="H213" s="2">
        <v>302980</v>
      </c>
      <c r="I213" s="2" t="s">
        <v>242</v>
      </c>
      <c r="J213" s="358">
        <v>-212625</v>
      </c>
      <c r="K213" s="2" t="s">
        <v>1787</v>
      </c>
      <c r="L213" s="2">
        <v>122387887</v>
      </c>
      <c r="R213" s="357">
        <v>1192</v>
      </c>
      <c r="S213" s="2" t="s">
        <v>323</v>
      </c>
      <c r="T213" s="2">
        <v>1192</v>
      </c>
      <c r="U213" s="2" t="s">
        <v>323</v>
      </c>
      <c r="V213" s="2" t="s">
        <v>324</v>
      </c>
      <c r="W213" s="2">
        <v>1000</v>
      </c>
    </row>
    <row r="214" spans="1:23">
      <c r="A214" s="2" t="s">
        <v>1407</v>
      </c>
      <c r="B214" s="2">
        <v>2013</v>
      </c>
      <c r="C214" s="2">
        <v>1</v>
      </c>
      <c r="D214" s="2">
        <v>136473201</v>
      </c>
      <c r="E214" s="2">
        <v>4561920</v>
      </c>
      <c r="F214" s="2">
        <v>50</v>
      </c>
      <c r="G214" s="2">
        <v>302980</v>
      </c>
      <c r="H214" s="2">
        <v>302980</v>
      </c>
      <c r="I214" s="2" t="s">
        <v>242</v>
      </c>
      <c r="J214" s="358">
        <v>162000</v>
      </c>
      <c r="K214" s="2" t="s">
        <v>1788</v>
      </c>
      <c r="L214" s="2">
        <v>122387887</v>
      </c>
      <c r="R214" s="357">
        <v>1192</v>
      </c>
      <c r="S214" s="2" t="s">
        <v>323</v>
      </c>
      <c r="T214" s="2">
        <v>1192</v>
      </c>
      <c r="U214" s="2" t="s">
        <v>323</v>
      </c>
      <c r="V214" s="2" t="s">
        <v>324</v>
      </c>
      <c r="W214" s="2">
        <v>1000</v>
      </c>
    </row>
    <row r="215" spans="1:23">
      <c r="A215" s="2" t="s">
        <v>1407</v>
      </c>
      <c r="B215" s="2">
        <v>2013</v>
      </c>
      <c r="C215" s="2">
        <v>1</v>
      </c>
      <c r="D215" s="2">
        <v>136482539</v>
      </c>
      <c r="E215" s="2">
        <v>4561920</v>
      </c>
      <c r="F215" s="2">
        <v>50</v>
      </c>
      <c r="G215" s="2">
        <v>301912</v>
      </c>
      <c r="H215" s="2">
        <v>301912</v>
      </c>
      <c r="I215" s="2" t="s">
        <v>352</v>
      </c>
      <c r="J215" s="358">
        <v>-1048.2</v>
      </c>
      <c r="K215" s="2" t="s">
        <v>1789</v>
      </c>
      <c r="L215" s="2">
        <v>122389629</v>
      </c>
      <c r="R215" s="357">
        <v>1192</v>
      </c>
      <c r="S215" s="2" t="s">
        <v>323</v>
      </c>
      <c r="T215" s="2">
        <v>1192</v>
      </c>
      <c r="U215" s="2" t="s">
        <v>323</v>
      </c>
      <c r="V215" s="2" t="s">
        <v>324</v>
      </c>
      <c r="W215" s="2">
        <v>1000</v>
      </c>
    </row>
    <row r="216" spans="1:23">
      <c r="A216" s="2" t="s">
        <v>1407</v>
      </c>
      <c r="B216" s="2">
        <v>2013</v>
      </c>
      <c r="C216" s="2">
        <v>1</v>
      </c>
      <c r="D216" s="2">
        <v>136482537</v>
      </c>
      <c r="E216" s="2">
        <v>4561920</v>
      </c>
      <c r="F216" s="2">
        <v>50</v>
      </c>
      <c r="G216" s="2">
        <v>301912</v>
      </c>
      <c r="H216" s="2">
        <v>301912</v>
      </c>
      <c r="I216" s="2" t="s">
        <v>352</v>
      </c>
      <c r="J216" s="2">
        <v>-218.12</v>
      </c>
      <c r="K216" s="2" t="s">
        <v>1790</v>
      </c>
      <c r="L216" s="2">
        <v>122389627</v>
      </c>
      <c r="R216" s="357">
        <v>1192</v>
      </c>
      <c r="S216" s="2" t="s">
        <v>323</v>
      </c>
      <c r="T216" s="2">
        <v>1192</v>
      </c>
      <c r="U216" s="2" t="s">
        <v>323</v>
      </c>
      <c r="V216" s="2" t="s">
        <v>324</v>
      </c>
      <c r="W216" s="2">
        <v>1000</v>
      </c>
    </row>
    <row r="217" spans="1:23">
      <c r="A217" s="2" t="s">
        <v>1407</v>
      </c>
      <c r="B217" s="2">
        <v>2013</v>
      </c>
      <c r="C217" s="2">
        <v>1</v>
      </c>
      <c r="D217" s="2">
        <v>136482541</v>
      </c>
      <c r="E217" s="2">
        <v>4561920</v>
      </c>
      <c r="F217" s="2">
        <v>50</v>
      </c>
      <c r="G217" s="2">
        <v>301917</v>
      </c>
      <c r="H217" s="2">
        <v>301917</v>
      </c>
      <c r="I217" s="2" t="s">
        <v>241</v>
      </c>
      <c r="J217" s="358">
        <v>-176225.43</v>
      </c>
      <c r="K217" s="2" t="s">
        <v>1791</v>
      </c>
      <c r="L217" s="2">
        <v>122389631</v>
      </c>
      <c r="R217" s="357">
        <v>1192</v>
      </c>
      <c r="S217" s="2" t="s">
        <v>323</v>
      </c>
      <c r="T217" s="2">
        <v>1192</v>
      </c>
      <c r="U217" s="2" t="s">
        <v>323</v>
      </c>
      <c r="V217" s="2" t="s">
        <v>324</v>
      </c>
      <c r="W217" s="2">
        <v>1000</v>
      </c>
    </row>
    <row r="218" spans="1:23">
      <c r="A218" s="2" t="s">
        <v>1407</v>
      </c>
      <c r="B218" s="2">
        <v>2013</v>
      </c>
      <c r="C218" s="2">
        <v>1</v>
      </c>
      <c r="D218" s="2">
        <v>136485882</v>
      </c>
      <c r="E218" s="2">
        <v>4561920</v>
      </c>
      <c r="F218" s="2">
        <v>50</v>
      </c>
      <c r="G218" s="2">
        <v>301912</v>
      </c>
      <c r="H218" s="2">
        <v>301912</v>
      </c>
      <c r="I218" s="2" t="s">
        <v>352</v>
      </c>
      <c r="J218" s="358">
        <v>-22914.95</v>
      </c>
      <c r="K218" s="2" t="s">
        <v>1792</v>
      </c>
      <c r="L218" s="2">
        <v>122389632</v>
      </c>
      <c r="R218" s="357">
        <v>1192</v>
      </c>
      <c r="S218" s="2" t="s">
        <v>323</v>
      </c>
      <c r="T218" s="2">
        <v>1192</v>
      </c>
      <c r="U218" s="2" t="s">
        <v>323</v>
      </c>
      <c r="V218" s="2" t="s">
        <v>324</v>
      </c>
      <c r="W218" s="2">
        <v>1000</v>
      </c>
    </row>
    <row r="219" spans="1:23">
      <c r="A219" s="2" t="s">
        <v>1407</v>
      </c>
      <c r="B219" s="2">
        <v>2013</v>
      </c>
      <c r="C219" s="2">
        <v>1</v>
      </c>
      <c r="D219" s="2">
        <v>136488125</v>
      </c>
      <c r="E219" s="2">
        <v>4561920</v>
      </c>
      <c r="F219" s="2">
        <v>50</v>
      </c>
      <c r="G219" s="2">
        <v>301916</v>
      </c>
      <c r="H219" s="2">
        <v>301916</v>
      </c>
      <c r="I219" s="2" t="s">
        <v>231</v>
      </c>
      <c r="J219" s="358">
        <v>5805</v>
      </c>
      <c r="K219" s="2" t="s">
        <v>1793</v>
      </c>
      <c r="L219" s="2">
        <v>122391600</v>
      </c>
      <c r="R219" s="357">
        <v>1192</v>
      </c>
      <c r="S219" s="2" t="s">
        <v>323</v>
      </c>
      <c r="T219" s="2">
        <v>1192</v>
      </c>
      <c r="U219" s="2" t="s">
        <v>323</v>
      </c>
      <c r="V219" s="2" t="s">
        <v>324</v>
      </c>
      <c r="W219" s="2">
        <v>1000</v>
      </c>
    </row>
    <row r="220" spans="1:23">
      <c r="A220" s="2" t="s">
        <v>1407</v>
      </c>
      <c r="B220" s="2">
        <v>2013</v>
      </c>
      <c r="C220" s="2">
        <v>1</v>
      </c>
      <c r="D220" s="2">
        <v>136488126</v>
      </c>
      <c r="E220" s="2">
        <v>4561920</v>
      </c>
      <c r="F220" s="2">
        <v>50</v>
      </c>
      <c r="G220" s="2">
        <v>301916</v>
      </c>
      <c r="H220" s="2">
        <v>301916</v>
      </c>
      <c r="I220" s="2" t="s">
        <v>231</v>
      </c>
      <c r="J220" s="358">
        <v>-6177</v>
      </c>
      <c r="K220" s="2" t="s">
        <v>1713</v>
      </c>
      <c r="L220" s="2">
        <v>122391601</v>
      </c>
      <c r="R220" s="357">
        <v>1192</v>
      </c>
      <c r="S220" s="2" t="s">
        <v>323</v>
      </c>
      <c r="T220" s="2">
        <v>1192</v>
      </c>
      <c r="U220" s="2" t="s">
        <v>323</v>
      </c>
      <c r="V220" s="2" t="s">
        <v>324</v>
      </c>
      <c r="W220" s="2">
        <v>1000</v>
      </c>
    </row>
    <row r="221" spans="1:23">
      <c r="A221" s="2" t="s">
        <v>1407</v>
      </c>
      <c r="B221" s="2">
        <v>2013</v>
      </c>
      <c r="C221" s="2">
        <v>1</v>
      </c>
      <c r="D221" s="2">
        <v>136488126</v>
      </c>
      <c r="E221" s="2">
        <v>4561920</v>
      </c>
      <c r="F221" s="2">
        <v>50</v>
      </c>
      <c r="G221" s="2">
        <v>301916</v>
      </c>
      <c r="H221" s="2">
        <v>301916</v>
      </c>
      <c r="I221" s="2" t="s">
        <v>231</v>
      </c>
      <c r="J221" s="358">
        <v>-349676</v>
      </c>
      <c r="K221" s="2" t="s">
        <v>1713</v>
      </c>
      <c r="L221" s="2">
        <v>122391601</v>
      </c>
      <c r="R221" s="357">
        <v>1192</v>
      </c>
      <c r="S221" s="2" t="s">
        <v>323</v>
      </c>
      <c r="T221" s="2">
        <v>1192</v>
      </c>
      <c r="U221" s="2" t="s">
        <v>323</v>
      </c>
      <c r="V221" s="2" t="s">
        <v>324</v>
      </c>
      <c r="W221" s="2">
        <v>1000</v>
      </c>
    </row>
    <row r="222" spans="1:23">
      <c r="A222" s="2" t="s">
        <v>1407</v>
      </c>
      <c r="B222" s="2">
        <v>2013</v>
      </c>
      <c r="C222" s="2">
        <v>1</v>
      </c>
      <c r="D222" s="2">
        <v>136488963</v>
      </c>
      <c r="E222" s="2">
        <v>4561920</v>
      </c>
      <c r="F222" s="2">
        <v>50</v>
      </c>
      <c r="G222" s="2">
        <v>301917</v>
      </c>
      <c r="H222" s="2">
        <v>301917</v>
      </c>
      <c r="I222" s="2" t="s">
        <v>241</v>
      </c>
      <c r="J222" s="358">
        <v>-7994</v>
      </c>
      <c r="K222" s="2" t="s">
        <v>1794</v>
      </c>
      <c r="L222" s="2">
        <v>122389633</v>
      </c>
      <c r="R222" s="357">
        <v>1192</v>
      </c>
      <c r="S222" s="2" t="s">
        <v>323</v>
      </c>
      <c r="T222" s="2">
        <v>1192</v>
      </c>
      <c r="U222" s="2" t="s">
        <v>323</v>
      </c>
      <c r="V222" s="2" t="s">
        <v>324</v>
      </c>
      <c r="W222" s="2">
        <v>1000</v>
      </c>
    </row>
    <row r="223" spans="1:23">
      <c r="A223" s="2" t="s">
        <v>1407</v>
      </c>
      <c r="B223" s="2">
        <v>2013</v>
      </c>
      <c r="C223" s="2">
        <v>1</v>
      </c>
      <c r="D223" s="2">
        <v>136488963</v>
      </c>
      <c r="E223" s="2">
        <v>4561920</v>
      </c>
      <c r="F223" s="2">
        <v>50</v>
      </c>
      <c r="G223" s="2">
        <v>301917</v>
      </c>
      <c r="H223" s="2">
        <v>301917</v>
      </c>
      <c r="I223" s="2" t="s">
        <v>241</v>
      </c>
      <c r="J223" s="358">
        <v>-20595</v>
      </c>
      <c r="K223" s="2" t="s">
        <v>1794</v>
      </c>
      <c r="L223" s="2">
        <v>122389633</v>
      </c>
      <c r="R223" s="357">
        <v>1192</v>
      </c>
      <c r="S223" s="2" t="s">
        <v>323</v>
      </c>
      <c r="T223" s="2">
        <v>1192</v>
      </c>
      <c r="U223" s="2" t="s">
        <v>323</v>
      </c>
      <c r="V223" s="2" t="s">
        <v>324</v>
      </c>
      <c r="W223" s="2">
        <v>1000</v>
      </c>
    </row>
    <row r="224" spans="1:23">
      <c r="A224" s="2" t="s">
        <v>1407</v>
      </c>
      <c r="B224" s="2">
        <v>2013</v>
      </c>
      <c r="C224" s="2">
        <v>1</v>
      </c>
      <c r="D224" s="2">
        <v>136488963</v>
      </c>
      <c r="E224" s="2">
        <v>4561920</v>
      </c>
      <c r="F224" s="2">
        <v>50</v>
      </c>
      <c r="G224" s="2">
        <v>301917</v>
      </c>
      <c r="H224" s="2">
        <v>301917</v>
      </c>
      <c r="I224" s="2" t="s">
        <v>241</v>
      </c>
      <c r="J224" s="358">
        <v>-3894</v>
      </c>
      <c r="K224" s="2" t="s">
        <v>1794</v>
      </c>
      <c r="L224" s="2">
        <v>122389633</v>
      </c>
      <c r="R224" s="357">
        <v>1192</v>
      </c>
      <c r="S224" s="2" t="s">
        <v>323</v>
      </c>
      <c r="T224" s="2">
        <v>1192</v>
      </c>
      <c r="U224" s="2" t="s">
        <v>323</v>
      </c>
      <c r="V224" s="2" t="s">
        <v>324</v>
      </c>
      <c r="W224" s="2">
        <v>1000</v>
      </c>
    </row>
    <row r="225" spans="1:23">
      <c r="A225" s="2" t="s">
        <v>1407</v>
      </c>
      <c r="B225" s="2">
        <v>2013</v>
      </c>
      <c r="C225" s="2">
        <v>1</v>
      </c>
      <c r="D225" s="2">
        <v>136488963</v>
      </c>
      <c r="E225" s="2">
        <v>4561920</v>
      </c>
      <c r="F225" s="2">
        <v>50</v>
      </c>
      <c r="G225" s="2">
        <v>301917</v>
      </c>
      <c r="H225" s="2">
        <v>301917</v>
      </c>
      <c r="I225" s="2" t="s">
        <v>241</v>
      </c>
      <c r="J225" s="358">
        <v>-4903</v>
      </c>
      <c r="K225" s="2" t="s">
        <v>1794</v>
      </c>
      <c r="L225" s="2">
        <v>122389633</v>
      </c>
      <c r="R225" s="357">
        <v>1192</v>
      </c>
      <c r="S225" s="2" t="s">
        <v>323</v>
      </c>
      <c r="T225" s="2">
        <v>1192</v>
      </c>
      <c r="U225" s="2" t="s">
        <v>323</v>
      </c>
      <c r="V225" s="2" t="s">
        <v>324</v>
      </c>
      <c r="W225" s="2">
        <v>1000</v>
      </c>
    </row>
    <row r="226" spans="1:23">
      <c r="A226" s="2" t="s">
        <v>1407</v>
      </c>
      <c r="B226" s="2">
        <v>2013</v>
      </c>
      <c r="C226" s="2">
        <v>1</v>
      </c>
      <c r="D226" s="2">
        <v>136488963</v>
      </c>
      <c r="E226" s="2">
        <v>4561920</v>
      </c>
      <c r="F226" s="2">
        <v>50</v>
      </c>
      <c r="G226" s="2">
        <v>301917</v>
      </c>
      <c r="H226" s="2">
        <v>301917</v>
      </c>
      <c r="I226" s="2" t="s">
        <v>241</v>
      </c>
      <c r="J226" s="358">
        <v>-29935</v>
      </c>
      <c r="K226" s="2" t="s">
        <v>1794</v>
      </c>
      <c r="L226" s="2">
        <v>122389633</v>
      </c>
      <c r="R226" s="357">
        <v>1192</v>
      </c>
      <c r="S226" s="2" t="s">
        <v>323</v>
      </c>
      <c r="T226" s="2">
        <v>1192</v>
      </c>
      <c r="U226" s="2" t="s">
        <v>323</v>
      </c>
      <c r="V226" s="2" t="s">
        <v>324</v>
      </c>
      <c r="W226" s="2">
        <v>1000</v>
      </c>
    </row>
    <row r="227" spans="1:23">
      <c r="A227" s="2" t="s">
        <v>1407</v>
      </c>
      <c r="B227" s="2">
        <v>2013</v>
      </c>
      <c r="C227" s="2">
        <v>1</v>
      </c>
      <c r="D227" s="2">
        <v>136488963</v>
      </c>
      <c r="E227" s="2">
        <v>4561920</v>
      </c>
      <c r="F227" s="2">
        <v>50</v>
      </c>
      <c r="G227" s="2">
        <v>301917</v>
      </c>
      <c r="H227" s="2">
        <v>301917</v>
      </c>
      <c r="I227" s="2" t="s">
        <v>241</v>
      </c>
      <c r="J227" s="358">
        <v>-19566</v>
      </c>
      <c r="K227" s="2" t="s">
        <v>1794</v>
      </c>
      <c r="L227" s="2">
        <v>122389633</v>
      </c>
      <c r="R227" s="357">
        <v>1192</v>
      </c>
      <c r="S227" s="2" t="s">
        <v>323</v>
      </c>
      <c r="T227" s="2">
        <v>1192</v>
      </c>
      <c r="U227" s="2" t="s">
        <v>323</v>
      </c>
      <c r="V227" s="2" t="s">
        <v>324</v>
      </c>
      <c r="W227" s="2">
        <v>1000</v>
      </c>
    </row>
    <row r="228" spans="1:23">
      <c r="A228" s="2" t="s">
        <v>1407</v>
      </c>
      <c r="B228" s="2">
        <v>2013</v>
      </c>
      <c r="C228" s="2">
        <v>1</v>
      </c>
      <c r="D228" s="2">
        <v>136502387</v>
      </c>
      <c r="E228" s="2">
        <v>4561920</v>
      </c>
      <c r="F228" s="2">
        <v>50</v>
      </c>
      <c r="G228" s="2">
        <v>301917</v>
      </c>
      <c r="H228" s="2">
        <v>301917</v>
      </c>
      <c r="I228" s="2" t="s">
        <v>241</v>
      </c>
      <c r="J228" s="358">
        <v>-544140.74</v>
      </c>
      <c r="K228" s="2" t="s">
        <v>1795</v>
      </c>
      <c r="L228" s="2">
        <v>122392708</v>
      </c>
      <c r="R228" s="357">
        <v>1192</v>
      </c>
      <c r="S228" s="2" t="s">
        <v>323</v>
      </c>
      <c r="T228" s="2">
        <v>1192</v>
      </c>
      <c r="U228" s="2" t="s">
        <v>323</v>
      </c>
      <c r="V228" s="2" t="s">
        <v>324</v>
      </c>
      <c r="W228" s="2">
        <v>1000</v>
      </c>
    </row>
    <row r="229" spans="1:23">
      <c r="A229" s="2" t="s">
        <v>1407</v>
      </c>
      <c r="B229" s="2">
        <v>2013</v>
      </c>
      <c r="C229" s="2">
        <v>1</v>
      </c>
      <c r="D229" s="2">
        <v>136507572</v>
      </c>
      <c r="E229" s="2">
        <v>4561920</v>
      </c>
      <c r="F229" s="2">
        <v>50</v>
      </c>
      <c r="G229" s="2">
        <v>301917</v>
      </c>
      <c r="H229" s="2">
        <v>301917</v>
      </c>
      <c r="I229" s="2" t="s">
        <v>241</v>
      </c>
      <c r="J229" s="358">
        <v>-173638.97</v>
      </c>
      <c r="K229" s="2" t="s">
        <v>1796</v>
      </c>
      <c r="L229" s="2">
        <v>122395015</v>
      </c>
      <c r="R229" s="357">
        <v>1192</v>
      </c>
      <c r="S229" s="2" t="s">
        <v>323</v>
      </c>
      <c r="T229" s="2">
        <v>1192</v>
      </c>
      <c r="U229" s="2" t="s">
        <v>323</v>
      </c>
      <c r="V229" s="2" t="s">
        <v>324</v>
      </c>
      <c r="W229" s="2">
        <v>1000</v>
      </c>
    </row>
    <row r="230" spans="1:23">
      <c r="A230" s="2" t="s">
        <v>1407</v>
      </c>
      <c r="B230" s="2">
        <v>2013</v>
      </c>
      <c r="C230" s="2">
        <v>1</v>
      </c>
      <c r="D230" s="2">
        <v>136561595</v>
      </c>
      <c r="E230" s="2">
        <v>4561920</v>
      </c>
      <c r="F230" s="2">
        <v>50</v>
      </c>
      <c r="G230" s="2">
        <v>301917</v>
      </c>
      <c r="H230" s="2">
        <v>301917</v>
      </c>
      <c r="I230" s="2" t="s">
        <v>241</v>
      </c>
      <c r="J230" s="358">
        <v>-80500</v>
      </c>
      <c r="K230" s="2" t="s">
        <v>1797</v>
      </c>
      <c r="L230" s="2">
        <v>122400860</v>
      </c>
      <c r="R230" s="357">
        <v>1192</v>
      </c>
      <c r="S230" s="2" t="s">
        <v>323</v>
      </c>
      <c r="T230" s="2">
        <v>1192</v>
      </c>
      <c r="U230" s="2" t="s">
        <v>323</v>
      </c>
      <c r="V230" s="2" t="s">
        <v>324</v>
      </c>
      <c r="W230" s="2">
        <v>1000</v>
      </c>
    </row>
    <row r="231" spans="1:23">
      <c r="A231" s="2" t="s">
        <v>1407</v>
      </c>
      <c r="B231" s="2">
        <v>2013</v>
      </c>
      <c r="C231" s="2">
        <v>1</v>
      </c>
      <c r="D231" s="2">
        <v>136561595</v>
      </c>
      <c r="E231" s="2">
        <v>4561920</v>
      </c>
      <c r="F231" s="2">
        <v>50</v>
      </c>
      <c r="G231" s="2">
        <v>301917</v>
      </c>
      <c r="H231" s="2">
        <v>301917</v>
      </c>
      <c r="I231" s="2" t="s">
        <v>241</v>
      </c>
      <c r="J231" s="358">
        <v>-99666.67</v>
      </c>
      <c r="K231" s="2" t="s">
        <v>1797</v>
      </c>
      <c r="L231" s="2">
        <v>122400860</v>
      </c>
      <c r="R231" s="357">
        <v>1192</v>
      </c>
      <c r="S231" s="2" t="s">
        <v>323</v>
      </c>
      <c r="T231" s="2">
        <v>1192</v>
      </c>
      <c r="U231" s="2" t="s">
        <v>323</v>
      </c>
      <c r="V231" s="2" t="s">
        <v>324</v>
      </c>
      <c r="W231" s="2">
        <v>1000</v>
      </c>
    </row>
    <row r="232" spans="1:23">
      <c r="A232" s="2" t="s">
        <v>1407</v>
      </c>
      <c r="B232" s="2">
        <v>2013</v>
      </c>
      <c r="C232" s="2">
        <v>1</v>
      </c>
      <c r="D232" s="2">
        <v>136561595</v>
      </c>
      <c r="E232" s="2">
        <v>4561920</v>
      </c>
      <c r="F232" s="2">
        <v>50</v>
      </c>
      <c r="G232" s="2">
        <v>301917</v>
      </c>
      <c r="H232" s="2">
        <v>301917</v>
      </c>
      <c r="I232" s="2" t="s">
        <v>241</v>
      </c>
      <c r="J232" s="358">
        <v>-2935.73</v>
      </c>
      <c r="K232" s="2" t="s">
        <v>1798</v>
      </c>
      <c r="L232" s="2">
        <v>122400860</v>
      </c>
      <c r="R232" s="357">
        <v>1192</v>
      </c>
      <c r="S232" s="2" t="s">
        <v>323</v>
      </c>
      <c r="T232" s="2">
        <v>1192</v>
      </c>
      <c r="U232" s="2" t="s">
        <v>323</v>
      </c>
      <c r="V232" s="2" t="s">
        <v>324</v>
      </c>
      <c r="W232" s="2">
        <v>1000</v>
      </c>
    </row>
    <row r="233" spans="1:23">
      <c r="A233" s="2" t="s">
        <v>1407</v>
      </c>
      <c r="B233" s="2">
        <v>2013</v>
      </c>
      <c r="C233" s="2">
        <v>1</v>
      </c>
      <c r="D233" s="2">
        <v>136561595</v>
      </c>
      <c r="E233" s="2">
        <v>4561920</v>
      </c>
      <c r="F233" s="2">
        <v>50</v>
      </c>
      <c r="G233" s="2">
        <v>301917</v>
      </c>
      <c r="H233" s="2">
        <v>301917</v>
      </c>
      <c r="I233" s="2" t="s">
        <v>241</v>
      </c>
      <c r="J233" s="358">
        <v>-4785.96</v>
      </c>
      <c r="K233" s="2" t="s">
        <v>1799</v>
      </c>
      <c r="L233" s="2">
        <v>122400860</v>
      </c>
      <c r="R233" s="357">
        <v>1192</v>
      </c>
      <c r="S233" s="2" t="s">
        <v>323</v>
      </c>
      <c r="T233" s="2">
        <v>1192</v>
      </c>
      <c r="U233" s="2" t="s">
        <v>323</v>
      </c>
      <c r="V233" s="2" t="s">
        <v>324</v>
      </c>
      <c r="W233" s="2">
        <v>1000</v>
      </c>
    </row>
    <row r="234" spans="1:23">
      <c r="A234" s="2" t="s">
        <v>1407</v>
      </c>
      <c r="B234" s="2">
        <v>2013</v>
      </c>
      <c r="C234" s="2">
        <v>1</v>
      </c>
      <c r="D234" s="2">
        <v>136561595</v>
      </c>
      <c r="E234" s="2">
        <v>4561920</v>
      </c>
      <c r="F234" s="2">
        <v>50</v>
      </c>
      <c r="G234" s="2">
        <v>301917</v>
      </c>
      <c r="H234" s="2">
        <v>301917</v>
      </c>
      <c r="I234" s="2" t="s">
        <v>241</v>
      </c>
      <c r="J234" s="358">
        <v>-50000</v>
      </c>
      <c r="K234" s="2" t="s">
        <v>1800</v>
      </c>
      <c r="L234" s="2">
        <v>122400860</v>
      </c>
      <c r="R234" s="357">
        <v>1192</v>
      </c>
      <c r="S234" s="2" t="s">
        <v>323</v>
      </c>
      <c r="T234" s="2">
        <v>1192</v>
      </c>
      <c r="U234" s="2" t="s">
        <v>323</v>
      </c>
      <c r="V234" s="2" t="s">
        <v>324</v>
      </c>
      <c r="W234" s="2">
        <v>1000</v>
      </c>
    </row>
    <row r="235" spans="1:23">
      <c r="A235" s="2" t="s">
        <v>1407</v>
      </c>
      <c r="B235" s="2">
        <v>2013</v>
      </c>
      <c r="C235" s="2">
        <v>1</v>
      </c>
      <c r="D235" s="2">
        <v>136650613</v>
      </c>
      <c r="E235" s="2">
        <v>4561920</v>
      </c>
      <c r="F235" s="2">
        <v>50</v>
      </c>
      <c r="G235" s="2">
        <v>301912</v>
      </c>
      <c r="H235" s="2">
        <v>301912</v>
      </c>
      <c r="I235" s="2" t="s">
        <v>352</v>
      </c>
      <c r="J235" s="358">
        <v>-200068.57</v>
      </c>
      <c r="K235" s="2" t="s">
        <v>1801</v>
      </c>
      <c r="L235" s="2">
        <v>122414783</v>
      </c>
      <c r="R235" s="357">
        <v>1192</v>
      </c>
      <c r="S235" s="2" t="s">
        <v>323</v>
      </c>
      <c r="T235" s="2">
        <v>1192</v>
      </c>
      <c r="U235" s="2" t="s">
        <v>323</v>
      </c>
      <c r="V235" s="2" t="s">
        <v>324</v>
      </c>
      <c r="W235" s="2">
        <v>1000</v>
      </c>
    </row>
    <row r="236" spans="1:23">
      <c r="A236" s="2" t="s">
        <v>1407</v>
      </c>
      <c r="B236" s="2">
        <v>2013</v>
      </c>
      <c r="C236" s="2">
        <v>1</v>
      </c>
      <c r="D236" s="2">
        <v>136650613</v>
      </c>
      <c r="E236" s="2">
        <v>4561920</v>
      </c>
      <c r="F236" s="2">
        <v>50</v>
      </c>
      <c r="G236" s="2">
        <v>301916</v>
      </c>
      <c r="H236" s="2">
        <v>301916</v>
      </c>
      <c r="I236" s="2" t="s">
        <v>231</v>
      </c>
      <c r="J236" s="358">
        <v>-378302</v>
      </c>
      <c r="K236" s="2" t="s">
        <v>1802</v>
      </c>
      <c r="L236" s="2">
        <v>122414783</v>
      </c>
      <c r="R236" s="357">
        <v>1192</v>
      </c>
      <c r="S236" s="2" t="s">
        <v>323</v>
      </c>
      <c r="T236" s="2">
        <v>1192</v>
      </c>
      <c r="U236" s="2" t="s">
        <v>323</v>
      </c>
      <c r="V236" s="2" t="s">
        <v>324</v>
      </c>
      <c r="W236" s="2">
        <v>1000</v>
      </c>
    </row>
    <row r="237" spans="1:23">
      <c r="A237" s="2" t="s">
        <v>1407</v>
      </c>
      <c r="B237" s="2">
        <v>2013</v>
      </c>
      <c r="C237" s="2">
        <v>1</v>
      </c>
      <c r="D237" s="2">
        <v>136650613</v>
      </c>
      <c r="E237" s="2">
        <v>4561920</v>
      </c>
      <c r="F237" s="2">
        <v>50</v>
      </c>
      <c r="G237" s="2">
        <v>301917</v>
      </c>
      <c r="H237" s="2">
        <v>301917</v>
      </c>
      <c r="I237" s="2" t="s">
        <v>241</v>
      </c>
      <c r="J237" s="358">
        <v>-1236585</v>
      </c>
      <c r="K237" s="2" t="s">
        <v>1803</v>
      </c>
      <c r="L237" s="2">
        <v>122414783</v>
      </c>
      <c r="R237" s="357">
        <v>1192</v>
      </c>
      <c r="S237" s="2" t="s">
        <v>323</v>
      </c>
      <c r="T237" s="2">
        <v>1192</v>
      </c>
      <c r="U237" s="2" t="s">
        <v>323</v>
      </c>
      <c r="V237" s="2" t="s">
        <v>324</v>
      </c>
      <c r="W237" s="2">
        <v>1000</v>
      </c>
    </row>
    <row r="238" spans="1:23">
      <c r="A238" s="2" t="s">
        <v>1407</v>
      </c>
      <c r="B238" s="2">
        <v>2013</v>
      </c>
      <c r="C238" s="2">
        <v>1</v>
      </c>
      <c r="D238" s="2">
        <v>136650613</v>
      </c>
      <c r="E238" s="2">
        <v>4561920</v>
      </c>
      <c r="F238" s="2">
        <v>50</v>
      </c>
      <c r="G238" s="2">
        <v>302980</v>
      </c>
      <c r="H238" s="2">
        <v>302980</v>
      </c>
      <c r="I238" s="2" t="s">
        <v>242</v>
      </c>
      <c r="J238" s="358">
        <v>-767367.97</v>
      </c>
      <c r="K238" s="2" t="s">
        <v>1804</v>
      </c>
      <c r="L238" s="2">
        <v>122414783</v>
      </c>
      <c r="R238" s="357">
        <v>1192</v>
      </c>
      <c r="S238" s="2" t="s">
        <v>323</v>
      </c>
      <c r="T238" s="2">
        <v>1192</v>
      </c>
      <c r="U238" s="2" t="s">
        <v>323</v>
      </c>
      <c r="V238" s="2" t="s">
        <v>324</v>
      </c>
      <c r="W238" s="2">
        <v>1000</v>
      </c>
    </row>
    <row r="239" spans="1:23">
      <c r="A239" s="2" t="s">
        <v>1407</v>
      </c>
      <c r="B239" s="2">
        <v>2013</v>
      </c>
      <c r="C239" s="2">
        <v>1</v>
      </c>
      <c r="D239" s="2">
        <v>136650613</v>
      </c>
      <c r="E239" s="2">
        <v>4561920</v>
      </c>
      <c r="F239" s="2">
        <v>50</v>
      </c>
      <c r="G239" s="2">
        <v>301916</v>
      </c>
      <c r="H239" s="2">
        <v>301916</v>
      </c>
      <c r="I239" s="2" t="s">
        <v>231</v>
      </c>
      <c r="J239" s="358">
        <v>-2125</v>
      </c>
      <c r="K239" s="2" t="s">
        <v>1805</v>
      </c>
      <c r="L239" s="2">
        <v>122414783</v>
      </c>
      <c r="R239" s="357">
        <v>1192</v>
      </c>
      <c r="S239" s="2" t="s">
        <v>323</v>
      </c>
      <c r="T239" s="2">
        <v>1192</v>
      </c>
      <c r="U239" s="2" t="s">
        <v>323</v>
      </c>
      <c r="V239" s="2" t="s">
        <v>324</v>
      </c>
      <c r="W239" s="2">
        <v>1000</v>
      </c>
    </row>
    <row r="240" spans="1:23">
      <c r="A240" s="2" t="s">
        <v>1407</v>
      </c>
      <c r="B240" s="2">
        <v>2013</v>
      </c>
      <c r="C240" s="2">
        <v>1</v>
      </c>
      <c r="D240" s="2">
        <v>136212915</v>
      </c>
      <c r="E240" s="2">
        <v>4561930</v>
      </c>
      <c r="F240" s="2">
        <v>50</v>
      </c>
      <c r="G240" s="2">
        <v>301922</v>
      </c>
      <c r="H240" s="2">
        <v>301922</v>
      </c>
      <c r="I240" s="2" t="s">
        <v>243</v>
      </c>
      <c r="J240" s="358">
        <v>-267046</v>
      </c>
      <c r="K240" s="2" t="s">
        <v>354</v>
      </c>
      <c r="L240" s="2">
        <v>122360681</v>
      </c>
      <c r="R240" s="357">
        <v>1192</v>
      </c>
      <c r="S240" s="2" t="s">
        <v>323</v>
      </c>
      <c r="T240" s="2">
        <v>1192</v>
      </c>
      <c r="U240" s="2" t="s">
        <v>323</v>
      </c>
      <c r="V240" s="2" t="s">
        <v>324</v>
      </c>
      <c r="W240" s="2">
        <v>1000</v>
      </c>
    </row>
    <row r="241" spans="1:23">
      <c r="A241" s="2" t="s">
        <v>1407</v>
      </c>
      <c r="B241" s="2">
        <v>2013</v>
      </c>
      <c r="C241" s="2">
        <v>1</v>
      </c>
      <c r="D241" s="2">
        <v>136401134</v>
      </c>
      <c r="E241" s="2">
        <v>4561930</v>
      </c>
      <c r="F241" s="2">
        <v>50</v>
      </c>
      <c r="G241" s="2">
        <v>301922</v>
      </c>
      <c r="H241" s="2">
        <v>301922</v>
      </c>
      <c r="I241" s="2" t="s">
        <v>243</v>
      </c>
      <c r="J241" s="2">
        <v>-140.16</v>
      </c>
      <c r="K241" s="2" t="s">
        <v>1806</v>
      </c>
      <c r="L241" s="2">
        <v>122376612</v>
      </c>
      <c r="R241" s="357">
        <v>1192</v>
      </c>
      <c r="S241" s="2" t="s">
        <v>323</v>
      </c>
      <c r="T241" s="2">
        <v>1192</v>
      </c>
      <c r="U241" s="2" t="s">
        <v>323</v>
      </c>
      <c r="V241" s="2" t="s">
        <v>324</v>
      </c>
      <c r="W241" s="2">
        <v>1000</v>
      </c>
    </row>
    <row r="242" spans="1:23">
      <c r="A242" s="2" t="s">
        <v>1407</v>
      </c>
      <c r="B242" s="2">
        <v>2013</v>
      </c>
      <c r="C242" s="2">
        <v>1</v>
      </c>
      <c r="D242" s="2">
        <v>136401133</v>
      </c>
      <c r="E242" s="2">
        <v>4561930</v>
      </c>
      <c r="F242" s="2">
        <v>50</v>
      </c>
      <c r="G242" s="2">
        <v>301922</v>
      </c>
      <c r="H242" s="2">
        <v>301922</v>
      </c>
      <c r="I242" s="2" t="s">
        <v>243</v>
      </c>
      <c r="J242" s="358">
        <v>-2025</v>
      </c>
      <c r="K242" s="2" t="s">
        <v>1807</v>
      </c>
      <c r="L242" s="2">
        <v>122369211</v>
      </c>
      <c r="R242" s="357">
        <v>1192</v>
      </c>
      <c r="S242" s="2" t="s">
        <v>323</v>
      </c>
      <c r="T242" s="2">
        <v>1192</v>
      </c>
      <c r="U242" s="2" t="s">
        <v>323</v>
      </c>
      <c r="V242" s="2" t="s">
        <v>324</v>
      </c>
      <c r="W242" s="2">
        <v>1000</v>
      </c>
    </row>
    <row r="243" spans="1:23">
      <c r="A243" s="2" t="s">
        <v>1407</v>
      </c>
      <c r="B243" s="2">
        <v>2013</v>
      </c>
      <c r="C243" s="2">
        <v>1</v>
      </c>
      <c r="D243" s="2">
        <v>136404785</v>
      </c>
      <c r="E243" s="2">
        <v>4561930</v>
      </c>
      <c r="F243" s="2">
        <v>50</v>
      </c>
      <c r="G243" s="2">
        <v>301922</v>
      </c>
      <c r="H243" s="2">
        <v>301922</v>
      </c>
      <c r="I243" s="2" t="s">
        <v>243</v>
      </c>
      <c r="J243" s="2">
        <v>-140.16</v>
      </c>
      <c r="K243" s="2" t="s">
        <v>1808</v>
      </c>
      <c r="L243" s="2">
        <v>122376546</v>
      </c>
      <c r="R243" s="357">
        <v>1192</v>
      </c>
      <c r="S243" s="2" t="s">
        <v>323</v>
      </c>
      <c r="T243" s="2">
        <v>1192</v>
      </c>
      <c r="U243" s="2" t="s">
        <v>323</v>
      </c>
      <c r="V243" s="2" t="s">
        <v>324</v>
      </c>
      <c r="W243" s="2">
        <v>1000</v>
      </c>
    </row>
    <row r="244" spans="1:23">
      <c r="A244" s="2" t="s">
        <v>1407</v>
      </c>
      <c r="B244" s="2">
        <v>2013</v>
      </c>
      <c r="C244" s="2">
        <v>1</v>
      </c>
      <c r="D244" s="2">
        <v>136404790</v>
      </c>
      <c r="E244" s="2">
        <v>4561930</v>
      </c>
      <c r="F244" s="2">
        <v>50</v>
      </c>
      <c r="G244" s="2">
        <v>301922</v>
      </c>
      <c r="H244" s="2">
        <v>301922</v>
      </c>
      <c r="I244" s="2" t="s">
        <v>243</v>
      </c>
      <c r="J244" s="2">
        <v>-5.84</v>
      </c>
      <c r="K244" s="2" t="s">
        <v>1809</v>
      </c>
      <c r="L244" s="2">
        <v>122376551</v>
      </c>
      <c r="R244" s="357">
        <v>1192</v>
      </c>
      <c r="S244" s="2" t="s">
        <v>323</v>
      </c>
      <c r="T244" s="2">
        <v>1192</v>
      </c>
      <c r="U244" s="2" t="s">
        <v>323</v>
      </c>
      <c r="V244" s="2" t="s">
        <v>324</v>
      </c>
      <c r="W244" s="2">
        <v>1000</v>
      </c>
    </row>
    <row r="245" spans="1:23">
      <c r="A245" s="2" t="s">
        <v>1407</v>
      </c>
      <c r="B245" s="2">
        <v>2013</v>
      </c>
      <c r="C245" s="2">
        <v>1</v>
      </c>
      <c r="D245" s="2">
        <v>136404789</v>
      </c>
      <c r="E245" s="2">
        <v>4561930</v>
      </c>
      <c r="F245" s="2">
        <v>50</v>
      </c>
      <c r="G245" s="2">
        <v>301922</v>
      </c>
      <c r="H245" s="2">
        <v>301922</v>
      </c>
      <c r="I245" s="2" t="s">
        <v>243</v>
      </c>
      <c r="J245" s="358">
        <v>-62766.16</v>
      </c>
      <c r="K245" s="2" t="s">
        <v>1810</v>
      </c>
      <c r="L245" s="2">
        <v>122376550</v>
      </c>
      <c r="R245" s="357">
        <v>1192</v>
      </c>
      <c r="S245" s="2" t="s">
        <v>323</v>
      </c>
      <c r="T245" s="2">
        <v>1192</v>
      </c>
      <c r="U245" s="2" t="s">
        <v>323</v>
      </c>
      <c r="V245" s="2" t="s">
        <v>324</v>
      </c>
      <c r="W245" s="2">
        <v>1000</v>
      </c>
    </row>
    <row r="246" spans="1:23">
      <c r="A246" s="2" t="s">
        <v>1407</v>
      </c>
      <c r="B246" s="2">
        <v>2013</v>
      </c>
      <c r="C246" s="2">
        <v>1</v>
      </c>
      <c r="D246" s="2">
        <v>136404787</v>
      </c>
      <c r="E246" s="2">
        <v>4561930</v>
      </c>
      <c r="F246" s="2">
        <v>50</v>
      </c>
      <c r="G246" s="2">
        <v>301922</v>
      </c>
      <c r="H246" s="2">
        <v>301922</v>
      </c>
      <c r="I246" s="2" t="s">
        <v>243</v>
      </c>
      <c r="J246" s="358">
        <v>-5927.6</v>
      </c>
      <c r="K246" s="2" t="s">
        <v>1811</v>
      </c>
      <c r="L246" s="2">
        <v>122376548</v>
      </c>
      <c r="R246" s="357">
        <v>1192</v>
      </c>
      <c r="S246" s="2" t="s">
        <v>323</v>
      </c>
      <c r="T246" s="2">
        <v>1192</v>
      </c>
      <c r="U246" s="2" t="s">
        <v>323</v>
      </c>
      <c r="V246" s="2" t="s">
        <v>324</v>
      </c>
      <c r="W246" s="2">
        <v>1000</v>
      </c>
    </row>
    <row r="247" spans="1:23">
      <c r="A247" s="2" t="s">
        <v>1407</v>
      </c>
      <c r="B247" s="2">
        <v>2013</v>
      </c>
      <c r="C247" s="2">
        <v>1</v>
      </c>
      <c r="D247" s="2">
        <v>136404786</v>
      </c>
      <c r="E247" s="2">
        <v>4561930</v>
      </c>
      <c r="F247" s="2">
        <v>50</v>
      </c>
      <c r="G247" s="2">
        <v>301922</v>
      </c>
      <c r="H247" s="2">
        <v>301922</v>
      </c>
      <c r="I247" s="2" t="s">
        <v>243</v>
      </c>
      <c r="J247" s="2">
        <v>-233.6</v>
      </c>
      <c r="K247" s="2" t="s">
        <v>1812</v>
      </c>
      <c r="L247" s="2">
        <v>122376547</v>
      </c>
      <c r="R247" s="357">
        <v>1192</v>
      </c>
      <c r="S247" s="2" t="s">
        <v>323</v>
      </c>
      <c r="T247" s="2">
        <v>1192</v>
      </c>
      <c r="U247" s="2" t="s">
        <v>323</v>
      </c>
      <c r="V247" s="2" t="s">
        <v>324</v>
      </c>
      <c r="W247" s="2">
        <v>1000</v>
      </c>
    </row>
    <row r="248" spans="1:23">
      <c r="A248" s="2" t="s">
        <v>1407</v>
      </c>
      <c r="B248" s="2">
        <v>2013</v>
      </c>
      <c r="C248" s="2">
        <v>1</v>
      </c>
      <c r="D248" s="2">
        <v>136404795</v>
      </c>
      <c r="E248" s="2">
        <v>4561930</v>
      </c>
      <c r="F248" s="2">
        <v>50</v>
      </c>
      <c r="G248" s="2">
        <v>301922</v>
      </c>
      <c r="H248" s="2">
        <v>301922</v>
      </c>
      <c r="I248" s="2" t="s">
        <v>243</v>
      </c>
      <c r="J248" s="358">
        <v>-2271.7600000000002</v>
      </c>
      <c r="K248" s="2" t="s">
        <v>1813</v>
      </c>
      <c r="L248" s="2">
        <v>122376556</v>
      </c>
      <c r="R248" s="357">
        <v>1192</v>
      </c>
      <c r="S248" s="2" t="s">
        <v>323</v>
      </c>
      <c r="T248" s="2">
        <v>1192</v>
      </c>
      <c r="U248" s="2" t="s">
        <v>323</v>
      </c>
      <c r="V248" s="2" t="s">
        <v>324</v>
      </c>
      <c r="W248" s="2">
        <v>1000</v>
      </c>
    </row>
    <row r="249" spans="1:23">
      <c r="A249" s="2" t="s">
        <v>1407</v>
      </c>
      <c r="B249" s="2">
        <v>2013</v>
      </c>
      <c r="C249" s="2">
        <v>1</v>
      </c>
      <c r="D249" s="2">
        <v>136404788</v>
      </c>
      <c r="E249" s="2">
        <v>4561930</v>
      </c>
      <c r="F249" s="2">
        <v>50</v>
      </c>
      <c r="G249" s="2">
        <v>301922</v>
      </c>
      <c r="H249" s="2">
        <v>301922</v>
      </c>
      <c r="I249" s="2" t="s">
        <v>243</v>
      </c>
      <c r="J249" s="358">
        <v>-79799.19</v>
      </c>
      <c r="K249" s="2" t="s">
        <v>1814</v>
      </c>
      <c r="L249" s="2">
        <v>122376549</v>
      </c>
      <c r="R249" s="357">
        <v>1192</v>
      </c>
      <c r="S249" s="2" t="s">
        <v>323</v>
      </c>
      <c r="T249" s="2">
        <v>1192</v>
      </c>
      <c r="U249" s="2" t="s">
        <v>323</v>
      </c>
      <c r="V249" s="2" t="s">
        <v>324</v>
      </c>
      <c r="W249" s="2">
        <v>1000</v>
      </c>
    </row>
    <row r="250" spans="1:23">
      <c r="A250" s="2" t="s">
        <v>1407</v>
      </c>
      <c r="B250" s="2">
        <v>2013</v>
      </c>
      <c r="C250" s="2">
        <v>1</v>
      </c>
      <c r="D250" s="2">
        <v>136404791</v>
      </c>
      <c r="E250" s="2">
        <v>4561930</v>
      </c>
      <c r="F250" s="2">
        <v>50</v>
      </c>
      <c r="G250" s="2">
        <v>301922</v>
      </c>
      <c r="H250" s="2">
        <v>301922</v>
      </c>
      <c r="I250" s="2" t="s">
        <v>243</v>
      </c>
      <c r="J250" s="2">
        <v>-823.44</v>
      </c>
      <c r="K250" s="2" t="s">
        <v>1815</v>
      </c>
      <c r="L250" s="2">
        <v>122376552</v>
      </c>
      <c r="R250" s="357">
        <v>1192</v>
      </c>
      <c r="S250" s="2" t="s">
        <v>323</v>
      </c>
      <c r="T250" s="2">
        <v>1192</v>
      </c>
      <c r="U250" s="2" t="s">
        <v>323</v>
      </c>
      <c r="V250" s="2" t="s">
        <v>324</v>
      </c>
      <c r="W250" s="2">
        <v>1000</v>
      </c>
    </row>
    <row r="251" spans="1:23">
      <c r="A251" s="2" t="s">
        <v>1407</v>
      </c>
      <c r="B251" s="2">
        <v>2013</v>
      </c>
      <c r="C251" s="2">
        <v>1</v>
      </c>
      <c r="D251" s="2">
        <v>136404794</v>
      </c>
      <c r="E251" s="2">
        <v>4561930</v>
      </c>
      <c r="F251" s="2">
        <v>50</v>
      </c>
      <c r="G251" s="2">
        <v>301922</v>
      </c>
      <c r="H251" s="2">
        <v>301922</v>
      </c>
      <c r="I251" s="2" t="s">
        <v>243</v>
      </c>
      <c r="J251" s="2">
        <v>-5.84</v>
      </c>
      <c r="K251" s="2" t="s">
        <v>1816</v>
      </c>
      <c r="L251" s="2">
        <v>122376555</v>
      </c>
      <c r="R251" s="357">
        <v>1192</v>
      </c>
      <c r="S251" s="2" t="s">
        <v>323</v>
      </c>
      <c r="T251" s="2">
        <v>1192</v>
      </c>
      <c r="U251" s="2" t="s">
        <v>323</v>
      </c>
      <c r="V251" s="2" t="s">
        <v>324</v>
      </c>
      <c r="W251" s="2">
        <v>1000</v>
      </c>
    </row>
    <row r="252" spans="1:23">
      <c r="A252" s="2" t="s">
        <v>1407</v>
      </c>
      <c r="B252" s="2">
        <v>2013</v>
      </c>
      <c r="C252" s="2">
        <v>1</v>
      </c>
      <c r="D252" s="2">
        <v>136404796</v>
      </c>
      <c r="E252" s="2">
        <v>4561930</v>
      </c>
      <c r="F252" s="2">
        <v>50</v>
      </c>
      <c r="G252" s="2">
        <v>301922</v>
      </c>
      <c r="H252" s="2">
        <v>301922</v>
      </c>
      <c r="I252" s="2" t="s">
        <v>243</v>
      </c>
      <c r="J252" s="358">
        <v>-18085.8</v>
      </c>
      <c r="K252" s="2" t="s">
        <v>1817</v>
      </c>
      <c r="L252" s="2">
        <v>122376557</v>
      </c>
      <c r="R252" s="357">
        <v>1192</v>
      </c>
      <c r="S252" s="2" t="s">
        <v>323</v>
      </c>
      <c r="T252" s="2">
        <v>1192</v>
      </c>
      <c r="U252" s="2" t="s">
        <v>323</v>
      </c>
      <c r="V252" s="2" t="s">
        <v>324</v>
      </c>
      <c r="W252" s="2">
        <v>1000</v>
      </c>
    </row>
    <row r="253" spans="1:23">
      <c r="A253" s="2" t="s">
        <v>1407</v>
      </c>
      <c r="B253" s="2">
        <v>2013</v>
      </c>
      <c r="C253" s="2">
        <v>1</v>
      </c>
      <c r="D253" s="2">
        <v>136454953</v>
      </c>
      <c r="E253" s="2">
        <v>4561930</v>
      </c>
      <c r="F253" s="2">
        <v>50</v>
      </c>
      <c r="G253" s="2">
        <v>301922</v>
      </c>
      <c r="H253" s="2">
        <v>301922</v>
      </c>
      <c r="I253" s="2" t="s">
        <v>243</v>
      </c>
      <c r="J253" s="2">
        <v>-17.52</v>
      </c>
      <c r="K253" s="2" t="s">
        <v>1818</v>
      </c>
      <c r="L253" s="2">
        <v>122388126</v>
      </c>
      <c r="R253" s="357">
        <v>1192</v>
      </c>
      <c r="S253" s="2" t="s">
        <v>323</v>
      </c>
      <c r="T253" s="2">
        <v>1192</v>
      </c>
      <c r="U253" s="2" t="s">
        <v>323</v>
      </c>
      <c r="V253" s="2" t="s">
        <v>324</v>
      </c>
      <c r="W253" s="2">
        <v>1000</v>
      </c>
    </row>
    <row r="254" spans="1:23">
      <c r="A254" s="2" t="s">
        <v>1407</v>
      </c>
      <c r="B254" s="2">
        <v>2013</v>
      </c>
      <c r="C254" s="2">
        <v>1</v>
      </c>
      <c r="D254" s="2">
        <v>136468556</v>
      </c>
      <c r="E254" s="2">
        <v>4561930</v>
      </c>
      <c r="F254" s="2">
        <v>50</v>
      </c>
      <c r="G254" s="2">
        <v>301922</v>
      </c>
      <c r="H254" s="2">
        <v>301922</v>
      </c>
      <c r="I254" s="2" t="s">
        <v>243</v>
      </c>
      <c r="J254" s="358">
        <v>-7848.96</v>
      </c>
      <c r="K254" s="2" t="s">
        <v>1819</v>
      </c>
      <c r="L254" s="2">
        <v>122388133</v>
      </c>
      <c r="R254" s="357">
        <v>1192</v>
      </c>
      <c r="S254" s="2" t="s">
        <v>323</v>
      </c>
      <c r="T254" s="2">
        <v>1192</v>
      </c>
      <c r="U254" s="2" t="s">
        <v>323</v>
      </c>
      <c r="V254" s="2" t="s">
        <v>324</v>
      </c>
      <c r="W254" s="2">
        <v>1000</v>
      </c>
    </row>
    <row r="255" spans="1:23">
      <c r="A255" s="2" t="s">
        <v>1407</v>
      </c>
      <c r="B255" s="2">
        <v>2013</v>
      </c>
      <c r="C255" s="2">
        <v>1</v>
      </c>
      <c r="D255" s="2">
        <v>136468556</v>
      </c>
      <c r="E255" s="2">
        <v>4561930</v>
      </c>
      <c r="F255" s="2">
        <v>50</v>
      </c>
      <c r="G255" s="2">
        <v>301922</v>
      </c>
      <c r="H255" s="2">
        <v>301922</v>
      </c>
      <c r="I255" s="2" t="s">
        <v>243</v>
      </c>
      <c r="J255" s="2">
        <v>87.6</v>
      </c>
      <c r="K255" s="2" t="s">
        <v>1820</v>
      </c>
      <c r="L255" s="2">
        <v>122388133</v>
      </c>
      <c r="R255" s="357">
        <v>1192</v>
      </c>
      <c r="S255" s="2" t="s">
        <v>323</v>
      </c>
      <c r="T255" s="2">
        <v>1192</v>
      </c>
      <c r="U255" s="2" t="s">
        <v>323</v>
      </c>
      <c r="V255" s="2" t="s">
        <v>324</v>
      </c>
      <c r="W255" s="2">
        <v>1000</v>
      </c>
    </row>
    <row r="256" spans="1:23">
      <c r="A256" s="2" t="s">
        <v>1407</v>
      </c>
      <c r="B256" s="2">
        <v>2013</v>
      </c>
      <c r="C256" s="2">
        <v>1</v>
      </c>
      <c r="D256" s="2">
        <v>136468554</v>
      </c>
      <c r="E256" s="2">
        <v>4561930</v>
      </c>
      <c r="F256" s="2">
        <v>50</v>
      </c>
      <c r="G256" s="2">
        <v>301922</v>
      </c>
      <c r="H256" s="2">
        <v>301922</v>
      </c>
      <c r="I256" s="2" t="s">
        <v>243</v>
      </c>
      <c r="J256" s="2">
        <v>-116.8</v>
      </c>
      <c r="K256" s="2" t="s">
        <v>1821</v>
      </c>
      <c r="L256" s="2">
        <v>122388131</v>
      </c>
      <c r="R256" s="357">
        <v>1192</v>
      </c>
      <c r="S256" s="2" t="s">
        <v>323</v>
      </c>
      <c r="T256" s="2">
        <v>1192</v>
      </c>
      <c r="U256" s="2" t="s">
        <v>323</v>
      </c>
      <c r="V256" s="2" t="s">
        <v>324</v>
      </c>
      <c r="W256" s="2">
        <v>1000</v>
      </c>
    </row>
    <row r="257" spans="1:23">
      <c r="A257" s="2" t="s">
        <v>1407</v>
      </c>
      <c r="B257" s="2">
        <v>2013</v>
      </c>
      <c r="C257" s="2">
        <v>1</v>
      </c>
      <c r="D257" s="2">
        <v>136468555</v>
      </c>
      <c r="E257" s="2">
        <v>4561930</v>
      </c>
      <c r="F257" s="2">
        <v>50</v>
      </c>
      <c r="G257" s="2">
        <v>301922</v>
      </c>
      <c r="H257" s="2">
        <v>301922</v>
      </c>
      <c r="I257" s="2" t="s">
        <v>243</v>
      </c>
      <c r="J257" s="358">
        <v>-7492.72</v>
      </c>
      <c r="K257" s="2" t="s">
        <v>1822</v>
      </c>
      <c r="L257" s="2">
        <v>122388132</v>
      </c>
      <c r="R257" s="357">
        <v>1192</v>
      </c>
      <c r="S257" s="2" t="s">
        <v>323</v>
      </c>
      <c r="T257" s="2">
        <v>1192</v>
      </c>
      <c r="U257" s="2" t="s">
        <v>323</v>
      </c>
      <c r="V257" s="2" t="s">
        <v>324</v>
      </c>
      <c r="W257" s="2">
        <v>1000</v>
      </c>
    </row>
    <row r="258" spans="1:23">
      <c r="A258" s="2" t="s">
        <v>1407</v>
      </c>
      <c r="B258" s="2">
        <v>2013</v>
      </c>
      <c r="C258" s="2">
        <v>1</v>
      </c>
      <c r="D258" s="2">
        <v>136472837</v>
      </c>
      <c r="E258" s="2">
        <v>4561930</v>
      </c>
      <c r="F258" s="2">
        <v>50</v>
      </c>
      <c r="G258" s="2">
        <v>301922</v>
      </c>
      <c r="H258" s="2">
        <v>301922</v>
      </c>
      <c r="I258" s="2" t="s">
        <v>243</v>
      </c>
      <c r="J258" s="358">
        <v>74296.08</v>
      </c>
      <c r="K258" s="2" t="s">
        <v>1101</v>
      </c>
      <c r="L258" s="2">
        <v>122383663</v>
      </c>
      <c r="R258" s="357">
        <v>1192</v>
      </c>
      <c r="S258" s="2" t="s">
        <v>323</v>
      </c>
      <c r="T258" s="2">
        <v>1192</v>
      </c>
      <c r="U258" s="2" t="s">
        <v>323</v>
      </c>
      <c r="V258" s="2" t="s">
        <v>324</v>
      </c>
      <c r="W258" s="2">
        <v>1000</v>
      </c>
    </row>
    <row r="259" spans="1:23">
      <c r="A259" s="2" t="s">
        <v>1407</v>
      </c>
      <c r="B259" s="2">
        <v>2013</v>
      </c>
      <c r="C259" s="2">
        <v>1</v>
      </c>
      <c r="D259" s="2">
        <v>136472838</v>
      </c>
      <c r="E259" s="2">
        <v>4561930</v>
      </c>
      <c r="F259" s="2">
        <v>50</v>
      </c>
      <c r="G259" s="2">
        <v>301922</v>
      </c>
      <c r="H259" s="2">
        <v>301922</v>
      </c>
      <c r="I259" s="2" t="s">
        <v>243</v>
      </c>
      <c r="J259" s="358">
        <v>179991</v>
      </c>
      <c r="K259" s="2" t="s">
        <v>1106</v>
      </c>
      <c r="L259" s="2">
        <v>122383664</v>
      </c>
      <c r="R259" s="357">
        <v>1192</v>
      </c>
      <c r="S259" s="2" t="s">
        <v>323</v>
      </c>
      <c r="T259" s="2">
        <v>1192</v>
      </c>
      <c r="U259" s="2" t="s">
        <v>323</v>
      </c>
      <c r="V259" s="2" t="s">
        <v>324</v>
      </c>
      <c r="W259" s="2">
        <v>1000</v>
      </c>
    </row>
    <row r="260" spans="1:23">
      <c r="A260" s="2" t="s">
        <v>1407</v>
      </c>
      <c r="B260" s="2">
        <v>2013</v>
      </c>
      <c r="C260" s="2">
        <v>1</v>
      </c>
      <c r="D260" s="2">
        <v>136482538</v>
      </c>
      <c r="E260" s="2">
        <v>4561930</v>
      </c>
      <c r="F260" s="2">
        <v>50</v>
      </c>
      <c r="G260" s="2">
        <v>301922</v>
      </c>
      <c r="H260" s="2">
        <v>301922</v>
      </c>
      <c r="I260" s="2" t="s">
        <v>243</v>
      </c>
      <c r="J260" s="2">
        <v>146</v>
      </c>
      <c r="K260" s="2" t="s">
        <v>1823</v>
      </c>
      <c r="L260" s="2">
        <v>122389628</v>
      </c>
      <c r="R260" s="357">
        <v>1192</v>
      </c>
      <c r="S260" s="2" t="s">
        <v>323</v>
      </c>
      <c r="T260" s="2">
        <v>1192</v>
      </c>
      <c r="U260" s="2" t="s">
        <v>323</v>
      </c>
      <c r="V260" s="2" t="s">
        <v>324</v>
      </c>
      <c r="W260" s="2">
        <v>1000</v>
      </c>
    </row>
    <row r="261" spans="1:23">
      <c r="A261" s="2" t="s">
        <v>1407</v>
      </c>
      <c r="B261" s="2">
        <v>2013</v>
      </c>
      <c r="C261" s="2">
        <v>1</v>
      </c>
      <c r="D261" s="2">
        <v>136482538</v>
      </c>
      <c r="E261" s="2">
        <v>4561930</v>
      </c>
      <c r="F261" s="2">
        <v>50</v>
      </c>
      <c r="G261" s="2">
        <v>301922</v>
      </c>
      <c r="H261" s="2">
        <v>301922</v>
      </c>
      <c r="I261" s="2" t="s">
        <v>243</v>
      </c>
      <c r="J261" s="358">
        <v>-66586.53</v>
      </c>
      <c r="K261" s="2" t="s">
        <v>1824</v>
      </c>
      <c r="L261" s="2">
        <v>122389628</v>
      </c>
      <c r="R261" s="357">
        <v>1192</v>
      </c>
      <c r="S261" s="2" t="s">
        <v>323</v>
      </c>
      <c r="T261" s="2">
        <v>1192</v>
      </c>
      <c r="U261" s="2" t="s">
        <v>323</v>
      </c>
      <c r="V261" s="2" t="s">
        <v>324</v>
      </c>
      <c r="W261" s="2">
        <v>1000</v>
      </c>
    </row>
    <row r="262" spans="1:23">
      <c r="A262" s="2" t="s">
        <v>1407</v>
      </c>
      <c r="B262" s="2">
        <v>2013</v>
      </c>
      <c r="C262" s="2">
        <v>1</v>
      </c>
      <c r="D262" s="2">
        <v>136650345</v>
      </c>
      <c r="E262" s="2">
        <v>4561930</v>
      </c>
      <c r="F262" s="2">
        <v>50</v>
      </c>
      <c r="G262" s="2">
        <v>301922</v>
      </c>
      <c r="H262" s="2">
        <v>301922</v>
      </c>
      <c r="I262" s="2" t="s">
        <v>243</v>
      </c>
      <c r="J262" s="358">
        <v>-458596.14</v>
      </c>
      <c r="K262" s="2" t="s">
        <v>1825</v>
      </c>
      <c r="L262" s="2">
        <v>122414775</v>
      </c>
      <c r="R262" s="357">
        <v>1192</v>
      </c>
      <c r="S262" s="2" t="s">
        <v>323</v>
      </c>
      <c r="T262" s="2">
        <v>1192</v>
      </c>
      <c r="U262" s="2" t="s">
        <v>323</v>
      </c>
      <c r="V262" s="2" t="s">
        <v>324</v>
      </c>
      <c r="W262" s="2">
        <v>1000</v>
      </c>
    </row>
    <row r="263" spans="1:23">
      <c r="A263" s="2" t="s">
        <v>1407</v>
      </c>
      <c r="B263" s="2">
        <v>2013</v>
      </c>
      <c r="C263" s="2">
        <v>1</v>
      </c>
      <c r="D263" s="2">
        <v>136651560</v>
      </c>
      <c r="E263" s="2">
        <v>4561930</v>
      </c>
      <c r="F263" s="2">
        <v>50</v>
      </c>
      <c r="G263" s="2">
        <v>301922</v>
      </c>
      <c r="H263" s="2">
        <v>301922</v>
      </c>
      <c r="I263" s="2" t="s">
        <v>243</v>
      </c>
      <c r="J263" s="358">
        <v>276441.96000000002</v>
      </c>
      <c r="K263" s="2" t="s">
        <v>354</v>
      </c>
      <c r="L263" s="2">
        <v>122414806</v>
      </c>
      <c r="R263" s="357">
        <v>1192</v>
      </c>
      <c r="S263" s="2" t="s">
        <v>323</v>
      </c>
      <c r="T263" s="2">
        <v>1192</v>
      </c>
      <c r="U263" s="2" t="s">
        <v>323</v>
      </c>
      <c r="V263" s="2" t="s">
        <v>324</v>
      </c>
      <c r="W263" s="2">
        <v>1000</v>
      </c>
    </row>
    <row r="264" spans="1:23">
      <c r="A264" s="2" t="s">
        <v>1407</v>
      </c>
      <c r="B264" s="2">
        <v>2013</v>
      </c>
      <c r="C264" s="2">
        <v>1</v>
      </c>
      <c r="D264" s="2">
        <v>136674222</v>
      </c>
      <c r="E264" s="2">
        <v>4561990</v>
      </c>
      <c r="F264" s="2">
        <v>70</v>
      </c>
      <c r="G264" s="2">
        <v>305910</v>
      </c>
      <c r="H264" s="2">
        <v>305910</v>
      </c>
      <c r="I264" s="2" t="s">
        <v>1464</v>
      </c>
      <c r="J264" s="358">
        <v>-9846.7199999999993</v>
      </c>
      <c r="K264" s="2" t="s">
        <v>1826</v>
      </c>
      <c r="L264" s="2">
        <v>122418337</v>
      </c>
      <c r="R264" s="357">
        <v>1196</v>
      </c>
      <c r="S264" s="2" t="s">
        <v>316</v>
      </c>
      <c r="T264" s="2">
        <v>1196</v>
      </c>
      <c r="U264" s="2" t="s">
        <v>316</v>
      </c>
      <c r="V264" s="2" t="s">
        <v>317</v>
      </c>
      <c r="W264" s="2">
        <v>1000</v>
      </c>
    </row>
    <row r="265" spans="1:23">
      <c r="A265" s="2" t="s">
        <v>1407</v>
      </c>
      <c r="B265" s="2">
        <v>2013</v>
      </c>
      <c r="C265" s="2">
        <v>1</v>
      </c>
      <c r="D265" s="2">
        <v>136674222</v>
      </c>
      <c r="E265" s="2">
        <v>4561990</v>
      </c>
      <c r="F265" s="2">
        <v>50</v>
      </c>
      <c r="G265" s="2">
        <v>305910</v>
      </c>
      <c r="H265" s="2">
        <v>305910</v>
      </c>
      <c r="I265" s="2" t="s">
        <v>1464</v>
      </c>
      <c r="J265" s="358">
        <v>9846.7199999999993</v>
      </c>
      <c r="K265" s="2" t="s">
        <v>1826</v>
      </c>
      <c r="L265" s="2">
        <v>122418337</v>
      </c>
      <c r="R265" s="357">
        <v>1192</v>
      </c>
      <c r="S265" s="2" t="s">
        <v>323</v>
      </c>
      <c r="T265" s="2">
        <v>1192</v>
      </c>
      <c r="U265" s="2" t="s">
        <v>323</v>
      </c>
      <c r="V265" s="2" t="s">
        <v>324</v>
      </c>
      <c r="W265" s="2">
        <v>1000</v>
      </c>
    </row>
    <row r="266" spans="1:23">
      <c r="A266" s="2" t="s">
        <v>1407</v>
      </c>
      <c r="B266" s="2">
        <v>2013</v>
      </c>
      <c r="C266" s="2">
        <v>1</v>
      </c>
      <c r="D266" s="2">
        <v>136674222</v>
      </c>
      <c r="E266" s="2">
        <v>4561990</v>
      </c>
      <c r="F266" s="2">
        <v>70</v>
      </c>
      <c r="G266" s="2">
        <v>302991</v>
      </c>
      <c r="H266" s="2">
        <v>302991</v>
      </c>
      <c r="I266" s="2" t="s">
        <v>1463</v>
      </c>
      <c r="J266" s="358">
        <v>-429346.93</v>
      </c>
      <c r="K266" s="2" t="s">
        <v>1827</v>
      </c>
      <c r="L266" s="2">
        <v>122418337</v>
      </c>
      <c r="R266" s="357">
        <v>1196</v>
      </c>
      <c r="S266" s="2" t="s">
        <v>316</v>
      </c>
      <c r="T266" s="2">
        <v>1196</v>
      </c>
      <c r="U266" s="2" t="s">
        <v>316</v>
      </c>
      <c r="V266" s="2" t="s">
        <v>317</v>
      </c>
      <c r="W266" s="2">
        <v>1000</v>
      </c>
    </row>
    <row r="267" spans="1:23">
      <c r="A267" s="2" t="s">
        <v>1407</v>
      </c>
      <c r="B267" s="2">
        <v>2013</v>
      </c>
      <c r="C267" s="2">
        <v>1</v>
      </c>
      <c r="D267" s="2">
        <v>136674222</v>
      </c>
      <c r="E267" s="2">
        <v>4561990</v>
      </c>
      <c r="F267" s="2">
        <v>50</v>
      </c>
      <c r="G267" s="2">
        <v>302991</v>
      </c>
      <c r="H267" s="2">
        <v>302991</v>
      </c>
      <c r="I267" s="2" t="s">
        <v>1463</v>
      </c>
      <c r="J267" s="358">
        <v>429346.93</v>
      </c>
      <c r="K267" s="2" t="s">
        <v>1827</v>
      </c>
      <c r="L267" s="2">
        <v>122418337</v>
      </c>
      <c r="R267" s="357">
        <v>1192</v>
      </c>
      <c r="S267" s="2" t="s">
        <v>323</v>
      </c>
      <c r="T267" s="2">
        <v>1192</v>
      </c>
      <c r="U267" s="2" t="s">
        <v>323</v>
      </c>
      <c r="V267" s="2" t="s">
        <v>324</v>
      </c>
      <c r="W267" s="2">
        <v>1000</v>
      </c>
    </row>
    <row r="268" spans="1:23">
      <c r="A268" s="2" t="s">
        <v>1407</v>
      </c>
      <c r="B268" s="2">
        <v>2013</v>
      </c>
      <c r="C268" s="2">
        <v>1</v>
      </c>
      <c r="D268" s="2">
        <v>136674222</v>
      </c>
      <c r="E268" s="2">
        <v>4561990</v>
      </c>
      <c r="F268" s="2">
        <v>70</v>
      </c>
      <c r="G268" s="2">
        <v>305910</v>
      </c>
      <c r="H268" s="2">
        <v>305910</v>
      </c>
      <c r="I268" s="2" t="s">
        <v>1464</v>
      </c>
      <c r="J268" s="358">
        <v>-35159.910000000003</v>
      </c>
      <c r="K268" s="2" t="s">
        <v>1828</v>
      </c>
      <c r="L268" s="2">
        <v>122418337</v>
      </c>
      <c r="R268" s="357">
        <v>1196</v>
      </c>
      <c r="S268" s="2" t="s">
        <v>316</v>
      </c>
      <c r="T268" s="2">
        <v>1196</v>
      </c>
      <c r="U268" s="2" t="s">
        <v>316</v>
      </c>
      <c r="V268" s="2" t="s">
        <v>317</v>
      </c>
      <c r="W268" s="2">
        <v>1000</v>
      </c>
    </row>
    <row r="269" spans="1:23">
      <c r="A269" s="2" t="s">
        <v>1407</v>
      </c>
      <c r="B269" s="2">
        <v>2013</v>
      </c>
      <c r="C269" s="2">
        <v>1</v>
      </c>
      <c r="D269" s="2">
        <v>136674222</v>
      </c>
      <c r="E269" s="2">
        <v>4561990</v>
      </c>
      <c r="F269" s="2">
        <v>50</v>
      </c>
      <c r="G269" s="2">
        <v>305910</v>
      </c>
      <c r="H269" s="2">
        <v>305910</v>
      </c>
      <c r="I269" s="2" t="s">
        <v>1464</v>
      </c>
      <c r="J269" s="358">
        <v>35159.910000000003</v>
      </c>
      <c r="K269" s="2" t="s">
        <v>1828</v>
      </c>
      <c r="L269" s="2">
        <v>122418337</v>
      </c>
      <c r="R269" s="357">
        <v>1192</v>
      </c>
      <c r="S269" s="2" t="s">
        <v>323</v>
      </c>
      <c r="T269" s="2">
        <v>1192</v>
      </c>
      <c r="U269" s="2" t="s">
        <v>323</v>
      </c>
      <c r="V269" s="2" t="s">
        <v>324</v>
      </c>
      <c r="W269" s="2">
        <v>1000</v>
      </c>
    </row>
    <row r="270" spans="1:23">
      <c r="A270" s="2" t="s">
        <v>1407</v>
      </c>
      <c r="B270" s="2">
        <v>2013</v>
      </c>
      <c r="C270" s="2">
        <v>1</v>
      </c>
      <c r="D270" s="2">
        <v>136674222</v>
      </c>
      <c r="E270" s="2">
        <v>4561990</v>
      </c>
      <c r="F270" s="2">
        <v>70</v>
      </c>
      <c r="G270" s="2">
        <v>302990</v>
      </c>
      <c r="H270" s="2">
        <v>302990</v>
      </c>
      <c r="I270" s="2" t="s">
        <v>1462</v>
      </c>
      <c r="J270" s="358">
        <v>-1572196.2</v>
      </c>
      <c r="K270" s="2" t="s">
        <v>1829</v>
      </c>
      <c r="L270" s="2">
        <v>122418337</v>
      </c>
      <c r="R270" s="357">
        <v>1196</v>
      </c>
      <c r="S270" s="2" t="s">
        <v>316</v>
      </c>
      <c r="T270" s="2">
        <v>1196</v>
      </c>
      <c r="U270" s="2" t="s">
        <v>316</v>
      </c>
      <c r="V270" s="2" t="s">
        <v>317</v>
      </c>
      <c r="W270" s="2">
        <v>1000</v>
      </c>
    </row>
    <row r="271" spans="1:23">
      <c r="A271" s="2" t="s">
        <v>1407</v>
      </c>
      <c r="B271" s="2">
        <v>2013</v>
      </c>
      <c r="C271" s="2">
        <v>1</v>
      </c>
      <c r="D271" s="2">
        <v>136674222</v>
      </c>
      <c r="E271" s="2">
        <v>4561990</v>
      </c>
      <c r="F271" s="2">
        <v>50</v>
      </c>
      <c r="G271" s="2">
        <v>302990</v>
      </c>
      <c r="H271" s="2">
        <v>302990</v>
      </c>
      <c r="I271" s="2" t="s">
        <v>1462</v>
      </c>
      <c r="J271" s="358">
        <v>1572196.2</v>
      </c>
      <c r="K271" s="2" t="s">
        <v>1829</v>
      </c>
      <c r="L271" s="2">
        <v>122418337</v>
      </c>
      <c r="R271" s="357">
        <v>1192</v>
      </c>
      <c r="S271" s="2" t="s">
        <v>323</v>
      </c>
      <c r="T271" s="2">
        <v>1192</v>
      </c>
      <c r="U271" s="2" t="s">
        <v>323</v>
      </c>
      <c r="V271" s="2" t="s">
        <v>324</v>
      </c>
      <c r="W271" s="2">
        <v>1000</v>
      </c>
    </row>
    <row r="272" spans="1:23">
      <c r="A272" s="2" t="s">
        <v>1407</v>
      </c>
      <c r="B272" s="2">
        <v>2013</v>
      </c>
      <c r="C272" s="2">
        <v>1</v>
      </c>
      <c r="D272" s="2">
        <v>136674224</v>
      </c>
      <c r="E272" s="2">
        <v>4561990</v>
      </c>
      <c r="F272" s="2">
        <v>50</v>
      </c>
      <c r="G272" s="2">
        <v>305910</v>
      </c>
      <c r="H272" s="2">
        <v>305910</v>
      </c>
      <c r="I272" s="2" t="s">
        <v>1464</v>
      </c>
      <c r="J272" s="358">
        <v>1271.6500000000001</v>
      </c>
      <c r="K272" s="2" t="s">
        <v>1830</v>
      </c>
      <c r="L272" s="2">
        <v>122418338</v>
      </c>
      <c r="R272" s="357">
        <v>1192</v>
      </c>
      <c r="S272" s="2" t="s">
        <v>323</v>
      </c>
      <c r="T272" s="2">
        <v>1192</v>
      </c>
      <c r="U272" s="2" t="s">
        <v>323</v>
      </c>
      <c r="V272" s="2" t="s">
        <v>324</v>
      </c>
      <c r="W272" s="2">
        <v>1000</v>
      </c>
    </row>
    <row r="273" spans="1:23">
      <c r="A273" s="2" t="s">
        <v>1407</v>
      </c>
      <c r="B273" s="2">
        <v>2013</v>
      </c>
      <c r="C273" s="2">
        <v>1</v>
      </c>
      <c r="D273" s="2">
        <v>136674224</v>
      </c>
      <c r="E273" s="2">
        <v>4561990</v>
      </c>
      <c r="F273" s="2">
        <v>50</v>
      </c>
      <c r="G273" s="2">
        <v>302991</v>
      </c>
      <c r="H273" s="2">
        <v>302991</v>
      </c>
      <c r="I273" s="2" t="s">
        <v>1463</v>
      </c>
      <c r="J273" s="358">
        <v>56090.84</v>
      </c>
      <c r="K273" s="2" t="s">
        <v>1831</v>
      </c>
      <c r="L273" s="2">
        <v>122418338</v>
      </c>
      <c r="R273" s="357">
        <v>1192</v>
      </c>
      <c r="S273" s="2" t="s">
        <v>323</v>
      </c>
      <c r="T273" s="2">
        <v>1192</v>
      </c>
      <c r="U273" s="2" t="s">
        <v>323</v>
      </c>
      <c r="V273" s="2" t="s">
        <v>324</v>
      </c>
      <c r="W273" s="2">
        <v>1000</v>
      </c>
    </row>
    <row r="274" spans="1:23">
      <c r="A274" s="2" t="s">
        <v>1407</v>
      </c>
      <c r="B274" s="2">
        <v>2013</v>
      </c>
      <c r="C274" s="2">
        <v>1</v>
      </c>
      <c r="D274" s="2">
        <v>136674224</v>
      </c>
      <c r="E274" s="2">
        <v>4561990</v>
      </c>
      <c r="F274" s="2">
        <v>50</v>
      </c>
      <c r="G274" s="2">
        <v>305930</v>
      </c>
      <c r="H274" s="2">
        <v>305930</v>
      </c>
      <c r="I274" s="2" t="s">
        <v>1465</v>
      </c>
      <c r="J274" s="358">
        <v>143754.91</v>
      </c>
      <c r="K274" s="2" t="s">
        <v>1832</v>
      </c>
      <c r="L274" s="2">
        <v>122418338</v>
      </c>
      <c r="R274" s="357">
        <v>1192</v>
      </c>
      <c r="S274" s="2" t="s">
        <v>323</v>
      </c>
      <c r="T274" s="2">
        <v>1192</v>
      </c>
      <c r="U274" s="2" t="s">
        <v>323</v>
      </c>
      <c r="V274" s="2" t="s">
        <v>324</v>
      </c>
      <c r="W274" s="2">
        <v>1000</v>
      </c>
    </row>
    <row r="275" spans="1:23">
      <c r="A275" s="2" t="s">
        <v>1407</v>
      </c>
      <c r="B275" s="2">
        <v>2013</v>
      </c>
      <c r="C275" s="2">
        <v>1</v>
      </c>
      <c r="D275" s="2">
        <v>136674224</v>
      </c>
      <c r="E275" s="2">
        <v>4561990</v>
      </c>
      <c r="F275" s="2">
        <v>50</v>
      </c>
      <c r="G275" s="2">
        <v>305910</v>
      </c>
      <c r="H275" s="2">
        <v>305910</v>
      </c>
      <c r="I275" s="2" t="s">
        <v>1464</v>
      </c>
      <c r="J275" s="358">
        <v>1665</v>
      </c>
      <c r="K275" s="2" t="s">
        <v>1833</v>
      </c>
      <c r="L275" s="2">
        <v>122418338</v>
      </c>
      <c r="R275" s="357">
        <v>1192</v>
      </c>
      <c r="S275" s="2" t="s">
        <v>323</v>
      </c>
      <c r="T275" s="2">
        <v>1192</v>
      </c>
      <c r="U275" s="2" t="s">
        <v>323</v>
      </c>
      <c r="V275" s="2" t="s">
        <v>324</v>
      </c>
      <c r="W275" s="2">
        <v>1000</v>
      </c>
    </row>
    <row r="276" spans="1:23">
      <c r="A276" s="2" t="s">
        <v>1407</v>
      </c>
      <c r="B276" s="2">
        <v>2013</v>
      </c>
      <c r="C276" s="2">
        <v>1</v>
      </c>
      <c r="D276" s="2">
        <v>136674224</v>
      </c>
      <c r="E276" s="2">
        <v>4561990</v>
      </c>
      <c r="F276" s="2">
        <v>50</v>
      </c>
      <c r="G276" s="2">
        <v>305910</v>
      </c>
      <c r="H276" s="2">
        <v>305910</v>
      </c>
      <c r="I276" s="2" t="s">
        <v>1464</v>
      </c>
      <c r="J276" s="2">
        <v>427</v>
      </c>
      <c r="K276" s="2" t="s">
        <v>1833</v>
      </c>
      <c r="L276" s="2">
        <v>122418338</v>
      </c>
      <c r="R276" s="357">
        <v>1192</v>
      </c>
      <c r="S276" s="2" t="s">
        <v>323</v>
      </c>
      <c r="T276" s="2">
        <v>1192</v>
      </c>
      <c r="U276" s="2" t="s">
        <v>323</v>
      </c>
      <c r="V276" s="2" t="s">
        <v>324</v>
      </c>
      <c r="W276" s="2">
        <v>1000</v>
      </c>
    </row>
    <row r="277" spans="1:23">
      <c r="A277" s="2" t="s">
        <v>1407</v>
      </c>
      <c r="B277" s="2">
        <v>2013</v>
      </c>
      <c r="C277" s="2">
        <v>1</v>
      </c>
      <c r="D277" s="2">
        <v>136674224</v>
      </c>
      <c r="E277" s="2">
        <v>4561990</v>
      </c>
      <c r="F277" s="2">
        <v>50</v>
      </c>
      <c r="G277" s="2">
        <v>302990</v>
      </c>
      <c r="H277" s="2">
        <v>302990</v>
      </c>
      <c r="I277" s="2" t="s">
        <v>1462</v>
      </c>
      <c r="J277" s="358">
        <v>73718</v>
      </c>
      <c r="K277" s="2" t="s">
        <v>1834</v>
      </c>
      <c r="L277" s="2">
        <v>122418338</v>
      </c>
      <c r="R277" s="357">
        <v>1192</v>
      </c>
      <c r="S277" s="2" t="s">
        <v>323</v>
      </c>
      <c r="T277" s="2">
        <v>1192</v>
      </c>
      <c r="U277" s="2" t="s">
        <v>323</v>
      </c>
      <c r="V277" s="2" t="s">
        <v>324</v>
      </c>
      <c r="W277" s="2">
        <v>1000</v>
      </c>
    </row>
    <row r="278" spans="1:23">
      <c r="A278" s="2" t="s">
        <v>1407</v>
      </c>
      <c r="B278" s="2">
        <v>2013</v>
      </c>
      <c r="C278" s="2">
        <v>1</v>
      </c>
      <c r="D278" s="2">
        <v>136674224</v>
      </c>
      <c r="E278" s="2">
        <v>4561990</v>
      </c>
      <c r="F278" s="2">
        <v>50</v>
      </c>
      <c r="G278" s="2">
        <v>302990</v>
      </c>
      <c r="H278" s="2">
        <v>302990</v>
      </c>
      <c r="I278" s="2" t="s">
        <v>1462</v>
      </c>
      <c r="J278" s="358">
        <v>18393</v>
      </c>
      <c r="K278" s="2" t="s">
        <v>1835</v>
      </c>
      <c r="L278" s="2">
        <v>122418338</v>
      </c>
      <c r="R278" s="357">
        <v>1192</v>
      </c>
      <c r="S278" s="2" t="s">
        <v>323</v>
      </c>
      <c r="T278" s="2">
        <v>1192</v>
      </c>
      <c r="U278" s="2" t="s">
        <v>323</v>
      </c>
      <c r="V278" s="2" t="s">
        <v>324</v>
      </c>
      <c r="W278" s="2">
        <v>1000</v>
      </c>
    </row>
    <row r="279" spans="1:23">
      <c r="A279" s="2" t="s">
        <v>1407</v>
      </c>
      <c r="B279" s="2">
        <v>2013</v>
      </c>
      <c r="C279" s="2">
        <v>1</v>
      </c>
      <c r="D279" s="2">
        <v>136745684</v>
      </c>
      <c r="E279" s="2">
        <v>4561990</v>
      </c>
      <c r="F279" s="2">
        <v>70</v>
      </c>
      <c r="G279" s="2">
        <v>305910</v>
      </c>
      <c r="H279" s="2">
        <v>305910</v>
      </c>
      <c r="I279" s="2" t="s">
        <v>1464</v>
      </c>
      <c r="J279" s="358">
        <v>9846.7199999999993</v>
      </c>
      <c r="K279" s="2" t="s">
        <v>1826</v>
      </c>
      <c r="L279" s="2">
        <v>122441951</v>
      </c>
      <c r="R279" s="357">
        <v>1196</v>
      </c>
      <c r="S279" s="2" t="s">
        <v>316</v>
      </c>
      <c r="T279" s="2">
        <v>1196</v>
      </c>
      <c r="U279" s="2" t="s">
        <v>316</v>
      </c>
      <c r="V279" s="2" t="s">
        <v>317</v>
      </c>
      <c r="W279" s="2">
        <v>1000</v>
      </c>
    </row>
    <row r="280" spans="1:23">
      <c r="A280" s="2" t="s">
        <v>1407</v>
      </c>
      <c r="B280" s="2">
        <v>2013</v>
      </c>
      <c r="C280" s="2">
        <v>1</v>
      </c>
      <c r="D280" s="2">
        <v>136745684</v>
      </c>
      <c r="E280" s="2">
        <v>4561990</v>
      </c>
      <c r="F280" s="2">
        <v>50</v>
      </c>
      <c r="G280" s="2">
        <v>305910</v>
      </c>
      <c r="H280" s="2">
        <v>305910</v>
      </c>
      <c r="I280" s="2" t="s">
        <v>1464</v>
      </c>
      <c r="J280" s="358">
        <v>-9846.7199999999993</v>
      </c>
      <c r="K280" s="2" t="s">
        <v>1826</v>
      </c>
      <c r="L280" s="2">
        <v>122441951</v>
      </c>
      <c r="R280" s="357">
        <v>1192</v>
      </c>
      <c r="S280" s="2" t="s">
        <v>323</v>
      </c>
      <c r="T280" s="2">
        <v>1192</v>
      </c>
      <c r="U280" s="2" t="s">
        <v>323</v>
      </c>
      <c r="V280" s="2" t="s">
        <v>324</v>
      </c>
      <c r="W280" s="2">
        <v>1000</v>
      </c>
    </row>
    <row r="281" spans="1:23">
      <c r="A281" s="2" t="s">
        <v>1407</v>
      </c>
      <c r="B281" s="2">
        <v>2013</v>
      </c>
      <c r="C281" s="2">
        <v>1</v>
      </c>
      <c r="D281" s="2">
        <v>136745684</v>
      </c>
      <c r="E281" s="2">
        <v>4561990</v>
      </c>
      <c r="F281" s="2">
        <v>70</v>
      </c>
      <c r="G281" s="2">
        <v>302991</v>
      </c>
      <c r="H281" s="2">
        <v>302991</v>
      </c>
      <c r="I281" s="2" t="s">
        <v>1463</v>
      </c>
      <c r="J281" s="358">
        <v>429346.93</v>
      </c>
      <c r="K281" s="2" t="s">
        <v>1827</v>
      </c>
      <c r="L281" s="2">
        <v>122441951</v>
      </c>
      <c r="R281" s="357">
        <v>1196</v>
      </c>
      <c r="S281" s="2" t="s">
        <v>316</v>
      </c>
      <c r="T281" s="2">
        <v>1196</v>
      </c>
      <c r="U281" s="2" t="s">
        <v>316</v>
      </c>
      <c r="V281" s="2" t="s">
        <v>317</v>
      </c>
      <c r="W281" s="2">
        <v>1000</v>
      </c>
    </row>
    <row r="282" spans="1:23">
      <c r="A282" s="2" t="s">
        <v>1407</v>
      </c>
      <c r="B282" s="2">
        <v>2013</v>
      </c>
      <c r="C282" s="2">
        <v>1</v>
      </c>
      <c r="D282" s="2">
        <v>136745684</v>
      </c>
      <c r="E282" s="2">
        <v>4561990</v>
      </c>
      <c r="F282" s="2">
        <v>50</v>
      </c>
      <c r="G282" s="2">
        <v>302991</v>
      </c>
      <c r="H282" s="2">
        <v>302991</v>
      </c>
      <c r="I282" s="2" t="s">
        <v>1463</v>
      </c>
      <c r="J282" s="358">
        <v>-429346.93</v>
      </c>
      <c r="K282" s="2" t="s">
        <v>1827</v>
      </c>
      <c r="L282" s="2">
        <v>122441951</v>
      </c>
      <c r="R282" s="357">
        <v>1192</v>
      </c>
      <c r="S282" s="2" t="s">
        <v>323</v>
      </c>
      <c r="T282" s="2">
        <v>1192</v>
      </c>
      <c r="U282" s="2" t="s">
        <v>323</v>
      </c>
      <c r="V282" s="2" t="s">
        <v>324</v>
      </c>
      <c r="W282" s="2">
        <v>1000</v>
      </c>
    </row>
    <row r="283" spans="1:23">
      <c r="A283" s="2" t="s">
        <v>1407</v>
      </c>
      <c r="B283" s="2">
        <v>2013</v>
      </c>
      <c r="C283" s="2">
        <v>1</v>
      </c>
      <c r="D283" s="2">
        <v>136745684</v>
      </c>
      <c r="E283" s="2">
        <v>4561990</v>
      </c>
      <c r="F283" s="2">
        <v>70</v>
      </c>
      <c r="G283" s="2">
        <v>305910</v>
      </c>
      <c r="H283" s="2">
        <v>305910</v>
      </c>
      <c r="I283" s="2" t="s">
        <v>1464</v>
      </c>
      <c r="J283" s="358">
        <v>35159.910000000003</v>
      </c>
      <c r="K283" s="2" t="s">
        <v>1828</v>
      </c>
      <c r="L283" s="2">
        <v>122441951</v>
      </c>
      <c r="R283" s="357">
        <v>1196</v>
      </c>
      <c r="S283" s="2" t="s">
        <v>316</v>
      </c>
      <c r="T283" s="2">
        <v>1196</v>
      </c>
      <c r="U283" s="2" t="s">
        <v>316</v>
      </c>
      <c r="V283" s="2" t="s">
        <v>317</v>
      </c>
      <c r="W283" s="2">
        <v>1000</v>
      </c>
    </row>
    <row r="284" spans="1:23">
      <c r="A284" s="2" t="s">
        <v>1407</v>
      </c>
      <c r="B284" s="2">
        <v>2013</v>
      </c>
      <c r="C284" s="2">
        <v>1</v>
      </c>
      <c r="D284" s="2">
        <v>136745684</v>
      </c>
      <c r="E284" s="2">
        <v>4561990</v>
      </c>
      <c r="F284" s="2">
        <v>50</v>
      </c>
      <c r="G284" s="2">
        <v>305910</v>
      </c>
      <c r="H284" s="2">
        <v>305910</v>
      </c>
      <c r="I284" s="2" t="s">
        <v>1464</v>
      </c>
      <c r="J284" s="358">
        <v>-35159.910000000003</v>
      </c>
      <c r="K284" s="2" t="s">
        <v>1828</v>
      </c>
      <c r="L284" s="2">
        <v>122441951</v>
      </c>
      <c r="R284" s="357">
        <v>1192</v>
      </c>
      <c r="S284" s="2" t="s">
        <v>323</v>
      </c>
      <c r="T284" s="2">
        <v>1192</v>
      </c>
      <c r="U284" s="2" t="s">
        <v>323</v>
      </c>
      <c r="V284" s="2" t="s">
        <v>324</v>
      </c>
      <c r="W284" s="2">
        <v>1000</v>
      </c>
    </row>
    <row r="285" spans="1:23">
      <c r="A285" s="2" t="s">
        <v>1407</v>
      </c>
      <c r="B285" s="2">
        <v>2013</v>
      </c>
      <c r="C285" s="2">
        <v>1</v>
      </c>
      <c r="D285" s="2">
        <v>136745684</v>
      </c>
      <c r="E285" s="2">
        <v>4561990</v>
      </c>
      <c r="F285" s="2">
        <v>70</v>
      </c>
      <c r="G285" s="2">
        <v>302990</v>
      </c>
      <c r="H285" s="2">
        <v>302990</v>
      </c>
      <c r="I285" s="2" t="s">
        <v>1462</v>
      </c>
      <c r="J285" s="358">
        <v>1572196.2</v>
      </c>
      <c r="K285" s="2" t="s">
        <v>1829</v>
      </c>
      <c r="L285" s="2">
        <v>122441951</v>
      </c>
      <c r="R285" s="357">
        <v>1196</v>
      </c>
      <c r="S285" s="2" t="s">
        <v>316</v>
      </c>
      <c r="T285" s="2">
        <v>1196</v>
      </c>
      <c r="U285" s="2" t="s">
        <v>316</v>
      </c>
      <c r="V285" s="2" t="s">
        <v>317</v>
      </c>
      <c r="W285" s="2">
        <v>1000</v>
      </c>
    </row>
    <row r="286" spans="1:23">
      <c r="A286" s="2" t="s">
        <v>1407</v>
      </c>
      <c r="B286" s="2">
        <v>2013</v>
      </c>
      <c r="C286" s="2">
        <v>1</v>
      </c>
      <c r="D286" s="2">
        <v>136745684</v>
      </c>
      <c r="E286" s="2">
        <v>4561990</v>
      </c>
      <c r="F286" s="2">
        <v>50</v>
      </c>
      <c r="G286" s="2">
        <v>302990</v>
      </c>
      <c r="H286" s="2">
        <v>302990</v>
      </c>
      <c r="I286" s="2" t="s">
        <v>1462</v>
      </c>
      <c r="J286" s="358">
        <v>-1572196.2</v>
      </c>
      <c r="K286" s="2" t="s">
        <v>1829</v>
      </c>
      <c r="L286" s="2">
        <v>122441951</v>
      </c>
      <c r="R286" s="357">
        <v>1192</v>
      </c>
      <c r="S286" s="2" t="s">
        <v>323</v>
      </c>
      <c r="T286" s="2">
        <v>1192</v>
      </c>
      <c r="U286" s="2" t="s">
        <v>323</v>
      </c>
      <c r="V286" s="2" t="s">
        <v>324</v>
      </c>
      <c r="W286" s="2">
        <v>1000</v>
      </c>
    </row>
  </sheetData>
  <autoFilter ref="A1:W286"/>
  <pageMargins left="0.7" right="0.7" top="0.75" bottom="0.75" header="0.3" footer="0.3"/>
  <pageSetup scale="37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8"/>
  <sheetViews>
    <sheetView tabSelected="1" zoomScale="65" zoomScaleNormal="65" workbookViewId="0">
      <pane ySplit="1" topLeftCell="A2" activePane="bottomLeft" state="frozen"/>
      <selection activeCell="B33" sqref="B33"/>
      <selection pane="bottomLeft" activeCell="B33" sqref="B33"/>
    </sheetView>
  </sheetViews>
  <sheetFormatPr defaultRowHeight="12.75"/>
  <cols>
    <col min="1" max="1" width="12.85546875" style="360" bestFit="1" customWidth="1"/>
    <col min="2" max="2" width="5" style="360" bestFit="1" customWidth="1"/>
    <col min="3" max="3" width="4.140625" style="360" bestFit="1" customWidth="1"/>
    <col min="4" max="4" width="12.5703125" style="360" bestFit="1" customWidth="1"/>
    <col min="5" max="5" width="10.28515625" style="360" bestFit="1" customWidth="1"/>
    <col min="6" max="6" width="12.85546875" style="360" bestFit="1" customWidth="1"/>
    <col min="7" max="7" width="10.7109375" style="360" bestFit="1" customWidth="1"/>
    <col min="8" max="8" width="8.28515625" style="360" bestFit="1" customWidth="1"/>
    <col min="9" max="9" width="35.5703125" style="360" bestFit="1" customWidth="1"/>
    <col min="10" max="10" width="14.140625" style="360" bestFit="1" customWidth="1"/>
    <col min="11" max="11" width="56" style="360" bestFit="1" customWidth="1"/>
    <col min="12" max="12" width="11" style="360" bestFit="1" customWidth="1"/>
    <col min="13" max="13" width="7" style="360" bestFit="1" customWidth="1"/>
    <col min="14" max="14" width="40.42578125" style="360" bestFit="1" customWidth="1"/>
    <col min="15" max="15" width="24" style="360" bestFit="1" customWidth="1"/>
    <col min="16" max="16" width="15" style="360" bestFit="1" customWidth="1"/>
    <col min="17" max="17" width="7.140625" style="360" bestFit="1" customWidth="1"/>
    <col min="18" max="18" width="24" style="360" bestFit="1" customWidth="1"/>
    <col min="19" max="19" width="46.28515625" style="360" bestFit="1" customWidth="1"/>
    <col min="20" max="20" width="8.7109375" style="360" bestFit="1" customWidth="1"/>
    <col min="21" max="21" width="35.7109375" style="360" bestFit="1" customWidth="1"/>
    <col min="22" max="22" width="16.5703125" style="360" bestFit="1" customWidth="1"/>
    <col min="23" max="23" width="7" style="360" bestFit="1" customWidth="1"/>
    <col min="24" max="16384" width="9.140625" style="360"/>
  </cols>
  <sheetData>
    <row r="1" spans="1:23">
      <c r="A1" s="60" t="s">
        <v>999</v>
      </c>
      <c r="B1" s="60" t="s">
        <v>294</v>
      </c>
      <c r="C1" s="60" t="s">
        <v>295</v>
      </c>
      <c r="D1" s="60" t="s">
        <v>296</v>
      </c>
      <c r="E1" s="60" t="s">
        <v>248</v>
      </c>
      <c r="F1" s="60" t="s">
        <v>297</v>
      </c>
      <c r="G1" s="60" t="s">
        <v>298</v>
      </c>
      <c r="H1" s="60" t="s">
        <v>299</v>
      </c>
      <c r="I1" s="367" t="s">
        <v>300</v>
      </c>
      <c r="J1" s="368" t="s">
        <v>301</v>
      </c>
      <c r="K1" s="60" t="s">
        <v>302</v>
      </c>
      <c r="L1" s="60" t="s">
        <v>303</v>
      </c>
      <c r="M1" s="60" t="s">
        <v>304</v>
      </c>
      <c r="N1" s="367" t="s">
        <v>305</v>
      </c>
      <c r="O1" s="60" t="s">
        <v>306</v>
      </c>
      <c r="P1" s="60" t="s">
        <v>307</v>
      </c>
      <c r="Q1" s="60" t="s">
        <v>308</v>
      </c>
      <c r="R1" s="367" t="s">
        <v>309</v>
      </c>
      <c r="S1" s="367" t="s">
        <v>310</v>
      </c>
      <c r="T1" s="60" t="s">
        <v>311</v>
      </c>
      <c r="U1" s="367" t="s">
        <v>312</v>
      </c>
      <c r="V1" s="367" t="s">
        <v>313</v>
      </c>
      <c r="W1" s="60" t="s">
        <v>314</v>
      </c>
    </row>
    <row r="2" spans="1:23">
      <c r="A2" s="360" t="s">
        <v>1408</v>
      </c>
      <c r="B2" s="360">
        <v>2013</v>
      </c>
      <c r="C2" s="360">
        <v>1</v>
      </c>
      <c r="D2" s="360">
        <v>136612168</v>
      </c>
      <c r="E2" s="360">
        <v>5010000</v>
      </c>
      <c r="F2" s="360">
        <v>9031</v>
      </c>
      <c r="G2" s="360">
        <v>0</v>
      </c>
      <c r="H2" s="360">
        <v>503140</v>
      </c>
      <c r="I2" s="360" t="s">
        <v>112</v>
      </c>
      <c r="J2" s="361">
        <v>386.33</v>
      </c>
      <c r="K2" s="360">
        <v>76464797700001</v>
      </c>
      <c r="L2" s="360">
        <v>1902897421</v>
      </c>
      <c r="M2" s="360">
        <v>111752</v>
      </c>
      <c r="N2" s="360" t="s">
        <v>361</v>
      </c>
      <c r="P2" s="360">
        <v>224285</v>
      </c>
      <c r="R2" s="362">
        <v>224285</v>
      </c>
      <c r="S2" s="360" t="s">
        <v>362</v>
      </c>
      <c r="T2" s="360">
        <v>1264</v>
      </c>
      <c r="U2" s="360" t="s">
        <v>363</v>
      </c>
      <c r="V2" s="360" t="s">
        <v>317</v>
      </c>
      <c r="W2" s="360">
        <v>1000</v>
      </c>
    </row>
    <row r="3" spans="1:23">
      <c r="A3" s="360" t="s">
        <v>1408</v>
      </c>
      <c r="B3" s="360">
        <v>2013</v>
      </c>
      <c r="C3" s="360">
        <v>1</v>
      </c>
      <c r="D3" s="360">
        <v>136212954</v>
      </c>
      <c r="E3" s="360">
        <v>5010000</v>
      </c>
      <c r="F3" s="360">
        <v>9031</v>
      </c>
      <c r="G3" s="360">
        <v>0</v>
      </c>
      <c r="H3" s="360">
        <v>503140</v>
      </c>
      <c r="I3" s="360" t="s">
        <v>112</v>
      </c>
      <c r="J3" s="361">
        <v>-37.03</v>
      </c>
      <c r="K3" s="360" t="s">
        <v>364</v>
      </c>
      <c r="L3" s="360">
        <v>122360701</v>
      </c>
      <c r="P3" s="360">
        <v>224285</v>
      </c>
      <c r="R3" s="362">
        <v>224285</v>
      </c>
      <c r="S3" s="360" t="s">
        <v>362</v>
      </c>
      <c r="T3" s="360">
        <v>1264</v>
      </c>
      <c r="U3" s="360" t="s">
        <v>363</v>
      </c>
      <c r="V3" s="360" t="s">
        <v>317</v>
      </c>
      <c r="W3" s="360">
        <v>1000</v>
      </c>
    </row>
    <row r="4" spans="1:23">
      <c r="A4" s="360" t="s">
        <v>1408</v>
      </c>
      <c r="B4" s="360">
        <v>2013</v>
      </c>
      <c r="C4" s="360">
        <v>1</v>
      </c>
      <c r="D4" s="360">
        <v>136651509</v>
      </c>
      <c r="E4" s="360">
        <v>5010000</v>
      </c>
      <c r="F4" s="360">
        <v>9031</v>
      </c>
      <c r="G4" s="360">
        <v>0</v>
      </c>
      <c r="H4" s="360">
        <v>503140</v>
      </c>
      <c r="I4" s="360" t="s">
        <v>112</v>
      </c>
      <c r="J4" s="361">
        <v>37.03</v>
      </c>
      <c r="K4" s="360" t="s">
        <v>364</v>
      </c>
      <c r="L4" s="360">
        <v>122414794</v>
      </c>
      <c r="P4" s="360">
        <v>224285</v>
      </c>
      <c r="R4" s="362">
        <v>224285</v>
      </c>
      <c r="S4" s="360" t="s">
        <v>362</v>
      </c>
      <c r="T4" s="360">
        <v>1264</v>
      </c>
      <c r="U4" s="360" t="s">
        <v>363</v>
      </c>
      <c r="V4" s="360" t="s">
        <v>317</v>
      </c>
      <c r="W4" s="360">
        <v>1000</v>
      </c>
    </row>
    <row r="5" spans="1:23">
      <c r="A5" s="360" t="s">
        <v>1408</v>
      </c>
      <c r="B5" s="360">
        <v>2013</v>
      </c>
      <c r="C5" s="360">
        <v>1</v>
      </c>
      <c r="D5" s="360">
        <v>136200727</v>
      </c>
      <c r="E5" s="360">
        <v>5010000</v>
      </c>
      <c r="F5" s="360">
        <v>519000</v>
      </c>
      <c r="G5" s="360">
        <v>0</v>
      </c>
      <c r="H5" s="360">
        <v>516310</v>
      </c>
      <c r="I5" s="360" t="s">
        <v>129</v>
      </c>
      <c r="J5" s="361">
        <v>42.35</v>
      </c>
      <c r="L5" s="360">
        <v>4902281830</v>
      </c>
      <c r="P5" s="360">
        <v>225322</v>
      </c>
      <c r="R5" s="362">
        <v>225322</v>
      </c>
      <c r="S5" s="360" t="s">
        <v>365</v>
      </c>
      <c r="T5" s="360">
        <v>1078</v>
      </c>
      <c r="U5" s="360" t="s">
        <v>366</v>
      </c>
      <c r="V5" s="360" t="s">
        <v>317</v>
      </c>
      <c r="W5" s="360">
        <v>1000</v>
      </c>
    </row>
    <row r="6" spans="1:23">
      <c r="A6" s="360" t="s">
        <v>1408</v>
      </c>
      <c r="B6" s="360">
        <v>2013</v>
      </c>
      <c r="C6" s="360">
        <v>1</v>
      </c>
      <c r="D6" s="360">
        <v>136375048</v>
      </c>
      <c r="E6" s="360">
        <v>5010000</v>
      </c>
      <c r="F6" s="360">
        <v>519000</v>
      </c>
      <c r="G6" s="360">
        <v>0</v>
      </c>
      <c r="H6" s="360">
        <v>516110</v>
      </c>
      <c r="I6" s="360" t="s">
        <v>118</v>
      </c>
      <c r="J6" s="361">
        <v>348.11</v>
      </c>
      <c r="L6" s="360">
        <v>4902285672</v>
      </c>
      <c r="P6" s="360">
        <v>225322</v>
      </c>
      <c r="R6" s="362">
        <v>225322</v>
      </c>
      <c r="S6" s="360" t="s">
        <v>365</v>
      </c>
      <c r="T6" s="360">
        <v>1078</v>
      </c>
      <c r="U6" s="360" t="s">
        <v>366</v>
      </c>
      <c r="V6" s="360" t="s">
        <v>317</v>
      </c>
      <c r="W6" s="360">
        <v>1000</v>
      </c>
    </row>
    <row r="7" spans="1:23">
      <c r="A7" s="360" t="s">
        <v>1408</v>
      </c>
      <c r="B7" s="360">
        <v>2013</v>
      </c>
      <c r="C7" s="360">
        <v>1</v>
      </c>
      <c r="D7" s="360">
        <v>136641393</v>
      </c>
      <c r="E7" s="360">
        <v>5010000</v>
      </c>
      <c r="F7" s="360">
        <v>519000</v>
      </c>
      <c r="G7" s="360">
        <v>0</v>
      </c>
      <c r="H7" s="360">
        <v>516230</v>
      </c>
      <c r="I7" s="360" t="s">
        <v>125</v>
      </c>
      <c r="J7" s="361">
        <v>335.33</v>
      </c>
      <c r="L7" s="360">
        <v>4902297263</v>
      </c>
      <c r="P7" s="360">
        <v>225322</v>
      </c>
      <c r="R7" s="362">
        <v>225322</v>
      </c>
      <c r="S7" s="360" t="s">
        <v>365</v>
      </c>
      <c r="T7" s="360">
        <v>1078</v>
      </c>
      <c r="U7" s="360" t="s">
        <v>366</v>
      </c>
      <c r="V7" s="360" t="s">
        <v>317</v>
      </c>
      <c r="W7" s="360">
        <v>1000</v>
      </c>
    </row>
    <row r="8" spans="1:23">
      <c r="A8" s="360" t="s">
        <v>1408</v>
      </c>
      <c r="B8" s="360">
        <v>2013</v>
      </c>
      <c r="C8" s="360">
        <v>1</v>
      </c>
      <c r="D8" s="360">
        <v>135680204</v>
      </c>
      <c r="E8" s="360">
        <v>5010000</v>
      </c>
      <c r="F8" s="360">
        <v>1</v>
      </c>
      <c r="G8" s="360">
        <v>0</v>
      </c>
      <c r="H8" s="360">
        <v>610524</v>
      </c>
      <c r="I8" s="360" t="s">
        <v>149</v>
      </c>
      <c r="J8" s="361">
        <v>657.52</v>
      </c>
      <c r="L8" s="360">
        <v>36400069</v>
      </c>
      <c r="P8" s="360">
        <v>234170</v>
      </c>
      <c r="R8" s="362">
        <v>234170</v>
      </c>
      <c r="S8" s="360" t="s">
        <v>367</v>
      </c>
      <c r="T8" s="360">
        <v>1423</v>
      </c>
      <c r="U8" s="360" t="s">
        <v>368</v>
      </c>
      <c r="V8" s="360" t="s">
        <v>369</v>
      </c>
      <c r="W8" s="360">
        <v>1000</v>
      </c>
    </row>
    <row r="9" spans="1:23">
      <c r="A9" s="360" t="s">
        <v>1408</v>
      </c>
      <c r="B9" s="360">
        <v>2013</v>
      </c>
      <c r="C9" s="360">
        <v>1</v>
      </c>
      <c r="D9" s="360">
        <v>135680205</v>
      </c>
      <c r="E9" s="360">
        <v>5010000</v>
      </c>
      <c r="F9" s="360">
        <v>1</v>
      </c>
      <c r="G9" s="360">
        <v>0</v>
      </c>
      <c r="H9" s="360">
        <v>610524</v>
      </c>
      <c r="I9" s="360" t="s">
        <v>149</v>
      </c>
      <c r="J9" s="361">
        <v>657.52</v>
      </c>
      <c r="L9" s="360">
        <v>36400081</v>
      </c>
      <c r="P9" s="360">
        <v>234170</v>
      </c>
      <c r="R9" s="362">
        <v>234170</v>
      </c>
      <c r="S9" s="360" t="s">
        <v>367</v>
      </c>
      <c r="T9" s="360">
        <v>1423</v>
      </c>
      <c r="U9" s="360" t="s">
        <v>368</v>
      </c>
      <c r="V9" s="360" t="s">
        <v>369</v>
      </c>
      <c r="W9" s="360">
        <v>1000</v>
      </c>
    </row>
    <row r="10" spans="1:23">
      <c r="A10" s="360" t="s">
        <v>1408</v>
      </c>
      <c r="B10" s="360">
        <v>2013</v>
      </c>
      <c r="C10" s="360">
        <v>1</v>
      </c>
      <c r="D10" s="360">
        <v>135680206</v>
      </c>
      <c r="E10" s="360">
        <v>5010000</v>
      </c>
      <c r="F10" s="360">
        <v>1</v>
      </c>
      <c r="G10" s="360">
        <v>0</v>
      </c>
      <c r="H10" s="360">
        <v>610524</v>
      </c>
      <c r="I10" s="360" t="s">
        <v>149</v>
      </c>
      <c r="J10" s="361">
        <v>657.52</v>
      </c>
      <c r="L10" s="360">
        <v>36400080</v>
      </c>
      <c r="P10" s="360">
        <v>234170</v>
      </c>
      <c r="R10" s="362">
        <v>234170</v>
      </c>
      <c r="S10" s="360" t="s">
        <v>367</v>
      </c>
      <c r="T10" s="360">
        <v>1423</v>
      </c>
      <c r="U10" s="360" t="s">
        <v>368</v>
      </c>
      <c r="V10" s="360" t="s">
        <v>369</v>
      </c>
      <c r="W10" s="360">
        <v>1000</v>
      </c>
    </row>
    <row r="11" spans="1:23">
      <c r="A11" s="360" t="s">
        <v>1408</v>
      </c>
      <c r="B11" s="360">
        <v>2013</v>
      </c>
      <c r="C11" s="360">
        <v>1</v>
      </c>
      <c r="D11" s="360">
        <v>135680207</v>
      </c>
      <c r="E11" s="360">
        <v>5010000</v>
      </c>
      <c r="F11" s="360">
        <v>1</v>
      </c>
      <c r="G11" s="360">
        <v>0</v>
      </c>
      <c r="H11" s="360">
        <v>610524</v>
      </c>
      <c r="I11" s="360" t="s">
        <v>149</v>
      </c>
      <c r="J11" s="361">
        <v>657.52</v>
      </c>
      <c r="L11" s="360">
        <v>36400082</v>
      </c>
      <c r="P11" s="360">
        <v>234170</v>
      </c>
      <c r="R11" s="362">
        <v>234170</v>
      </c>
      <c r="S11" s="360" t="s">
        <v>367</v>
      </c>
      <c r="T11" s="360">
        <v>1423</v>
      </c>
      <c r="U11" s="360" t="s">
        <v>368</v>
      </c>
      <c r="V11" s="360" t="s">
        <v>369</v>
      </c>
      <c r="W11" s="360">
        <v>1000</v>
      </c>
    </row>
    <row r="12" spans="1:23">
      <c r="A12" s="360" t="s">
        <v>1408</v>
      </c>
      <c r="B12" s="360">
        <v>2013</v>
      </c>
      <c r="C12" s="360">
        <v>1</v>
      </c>
      <c r="D12" s="360">
        <v>135680208</v>
      </c>
      <c r="E12" s="360">
        <v>5010000</v>
      </c>
      <c r="F12" s="360">
        <v>1</v>
      </c>
      <c r="G12" s="360">
        <v>0</v>
      </c>
      <c r="H12" s="360">
        <v>610524</v>
      </c>
      <c r="I12" s="360" t="s">
        <v>149</v>
      </c>
      <c r="J12" s="361">
        <v>657.52</v>
      </c>
      <c r="L12" s="360">
        <v>36400083</v>
      </c>
      <c r="P12" s="360">
        <v>234170</v>
      </c>
      <c r="R12" s="362">
        <v>234170</v>
      </c>
      <c r="S12" s="360" t="s">
        <v>367</v>
      </c>
      <c r="T12" s="360">
        <v>1423</v>
      </c>
      <c r="U12" s="360" t="s">
        <v>368</v>
      </c>
      <c r="V12" s="360" t="s">
        <v>369</v>
      </c>
      <c r="W12" s="360">
        <v>1000</v>
      </c>
    </row>
    <row r="13" spans="1:23">
      <c r="A13" s="360" t="s">
        <v>1408</v>
      </c>
      <c r="B13" s="360">
        <v>2013</v>
      </c>
      <c r="C13" s="360">
        <v>1</v>
      </c>
      <c r="D13" s="360">
        <v>135681905</v>
      </c>
      <c r="E13" s="360">
        <v>5010000</v>
      </c>
      <c r="F13" s="360">
        <v>1</v>
      </c>
      <c r="G13" s="360">
        <v>0</v>
      </c>
      <c r="H13" s="360">
        <v>610524</v>
      </c>
      <c r="I13" s="360" t="s">
        <v>149</v>
      </c>
      <c r="J13" s="361">
        <v>-594.72</v>
      </c>
      <c r="L13" s="360">
        <v>36351952</v>
      </c>
      <c r="P13" s="360">
        <v>234170</v>
      </c>
      <c r="R13" s="362">
        <v>234170</v>
      </c>
      <c r="S13" s="360" t="s">
        <v>367</v>
      </c>
      <c r="T13" s="360">
        <v>1423</v>
      </c>
      <c r="U13" s="360" t="s">
        <v>368</v>
      </c>
      <c r="V13" s="360" t="s">
        <v>369</v>
      </c>
      <c r="W13" s="360">
        <v>1000</v>
      </c>
    </row>
    <row r="14" spans="1:23">
      <c r="A14" s="360" t="s">
        <v>1408</v>
      </c>
      <c r="B14" s="360">
        <v>2013</v>
      </c>
      <c r="C14" s="360">
        <v>1</v>
      </c>
      <c r="D14" s="360">
        <v>135681913</v>
      </c>
      <c r="E14" s="360">
        <v>5010000</v>
      </c>
      <c r="F14" s="360">
        <v>1</v>
      </c>
      <c r="G14" s="360">
        <v>0</v>
      </c>
      <c r="H14" s="360">
        <v>610524</v>
      </c>
      <c r="I14" s="360" t="s">
        <v>149</v>
      </c>
      <c r="J14" s="361">
        <v>488.88</v>
      </c>
      <c r="L14" s="360">
        <v>36402156</v>
      </c>
      <c r="P14" s="360">
        <v>234170</v>
      </c>
      <c r="R14" s="362">
        <v>234170</v>
      </c>
      <c r="S14" s="360" t="s">
        <v>367</v>
      </c>
      <c r="T14" s="360">
        <v>1423</v>
      </c>
      <c r="U14" s="360" t="s">
        <v>368</v>
      </c>
      <c r="V14" s="360" t="s">
        <v>369</v>
      </c>
      <c r="W14" s="360">
        <v>1000</v>
      </c>
    </row>
    <row r="15" spans="1:23">
      <c r="A15" s="360" t="s">
        <v>1408</v>
      </c>
      <c r="B15" s="360">
        <v>2013</v>
      </c>
      <c r="C15" s="360">
        <v>1</v>
      </c>
      <c r="D15" s="360">
        <v>135681914</v>
      </c>
      <c r="E15" s="360">
        <v>5010000</v>
      </c>
      <c r="F15" s="360">
        <v>1</v>
      </c>
      <c r="G15" s="360">
        <v>0</v>
      </c>
      <c r="H15" s="360">
        <v>610524</v>
      </c>
      <c r="I15" s="360" t="s">
        <v>149</v>
      </c>
      <c r="J15" s="361">
        <v>488.88</v>
      </c>
      <c r="L15" s="360">
        <v>36402165</v>
      </c>
      <c r="P15" s="360">
        <v>234170</v>
      </c>
      <c r="R15" s="362">
        <v>234170</v>
      </c>
      <c r="S15" s="360" t="s">
        <v>367</v>
      </c>
      <c r="T15" s="360">
        <v>1423</v>
      </c>
      <c r="U15" s="360" t="s">
        <v>368</v>
      </c>
      <c r="V15" s="360" t="s">
        <v>369</v>
      </c>
      <c r="W15" s="360">
        <v>1000</v>
      </c>
    </row>
    <row r="16" spans="1:23">
      <c r="A16" s="360" t="s">
        <v>1408</v>
      </c>
      <c r="B16" s="360">
        <v>2013</v>
      </c>
      <c r="C16" s="360">
        <v>1</v>
      </c>
      <c r="D16" s="360">
        <v>135681915</v>
      </c>
      <c r="E16" s="360">
        <v>5010000</v>
      </c>
      <c r="F16" s="360">
        <v>1</v>
      </c>
      <c r="G16" s="360">
        <v>0</v>
      </c>
      <c r="H16" s="360">
        <v>610524</v>
      </c>
      <c r="I16" s="360" t="s">
        <v>149</v>
      </c>
      <c r="J16" s="361">
        <v>488.88</v>
      </c>
      <c r="L16" s="360">
        <v>36402166</v>
      </c>
      <c r="P16" s="360">
        <v>234170</v>
      </c>
      <c r="R16" s="362">
        <v>234170</v>
      </c>
      <c r="S16" s="360" t="s">
        <v>367</v>
      </c>
      <c r="T16" s="360">
        <v>1423</v>
      </c>
      <c r="U16" s="360" t="s">
        <v>368</v>
      </c>
      <c r="V16" s="360" t="s">
        <v>369</v>
      </c>
      <c r="W16" s="360">
        <v>1000</v>
      </c>
    </row>
    <row r="17" spans="1:23">
      <c r="A17" s="360" t="s">
        <v>1408</v>
      </c>
      <c r="B17" s="360">
        <v>2013</v>
      </c>
      <c r="C17" s="360">
        <v>1</v>
      </c>
      <c r="D17" s="360">
        <v>135681916</v>
      </c>
      <c r="E17" s="360">
        <v>5010000</v>
      </c>
      <c r="F17" s="360">
        <v>1</v>
      </c>
      <c r="G17" s="360">
        <v>0</v>
      </c>
      <c r="H17" s="360">
        <v>610524</v>
      </c>
      <c r="I17" s="360" t="s">
        <v>149</v>
      </c>
      <c r="J17" s="361">
        <v>488.88</v>
      </c>
      <c r="L17" s="360">
        <v>36402167</v>
      </c>
      <c r="P17" s="360">
        <v>234170</v>
      </c>
      <c r="R17" s="362">
        <v>234170</v>
      </c>
      <c r="S17" s="360" t="s">
        <v>367</v>
      </c>
      <c r="T17" s="360">
        <v>1423</v>
      </c>
      <c r="U17" s="360" t="s">
        <v>368</v>
      </c>
      <c r="V17" s="360" t="s">
        <v>369</v>
      </c>
      <c r="W17" s="360">
        <v>1000</v>
      </c>
    </row>
    <row r="18" spans="1:23">
      <c r="A18" s="360" t="s">
        <v>1408</v>
      </c>
      <c r="B18" s="360">
        <v>2013</v>
      </c>
      <c r="C18" s="360">
        <v>1</v>
      </c>
      <c r="D18" s="360">
        <v>135681917</v>
      </c>
      <c r="E18" s="360">
        <v>5010000</v>
      </c>
      <c r="F18" s="360">
        <v>1</v>
      </c>
      <c r="G18" s="360">
        <v>0</v>
      </c>
      <c r="H18" s="360">
        <v>610524</v>
      </c>
      <c r="I18" s="360" t="s">
        <v>149</v>
      </c>
      <c r="J18" s="361">
        <v>488.88</v>
      </c>
      <c r="L18" s="360">
        <v>36402168</v>
      </c>
      <c r="P18" s="360">
        <v>234170</v>
      </c>
      <c r="R18" s="362">
        <v>234170</v>
      </c>
      <c r="S18" s="360" t="s">
        <v>367</v>
      </c>
      <c r="T18" s="360">
        <v>1423</v>
      </c>
      <c r="U18" s="360" t="s">
        <v>368</v>
      </c>
      <c r="V18" s="360" t="s">
        <v>369</v>
      </c>
      <c r="W18" s="360">
        <v>1000</v>
      </c>
    </row>
    <row r="19" spans="1:23">
      <c r="A19" s="360" t="s">
        <v>1408</v>
      </c>
      <c r="B19" s="360">
        <v>2013</v>
      </c>
      <c r="C19" s="360">
        <v>1</v>
      </c>
      <c r="D19" s="360">
        <v>135681918</v>
      </c>
      <c r="E19" s="360">
        <v>5010000</v>
      </c>
      <c r="F19" s="360">
        <v>1</v>
      </c>
      <c r="G19" s="360">
        <v>0</v>
      </c>
      <c r="H19" s="360">
        <v>610524</v>
      </c>
      <c r="I19" s="360" t="s">
        <v>149</v>
      </c>
      <c r="J19" s="361">
        <v>488.88</v>
      </c>
      <c r="L19" s="360">
        <v>36402164</v>
      </c>
      <c r="P19" s="360">
        <v>234170</v>
      </c>
      <c r="R19" s="362">
        <v>234170</v>
      </c>
      <c r="S19" s="360" t="s">
        <v>367</v>
      </c>
      <c r="T19" s="360">
        <v>1423</v>
      </c>
      <c r="U19" s="360" t="s">
        <v>368</v>
      </c>
      <c r="V19" s="360" t="s">
        <v>369</v>
      </c>
      <c r="W19" s="360">
        <v>1000</v>
      </c>
    </row>
    <row r="20" spans="1:23">
      <c r="A20" s="360" t="s">
        <v>1408</v>
      </c>
      <c r="B20" s="360">
        <v>2013</v>
      </c>
      <c r="C20" s="360">
        <v>1</v>
      </c>
      <c r="D20" s="360">
        <v>136209322</v>
      </c>
      <c r="E20" s="360">
        <v>5010000</v>
      </c>
      <c r="F20" s="360">
        <v>1</v>
      </c>
      <c r="G20" s="360">
        <v>0</v>
      </c>
      <c r="H20" s="360">
        <v>610524</v>
      </c>
      <c r="I20" s="360" t="s">
        <v>149</v>
      </c>
      <c r="J20" s="361">
        <v>-488.88</v>
      </c>
      <c r="L20" s="360">
        <v>36402167</v>
      </c>
      <c r="P20" s="360">
        <v>234170</v>
      </c>
      <c r="R20" s="362">
        <v>234170</v>
      </c>
      <c r="S20" s="360" t="s">
        <v>367</v>
      </c>
      <c r="T20" s="360">
        <v>1423</v>
      </c>
      <c r="U20" s="360" t="s">
        <v>368</v>
      </c>
      <c r="V20" s="360" t="s">
        <v>369</v>
      </c>
      <c r="W20" s="360">
        <v>1000</v>
      </c>
    </row>
    <row r="21" spans="1:23">
      <c r="A21" s="360" t="s">
        <v>1408</v>
      </c>
      <c r="B21" s="360">
        <v>2013</v>
      </c>
      <c r="C21" s="360">
        <v>1</v>
      </c>
      <c r="D21" s="360">
        <v>136209330</v>
      </c>
      <c r="E21" s="360">
        <v>5010000</v>
      </c>
      <c r="F21" s="360">
        <v>1</v>
      </c>
      <c r="G21" s="360">
        <v>0</v>
      </c>
      <c r="H21" s="360">
        <v>610524</v>
      </c>
      <c r="I21" s="360" t="s">
        <v>149</v>
      </c>
      <c r="J21" s="361">
        <v>366.66</v>
      </c>
      <c r="L21" s="360">
        <v>36422060</v>
      </c>
      <c r="P21" s="360">
        <v>234170</v>
      </c>
      <c r="R21" s="362">
        <v>234170</v>
      </c>
      <c r="S21" s="360" t="s">
        <v>367</v>
      </c>
      <c r="T21" s="360">
        <v>1423</v>
      </c>
      <c r="U21" s="360" t="s">
        <v>368</v>
      </c>
      <c r="V21" s="360" t="s">
        <v>369</v>
      </c>
      <c r="W21" s="360">
        <v>1000</v>
      </c>
    </row>
    <row r="22" spans="1:23">
      <c r="A22" s="360" t="s">
        <v>1408</v>
      </c>
      <c r="B22" s="360">
        <v>2013</v>
      </c>
      <c r="C22" s="360">
        <v>1</v>
      </c>
      <c r="D22" s="360">
        <v>136209331</v>
      </c>
      <c r="E22" s="360">
        <v>5010000</v>
      </c>
      <c r="F22" s="360">
        <v>1</v>
      </c>
      <c r="G22" s="360">
        <v>0</v>
      </c>
      <c r="H22" s="360">
        <v>610524</v>
      </c>
      <c r="I22" s="360" t="s">
        <v>149</v>
      </c>
      <c r="J22" s="361">
        <v>122.22</v>
      </c>
      <c r="L22" s="360">
        <v>36422063</v>
      </c>
      <c r="P22" s="360">
        <v>234170</v>
      </c>
      <c r="R22" s="362">
        <v>234170</v>
      </c>
      <c r="S22" s="360" t="s">
        <v>367</v>
      </c>
      <c r="T22" s="360">
        <v>1423</v>
      </c>
      <c r="U22" s="360" t="s">
        <v>368</v>
      </c>
      <c r="V22" s="360" t="s">
        <v>369</v>
      </c>
      <c r="W22" s="360">
        <v>1000</v>
      </c>
    </row>
    <row r="23" spans="1:23">
      <c r="A23" s="360" t="s">
        <v>1408</v>
      </c>
      <c r="B23" s="360">
        <v>2013</v>
      </c>
      <c r="C23" s="360">
        <v>1</v>
      </c>
      <c r="D23" s="360">
        <v>136209332</v>
      </c>
      <c r="E23" s="360">
        <v>5010000</v>
      </c>
      <c r="F23" s="360">
        <v>1</v>
      </c>
      <c r="G23" s="360">
        <v>0</v>
      </c>
      <c r="H23" s="360">
        <v>610524</v>
      </c>
      <c r="I23" s="360" t="s">
        <v>149</v>
      </c>
      <c r="J23" s="361">
        <v>488.88</v>
      </c>
      <c r="L23" s="360">
        <v>36422064</v>
      </c>
      <c r="P23" s="360">
        <v>234170</v>
      </c>
      <c r="R23" s="362">
        <v>234170</v>
      </c>
      <c r="S23" s="360" t="s">
        <v>367</v>
      </c>
      <c r="T23" s="360">
        <v>1423</v>
      </c>
      <c r="U23" s="360" t="s">
        <v>368</v>
      </c>
      <c r="V23" s="360" t="s">
        <v>369</v>
      </c>
      <c r="W23" s="360">
        <v>1000</v>
      </c>
    </row>
    <row r="24" spans="1:23">
      <c r="A24" s="360" t="s">
        <v>1408</v>
      </c>
      <c r="B24" s="360">
        <v>2013</v>
      </c>
      <c r="C24" s="360">
        <v>1</v>
      </c>
      <c r="D24" s="360">
        <v>136209333</v>
      </c>
      <c r="E24" s="360">
        <v>5010000</v>
      </c>
      <c r="F24" s="360">
        <v>1</v>
      </c>
      <c r="G24" s="360">
        <v>0</v>
      </c>
      <c r="H24" s="360">
        <v>610524</v>
      </c>
      <c r="I24" s="360" t="s">
        <v>149</v>
      </c>
      <c r="J24" s="361">
        <v>488.88</v>
      </c>
      <c r="L24" s="360">
        <v>36422065</v>
      </c>
      <c r="P24" s="360">
        <v>234170</v>
      </c>
      <c r="R24" s="362">
        <v>234170</v>
      </c>
      <c r="S24" s="360" t="s">
        <v>367</v>
      </c>
      <c r="T24" s="360">
        <v>1423</v>
      </c>
      <c r="U24" s="360" t="s">
        <v>368</v>
      </c>
      <c r="V24" s="360" t="s">
        <v>369</v>
      </c>
      <c r="W24" s="360">
        <v>1000</v>
      </c>
    </row>
    <row r="25" spans="1:23">
      <c r="A25" s="360" t="s">
        <v>1408</v>
      </c>
      <c r="B25" s="360">
        <v>2013</v>
      </c>
      <c r="C25" s="360">
        <v>1</v>
      </c>
      <c r="D25" s="360">
        <v>136209334</v>
      </c>
      <c r="E25" s="360">
        <v>5010000</v>
      </c>
      <c r="F25" s="360">
        <v>1</v>
      </c>
      <c r="G25" s="360">
        <v>0</v>
      </c>
      <c r="H25" s="360">
        <v>610524</v>
      </c>
      <c r="I25" s="360" t="s">
        <v>149</v>
      </c>
      <c r="J25" s="361">
        <v>488.88</v>
      </c>
      <c r="L25" s="360">
        <v>36422066</v>
      </c>
      <c r="P25" s="360">
        <v>234170</v>
      </c>
      <c r="R25" s="362">
        <v>234170</v>
      </c>
      <c r="S25" s="360" t="s">
        <v>367</v>
      </c>
      <c r="T25" s="360">
        <v>1423</v>
      </c>
      <c r="U25" s="360" t="s">
        <v>368</v>
      </c>
      <c r="V25" s="360" t="s">
        <v>369</v>
      </c>
      <c r="W25" s="360">
        <v>1000</v>
      </c>
    </row>
    <row r="26" spans="1:23">
      <c r="A26" s="360" t="s">
        <v>1408</v>
      </c>
      <c r="B26" s="360">
        <v>2013</v>
      </c>
      <c r="C26" s="360">
        <v>1</v>
      </c>
      <c r="D26" s="360">
        <v>136209335</v>
      </c>
      <c r="E26" s="360">
        <v>5010000</v>
      </c>
      <c r="F26" s="360">
        <v>1</v>
      </c>
      <c r="G26" s="360">
        <v>0</v>
      </c>
      <c r="H26" s="360">
        <v>610524</v>
      </c>
      <c r="I26" s="360" t="s">
        <v>149</v>
      </c>
      <c r="J26" s="361">
        <v>488.88</v>
      </c>
      <c r="L26" s="360">
        <v>36422067</v>
      </c>
      <c r="P26" s="360">
        <v>234170</v>
      </c>
      <c r="R26" s="362">
        <v>234170</v>
      </c>
      <c r="S26" s="360" t="s">
        <v>367</v>
      </c>
      <c r="T26" s="360">
        <v>1423</v>
      </c>
      <c r="U26" s="360" t="s">
        <v>368</v>
      </c>
      <c r="V26" s="360" t="s">
        <v>369</v>
      </c>
      <c r="W26" s="360">
        <v>1000</v>
      </c>
    </row>
    <row r="27" spans="1:23">
      <c r="A27" s="360" t="s">
        <v>1408</v>
      </c>
      <c r="B27" s="360">
        <v>2013</v>
      </c>
      <c r="C27" s="360">
        <v>1</v>
      </c>
      <c r="D27" s="360">
        <v>136209336</v>
      </c>
      <c r="E27" s="360">
        <v>5010000</v>
      </c>
      <c r="F27" s="360">
        <v>1</v>
      </c>
      <c r="G27" s="360">
        <v>0</v>
      </c>
      <c r="H27" s="360">
        <v>610524</v>
      </c>
      <c r="I27" s="360" t="s">
        <v>149</v>
      </c>
      <c r="J27" s="361">
        <v>488.88</v>
      </c>
      <c r="L27" s="360">
        <v>36422068</v>
      </c>
      <c r="P27" s="360">
        <v>234170</v>
      </c>
      <c r="R27" s="362">
        <v>234170</v>
      </c>
      <c r="S27" s="360" t="s">
        <v>367</v>
      </c>
      <c r="T27" s="360">
        <v>1423</v>
      </c>
      <c r="U27" s="360" t="s">
        <v>368</v>
      </c>
      <c r="V27" s="360" t="s">
        <v>369</v>
      </c>
      <c r="W27" s="360">
        <v>1000</v>
      </c>
    </row>
    <row r="28" spans="1:23">
      <c r="A28" s="360" t="s">
        <v>1408</v>
      </c>
      <c r="B28" s="360">
        <v>2013</v>
      </c>
      <c r="C28" s="360">
        <v>1</v>
      </c>
      <c r="D28" s="360">
        <v>136212976</v>
      </c>
      <c r="E28" s="360">
        <v>5010000</v>
      </c>
      <c r="F28" s="360">
        <v>1</v>
      </c>
      <c r="G28" s="360">
        <v>0</v>
      </c>
      <c r="H28" s="360">
        <v>530190</v>
      </c>
      <c r="I28" s="360" t="s">
        <v>143</v>
      </c>
      <c r="J28" s="361">
        <v>-1250.8800000000001</v>
      </c>
      <c r="K28" s="360" t="s">
        <v>1107</v>
      </c>
      <c r="L28" s="360">
        <v>122361120</v>
      </c>
      <c r="P28" s="360">
        <v>234170</v>
      </c>
      <c r="R28" s="362">
        <v>234170</v>
      </c>
      <c r="S28" s="360" t="s">
        <v>367</v>
      </c>
      <c r="T28" s="360">
        <v>1423</v>
      </c>
      <c r="U28" s="360" t="s">
        <v>368</v>
      </c>
      <c r="V28" s="360" t="s">
        <v>369</v>
      </c>
      <c r="W28" s="360">
        <v>1000</v>
      </c>
    </row>
    <row r="29" spans="1:23">
      <c r="A29" s="360" t="s">
        <v>1408</v>
      </c>
      <c r="B29" s="360">
        <v>2013</v>
      </c>
      <c r="C29" s="360">
        <v>1</v>
      </c>
      <c r="D29" s="360">
        <v>136212976</v>
      </c>
      <c r="E29" s="360">
        <v>5010000</v>
      </c>
      <c r="F29" s="360">
        <v>1</v>
      </c>
      <c r="G29" s="360">
        <v>0</v>
      </c>
      <c r="H29" s="360">
        <v>530190</v>
      </c>
      <c r="I29" s="360" t="s">
        <v>143</v>
      </c>
      <c r="J29" s="361">
        <v>-625.44000000000005</v>
      </c>
      <c r="K29" s="360" t="s">
        <v>1108</v>
      </c>
      <c r="L29" s="360">
        <v>122361120</v>
      </c>
      <c r="P29" s="360">
        <v>234170</v>
      </c>
      <c r="R29" s="362">
        <v>234170</v>
      </c>
      <c r="S29" s="360" t="s">
        <v>367</v>
      </c>
      <c r="T29" s="360">
        <v>1423</v>
      </c>
      <c r="U29" s="360" t="s">
        <v>368</v>
      </c>
      <c r="V29" s="360" t="s">
        <v>369</v>
      </c>
      <c r="W29" s="360">
        <v>1000</v>
      </c>
    </row>
    <row r="30" spans="1:23">
      <c r="A30" s="360" t="s">
        <v>1408</v>
      </c>
      <c r="B30" s="360">
        <v>2013</v>
      </c>
      <c r="C30" s="360">
        <v>1</v>
      </c>
      <c r="D30" s="360">
        <v>136236750</v>
      </c>
      <c r="E30" s="360">
        <v>5010000</v>
      </c>
      <c r="F30" s="360">
        <v>1</v>
      </c>
      <c r="G30" s="360">
        <v>0</v>
      </c>
      <c r="H30" s="360">
        <v>610524</v>
      </c>
      <c r="I30" s="360" t="s">
        <v>149</v>
      </c>
      <c r="J30" s="361">
        <v>657.52</v>
      </c>
      <c r="L30" s="360">
        <v>36425754</v>
      </c>
      <c r="P30" s="360">
        <v>234170</v>
      </c>
      <c r="R30" s="362">
        <v>234170</v>
      </c>
      <c r="S30" s="360" t="s">
        <v>367</v>
      </c>
      <c r="T30" s="360">
        <v>1423</v>
      </c>
      <c r="U30" s="360" t="s">
        <v>368</v>
      </c>
      <c r="V30" s="360" t="s">
        <v>369</v>
      </c>
      <c r="W30" s="360">
        <v>1000</v>
      </c>
    </row>
    <row r="31" spans="1:23">
      <c r="A31" s="360" t="s">
        <v>1408</v>
      </c>
      <c r="B31" s="360">
        <v>2013</v>
      </c>
      <c r="C31" s="360">
        <v>1</v>
      </c>
      <c r="D31" s="360">
        <v>136236751</v>
      </c>
      <c r="E31" s="360">
        <v>5010000</v>
      </c>
      <c r="F31" s="360">
        <v>1</v>
      </c>
      <c r="G31" s="360">
        <v>0</v>
      </c>
      <c r="H31" s="360">
        <v>610524</v>
      </c>
      <c r="I31" s="360" t="s">
        <v>149</v>
      </c>
      <c r="J31" s="361">
        <v>657.52</v>
      </c>
      <c r="L31" s="360">
        <v>36425755</v>
      </c>
      <c r="P31" s="360">
        <v>234170</v>
      </c>
      <c r="R31" s="362">
        <v>234170</v>
      </c>
      <c r="S31" s="360" t="s">
        <v>367</v>
      </c>
      <c r="T31" s="360">
        <v>1423</v>
      </c>
      <c r="U31" s="360" t="s">
        <v>368</v>
      </c>
      <c r="V31" s="360" t="s">
        <v>369</v>
      </c>
      <c r="W31" s="360">
        <v>1000</v>
      </c>
    </row>
    <row r="32" spans="1:23">
      <c r="A32" s="360" t="s">
        <v>1408</v>
      </c>
      <c r="B32" s="360">
        <v>2013</v>
      </c>
      <c r="C32" s="360">
        <v>1</v>
      </c>
      <c r="D32" s="360">
        <v>136236752</v>
      </c>
      <c r="E32" s="360">
        <v>5010000</v>
      </c>
      <c r="F32" s="360">
        <v>1</v>
      </c>
      <c r="G32" s="360">
        <v>0</v>
      </c>
      <c r="H32" s="360">
        <v>610524</v>
      </c>
      <c r="I32" s="360" t="s">
        <v>149</v>
      </c>
      <c r="J32" s="361">
        <v>657.52</v>
      </c>
      <c r="L32" s="360">
        <v>36425756</v>
      </c>
      <c r="P32" s="360">
        <v>234170</v>
      </c>
      <c r="R32" s="362">
        <v>234170</v>
      </c>
      <c r="S32" s="360" t="s">
        <v>367</v>
      </c>
      <c r="T32" s="360">
        <v>1423</v>
      </c>
      <c r="U32" s="360" t="s">
        <v>368</v>
      </c>
      <c r="V32" s="360" t="s">
        <v>369</v>
      </c>
      <c r="W32" s="360">
        <v>1000</v>
      </c>
    </row>
    <row r="33" spans="1:23">
      <c r="A33" s="360" t="s">
        <v>1408</v>
      </c>
      <c r="B33" s="360">
        <v>2013</v>
      </c>
      <c r="C33" s="360">
        <v>1</v>
      </c>
      <c r="D33" s="360">
        <v>136236753</v>
      </c>
      <c r="E33" s="360">
        <v>5010000</v>
      </c>
      <c r="F33" s="360">
        <v>1</v>
      </c>
      <c r="G33" s="360">
        <v>0</v>
      </c>
      <c r="H33" s="360">
        <v>610524</v>
      </c>
      <c r="I33" s="360" t="s">
        <v>149</v>
      </c>
      <c r="J33" s="361">
        <v>657.52</v>
      </c>
      <c r="L33" s="360">
        <v>36425757</v>
      </c>
      <c r="P33" s="360">
        <v>234170</v>
      </c>
      <c r="R33" s="362">
        <v>234170</v>
      </c>
      <c r="S33" s="360" t="s">
        <v>367</v>
      </c>
      <c r="T33" s="360">
        <v>1423</v>
      </c>
      <c r="U33" s="360" t="s">
        <v>368</v>
      </c>
      <c r="V33" s="360" t="s">
        <v>369</v>
      </c>
      <c r="W33" s="360">
        <v>1000</v>
      </c>
    </row>
    <row r="34" spans="1:23">
      <c r="A34" s="360" t="s">
        <v>1408</v>
      </c>
      <c r="B34" s="360">
        <v>2013</v>
      </c>
      <c r="C34" s="360">
        <v>1</v>
      </c>
      <c r="D34" s="360">
        <v>136236754</v>
      </c>
      <c r="E34" s="360">
        <v>5010000</v>
      </c>
      <c r="F34" s="360">
        <v>1</v>
      </c>
      <c r="G34" s="360">
        <v>0</v>
      </c>
      <c r="H34" s="360">
        <v>610524</v>
      </c>
      <c r="I34" s="360" t="s">
        <v>149</v>
      </c>
      <c r="J34" s="361">
        <v>657.52</v>
      </c>
      <c r="L34" s="360">
        <v>36425758</v>
      </c>
      <c r="P34" s="360">
        <v>234170</v>
      </c>
      <c r="R34" s="362">
        <v>234170</v>
      </c>
      <c r="S34" s="360" t="s">
        <v>367</v>
      </c>
      <c r="T34" s="360">
        <v>1423</v>
      </c>
      <c r="U34" s="360" t="s">
        <v>368</v>
      </c>
      <c r="V34" s="360" t="s">
        <v>369</v>
      </c>
      <c r="W34" s="360">
        <v>1000</v>
      </c>
    </row>
    <row r="35" spans="1:23">
      <c r="A35" s="360" t="s">
        <v>1408</v>
      </c>
      <c r="B35" s="360">
        <v>2013</v>
      </c>
      <c r="C35" s="360">
        <v>1</v>
      </c>
      <c r="D35" s="360">
        <v>136236755</v>
      </c>
      <c r="E35" s="360">
        <v>5010000</v>
      </c>
      <c r="F35" s="360">
        <v>1</v>
      </c>
      <c r="G35" s="360">
        <v>0</v>
      </c>
      <c r="H35" s="360">
        <v>610524</v>
      </c>
      <c r="I35" s="360" t="s">
        <v>149</v>
      </c>
      <c r="J35" s="361">
        <v>657.52</v>
      </c>
      <c r="L35" s="360">
        <v>36425759</v>
      </c>
      <c r="P35" s="360">
        <v>234170</v>
      </c>
      <c r="R35" s="362">
        <v>234170</v>
      </c>
      <c r="S35" s="360" t="s">
        <v>367</v>
      </c>
      <c r="T35" s="360">
        <v>1423</v>
      </c>
      <c r="U35" s="360" t="s">
        <v>368</v>
      </c>
      <c r="V35" s="360" t="s">
        <v>369</v>
      </c>
      <c r="W35" s="360">
        <v>1000</v>
      </c>
    </row>
    <row r="36" spans="1:23">
      <c r="A36" s="360" t="s">
        <v>1408</v>
      </c>
      <c r="B36" s="360">
        <v>2013</v>
      </c>
      <c r="C36" s="360">
        <v>1</v>
      </c>
      <c r="D36" s="360">
        <v>136441242</v>
      </c>
      <c r="E36" s="360">
        <v>5010000</v>
      </c>
      <c r="F36" s="360">
        <v>1</v>
      </c>
      <c r="G36" s="360">
        <v>0</v>
      </c>
      <c r="H36" s="360">
        <v>610524</v>
      </c>
      <c r="I36" s="360" t="s">
        <v>149</v>
      </c>
      <c r="J36" s="361">
        <v>657.52</v>
      </c>
      <c r="L36" s="360">
        <v>36509642</v>
      </c>
      <c r="P36" s="360">
        <v>234170</v>
      </c>
      <c r="R36" s="362">
        <v>234170</v>
      </c>
      <c r="S36" s="360" t="s">
        <v>367</v>
      </c>
      <c r="T36" s="360">
        <v>1423</v>
      </c>
      <c r="U36" s="360" t="s">
        <v>368</v>
      </c>
      <c r="V36" s="360" t="s">
        <v>369</v>
      </c>
      <c r="W36" s="360">
        <v>1000</v>
      </c>
    </row>
    <row r="37" spans="1:23">
      <c r="A37" s="360" t="s">
        <v>1408</v>
      </c>
      <c r="B37" s="360">
        <v>2013</v>
      </c>
      <c r="C37" s="360">
        <v>1</v>
      </c>
      <c r="D37" s="360">
        <v>136441243</v>
      </c>
      <c r="E37" s="360">
        <v>5010000</v>
      </c>
      <c r="F37" s="360">
        <v>1</v>
      </c>
      <c r="G37" s="360">
        <v>0</v>
      </c>
      <c r="H37" s="360">
        <v>610524</v>
      </c>
      <c r="I37" s="360" t="s">
        <v>149</v>
      </c>
      <c r="J37" s="361">
        <v>657.52</v>
      </c>
      <c r="L37" s="360">
        <v>36509643</v>
      </c>
      <c r="P37" s="360">
        <v>234170</v>
      </c>
      <c r="R37" s="362">
        <v>234170</v>
      </c>
      <c r="S37" s="360" t="s">
        <v>367</v>
      </c>
      <c r="T37" s="360">
        <v>1423</v>
      </c>
      <c r="U37" s="360" t="s">
        <v>368</v>
      </c>
      <c r="V37" s="360" t="s">
        <v>369</v>
      </c>
      <c r="W37" s="360">
        <v>1000</v>
      </c>
    </row>
    <row r="38" spans="1:23">
      <c r="A38" s="360" t="s">
        <v>1408</v>
      </c>
      <c r="B38" s="360">
        <v>2013</v>
      </c>
      <c r="C38" s="360">
        <v>1</v>
      </c>
      <c r="D38" s="360">
        <v>136441244</v>
      </c>
      <c r="E38" s="360">
        <v>5010000</v>
      </c>
      <c r="F38" s="360">
        <v>1</v>
      </c>
      <c r="G38" s="360">
        <v>0</v>
      </c>
      <c r="H38" s="360">
        <v>610524</v>
      </c>
      <c r="I38" s="360" t="s">
        <v>149</v>
      </c>
      <c r="J38" s="361">
        <v>657.52</v>
      </c>
      <c r="L38" s="360">
        <v>36509644</v>
      </c>
      <c r="P38" s="360">
        <v>234170</v>
      </c>
      <c r="R38" s="362">
        <v>234170</v>
      </c>
      <c r="S38" s="360" t="s">
        <v>367</v>
      </c>
      <c r="T38" s="360">
        <v>1423</v>
      </c>
      <c r="U38" s="360" t="s">
        <v>368</v>
      </c>
      <c r="V38" s="360" t="s">
        <v>369</v>
      </c>
      <c r="W38" s="360">
        <v>1000</v>
      </c>
    </row>
    <row r="39" spans="1:23">
      <c r="A39" s="360" t="s">
        <v>1408</v>
      </c>
      <c r="B39" s="360">
        <v>2013</v>
      </c>
      <c r="C39" s="360">
        <v>1</v>
      </c>
      <c r="D39" s="360">
        <v>136441245</v>
      </c>
      <c r="E39" s="360">
        <v>5010000</v>
      </c>
      <c r="F39" s="360">
        <v>1</v>
      </c>
      <c r="G39" s="360">
        <v>0</v>
      </c>
      <c r="H39" s="360">
        <v>610524</v>
      </c>
      <c r="I39" s="360" t="s">
        <v>149</v>
      </c>
      <c r="J39" s="361">
        <v>657.52</v>
      </c>
      <c r="L39" s="360">
        <v>36509645</v>
      </c>
      <c r="P39" s="360">
        <v>234170</v>
      </c>
      <c r="R39" s="362">
        <v>234170</v>
      </c>
      <c r="S39" s="360" t="s">
        <v>367</v>
      </c>
      <c r="T39" s="360">
        <v>1423</v>
      </c>
      <c r="U39" s="360" t="s">
        <v>368</v>
      </c>
      <c r="V39" s="360" t="s">
        <v>369</v>
      </c>
      <c r="W39" s="360">
        <v>1000</v>
      </c>
    </row>
    <row r="40" spans="1:23">
      <c r="A40" s="360" t="s">
        <v>1408</v>
      </c>
      <c r="B40" s="360">
        <v>2013</v>
      </c>
      <c r="C40" s="360">
        <v>1</v>
      </c>
      <c r="D40" s="360">
        <v>136441246</v>
      </c>
      <c r="E40" s="360">
        <v>5010000</v>
      </c>
      <c r="F40" s="360">
        <v>1</v>
      </c>
      <c r="G40" s="360">
        <v>0</v>
      </c>
      <c r="H40" s="360">
        <v>610524</v>
      </c>
      <c r="I40" s="360" t="s">
        <v>149</v>
      </c>
      <c r="J40" s="361">
        <v>657.52</v>
      </c>
      <c r="L40" s="360">
        <v>36509646</v>
      </c>
      <c r="P40" s="360">
        <v>234170</v>
      </c>
      <c r="R40" s="362">
        <v>234170</v>
      </c>
      <c r="S40" s="360" t="s">
        <v>367</v>
      </c>
      <c r="T40" s="360">
        <v>1423</v>
      </c>
      <c r="U40" s="360" t="s">
        <v>368</v>
      </c>
      <c r="V40" s="360" t="s">
        <v>369</v>
      </c>
      <c r="W40" s="360">
        <v>1000</v>
      </c>
    </row>
    <row r="41" spans="1:23">
      <c r="A41" s="360" t="s">
        <v>1408</v>
      </c>
      <c r="B41" s="360">
        <v>2013</v>
      </c>
      <c r="C41" s="360">
        <v>1</v>
      </c>
      <c r="D41" s="360">
        <v>136441261</v>
      </c>
      <c r="E41" s="360">
        <v>5010000</v>
      </c>
      <c r="F41" s="360">
        <v>1</v>
      </c>
      <c r="G41" s="360">
        <v>0</v>
      </c>
      <c r="H41" s="360">
        <v>610524</v>
      </c>
      <c r="I41" s="360" t="s">
        <v>149</v>
      </c>
      <c r="J41" s="361">
        <v>-488.88</v>
      </c>
      <c r="L41" s="360">
        <v>36422068</v>
      </c>
      <c r="P41" s="360">
        <v>234170</v>
      </c>
      <c r="R41" s="362">
        <v>234170</v>
      </c>
      <c r="S41" s="360" t="s">
        <v>367</v>
      </c>
      <c r="T41" s="360">
        <v>1423</v>
      </c>
      <c r="U41" s="360" t="s">
        <v>368</v>
      </c>
      <c r="V41" s="360" t="s">
        <v>369</v>
      </c>
      <c r="W41" s="360">
        <v>1000</v>
      </c>
    </row>
    <row r="42" spans="1:23">
      <c r="A42" s="360" t="s">
        <v>1408</v>
      </c>
      <c r="B42" s="360">
        <v>2013</v>
      </c>
      <c r="C42" s="360">
        <v>1</v>
      </c>
      <c r="D42" s="360">
        <v>136444906</v>
      </c>
      <c r="E42" s="360">
        <v>5010000</v>
      </c>
      <c r="F42" s="360">
        <v>1</v>
      </c>
      <c r="G42" s="360">
        <v>0</v>
      </c>
      <c r="H42" s="360">
        <v>610524</v>
      </c>
      <c r="I42" s="360" t="s">
        <v>149</v>
      </c>
      <c r="J42" s="361">
        <v>397.22</v>
      </c>
      <c r="L42" s="360">
        <v>36510714</v>
      </c>
      <c r="P42" s="360">
        <v>234170</v>
      </c>
      <c r="R42" s="362">
        <v>234170</v>
      </c>
      <c r="S42" s="360" t="s">
        <v>367</v>
      </c>
      <c r="T42" s="360">
        <v>1423</v>
      </c>
      <c r="U42" s="360" t="s">
        <v>368</v>
      </c>
      <c r="V42" s="360" t="s">
        <v>369</v>
      </c>
      <c r="W42" s="360">
        <v>1000</v>
      </c>
    </row>
    <row r="43" spans="1:23">
      <c r="A43" s="360" t="s">
        <v>1408</v>
      </c>
      <c r="B43" s="360">
        <v>2013</v>
      </c>
      <c r="C43" s="360">
        <v>1</v>
      </c>
      <c r="D43" s="360">
        <v>136444907</v>
      </c>
      <c r="E43" s="360">
        <v>5010000</v>
      </c>
      <c r="F43" s="360">
        <v>1</v>
      </c>
      <c r="G43" s="360">
        <v>0</v>
      </c>
      <c r="H43" s="360">
        <v>610524</v>
      </c>
      <c r="I43" s="360" t="s">
        <v>149</v>
      </c>
      <c r="J43" s="361">
        <v>91.67</v>
      </c>
      <c r="L43" s="360">
        <v>36510715</v>
      </c>
      <c r="P43" s="360">
        <v>234170</v>
      </c>
      <c r="R43" s="362">
        <v>234170</v>
      </c>
      <c r="S43" s="360" t="s">
        <v>367</v>
      </c>
      <c r="T43" s="360">
        <v>1423</v>
      </c>
      <c r="U43" s="360" t="s">
        <v>368</v>
      </c>
      <c r="V43" s="360" t="s">
        <v>369</v>
      </c>
      <c r="W43" s="360">
        <v>1000</v>
      </c>
    </row>
    <row r="44" spans="1:23">
      <c r="A44" s="360" t="s">
        <v>1408</v>
      </c>
      <c r="B44" s="360">
        <v>2013</v>
      </c>
      <c r="C44" s="360">
        <v>1</v>
      </c>
      <c r="D44" s="360">
        <v>136444908</v>
      </c>
      <c r="E44" s="360">
        <v>5010000</v>
      </c>
      <c r="F44" s="360">
        <v>1</v>
      </c>
      <c r="G44" s="360">
        <v>0</v>
      </c>
      <c r="H44" s="360">
        <v>610524</v>
      </c>
      <c r="I44" s="360" t="s">
        <v>149</v>
      </c>
      <c r="J44" s="361">
        <v>488.88</v>
      </c>
      <c r="L44" s="360">
        <v>36510716</v>
      </c>
      <c r="P44" s="360">
        <v>234170</v>
      </c>
      <c r="R44" s="362">
        <v>234170</v>
      </c>
      <c r="S44" s="360" t="s">
        <v>367</v>
      </c>
      <c r="T44" s="360">
        <v>1423</v>
      </c>
      <c r="U44" s="360" t="s">
        <v>368</v>
      </c>
      <c r="V44" s="360" t="s">
        <v>369</v>
      </c>
      <c r="W44" s="360">
        <v>1000</v>
      </c>
    </row>
    <row r="45" spans="1:23">
      <c r="A45" s="360" t="s">
        <v>1408</v>
      </c>
      <c r="B45" s="360">
        <v>2013</v>
      </c>
      <c r="C45" s="360">
        <v>1</v>
      </c>
      <c r="D45" s="360">
        <v>136444909</v>
      </c>
      <c r="E45" s="360">
        <v>5010000</v>
      </c>
      <c r="F45" s="360">
        <v>1</v>
      </c>
      <c r="G45" s="360">
        <v>0</v>
      </c>
      <c r="H45" s="360">
        <v>610524</v>
      </c>
      <c r="I45" s="360" t="s">
        <v>149</v>
      </c>
      <c r="J45" s="361">
        <v>488.88</v>
      </c>
      <c r="L45" s="360">
        <v>36510717</v>
      </c>
      <c r="P45" s="360">
        <v>234170</v>
      </c>
      <c r="R45" s="362">
        <v>234170</v>
      </c>
      <c r="S45" s="360" t="s">
        <v>367</v>
      </c>
      <c r="T45" s="360">
        <v>1423</v>
      </c>
      <c r="U45" s="360" t="s">
        <v>368</v>
      </c>
      <c r="V45" s="360" t="s">
        <v>369</v>
      </c>
      <c r="W45" s="360">
        <v>1000</v>
      </c>
    </row>
    <row r="46" spans="1:23">
      <c r="A46" s="360" t="s">
        <v>1408</v>
      </c>
      <c r="B46" s="360">
        <v>2013</v>
      </c>
      <c r="C46" s="360">
        <v>1</v>
      </c>
      <c r="D46" s="360">
        <v>136444910</v>
      </c>
      <c r="E46" s="360">
        <v>5010000</v>
      </c>
      <c r="F46" s="360">
        <v>1</v>
      </c>
      <c r="G46" s="360">
        <v>0</v>
      </c>
      <c r="H46" s="360">
        <v>610524</v>
      </c>
      <c r="I46" s="360" t="s">
        <v>149</v>
      </c>
      <c r="J46" s="361">
        <v>488.88</v>
      </c>
      <c r="L46" s="360">
        <v>36510718</v>
      </c>
      <c r="P46" s="360">
        <v>234170</v>
      </c>
      <c r="R46" s="362">
        <v>234170</v>
      </c>
      <c r="S46" s="360" t="s">
        <v>367</v>
      </c>
      <c r="T46" s="360">
        <v>1423</v>
      </c>
      <c r="U46" s="360" t="s">
        <v>368</v>
      </c>
      <c r="V46" s="360" t="s">
        <v>369</v>
      </c>
      <c r="W46" s="360">
        <v>1000</v>
      </c>
    </row>
    <row r="47" spans="1:23">
      <c r="A47" s="360" t="s">
        <v>1408</v>
      </c>
      <c r="B47" s="360">
        <v>2013</v>
      </c>
      <c r="C47" s="360">
        <v>1</v>
      </c>
      <c r="D47" s="360">
        <v>136444911</v>
      </c>
      <c r="E47" s="360">
        <v>5010000</v>
      </c>
      <c r="F47" s="360">
        <v>1</v>
      </c>
      <c r="G47" s="360">
        <v>0</v>
      </c>
      <c r="H47" s="360">
        <v>610524</v>
      </c>
      <c r="I47" s="360" t="s">
        <v>149</v>
      </c>
      <c r="J47" s="361">
        <v>488.88</v>
      </c>
      <c r="L47" s="360">
        <v>36510719</v>
      </c>
      <c r="P47" s="360">
        <v>234170</v>
      </c>
      <c r="R47" s="362">
        <v>234170</v>
      </c>
      <c r="S47" s="360" t="s">
        <v>367</v>
      </c>
      <c r="T47" s="360">
        <v>1423</v>
      </c>
      <c r="U47" s="360" t="s">
        <v>368</v>
      </c>
      <c r="V47" s="360" t="s">
        <v>369</v>
      </c>
      <c r="W47" s="360">
        <v>1000</v>
      </c>
    </row>
    <row r="48" spans="1:23">
      <c r="A48" s="360" t="s">
        <v>1408</v>
      </c>
      <c r="B48" s="360">
        <v>2013</v>
      </c>
      <c r="C48" s="360">
        <v>1</v>
      </c>
      <c r="D48" s="360">
        <v>136444912</v>
      </c>
      <c r="E48" s="360">
        <v>5010000</v>
      </c>
      <c r="F48" s="360">
        <v>1</v>
      </c>
      <c r="G48" s="360">
        <v>0</v>
      </c>
      <c r="H48" s="360">
        <v>610524</v>
      </c>
      <c r="I48" s="360" t="s">
        <v>149</v>
      </c>
      <c r="J48" s="361">
        <v>488.88</v>
      </c>
      <c r="L48" s="360">
        <v>36510720</v>
      </c>
      <c r="P48" s="360">
        <v>234170</v>
      </c>
      <c r="R48" s="362">
        <v>234170</v>
      </c>
      <c r="S48" s="360" t="s">
        <v>367</v>
      </c>
      <c r="T48" s="360">
        <v>1423</v>
      </c>
      <c r="U48" s="360" t="s">
        <v>368</v>
      </c>
      <c r="V48" s="360" t="s">
        <v>369</v>
      </c>
      <c r="W48" s="360">
        <v>1000</v>
      </c>
    </row>
    <row r="49" spans="1:23">
      <c r="A49" s="360" t="s">
        <v>1408</v>
      </c>
      <c r="B49" s="360">
        <v>2013</v>
      </c>
      <c r="C49" s="360">
        <v>1</v>
      </c>
      <c r="D49" s="360">
        <v>136618322</v>
      </c>
      <c r="E49" s="360">
        <v>5010000</v>
      </c>
      <c r="F49" s="360">
        <v>1</v>
      </c>
      <c r="G49" s="360">
        <v>0</v>
      </c>
      <c r="H49" s="360">
        <v>610524</v>
      </c>
      <c r="I49" s="360" t="s">
        <v>149</v>
      </c>
      <c r="J49" s="361">
        <v>488.88</v>
      </c>
      <c r="L49" s="360">
        <v>36618330</v>
      </c>
      <c r="P49" s="360">
        <v>234170</v>
      </c>
      <c r="R49" s="362">
        <v>234170</v>
      </c>
      <c r="S49" s="360" t="s">
        <v>367</v>
      </c>
      <c r="T49" s="360">
        <v>1423</v>
      </c>
      <c r="U49" s="360" t="s">
        <v>368</v>
      </c>
      <c r="V49" s="360" t="s">
        <v>369</v>
      </c>
      <c r="W49" s="360">
        <v>1000</v>
      </c>
    </row>
    <row r="50" spans="1:23">
      <c r="A50" s="360" t="s">
        <v>1408</v>
      </c>
      <c r="B50" s="360">
        <v>2013</v>
      </c>
      <c r="C50" s="360">
        <v>1</v>
      </c>
      <c r="D50" s="360">
        <v>136618323</v>
      </c>
      <c r="E50" s="360">
        <v>5010000</v>
      </c>
      <c r="F50" s="360">
        <v>1</v>
      </c>
      <c r="G50" s="360">
        <v>0</v>
      </c>
      <c r="H50" s="360">
        <v>610524</v>
      </c>
      <c r="I50" s="360" t="s">
        <v>149</v>
      </c>
      <c r="J50" s="361">
        <v>366.66</v>
      </c>
      <c r="L50" s="360">
        <v>36618332</v>
      </c>
      <c r="P50" s="360">
        <v>234170</v>
      </c>
      <c r="R50" s="362">
        <v>234170</v>
      </c>
      <c r="S50" s="360" t="s">
        <v>367</v>
      </c>
      <c r="T50" s="360">
        <v>1423</v>
      </c>
      <c r="U50" s="360" t="s">
        <v>368</v>
      </c>
      <c r="V50" s="360" t="s">
        <v>369</v>
      </c>
      <c r="W50" s="360">
        <v>1000</v>
      </c>
    </row>
    <row r="51" spans="1:23">
      <c r="A51" s="360" t="s">
        <v>1408</v>
      </c>
      <c r="B51" s="360">
        <v>2013</v>
      </c>
      <c r="C51" s="360">
        <v>1</v>
      </c>
      <c r="D51" s="360">
        <v>136618324</v>
      </c>
      <c r="E51" s="360">
        <v>5010000</v>
      </c>
      <c r="F51" s="360">
        <v>1</v>
      </c>
      <c r="G51" s="360">
        <v>0</v>
      </c>
      <c r="H51" s="360">
        <v>610524</v>
      </c>
      <c r="I51" s="360" t="s">
        <v>149</v>
      </c>
      <c r="J51" s="361">
        <v>488.88</v>
      </c>
      <c r="L51" s="360">
        <v>36618334</v>
      </c>
      <c r="P51" s="360">
        <v>234170</v>
      </c>
      <c r="R51" s="362">
        <v>234170</v>
      </c>
      <c r="S51" s="360" t="s">
        <v>367</v>
      </c>
      <c r="T51" s="360">
        <v>1423</v>
      </c>
      <c r="U51" s="360" t="s">
        <v>368</v>
      </c>
      <c r="V51" s="360" t="s">
        <v>369</v>
      </c>
      <c r="W51" s="360">
        <v>1000</v>
      </c>
    </row>
    <row r="52" spans="1:23">
      <c r="A52" s="360" t="s">
        <v>1408</v>
      </c>
      <c r="B52" s="360">
        <v>2013</v>
      </c>
      <c r="C52" s="360">
        <v>1</v>
      </c>
      <c r="D52" s="360">
        <v>136618325</v>
      </c>
      <c r="E52" s="360">
        <v>5010000</v>
      </c>
      <c r="F52" s="360">
        <v>1</v>
      </c>
      <c r="G52" s="360">
        <v>0</v>
      </c>
      <c r="H52" s="360">
        <v>610524</v>
      </c>
      <c r="I52" s="360" t="s">
        <v>149</v>
      </c>
      <c r="J52" s="361">
        <v>488.88</v>
      </c>
      <c r="L52" s="360">
        <v>36618335</v>
      </c>
      <c r="P52" s="360">
        <v>234170</v>
      </c>
      <c r="R52" s="362">
        <v>234170</v>
      </c>
      <c r="S52" s="360" t="s">
        <v>367</v>
      </c>
      <c r="T52" s="360">
        <v>1423</v>
      </c>
      <c r="U52" s="360" t="s">
        <v>368</v>
      </c>
      <c r="V52" s="360" t="s">
        <v>369</v>
      </c>
      <c r="W52" s="360">
        <v>1000</v>
      </c>
    </row>
    <row r="53" spans="1:23">
      <c r="A53" s="360" t="s">
        <v>1408</v>
      </c>
      <c r="B53" s="360">
        <v>2013</v>
      </c>
      <c r="C53" s="360">
        <v>1</v>
      </c>
      <c r="D53" s="360">
        <v>136618326</v>
      </c>
      <c r="E53" s="360">
        <v>5010000</v>
      </c>
      <c r="F53" s="360">
        <v>1</v>
      </c>
      <c r="G53" s="360">
        <v>0</v>
      </c>
      <c r="H53" s="360">
        <v>610524</v>
      </c>
      <c r="I53" s="360" t="s">
        <v>149</v>
      </c>
      <c r="J53" s="361">
        <v>488.88</v>
      </c>
      <c r="L53" s="360">
        <v>36618331</v>
      </c>
      <c r="P53" s="360">
        <v>234170</v>
      </c>
      <c r="R53" s="362">
        <v>234170</v>
      </c>
      <c r="S53" s="360" t="s">
        <v>367</v>
      </c>
      <c r="T53" s="360">
        <v>1423</v>
      </c>
      <c r="U53" s="360" t="s">
        <v>368</v>
      </c>
      <c r="V53" s="360" t="s">
        <v>369</v>
      </c>
      <c r="W53" s="360">
        <v>1000</v>
      </c>
    </row>
    <row r="54" spans="1:23">
      <c r="A54" s="360" t="s">
        <v>1408</v>
      </c>
      <c r="B54" s="360">
        <v>2013</v>
      </c>
      <c r="C54" s="360">
        <v>1</v>
      </c>
      <c r="D54" s="360">
        <v>136618327</v>
      </c>
      <c r="E54" s="360">
        <v>5010000</v>
      </c>
      <c r="F54" s="360">
        <v>1</v>
      </c>
      <c r="G54" s="360">
        <v>0</v>
      </c>
      <c r="H54" s="360">
        <v>610524</v>
      </c>
      <c r="I54" s="360" t="s">
        <v>149</v>
      </c>
      <c r="J54" s="361">
        <v>122.22</v>
      </c>
      <c r="L54" s="360">
        <v>36618333</v>
      </c>
      <c r="P54" s="360">
        <v>234170</v>
      </c>
      <c r="R54" s="362">
        <v>234170</v>
      </c>
      <c r="S54" s="360" t="s">
        <v>367</v>
      </c>
      <c r="T54" s="360">
        <v>1423</v>
      </c>
      <c r="U54" s="360" t="s">
        <v>368</v>
      </c>
      <c r="V54" s="360" t="s">
        <v>369</v>
      </c>
      <c r="W54" s="360">
        <v>1000</v>
      </c>
    </row>
    <row r="55" spans="1:23">
      <c r="A55" s="360" t="s">
        <v>1408</v>
      </c>
      <c r="B55" s="360">
        <v>2013</v>
      </c>
      <c r="C55" s="360">
        <v>1</v>
      </c>
      <c r="D55" s="360">
        <v>136663275</v>
      </c>
      <c r="E55" s="360">
        <v>5010000</v>
      </c>
      <c r="F55" s="360">
        <v>1</v>
      </c>
      <c r="G55" s="360">
        <v>0</v>
      </c>
      <c r="H55" s="360">
        <v>610524</v>
      </c>
      <c r="I55" s="360" t="s">
        <v>149</v>
      </c>
      <c r="J55" s="361">
        <v>657.52</v>
      </c>
      <c r="L55" s="360">
        <v>36642662</v>
      </c>
      <c r="P55" s="360">
        <v>234170</v>
      </c>
      <c r="R55" s="362">
        <v>234170</v>
      </c>
      <c r="S55" s="360" t="s">
        <v>367</v>
      </c>
      <c r="T55" s="360">
        <v>1423</v>
      </c>
      <c r="U55" s="360" t="s">
        <v>368</v>
      </c>
      <c r="V55" s="360" t="s">
        <v>369</v>
      </c>
      <c r="W55" s="360">
        <v>1000</v>
      </c>
    </row>
    <row r="56" spans="1:23">
      <c r="A56" s="360" t="s">
        <v>1408</v>
      </c>
      <c r="B56" s="360">
        <v>2013</v>
      </c>
      <c r="C56" s="360">
        <v>1</v>
      </c>
      <c r="D56" s="360">
        <v>136663276</v>
      </c>
      <c r="E56" s="360">
        <v>5010000</v>
      </c>
      <c r="F56" s="360">
        <v>1</v>
      </c>
      <c r="G56" s="360">
        <v>0</v>
      </c>
      <c r="H56" s="360">
        <v>610524</v>
      </c>
      <c r="I56" s="360" t="s">
        <v>149</v>
      </c>
      <c r="J56" s="361">
        <v>657.52</v>
      </c>
      <c r="L56" s="360">
        <v>36642663</v>
      </c>
      <c r="P56" s="360">
        <v>234170</v>
      </c>
      <c r="R56" s="362">
        <v>234170</v>
      </c>
      <c r="S56" s="360" t="s">
        <v>367</v>
      </c>
      <c r="T56" s="360">
        <v>1423</v>
      </c>
      <c r="U56" s="360" t="s">
        <v>368</v>
      </c>
      <c r="V56" s="360" t="s">
        <v>369</v>
      </c>
      <c r="W56" s="360">
        <v>1000</v>
      </c>
    </row>
    <row r="57" spans="1:23">
      <c r="A57" s="360" t="s">
        <v>1408</v>
      </c>
      <c r="B57" s="360">
        <v>2013</v>
      </c>
      <c r="C57" s="360">
        <v>1</v>
      </c>
      <c r="D57" s="360">
        <v>136663277</v>
      </c>
      <c r="E57" s="360">
        <v>5010000</v>
      </c>
      <c r="F57" s="360">
        <v>1</v>
      </c>
      <c r="G57" s="360">
        <v>0</v>
      </c>
      <c r="H57" s="360">
        <v>610524</v>
      </c>
      <c r="I57" s="360" t="s">
        <v>149</v>
      </c>
      <c r="J57" s="361">
        <v>657.52</v>
      </c>
      <c r="L57" s="360">
        <v>36642664</v>
      </c>
      <c r="P57" s="360">
        <v>234170</v>
      </c>
      <c r="R57" s="362">
        <v>234170</v>
      </c>
      <c r="S57" s="360" t="s">
        <v>367</v>
      </c>
      <c r="T57" s="360">
        <v>1423</v>
      </c>
      <c r="U57" s="360" t="s">
        <v>368</v>
      </c>
      <c r="V57" s="360" t="s">
        <v>369</v>
      </c>
      <c r="W57" s="360">
        <v>1000</v>
      </c>
    </row>
    <row r="58" spans="1:23">
      <c r="A58" s="360" t="s">
        <v>1408</v>
      </c>
      <c r="B58" s="360">
        <v>2013</v>
      </c>
      <c r="C58" s="360">
        <v>1</v>
      </c>
      <c r="D58" s="360">
        <v>136663278</v>
      </c>
      <c r="E58" s="360">
        <v>5010000</v>
      </c>
      <c r="F58" s="360">
        <v>1</v>
      </c>
      <c r="G58" s="360">
        <v>0</v>
      </c>
      <c r="H58" s="360">
        <v>610524</v>
      </c>
      <c r="I58" s="360" t="s">
        <v>149</v>
      </c>
      <c r="J58" s="361">
        <v>657.52</v>
      </c>
      <c r="L58" s="360">
        <v>36642665</v>
      </c>
      <c r="P58" s="360">
        <v>234170</v>
      </c>
      <c r="R58" s="362">
        <v>234170</v>
      </c>
      <c r="S58" s="360" t="s">
        <v>367</v>
      </c>
      <c r="T58" s="360">
        <v>1423</v>
      </c>
      <c r="U58" s="360" t="s">
        <v>368</v>
      </c>
      <c r="V58" s="360" t="s">
        <v>369</v>
      </c>
      <c r="W58" s="360">
        <v>1000</v>
      </c>
    </row>
    <row r="59" spans="1:23">
      <c r="A59" s="360" t="s">
        <v>1408</v>
      </c>
      <c r="B59" s="360">
        <v>2013</v>
      </c>
      <c r="C59" s="360">
        <v>1</v>
      </c>
      <c r="D59" s="360">
        <v>136663279</v>
      </c>
      <c r="E59" s="360">
        <v>5010000</v>
      </c>
      <c r="F59" s="360">
        <v>1</v>
      </c>
      <c r="G59" s="360">
        <v>0</v>
      </c>
      <c r="H59" s="360">
        <v>610524</v>
      </c>
      <c r="I59" s="360" t="s">
        <v>149</v>
      </c>
      <c r="J59" s="361">
        <v>657.52</v>
      </c>
      <c r="L59" s="360">
        <v>36642666</v>
      </c>
      <c r="P59" s="360">
        <v>234170</v>
      </c>
      <c r="R59" s="362">
        <v>234170</v>
      </c>
      <c r="S59" s="360" t="s">
        <v>367</v>
      </c>
      <c r="T59" s="360">
        <v>1423</v>
      </c>
      <c r="U59" s="360" t="s">
        <v>368</v>
      </c>
      <c r="V59" s="360" t="s">
        <v>369</v>
      </c>
      <c r="W59" s="360">
        <v>1000</v>
      </c>
    </row>
    <row r="60" spans="1:23">
      <c r="A60" s="360" t="s">
        <v>1408</v>
      </c>
      <c r="B60" s="360">
        <v>2013</v>
      </c>
      <c r="C60" s="360">
        <v>1</v>
      </c>
      <c r="D60" s="360">
        <v>136663280</v>
      </c>
      <c r="E60" s="360">
        <v>5010000</v>
      </c>
      <c r="F60" s="360">
        <v>1</v>
      </c>
      <c r="G60" s="360">
        <v>0</v>
      </c>
      <c r="H60" s="360">
        <v>610524</v>
      </c>
      <c r="I60" s="360" t="s">
        <v>149</v>
      </c>
      <c r="J60" s="361">
        <v>657.52</v>
      </c>
      <c r="L60" s="360">
        <v>36642667</v>
      </c>
      <c r="P60" s="360">
        <v>234170</v>
      </c>
      <c r="R60" s="362">
        <v>234170</v>
      </c>
      <c r="S60" s="360" t="s">
        <v>367</v>
      </c>
      <c r="T60" s="360">
        <v>1423</v>
      </c>
      <c r="U60" s="360" t="s">
        <v>368</v>
      </c>
      <c r="V60" s="360" t="s">
        <v>369</v>
      </c>
      <c r="W60" s="360">
        <v>1000</v>
      </c>
    </row>
    <row r="61" spans="1:23">
      <c r="A61" s="360" t="s">
        <v>1408</v>
      </c>
      <c r="B61" s="360">
        <v>2013</v>
      </c>
      <c r="C61" s="360">
        <v>1</v>
      </c>
      <c r="D61" s="360">
        <v>136663281</v>
      </c>
      <c r="E61" s="360">
        <v>5010000</v>
      </c>
      <c r="F61" s="360">
        <v>1</v>
      </c>
      <c r="G61" s="360">
        <v>0</v>
      </c>
      <c r="H61" s="360">
        <v>610524</v>
      </c>
      <c r="I61" s="360" t="s">
        <v>149</v>
      </c>
      <c r="J61" s="361">
        <v>657.52</v>
      </c>
      <c r="L61" s="360">
        <v>36642668</v>
      </c>
      <c r="P61" s="360">
        <v>234170</v>
      </c>
      <c r="R61" s="362">
        <v>234170</v>
      </c>
      <c r="S61" s="360" t="s">
        <v>367</v>
      </c>
      <c r="T61" s="360">
        <v>1423</v>
      </c>
      <c r="U61" s="360" t="s">
        <v>368</v>
      </c>
      <c r="V61" s="360" t="s">
        <v>369</v>
      </c>
      <c r="W61" s="360">
        <v>1000</v>
      </c>
    </row>
    <row r="62" spans="1:23">
      <c r="A62" s="360" t="s">
        <v>1408</v>
      </c>
      <c r="B62" s="360">
        <v>2013</v>
      </c>
      <c r="C62" s="360">
        <v>1</v>
      </c>
      <c r="D62" s="360">
        <v>136663362</v>
      </c>
      <c r="E62" s="360">
        <v>5010000</v>
      </c>
      <c r="F62" s="360">
        <v>1</v>
      </c>
      <c r="G62" s="360">
        <v>0</v>
      </c>
      <c r="H62" s="360">
        <v>610524</v>
      </c>
      <c r="I62" s="360" t="s">
        <v>149</v>
      </c>
      <c r="J62" s="361">
        <v>657.52</v>
      </c>
      <c r="L62" s="360">
        <v>36642669</v>
      </c>
      <c r="P62" s="360">
        <v>234170</v>
      </c>
      <c r="R62" s="362">
        <v>234170</v>
      </c>
      <c r="S62" s="360" t="s">
        <v>367</v>
      </c>
      <c r="T62" s="360">
        <v>1423</v>
      </c>
      <c r="U62" s="360" t="s">
        <v>368</v>
      </c>
      <c r="V62" s="360" t="s">
        <v>369</v>
      </c>
      <c r="W62" s="360">
        <v>1000</v>
      </c>
    </row>
    <row r="63" spans="1:23">
      <c r="A63" s="360" t="s">
        <v>1408</v>
      </c>
      <c r="B63" s="360">
        <v>2013</v>
      </c>
      <c r="C63" s="360">
        <v>1</v>
      </c>
      <c r="D63" s="360">
        <v>136663363</v>
      </c>
      <c r="E63" s="360">
        <v>5010000</v>
      </c>
      <c r="F63" s="360">
        <v>1</v>
      </c>
      <c r="G63" s="360">
        <v>0</v>
      </c>
      <c r="H63" s="360">
        <v>610524</v>
      </c>
      <c r="I63" s="360" t="s">
        <v>149</v>
      </c>
      <c r="J63" s="361">
        <v>657.52</v>
      </c>
      <c r="L63" s="360">
        <v>36642680</v>
      </c>
      <c r="P63" s="360">
        <v>234170</v>
      </c>
      <c r="R63" s="362">
        <v>234170</v>
      </c>
      <c r="S63" s="360" t="s">
        <v>367</v>
      </c>
      <c r="T63" s="360">
        <v>1423</v>
      </c>
      <c r="U63" s="360" t="s">
        <v>368</v>
      </c>
      <c r="V63" s="360" t="s">
        <v>369</v>
      </c>
      <c r="W63" s="360">
        <v>1000</v>
      </c>
    </row>
    <row r="64" spans="1:23">
      <c r="A64" s="360" t="s">
        <v>1408</v>
      </c>
      <c r="B64" s="360">
        <v>2013</v>
      </c>
      <c r="C64" s="360">
        <v>1</v>
      </c>
      <c r="D64" s="360">
        <v>136663364</v>
      </c>
      <c r="E64" s="360">
        <v>5010000</v>
      </c>
      <c r="F64" s="360">
        <v>1</v>
      </c>
      <c r="G64" s="360">
        <v>0</v>
      </c>
      <c r="H64" s="360">
        <v>610524</v>
      </c>
      <c r="I64" s="360" t="s">
        <v>149</v>
      </c>
      <c r="J64" s="361">
        <v>657.52</v>
      </c>
      <c r="L64" s="360">
        <v>36642681</v>
      </c>
      <c r="P64" s="360">
        <v>234170</v>
      </c>
      <c r="R64" s="362">
        <v>234170</v>
      </c>
      <c r="S64" s="360" t="s">
        <v>367</v>
      </c>
      <c r="T64" s="360">
        <v>1423</v>
      </c>
      <c r="U64" s="360" t="s">
        <v>368</v>
      </c>
      <c r="V64" s="360" t="s">
        <v>369</v>
      </c>
      <c r="W64" s="360">
        <v>1000</v>
      </c>
    </row>
    <row r="65" spans="1:23">
      <c r="A65" s="360" t="s">
        <v>1408</v>
      </c>
      <c r="B65" s="360">
        <v>2013</v>
      </c>
      <c r="C65" s="360">
        <v>1</v>
      </c>
      <c r="D65" s="360">
        <v>136698957</v>
      </c>
      <c r="E65" s="360">
        <v>5010000</v>
      </c>
      <c r="F65" s="360">
        <v>1</v>
      </c>
      <c r="G65" s="360">
        <v>0</v>
      </c>
      <c r="H65" s="360">
        <v>530190</v>
      </c>
      <c r="I65" s="360" t="s">
        <v>143</v>
      </c>
      <c r="J65" s="361">
        <v>1563.6</v>
      </c>
      <c r="K65" s="360" t="s">
        <v>1836</v>
      </c>
      <c r="L65" s="360">
        <v>122423833</v>
      </c>
      <c r="P65" s="360">
        <v>234170</v>
      </c>
      <c r="R65" s="362">
        <v>234170</v>
      </c>
      <c r="S65" s="360" t="s">
        <v>367</v>
      </c>
      <c r="T65" s="360">
        <v>1423</v>
      </c>
      <c r="U65" s="360" t="s">
        <v>368</v>
      </c>
      <c r="V65" s="360" t="s">
        <v>369</v>
      </c>
      <c r="W65" s="360">
        <v>1000</v>
      </c>
    </row>
    <row r="66" spans="1:23">
      <c r="A66" s="360" t="s">
        <v>1408</v>
      </c>
      <c r="B66" s="360">
        <v>2013</v>
      </c>
      <c r="C66" s="360">
        <v>1</v>
      </c>
      <c r="D66" s="360">
        <v>136698957</v>
      </c>
      <c r="E66" s="360">
        <v>5010000</v>
      </c>
      <c r="F66" s="360">
        <v>1</v>
      </c>
      <c r="G66" s="360">
        <v>0</v>
      </c>
      <c r="H66" s="360">
        <v>530190</v>
      </c>
      <c r="I66" s="360" t="s">
        <v>143</v>
      </c>
      <c r="J66" s="361">
        <v>1563.6</v>
      </c>
      <c r="K66" s="360" t="s">
        <v>1837</v>
      </c>
      <c r="L66" s="360">
        <v>122423833</v>
      </c>
      <c r="P66" s="360">
        <v>234170</v>
      </c>
      <c r="R66" s="362">
        <v>234170</v>
      </c>
      <c r="S66" s="360" t="s">
        <v>367</v>
      </c>
      <c r="T66" s="360">
        <v>1423</v>
      </c>
      <c r="U66" s="360" t="s">
        <v>368</v>
      </c>
      <c r="V66" s="360" t="s">
        <v>369</v>
      </c>
      <c r="W66" s="360">
        <v>1000</v>
      </c>
    </row>
    <row r="67" spans="1:23">
      <c r="A67" s="360" t="s">
        <v>1408</v>
      </c>
      <c r="B67" s="360">
        <v>2013</v>
      </c>
      <c r="C67" s="360">
        <v>1</v>
      </c>
      <c r="D67" s="360">
        <v>136158355</v>
      </c>
      <c r="E67" s="360">
        <v>5010000</v>
      </c>
      <c r="F67" s="360">
        <v>280</v>
      </c>
      <c r="G67" s="360">
        <v>0</v>
      </c>
      <c r="H67" s="360">
        <v>530073</v>
      </c>
      <c r="I67" s="360" t="s">
        <v>180</v>
      </c>
      <c r="J67" s="361">
        <v>968.78</v>
      </c>
      <c r="L67" s="360">
        <v>5601986480</v>
      </c>
      <c r="M67" s="360">
        <v>106115</v>
      </c>
      <c r="N67" s="360" t="s">
        <v>355</v>
      </c>
      <c r="P67" s="360" t="s">
        <v>356</v>
      </c>
      <c r="R67" s="362" t="s">
        <v>356</v>
      </c>
      <c r="S67" s="360" t="s">
        <v>357</v>
      </c>
      <c r="T67" s="360">
        <v>1070</v>
      </c>
      <c r="U67" s="360" t="s">
        <v>358</v>
      </c>
      <c r="V67" s="360" t="s">
        <v>317</v>
      </c>
      <c r="W67" s="360">
        <v>1000</v>
      </c>
    </row>
    <row r="68" spans="1:23">
      <c r="A68" s="360" t="s">
        <v>1408</v>
      </c>
      <c r="B68" s="360">
        <v>2013</v>
      </c>
      <c r="C68" s="360">
        <v>1</v>
      </c>
      <c r="D68" s="360">
        <v>136615147</v>
      </c>
      <c r="E68" s="360">
        <v>5010000</v>
      </c>
      <c r="F68" s="360">
        <v>280</v>
      </c>
      <c r="G68" s="360">
        <v>0</v>
      </c>
      <c r="H68" s="360">
        <v>530073</v>
      </c>
      <c r="I68" s="360" t="s">
        <v>180</v>
      </c>
      <c r="J68" s="361">
        <v>1017.89</v>
      </c>
      <c r="L68" s="360">
        <v>5602001973</v>
      </c>
      <c r="M68" s="360">
        <v>106115</v>
      </c>
      <c r="N68" s="360" t="s">
        <v>355</v>
      </c>
      <c r="P68" s="360" t="s">
        <v>356</v>
      </c>
      <c r="R68" s="362" t="s">
        <v>356</v>
      </c>
      <c r="S68" s="360" t="s">
        <v>357</v>
      </c>
      <c r="T68" s="360">
        <v>1070</v>
      </c>
      <c r="U68" s="360" t="s">
        <v>358</v>
      </c>
      <c r="V68" s="360" t="s">
        <v>317</v>
      </c>
      <c r="W68" s="360">
        <v>1000</v>
      </c>
    </row>
    <row r="69" spans="1:23">
      <c r="A69" s="360" t="s">
        <v>1408</v>
      </c>
      <c r="B69" s="360">
        <v>2013</v>
      </c>
      <c r="C69" s="360">
        <v>1</v>
      </c>
      <c r="D69" s="360">
        <v>136641715</v>
      </c>
      <c r="E69" s="360">
        <v>5010000</v>
      </c>
      <c r="F69" s="360">
        <v>280</v>
      </c>
      <c r="G69" s="360">
        <v>0</v>
      </c>
      <c r="H69" s="360">
        <v>530073</v>
      </c>
      <c r="I69" s="360" t="s">
        <v>180</v>
      </c>
      <c r="J69" s="361">
        <v>2168.61</v>
      </c>
      <c r="L69" s="360">
        <v>5602002898</v>
      </c>
      <c r="M69" s="360">
        <v>106115</v>
      </c>
      <c r="N69" s="360" t="s">
        <v>355</v>
      </c>
      <c r="P69" s="360" t="s">
        <v>356</v>
      </c>
      <c r="R69" s="362" t="s">
        <v>356</v>
      </c>
      <c r="S69" s="360" t="s">
        <v>357</v>
      </c>
      <c r="T69" s="360">
        <v>1070</v>
      </c>
      <c r="U69" s="360" t="s">
        <v>358</v>
      </c>
      <c r="V69" s="360" t="s">
        <v>317</v>
      </c>
      <c r="W69" s="360">
        <v>1000</v>
      </c>
    </row>
    <row r="70" spans="1:23">
      <c r="A70" s="360" t="s">
        <v>1408</v>
      </c>
      <c r="B70" s="360">
        <v>2013</v>
      </c>
      <c r="C70" s="360">
        <v>1</v>
      </c>
      <c r="D70" s="360">
        <v>136651865</v>
      </c>
      <c r="E70" s="360">
        <v>5010000</v>
      </c>
      <c r="F70" s="360">
        <v>280</v>
      </c>
      <c r="G70" s="360">
        <v>0</v>
      </c>
      <c r="H70" s="360">
        <v>530073</v>
      </c>
      <c r="I70" s="360" t="s">
        <v>180</v>
      </c>
      <c r="J70" s="361">
        <v>1364.9</v>
      </c>
      <c r="L70" s="360">
        <v>5602003926</v>
      </c>
      <c r="M70" s="360">
        <v>106115</v>
      </c>
      <c r="N70" s="360" t="s">
        <v>355</v>
      </c>
      <c r="P70" s="360" t="s">
        <v>356</v>
      </c>
      <c r="R70" s="362" t="s">
        <v>356</v>
      </c>
      <c r="S70" s="360" t="s">
        <v>357</v>
      </c>
      <c r="T70" s="360">
        <v>1070</v>
      </c>
      <c r="U70" s="360" t="s">
        <v>358</v>
      </c>
      <c r="V70" s="360" t="s">
        <v>317</v>
      </c>
      <c r="W70" s="360">
        <v>1000</v>
      </c>
    </row>
    <row r="71" spans="1:23">
      <c r="A71" s="360" t="s">
        <v>1408</v>
      </c>
      <c r="B71" s="360">
        <v>2013</v>
      </c>
      <c r="C71" s="360">
        <v>1</v>
      </c>
      <c r="D71" s="360">
        <v>136661696</v>
      </c>
      <c r="E71" s="360">
        <v>5010000</v>
      </c>
      <c r="F71" s="360">
        <v>280</v>
      </c>
      <c r="G71" s="360">
        <v>0</v>
      </c>
      <c r="H71" s="360">
        <v>530073</v>
      </c>
      <c r="I71" s="360" t="s">
        <v>180</v>
      </c>
      <c r="J71" s="361">
        <v>1808.65</v>
      </c>
      <c r="L71" s="360">
        <v>5602004254</v>
      </c>
      <c r="M71" s="360">
        <v>106115</v>
      </c>
      <c r="N71" s="360" t="s">
        <v>355</v>
      </c>
      <c r="P71" s="360" t="s">
        <v>356</v>
      </c>
      <c r="R71" s="362" t="s">
        <v>356</v>
      </c>
      <c r="S71" s="360" t="s">
        <v>357</v>
      </c>
      <c r="T71" s="360">
        <v>1070</v>
      </c>
      <c r="U71" s="360" t="s">
        <v>358</v>
      </c>
      <c r="V71" s="360" t="s">
        <v>317</v>
      </c>
      <c r="W71" s="360">
        <v>1000</v>
      </c>
    </row>
    <row r="72" spans="1:23">
      <c r="A72" s="360" t="s">
        <v>1408</v>
      </c>
      <c r="B72" s="360">
        <v>2013</v>
      </c>
      <c r="C72" s="360">
        <v>1</v>
      </c>
      <c r="D72" s="360">
        <v>136212951</v>
      </c>
      <c r="E72" s="360">
        <v>5010000</v>
      </c>
      <c r="F72" s="360">
        <v>280</v>
      </c>
      <c r="G72" s="360">
        <v>0</v>
      </c>
      <c r="H72" s="360">
        <v>530073</v>
      </c>
      <c r="I72" s="360" t="s">
        <v>180</v>
      </c>
      <c r="J72" s="361">
        <v>-968.78</v>
      </c>
      <c r="K72" s="360" t="s">
        <v>360</v>
      </c>
      <c r="L72" s="360">
        <v>122360699</v>
      </c>
      <c r="P72" s="360" t="s">
        <v>356</v>
      </c>
      <c r="R72" s="362" t="s">
        <v>356</v>
      </c>
      <c r="S72" s="360" t="s">
        <v>357</v>
      </c>
      <c r="T72" s="360">
        <v>1070</v>
      </c>
      <c r="U72" s="360" t="s">
        <v>358</v>
      </c>
      <c r="V72" s="360" t="s">
        <v>317</v>
      </c>
      <c r="W72" s="360">
        <v>1000</v>
      </c>
    </row>
    <row r="73" spans="1:23">
      <c r="A73" s="360" t="s">
        <v>1408</v>
      </c>
      <c r="B73" s="360">
        <v>2013</v>
      </c>
      <c r="C73" s="360">
        <v>1</v>
      </c>
      <c r="D73" s="360">
        <v>136212951</v>
      </c>
      <c r="E73" s="360">
        <v>5010000</v>
      </c>
      <c r="F73" s="360">
        <v>280</v>
      </c>
      <c r="G73" s="360">
        <v>0</v>
      </c>
      <c r="H73" s="360">
        <v>530073</v>
      </c>
      <c r="I73" s="360" t="s">
        <v>180</v>
      </c>
      <c r="J73" s="361">
        <v>-1199.4000000000001</v>
      </c>
      <c r="K73" s="360" t="s">
        <v>359</v>
      </c>
      <c r="L73" s="360">
        <v>122360699</v>
      </c>
      <c r="P73" s="360" t="s">
        <v>356</v>
      </c>
      <c r="R73" s="362" t="s">
        <v>356</v>
      </c>
      <c r="S73" s="360" t="s">
        <v>357</v>
      </c>
      <c r="T73" s="360">
        <v>1070</v>
      </c>
      <c r="U73" s="360" t="s">
        <v>358</v>
      </c>
      <c r="V73" s="360" t="s">
        <v>317</v>
      </c>
      <c r="W73" s="360">
        <v>1000</v>
      </c>
    </row>
    <row r="74" spans="1:23">
      <c r="A74" s="360" t="s">
        <v>1408</v>
      </c>
      <c r="B74" s="360">
        <v>2013</v>
      </c>
      <c r="C74" s="360">
        <v>1</v>
      </c>
      <c r="D74" s="360">
        <v>136692552</v>
      </c>
      <c r="E74" s="360">
        <v>5010000</v>
      </c>
      <c r="F74" s="360">
        <v>280</v>
      </c>
      <c r="G74" s="360">
        <v>0</v>
      </c>
      <c r="H74" s="360">
        <v>530073</v>
      </c>
      <c r="I74" s="360" t="s">
        <v>180</v>
      </c>
      <c r="J74" s="361">
        <v>1983.14</v>
      </c>
      <c r="K74" s="360" t="s">
        <v>360</v>
      </c>
      <c r="L74" s="360">
        <v>122418404</v>
      </c>
      <c r="P74" s="360" t="s">
        <v>356</v>
      </c>
      <c r="R74" s="362" t="s">
        <v>356</v>
      </c>
      <c r="S74" s="360" t="s">
        <v>357</v>
      </c>
      <c r="T74" s="360">
        <v>1070</v>
      </c>
      <c r="U74" s="360" t="s">
        <v>358</v>
      </c>
      <c r="V74" s="360" t="s">
        <v>317</v>
      </c>
      <c r="W74" s="360">
        <v>1000</v>
      </c>
    </row>
    <row r="75" spans="1:23">
      <c r="A75" s="360" t="s">
        <v>1408</v>
      </c>
      <c r="B75" s="360">
        <v>2013</v>
      </c>
      <c r="C75" s="360">
        <v>1</v>
      </c>
      <c r="D75" s="360">
        <v>136692552</v>
      </c>
      <c r="E75" s="360">
        <v>5010000</v>
      </c>
      <c r="F75" s="360">
        <v>280</v>
      </c>
      <c r="G75" s="360">
        <v>0</v>
      </c>
      <c r="H75" s="360">
        <v>530073</v>
      </c>
      <c r="I75" s="360" t="s">
        <v>180</v>
      </c>
      <c r="J75" s="361">
        <v>719.64</v>
      </c>
      <c r="K75" s="360" t="s">
        <v>359</v>
      </c>
      <c r="L75" s="360">
        <v>122418404</v>
      </c>
      <c r="P75" s="360" t="s">
        <v>356</v>
      </c>
      <c r="R75" s="362" t="s">
        <v>356</v>
      </c>
      <c r="S75" s="360" t="s">
        <v>357</v>
      </c>
      <c r="T75" s="360">
        <v>1070</v>
      </c>
      <c r="U75" s="360" t="s">
        <v>358</v>
      </c>
      <c r="V75" s="360" t="s">
        <v>317</v>
      </c>
      <c r="W75" s="360">
        <v>1000</v>
      </c>
    </row>
    <row r="76" spans="1:23">
      <c r="A76" s="360" t="s">
        <v>1407</v>
      </c>
      <c r="B76" s="360">
        <v>2013</v>
      </c>
      <c r="C76" s="360">
        <v>1</v>
      </c>
      <c r="D76" s="360">
        <v>136702604</v>
      </c>
      <c r="E76" s="360">
        <v>5011000</v>
      </c>
      <c r="F76" s="360">
        <v>271</v>
      </c>
      <c r="G76" s="360">
        <v>0</v>
      </c>
      <c r="H76" s="360">
        <v>515100</v>
      </c>
      <c r="I76" s="360" t="s">
        <v>103</v>
      </c>
      <c r="J76" s="361">
        <v>-169302.99</v>
      </c>
      <c r="K76" s="360" t="s">
        <v>1838</v>
      </c>
      <c r="L76" s="360">
        <v>122423918</v>
      </c>
      <c r="Q76" s="360">
        <v>10013</v>
      </c>
      <c r="R76" s="362">
        <v>10013</v>
      </c>
      <c r="S76" s="360" t="s">
        <v>371</v>
      </c>
      <c r="T76" s="360">
        <v>1002</v>
      </c>
      <c r="U76" s="360" t="s">
        <v>372</v>
      </c>
      <c r="V76" s="360" t="s">
        <v>317</v>
      </c>
      <c r="W76" s="360">
        <v>1000</v>
      </c>
    </row>
    <row r="77" spans="1:23">
      <c r="A77" s="360" t="s">
        <v>1407</v>
      </c>
      <c r="B77" s="360">
        <v>2013</v>
      </c>
      <c r="C77" s="360">
        <v>1</v>
      </c>
      <c r="D77" s="360">
        <v>136702604</v>
      </c>
      <c r="E77" s="360">
        <v>5011000</v>
      </c>
      <c r="F77" s="360">
        <v>271</v>
      </c>
      <c r="G77" s="360">
        <v>0</v>
      </c>
      <c r="H77" s="360">
        <v>515100</v>
      </c>
      <c r="I77" s="360" t="s">
        <v>103</v>
      </c>
      <c r="J77" s="361">
        <v>2308419.16</v>
      </c>
      <c r="K77" s="360" t="s">
        <v>370</v>
      </c>
      <c r="L77" s="360">
        <v>122423918</v>
      </c>
      <c r="Q77" s="360">
        <v>10013</v>
      </c>
      <c r="R77" s="362">
        <v>10013</v>
      </c>
      <c r="S77" s="360" t="s">
        <v>371</v>
      </c>
      <c r="T77" s="360">
        <v>1002</v>
      </c>
      <c r="U77" s="360" t="s">
        <v>372</v>
      </c>
      <c r="V77" s="360" t="s">
        <v>317</v>
      </c>
      <c r="W77" s="360">
        <v>1000</v>
      </c>
    </row>
    <row r="78" spans="1:23">
      <c r="A78" s="360" t="s">
        <v>1407</v>
      </c>
      <c r="B78" s="360">
        <v>2013</v>
      </c>
      <c r="C78" s="360">
        <v>1</v>
      </c>
      <c r="D78" s="360">
        <v>136702604</v>
      </c>
      <c r="E78" s="360">
        <v>5011000</v>
      </c>
      <c r="F78" s="360">
        <v>272</v>
      </c>
      <c r="G78" s="360">
        <v>0</v>
      </c>
      <c r="H78" s="360">
        <v>515100</v>
      </c>
      <c r="I78" s="360" t="s">
        <v>103</v>
      </c>
      <c r="J78" s="361">
        <v>-217772.23</v>
      </c>
      <c r="K78" s="360" t="s">
        <v>1839</v>
      </c>
      <c r="L78" s="360">
        <v>122423918</v>
      </c>
      <c r="Q78" s="360">
        <v>10024</v>
      </c>
      <c r="R78" s="362">
        <v>10024</v>
      </c>
      <c r="S78" s="360" t="s">
        <v>374</v>
      </c>
      <c r="T78" s="360">
        <v>1003</v>
      </c>
      <c r="U78" s="360" t="s">
        <v>375</v>
      </c>
      <c r="V78" s="360" t="s">
        <v>317</v>
      </c>
      <c r="W78" s="360">
        <v>1000</v>
      </c>
    </row>
    <row r="79" spans="1:23">
      <c r="A79" s="360" t="s">
        <v>1407</v>
      </c>
      <c r="B79" s="360">
        <v>2013</v>
      </c>
      <c r="C79" s="360">
        <v>1</v>
      </c>
      <c r="D79" s="360">
        <v>136702604</v>
      </c>
      <c r="E79" s="360">
        <v>5011000</v>
      </c>
      <c r="F79" s="360">
        <v>272</v>
      </c>
      <c r="G79" s="360">
        <v>0</v>
      </c>
      <c r="H79" s="360">
        <v>515100</v>
      </c>
      <c r="I79" s="360" t="s">
        <v>103</v>
      </c>
      <c r="J79" s="361">
        <v>2863311.79</v>
      </c>
      <c r="K79" s="360" t="s">
        <v>373</v>
      </c>
      <c r="L79" s="360">
        <v>122423918</v>
      </c>
      <c r="Q79" s="360">
        <v>10024</v>
      </c>
      <c r="R79" s="362">
        <v>10024</v>
      </c>
      <c r="S79" s="360" t="s">
        <v>374</v>
      </c>
      <c r="T79" s="360">
        <v>1003</v>
      </c>
      <c r="U79" s="360" t="s">
        <v>375</v>
      </c>
      <c r="V79" s="360" t="s">
        <v>317</v>
      </c>
      <c r="W79" s="360">
        <v>1000</v>
      </c>
    </row>
    <row r="80" spans="1:23">
      <c r="A80" s="360" t="s">
        <v>1407</v>
      </c>
      <c r="B80" s="360">
        <v>2013</v>
      </c>
      <c r="C80" s="360">
        <v>1</v>
      </c>
      <c r="D80" s="360">
        <v>136702604</v>
      </c>
      <c r="E80" s="360">
        <v>5011000</v>
      </c>
      <c r="F80" s="360">
        <v>273</v>
      </c>
      <c r="G80" s="360">
        <v>0</v>
      </c>
      <c r="H80" s="360">
        <v>515100</v>
      </c>
      <c r="I80" s="360" t="s">
        <v>103</v>
      </c>
      <c r="J80" s="361">
        <v>4347849.82</v>
      </c>
      <c r="K80" s="360" t="s">
        <v>376</v>
      </c>
      <c r="L80" s="360">
        <v>122423918</v>
      </c>
      <c r="Q80" s="360">
        <v>10035</v>
      </c>
      <c r="R80" s="362">
        <v>10035</v>
      </c>
      <c r="S80" s="360" t="s">
        <v>377</v>
      </c>
      <c r="T80" s="360">
        <v>1004</v>
      </c>
      <c r="U80" s="360" t="s">
        <v>378</v>
      </c>
      <c r="V80" s="360" t="s">
        <v>317</v>
      </c>
      <c r="W80" s="360">
        <v>1000</v>
      </c>
    </row>
    <row r="81" spans="1:23">
      <c r="A81" s="360" t="s">
        <v>1407</v>
      </c>
      <c r="B81" s="360">
        <v>2013</v>
      </c>
      <c r="C81" s="360">
        <v>1</v>
      </c>
      <c r="D81" s="360">
        <v>136699434</v>
      </c>
      <c r="E81" s="360">
        <v>5011000</v>
      </c>
      <c r="F81" s="360">
        <v>251</v>
      </c>
      <c r="G81" s="360">
        <v>0</v>
      </c>
      <c r="H81" s="360">
        <v>515100</v>
      </c>
      <c r="I81" s="360" t="s">
        <v>103</v>
      </c>
      <c r="J81" s="361">
        <v>670864.35</v>
      </c>
      <c r="K81" s="360" t="s">
        <v>379</v>
      </c>
      <c r="L81" s="360">
        <v>122423860</v>
      </c>
      <c r="Q81" s="360">
        <v>10314</v>
      </c>
      <c r="R81" s="362">
        <v>10314</v>
      </c>
      <c r="S81" s="360" t="s">
        <v>380</v>
      </c>
      <c r="T81" s="360">
        <v>1064</v>
      </c>
      <c r="U81" s="360" t="s">
        <v>381</v>
      </c>
      <c r="V81" s="360" t="s">
        <v>317</v>
      </c>
      <c r="W81" s="360">
        <v>1000</v>
      </c>
    </row>
    <row r="82" spans="1:23">
      <c r="A82" s="360" t="s">
        <v>1407</v>
      </c>
      <c r="B82" s="360">
        <v>2013</v>
      </c>
      <c r="C82" s="360">
        <v>1</v>
      </c>
      <c r="D82" s="360">
        <v>136699434</v>
      </c>
      <c r="E82" s="360">
        <v>5011000</v>
      </c>
      <c r="F82" s="360">
        <v>252</v>
      </c>
      <c r="G82" s="360">
        <v>0</v>
      </c>
      <c r="H82" s="360">
        <v>515100</v>
      </c>
      <c r="I82" s="360" t="s">
        <v>103</v>
      </c>
      <c r="J82" s="361">
        <v>1105800.18</v>
      </c>
      <c r="K82" s="360" t="s">
        <v>382</v>
      </c>
      <c r="L82" s="360">
        <v>122423860</v>
      </c>
      <c r="Q82" s="360">
        <v>10324</v>
      </c>
      <c r="R82" s="362">
        <v>10324</v>
      </c>
      <c r="S82" s="360" t="s">
        <v>383</v>
      </c>
      <c r="T82" s="360">
        <v>1065</v>
      </c>
      <c r="U82" s="360" t="s">
        <v>384</v>
      </c>
      <c r="V82" s="360" t="s">
        <v>317</v>
      </c>
      <c r="W82" s="360">
        <v>1000</v>
      </c>
    </row>
    <row r="83" spans="1:23">
      <c r="A83" s="360" t="s">
        <v>1407</v>
      </c>
      <c r="B83" s="360">
        <v>2013</v>
      </c>
      <c r="C83" s="360">
        <v>1</v>
      </c>
      <c r="D83" s="360">
        <v>136740157</v>
      </c>
      <c r="E83" s="360">
        <v>5011000</v>
      </c>
      <c r="F83" s="360">
        <v>514001</v>
      </c>
      <c r="G83" s="360">
        <v>0</v>
      </c>
      <c r="H83" s="360">
        <v>515100</v>
      </c>
      <c r="I83" s="360" t="s">
        <v>103</v>
      </c>
      <c r="J83" s="361">
        <v>623369.43999999994</v>
      </c>
      <c r="K83" s="360" t="s">
        <v>385</v>
      </c>
      <c r="L83" s="360">
        <v>122424025</v>
      </c>
      <c r="Q83" s="360">
        <v>10374</v>
      </c>
      <c r="R83" s="362">
        <v>10374</v>
      </c>
      <c r="S83" s="360" t="s">
        <v>386</v>
      </c>
      <c r="T83" s="360">
        <v>1074</v>
      </c>
      <c r="U83" s="360" t="s">
        <v>387</v>
      </c>
      <c r="V83" s="360" t="s">
        <v>317</v>
      </c>
      <c r="W83" s="360">
        <v>1000</v>
      </c>
    </row>
    <row r="84" spans="1:23">
      <c r="A84" s="360" t="s">
        <v>1407</v>
      </c>
      <c r="B84" s="360">
        <v>2013</v>
      </c>
      <c r="C84" s="360">
        <v>1</v>
      </c>
      <c r="D84" s="360">
        <v>136740157</v>
      </c>
      <c r="E84" s="360">
        <v>5011000</v>
      </c>
      <c r="F84" s="360">
        <v>514002</v>
      </c>
      <c r="G84" s="360">
        <v>0</v>
      </c>
      <c r="H84" s="360">
        <v>515100</v>
      </c>
      <c r="I84" s="360" t="s">
        <v>103</v>
      </c>
      <c r="J84" s="361">
        <v>646826.23</v>
      </c>
      <c r="K84" s="360" t="s">
        <v>388</v>
      </c>
      <c r="L84" s="360">
        <v>122424025</v>
      </c>
      <c r="Q84" s="360">
        <v>10384</v>
      </c>
      <c r="R84" s="362">
        <v>10384</v>
      </c>
      <c r="S84" s="360" t="s">
        <v>389</v>
      </c>
      <c r="T84" s="360">
        <v>1075</v>
      </c>
      <c r="U84" s="360" t="s">
        <v>390</v>
      </c>
      <c r="V84" s="360" t="s">
        <v>317</v>
      </c>
      <c r="W84" s="360">
        <v>1000</v>
      </c>
    </row>
    <row r="85" spans="1:23">
      <c r="A85" s="360" t="s">
        <v>1407</v>
      </c>
      <c r="B85" s="360">
        <v>2013</v>
      </c>
      <c r="C85" s="360">
        <v>1</v>
      </c>
      <c r="D85" s="360">
        <v>136740157</v>
      </c>
      <c r="E85" s="360">
        <v>5011000</v>
      </c>
      <c r="F85" s="360">
        <v>514003</v>
      </c>
      <c r="G85" s="360">
        <v>0</v>
      </c>
      <c r="H85" s="360">
        <v>515100</v>
      </c>
      <c r="I85" s="360" t="s">
        <v>103</v>
      </c>
      <c r="J85" s="361">
        <v>1360854.92</v>
      </c>
      <c r="K85" s="360" t="s">
        <v>391</v>
      </c>
      <c r="L85" s="360">
        <v>122424025</v>
      </c>
      <c r="Q85" s="360">
        <v>10394</v>
      </c>
      <c r="R85" s="362">
        <v>10394</v>
      </c>
      <c r="S85" s="360" t="s">
        <v>392</v>
      </c>
      <c r="T85" s="360">
        <v>1076</v>
      </c>
      <c r="U85" s="360" t="s">
        <v>393</v>
      </c>
      <c r="V85" s="360" t="s">
        <v>317</v>
      </c>
      <c r="W85" s="360">
        <v>1000</v>
      </c>
    </row>
    <row r="86" spans="1:23">
      <c r="A86" s="360" t="s">
        <v>1407</v>
      </c>
      <c r="B86" s="360">
        <v>2013</v>
      </c>
      <c r="C86" s="360">
        <v>1</v>
      </c>
      <c r="D86" s="360">
        <v>136740157</v>
      </c>
      <c r="E86" s="360">
        <v>5011000</v>
      </c>
      <c r="F86" s="360">
        <v>514004</v>
      </c>
      <c r="G86" s="360">
        <v>0</v>
      </c>
      <c r="H86" s="360">
        <v>515100</v>
      </c>
      <c r="I86" s="360" t="s">
        <v>103</v>
      </c>
      <c r="J86" s="361">
        <v>1959332.21</v>
      </c>
      <c r="K86" s="360" t="s">
        <v>394</v>
      </c>
      <c r="L86" s="360">
        <v>122424025</v>
      </c>
      <c r="Q86" s="360">
        <v>10405</v>
      </c>
      <c r="R86" s="362">
        <v>10405</v>
      </c>
      <c r="S86" s="360" t="s">
        <v>395</v>
      </c>
      <c r="T86" s="360">
        <v>1077</v>
      </c>
      <c r="U86" s="360" t="s">
        <v>396</v>
      </c>
      <c r="V86" s="360" t="s">
        <v>317</v>
      </c>
      <c r="W86" s="360">
        <v>1000</v>
      </c>
    </row>
    <row r="87" spans="1:23">
      <c r="A87" s="360" t="s">
        <v>1407</v>
      </c>
      <c r="B87" s="360">
        <v>2013</v>
      </c>
      <c r="C87" s="360">
        <v>1</v>
      </c>
      <c r="D87" s="360">
        <v>136699434</v>
      </c>
      <c r="E87" s="360">
        <v>5011000</v>
      </c>
      <c r="F87" s="360">
        <v>301</v>
      </c>
      <c r="G87" s="360">
        <v>0</v>
      </c>
      <c r="H87" s="360">
        <v>515100</v>
      </c>
      <c r="I87" s="360" t="s">
        <v>103</v>
      </c>
      <c r="J87" s="361">
        <v>4279238.72</v>
      </c>
      <c r="K87" s="360" t="s">
        <v>399</v>
      </c>
      <c r="L87" s="360">
        <v>122423860</v>
      </c>
      <c r="Q87" s="360">
        <v>10431</v>
      </c>
      <c r="R87" s="362">
        <v>10431</v>
      </c>
      <c r="S87" s="360" t="s">
        <v>397</v>
      </c>
      <c r="T87" s="360">
        <v>1067</v>
      </c>
      <c r="U87" s="360" t="s">
        <v>398</v>
      </c>
      <c r="V87" s="360" t="s">
        <v>317</v>
      </c>
      <c r="W87" s="360">
        <v>1000</v>
      </c>
    </row>
    <row r="88" spans="1:23">
      <c r="A88" s="360" t="s">
        <v>1407</v>
      </c>
      <c r="B88" s="360">
        <v>2013</v>
      </c>
      <c r="C88" s="360">
        <v>1</v>
      </c>
      <c r="D88" s="360">
        <v>136699434</v>
      </c>
      <c r="E88" s="360">
        <v>5011000</v>
      </c>
      <c r="F88" s="360">
        <v>301</v>
      </c>
      <c r="G88" s="360">
        <v>0</v>
      </c>
      <c r="H88" s="360">
        <v>515100</v>
      </c>
      <c r="I88" s="360" t="s">
        <v>103</v>
      </c>
      <c r="J88" s="361">
        <v>-284599.77</v>
      </c>
      <c r="K88" s="360" t="s">
        <v>1840</v>
      </c>
      <c r="L88" s="360">
        <v>122423860</v>
      </c>
      <c r="Q88" s="360">
        <v>10431</v>
      </c>
      <c r="R88" s="362">
        <v>10431</v>
      </c>
      <c r="S88" s="360" t="s">
        <v>397</v>
      </c>
      <c r="T88" s="360">
        <v>1067</v>
      </c>
      <c r="U88" s="360" t="s">
        <v>398</v>
      </c>
      <c r="V88" s="360" t="s">
        <v>317</v>
      </c>
      <c r="W88" s="360">
        <v>1000</v>
      </c>
    </row>
    <row r="89" spans="1:23">
      <c r="A89" s="360" t="s">
        <v>1407</v>
      </c>
      <c r="B89" s="360">
        <v>2013</v>
      </c>
      <c r="C89" s="360">
        <v>1</v>
      </c>
      <c r="D89" s="360">
        <v>136699434</v>
      </c>
      <c r="E89" s="360">
        <v>5011000</v>
      </c>
      <c r="F89" s="360">
        <v>301</v>
      </c>
      <c r="G89" s="360">
        <v>0</v>
      </c>
      <c r="H89" s="360">
        <v>515100</v>
      </c>
      <c r="I89" s="360" t="s">
        <v>103</v>
      </c>
      <c r="J89" s="361">
        <v>249340.82</v>
      </c>
      <c r="K89" s="360" t="s">
        <v>1841</v>
      </c>
      <c r="L89" s="360">
        <v>122423860</v>
      </c>
      <c r="Q89" s="360">
        <v>10431</v>
      </c>
      <c r="R89" s="362">
        <v>10431</v>
      </c>
      <c r="S89" s="360" t="s">
        <v>397</v>
      </c>
      <c r="T89" s="360">
        <v>1067</v>
      </c>
      <c r="U89" s="360" t="s">
        <v>398</v>
      </c>
      <c r="V89" s="360" t="s">
        <v>317</v>
      </c>
      <c r="W89" s="360">
        <v>1000</v>
      </c>
    </row>
    <row r="90" spans="1:23">
      <c r="A90" s="360" t="s">
        <v>1407</v>
      </c>
      <c r="B90" s="360">
        <v>2013</v>
      </c>
      <c r="C90" s="360">
        <v>1</v>
      </c>
      <c r="D90" s="360">
        <v>136699434</v>
      </c>
      <c r="E90" s="360">
        <v>5011000</v>
      </c>
      <c r="F90" s="360">
        <v>301</v>
      </c>
      <c r="G90" s="360">
        <v>0</v>
      </c>
      <c r="H90" s="360">
        <v>515100</v>
      </c>
      <c r="I90" s="360" t="s">
        <v>103</v>
      </c>
      <c r="J90" s="361">
        <v>-249340.82</v>
      </c>
      <c r="K90" s="360" t="s">
        <v>1842</v>
      </c>
      <c r="L90" s="360">
        <v>122423860</v>
      </c>
      <c r="Q90" s="360">
        <v>10431</v>
      </c>
      <c r="R90" s="362">
        <v>10431</v>
      </c>
      <c r="S90" s="360" t="s">
        <v>397</v>
      </c>
      <c r="T90" s="360">
        <v>1067</v>
      </c>
      <c r="U90" s="360" t="s">
        <v>398</v>
      </c>
      <c r="V90" s="360" t="s">
        <v>317</v>
      </c>
      <c r="W90" s="360">
        <v>1000</v>
      </c>
    </row>
    <row r="91" spans="1:23">
      <c r="A91" s="360" t="s">
        <v>1407</v>
      </c>
      <c r="B91" s="360">
        <v>2013</v>
      </c>
      <c r="C91" s="360">
        <v>1</v>
      </c>
      <c r="D91" s="360">
        <v>136699434</v>
      </c>
      <c r="E91" s="360">
        <v>5011000</v>
      </c>
      <c r="F91" s="360">
        <v>302</v>
      </c>
      <c r="G91" s="360">
        <v>0</v>
      </c>
      <c r="H91" s="360">
        <v>515100</v>
      </c>
      <c r="I91" s="360" t="s">
        <v>103</v>
      </c>
      <c r="J91" s="361">
        <v>-1152962.1499999999</v>
      </c>
      <c r="K91" s="360" t="s">
        <v>1843</v>
      </c>
      <c r="L91" s="360">
        <v>122423860</v>
      </c>
      <c r="Q91" s="360">
        <v>10442</v>
      </c>
      <c r="R91" s="362">
        <v>10442</v>
      </c>
      <c r="S91" s="360" t="s">
        <v>400</v>
      </c>
      <c r="T91" s="360">
        <v>1068</v>
      </c>
      <c r="U91" s="360" t="s">
        <v>401</v>
      </c>
      <c r="V91" s="360" t="s">
        <v>317</v>
      </c>
      <c r="W91" s="360">
        <v>1000</v>
      </c>
    </row>
    <row r="92" spans="1:23">
      <c r="A92" s="360" t="s">
        <v>1407</v>
      </c>
      <c r="B92" s="360">
        <v>2013</v>
      </c>
      <c r="C92" s="360">
        <v>1</v>
      </c>
      <c r="D92" s="360">
        <v>136699434</v>
      </c>
      <c r="E92" s="360">
        <v>5011000</v>
      </c>
      <c r="F92" s="360">
        <v>302</v>
      </c>
      <c r="G92" s="360">
        <v>0</v>
      </c>
      <c r="H92" s="360">
        <v>515100</v>
      </c>
      <c r="I92" s="360" t="s">
        <v>103</v>
      </c>
      <c r="J92" s="361">
        <v>1255599.46</v>
      </c>
      <c r="K92" s="360" t="s">
        <v>1844</v>
      </c>
      <c r="L92" s="360">
        <v>122423860</v>
      </c>
      <c r="Q92" s="360">
        <v>10442</v>
      </c>
      <c r="R92" s="362">
        <v>10442</v>
      </c>
      <c r="S92" s="360" t="s">
        <v>400</v>
      </c>
      <c r="T92" s="360">
        <v>1068</v>
      </c>
      <c r="U92" s="360" t="s">
        <v>401</v>
      </c>
      <c r="V92" s="360" t="s">
        <v>317</v>
      </c>
      <c r="W92" s="360">
        <v>1000</v>
      </c>
    </row>
    <row r="93" spans="1:23">
      <c r="A93" s="360" t="s">
        <v>1407</v>
      </c>
      <c r="B93" s="360">
        <v>2013</v>
      </c>
      <c r="C93" s="360">
        <v>1</v>
      </c>
      <c r="D93" s="360">
        <v>136699434</v>
      </c>
      <c r="E93" s="360">
        <v>5011000</v>
      </c>
      <c r="F93" s="360">
        <v>302</v>
      </c>
      <c r="G93" s="360">
        <v>0</v>
      </c>
      <c r="H93" s="360">
        <v>515100</v>
      </c>
      <c r="I93" s="360" t="s">
        <v>103</v>
      </c>
      <c r="J93" s="361">
        <v>-1255599.46</v>
      </c>
      <c r="K93" s="360" t="s">
        <v>1845</v>
      </c>
      <c r="L93" s="360">
        <v>122423860</v>
      </c>
      <c r="Q93" s="360">
        <v>10442</v>
      </c>
      <c r="R93" s="362">
        <v>10442</v>
      </c>
      <c r="S93" s="360" t="s">
        <v>400</v>
      </c>
      <c r="T93" s="360">
        <v>1068</v>
      </c>
      <c r="U93" s="360" t="s">
        <v>401</v>
      </c>
      <c r="V93" s="360" t="s">
        <v>317</v>
      </c>
      <c r="W93" s="360">
        <v>1000</v>
      </c>
    </row>
    <row r="94" spans="1:23">
      <c r="A94" s="360" t="s">
        <v>1407</v>
      </c>
      <c r="B94" s="360">
        <v>2013</v>
      </c>
      <c r="C94" s="360">
        <v>1</v>
      </c>
      <c r="D94" s="360">
        <v>136699434</v>
      </c>
      <c r="E94" s="360">
        <v>5011000</v>
      </c>
      <c r="F94" s="360">
        <v>302</v>
      </c>
      <c r="G94" s="360">
        <v>0</v>
      </c>
      <c r="H94" s="360">
        <v>515100</v>
      </c>
      <c r="I94" s="360" t="s">
        <v>103</v>
      </c>
      <c r="J94" s="361">
        <v>-698778.46</v>
      </c>
      <c r="K94" s="360" t="s">
        <v>1846</v>
      </c>
      <c r="L94" s="360">
        <v>122423860</v>
      </c>
      <c r="Q94" s="360">
        <v>10442</v>
      </c>
      <c r="R94" s="362">
        <v>10442</v>
      </c>
      <c r="S94" s="360" t="s">
        <v>400</v>
      </c>
      <c r="T94" s="360">
        <v>1068</v>
      </c>
      <c r="U94" s="360" t="s">
        <v>401</v>
      </c>
      <c r="V94" s="360" t="s">
        <v>317</v>
      </c>
      <c r="W94" s="360">
        <v>1000</v>
      </c>
    </row>
    <row r="95" spans="1:23">
      <c r="A95" s="360" t="s">
        <v>1407</v>
      </c>
      <c r="B95" s="360">
        <v>2013</v>
      </c>
      <c r="C95" s="360">
        <v>1</v>
      </c>
      <c r="D95" s="360">
        <v>136699434</v>
      </c>
      <c r="E95" s="360">
        <v>5011000</v>
      </c>
      <c r="F95" s="360">
        <v>302</v>
      </c>
      <c r="G95" s="360">
        <v>0</v>
      </c>
      <c r="H95" s="360">
        <v>515100</v>
      </c>
      <c r="I95" s="360" t="s">
        <v>103</v>
      </c>
      <c r="J95" s="361">
        <v>750611.51</v>
      </c>
      <c r="K95" s="360" t="s">
        <v>1847</v>
      </c>
      <c r="L95" s="360">
        <v>122423860</v>
      </c>
      <c r="Q95" s="360">
        <v>10442</v>
      </c>
      <c r="R95" s="362">
        <v>10442</v>
      </c>
      <c r="S95" s="360" t="s">
        <v>400</v>
      </c>
      <c r="T95" s="360">
        <v>1068</v>
      </c>
      <c r="U95" s="360" t="s">
        <v>401</v>
      </c>
      <c r="V95" s="360" t="s">
        <v>317</v>
      </c>
      <c r="W95" s="360">
        <v>1000</v>
      </c>
    </row>
    <row r="96" spans="1:23">
      <c r="A96" s="360" t="s">
        <v>1407</v>
      </c>
      <c r="B96" s="360">
        <v>2013</v>
      </c>
      <c r="C96" s="360">
        <v>1</v>
      </c>
      <c r="D96" s="360">
        <v>136699434</v>
      </c>
      <c r="E96" s="360">
        <v>5011000</v>
      </c>
      <c r="F96" s="360">
        <v>302</v>
      </c>
      <c r="G96" s="360">
        <v>0</v>
      </c>
      <c r="H96" s="360">
        <v>515100</v>
      </c>
      <c r="I96" s="360" t="s">
        <v>103</v>
      </c>
      <c r="J96" s="361">
        <v>-750611.51</v>
      </c>
      <c r="K96" s="360" t="s">
        <v>1848</v>
      </c>
      <c r="L96" s="360">
        <v>122423860</v>
      </c>
      <c r="Q96" s="360">
        <v>10442</v>
      </c>
      <c r="R96" s="362">
        <v>10442</v>
      </c>
      <c r="S96" s="360" t="s">
        <v>400</v>
      </c>
      <c r="T96" s="360">
        <v>1068</v>
      </c>
      <c r="U96" s="360" t="s">
        <v>401</v>
      </c>
      <c r="V96" s="360" t="s">
        <v>317</v>
      </c>
      <c r="W96" s="360">
        <v>1000</v>
      </c>
    </row>
    <row r="97" spans="1:23">
      <c r="A97" s="360" t="s">
        <v>1407</v>
      </c>
      <c r="B97" s="360">
        <v>2013</v>
      </c>
      <c r="C97" s="360">
        <v>1</v>
      </c>
      <c r="D97" s="360">
        <v>136699434</v>
      </c>
      <c r="E97" s="360">
        <v>5011000</v>
      </c>
      <c r="F97" s="360">
        <v>302</v>
      </c>
      <c r="G97" s="360">
        <v>0</v>
      </c>
      <c r="H97" s="360">
        <v>515100</v>
      </c>
      <c r="I97" s="360" t="s">
        <v>103</v>
      </c>
      <c r="J97" s="361">
        <v>4414308.8</v>
      </c>
      <c r="K97" s="360" t="s">
        <v>402</v>
      </c>
      <c r="L97" s="360">
        <v>122423860</v>
      </c>
      <c r="Q97" s="360">
        <v>10442</v>
      </c>
      <c r="R97" s="362">
        <v>10442</v>
      </c>
      <c r="S97" s="360" t="s">
        <v>400</v>
      </c>
      <c r="T97" s="360">
        <v>1068</v>
      </c>
      <c r="U97" s="360" t="s">
        <v>401</v>
      </c>
      <c r="V97" s="360" t="s">
        <v>317</v>
      </c>
      <c r="W97" s="360">
        <v>1000</v>
      </c>
    </row>
    <row r="98" spans="1:23">
      <c r="A98" s="360" t="s">
        <v>1407</v>
      </c>
      <c r="B98" s="360">
        <v>2013</v>
      </c>
      <c r="C98" s="360">
        <v>1</v>
      </c>
      <c r="D98" s="360">
        <v>136699434</v>
      </c>
      <c r="E98" s="360">
        <v>5011000</v>
      </c>
      <c r="F98" s="360">
        <v>303</v>
      </c>
      <c r="G98" s="360">
        <v>0</v>
      </c>
      <c r="H98" s="360">
        <v>515100</v>
      </c>
      <c r="I98" s="360" t="s">
        <v>103</v>
      </c>
      <c r="J98" s="361">
        <v>4890656.05</v>
      </c>
      <c r="K98" s="360" t="s">
        <v>405</v>
      </c>
      <c r="L98" s="360">
        <v>122423860</v>
      </c>
      <c r="Q98" s="360">
        <v>10453</v>
      </c>
      <c r="R98" s="362">
        <v>10453</v>
      </c>
      <c r="S98" s="360" t="s">
        <v>403</v>
      </c>
      <c r="T98" s="360">
        <v>1069</v>
      </c>
      <c r="U98" s="360" t="s">
        <v>404</v>
      </c>
      <c r="V98" s="360" t="s">
        <v>317</v>
      </c>
      <c r="W98" s="360">
        <v>1000</v>
      </c>
    </row>
    <row r="99" spans="1:23">
      <c r="A99" s="360" t="s">
        <v>1407</v>
      </c>
      <c r="B99" s="360">
        <v>2013</v>
      </c>
      <c r="C99" s="360">
        <v>1</v>
      </c>
      <c r="D99" s="360">
        <v>136699434</v>
      </c>
      <c r="E99" s="360">
        <v>5011000</v>
      </c>
      <c r="F99" s="360">
        <v>281</v>
      </c>
      <c r="G99" s="360">
        <v>0</v>
      </c>
      <c r="H99" s="360">
        <v>515100</v>
      </c>
      <c r="I99" s="360" t="s">
        <v>103</v>
      </c>
      <c r="J99" s="361">
        <v>4291122</v>
      </c>
      <c r="K99" s="360" t="s">
        <v>408</v>
      </c>
      <c r="L99" s="360">
        <v>122423860</v>
      </c>
      <c r="Q99" s="360">
        <v>10475</v>
      </c>
      <c r="R99" s="362">
        <v>10475</v>
      </c>
      <c r="S99" s="360" t="s">
        <v>406</v>
      </c>
      <c r="T99" s="360">
        <v>1071</v>
      </c>
      <c r="U99" s="360" t="s">
        <v>407</v>
      </c>
      <c r="V99" s="360" t="s">
        <v>317</v>
      </c>
      <c r="W99" s="360">
        <v>1000</v>
      </c>
    </row>
    <row r="100" spans="1:23">
      <c r="A100" s="360" t="s">
        <v>1407</v>
      </c>
      <c r="B100" s="360">
        <v>2013</v>
      </c>
      <c r="C100" s="360">
        <v>1</v>
      </c>
      <c r="D100" s="360">
        <v>136699434</v>
      </c>
      <c r="E100" s="360">
        <v>5011000</v>
      </c>
      <c r="F100" s="360">
        <v>282</v>
      </c>
      <c r="G100" s="360">
        <v>0</v>
      </c>
      <c r="H100" s="360">
        <v>515100</v>
      </c>
      <c r="I100" s="360" t="s">
        <v>103</v>
      </c>
      <c r="J100" s="361">
        <v>3884547.31</v>
      </c>
      <c r="K100" s="360" t="s">
        <v>411</v>
      </c>
      <c r="L100" s="360">
        <v>122423860</v>
      </c>
      <c r="Q100" s="360">
        <v>10485</v>
      </c>
      <c r="R100" s="362">
        <v>10485</v>
      </c>
      <c r="S100" s="360" t="s">
        <v>409</v>
      </c>
      <c r="T100" s="360">
        <v>1072</v>
      </c>
      <c r="U100" s="360" t="s">
        <v>410</v>
      </c>
      <c r="V100" s="360" t="s">
        <v>317</v>
      </c>
      <c r="W100" s="360">
        <v>1000</v>
      </c>
    </row>
    <row r="101" spans="1:23">
      <c r="A101" s="360" t="s">
        <v>1407</v>
      </c>
      <c r="B101" s="360">
        <v>2013</v>
      </c>
      <c r="C101" s="360">
        <v>1</v>
      </c>
      <c r="D101" s="360">
        <v>136747518</v>
      </c>
      <c r="E101" s="360">
        <v>5011000</v>
      </c>
      <c r="F101" s="360">
        <v>517001</v>
      </c>
      <c r="G101" s="360">
        <v>0</v>
      </c>
      <c r="H101" s="360">
        <v>515100</v>
      </c>
      <c r="I101" s="360" t="s">
        <v>103</v>
      </c>
      <c r="J101" s="361">
        <v>-11431.58</v>
      </c>
      <c r="K101" s="360" t="s">
        <v>412</v>
      </c>
      <c r="L101" s="360">
        <v>122443577</v>
      </c>
      <c r="Q101" s="360">
        <v>10506</v>
      </c>
      <c r="R101" s="362">
        <v>10506</v>
      </c>
      <c r="S101" s="360" t="s">
        <v>413</v>
      </c>
      <c r="T101" s="360">
        <v>1059</v>
      </c>
      <c r="U101" s="360" t="s">
        <v>414</v>
      </c>
      <c r="V101" s="360" t="s">
        <v>317</v>
      </c>
      <c r="W101" s="360">
        <v>1000</v>
      </c>
    </row>
    <row r="102" spans="1:23">
      <c r="A102" s="360" t="s">
        <v>1407</v>
      </c>
      <c r="B102" s="360">
        <v>2013</v>
      </c>
      <c r="C102" s="360">
        <v>1</v>
      </c>
      <c r="D102" s="360">
        <v>136747518</v>
      </c>
      <c r="E102" s="360">
        <v>5011000</v>
      </c>
      <c r="F102" s="360">
        <v>517001</v>
      </c>
      <c r="G102" s="360">
        <v>0</v>
      </c>
      <c r="H102" s="360">
        <v>515100</v>
      </c>
      <c r="I102" s="360" t="s">
        <v>103</v>
      </c>
      <c r="J102" s="361">
        <v>4769620.63</v>
      </c>
      <c r="K102" s="360" t="s">
        <v>415</v>
      </c>
      <c r="L102" s="360">
        <v>122443577</v>
      </c>
      <c r="Q102" s="360">
        <v>10506</v>
      </c>
      <c r="R102" s="362">
        <v>10506</v>
      </c>
      <c r="S102" s="360" t="s">
        <v>413</v>
      </c>
      <c r="T102" s="360">
        <v>1059</v>
      </c>
      <c r="U102" s="360" t="s">
        <v>414</v>
      </c>
      <c r="V102" s="360" t="s">
        <v>317</v>
      </c>
      <c r="W102" s="360">
        <v>1000</v>
      </c>
    </row>
    <row r="103" spans="1:23">
      <c r="A103" s="360" t="s">
        <v>1407</v>
      </c>
      <c r="B103" s="360">
        <v>2013</v>
      </c>
      <c r="C103" s="360">
        <v>1</v>
      </c>
      <c r="D103" s="360">
        <v>136747518</v>
      </c>
      <c r="E103" s="360">
        <v>5011000</v>
      </c>
      <c r="F103" s="360">
        <v>517002</v>
      </c>
      <c r="G103" s="360">
        <v>0</v>
      </c>
      <c r="H103" s="360">
        <v>515100</v>
      </c>
      <c r="I103" s="360" t="s">
        <v>103</v>
      </c>
      <c r="J103" s="361">
        <v>-14161.53</v>
      </c>
      <c r="K103" s="360" t="s">
        <v>416</v>
      </c>
      <c r="L103" s="360">
        <v>122443577</v>
      </c>
      <c r="Q103" s="360">
        <v>10517</v>
      </c>
      <c r="R103" s="362">
        <v>10517</v>
      </c>
      <c r="S103" s="360" t="s">
        <v>417</v>
      </c>
      <c r="T103" s="360">
        <v>1060</v>
      </c>
      <c r="U103" s="360" t="s">
        <v>418</v>
      </c>
      <c r="V103" s="360" t="s">
        <v>317</v>
      </c>
      <c r="W103" s="360">
        <v>1000</v>
      </c>
    </row>
    <row r="104" spans="1:23">
      <c r="A104" s="360" t="s">
        <v>1407</v>
      </c>
      <c r="B104" s="360">
        <v>2013</v>
      </c>
      <c r="C104" s="360">
        <v>1</v>
      </c>
      <c r="D104" s="360">
        <v>136747518</v>
      </c>
      <c r="E104" s="360">
        <v>5011000</v>
      </c>
      <c r="F104" s="360">
        <v>517002</v>
      </c>
      <c r="G104" s="360">
        <v>0</v>
      </c>
      <c r="H104" s="360">
        <v>515100</v>
      </c>
      <c r="I104" s="360" t="s">
        <v>103</v>
      </c>
      <c r="J104" s="361">
        <v>3999289.32</v>
      </c>
      <c r="K104" s="360" t="s">
        <v>419</v>
      </c>
      <c r="L104" s="360">
        <v>122443577</v>
      </c>
      <c r="Q104" s="360">
        <v>10517</v>
      </c>
      <c r="R104" s="362">
        <v>10517</v>
      </c>
      <c r="S104" s="360" t="s">
        <v>417</v>
      </c>
      <c r="T104" s="360">
        <v>1060</v>
      </c>
      <c r="U104" s="360" t="s">
        <v>418</v>
      </c>
      <c r="V104" s="360" t="s">
        <v>317</v>
      </c>
      <c r="W104" s="360">
        <v>1000</v>
      </c>
    </row>
    <row r="105" spans="1:23">
      <c r="A105" s="360" t="s">
        <v>1407</v>
      </c>
      <c r="B105" s="360">
        <v>2013</v>
      </c>
      <c r="C105" s="360">
        <v>1</v>
      </c>
      <c r="D105" s="360">
        <v>136747518</v>
      </c>
      <c r="E105" s="360">
        <v>5011000</v>
      </c>
      <c r="F105" s="360">
        <v>517003</v>
      </c>
      <c r="G105" s="360">
        <v>0</v>
      </c>
      <c r="H105" s="360">
        <v>515100</v>
      </c>
      <c r="I105" s="360" t="s">
        <v>103</v>
      </c>
      <c r="J105" s="361">
        <v>-12073.52</v>
      </c>
      <c r="K105" s="360" t="s">
        <v>420</v>
      </c>
      <c r="L105" s="360">
        <v>122443577</v>
      </c>
      <c r="Q105" s="360">
        <v>10528</v>
      </c>
      <c r="R105" s="362">
        <v>10528</v>
      </c>
      <c r="S105" s="360" t="s">
        <v>421</v>
      </c>
      <c r="T105" s="360">
        <v>1061</v>
      </c>
      <c r="U105" s="360" t="s">
        <v>422</v>
      </c>
      <c r="V105" s="360" t="s">
        <v>317</v>
      </c>
      <c r="W105" s="360">
        <v>1000</v>
      </c>
    </row>
    <row r="106" spans="1:23">
      <c r="A106" s="360" t="s">
        <v>1407</v>
      </c>
      <c r="B106" s="360">
        <v>2013</v>
      </c>
      <c r="C106" s="360">
        <v>1</v>
      </c>
      <c r="D106" s="360">
        <v>136747518</v>
      </c>
      <c r="E106" s="360">
        <v>5011000</v>
      </c>
      <c r="F106" s="360">
        <v>517003</v>
      </c>
      <c r="G106" s="360">
        <v>0</v>
      </c>
      <c r="H106" s="360">
        <v>515100</v>
      </c>
      <c r="I106" s="360" t="s">
        <v>103</v>
      </c>
      <c r="J106" s="361">
        <v>4389374.95</v>
      </c>
      <c r="K106" s="360" t="s">
        <v>423</v>
      </c>
      <c r="L106" s="360">
        <v>122443577</v>
      </c>
      <c r="Q106" s="360">
        <v>10528</v>
      </c>
      <c r="R106" s="362">
        <v>10528</v>
      </c>
      <c r="S106" s="360" t="s">
        <v>421</v>
      </c>
      <c r="T106" s="360">
        <v>1061</v>
      </c>
      <c r="U106" s="360" t="s">
        <v>422</v>
      </c>
      <c r="V106" s="360" t="s">
        <v>317</v>
      </c>
      <c r="W106" s="360">
        <v>1000</v>
      </c>
    </row>
    <row r="107" spans="1:23">
      <c r="A107" s="360" t="s">
        <v>1407</v>
      </c>
      <c r="B107" s="360">
        <v>2013</v>
      </c>
      <c r="C107" s="360">
        <v>1</v>
      </c>
      <c r="D107" s="360">
        <v>136747518</v>
      </c>
      <c r="E107" s="360">
        <v>5011000</v>
      </c>
      <c r="F107" s="360">
        <v>517004</v>
      </c>
      <c r="G107" s="360">
        <v>0</v>
      </c>
      <c r="H107" s="360">
        <v>515100</v>
      </c>
      <c r="I107" s="360" t="s">
        <v>103</v>
      </c>
      <c r="J107" s="361">
        <v>-11518.58</v>
      </c>
      <c r="K107" s="360" t="s">
        <v>424</v>
      </c>
      <c r="L107" s="360">
        <v>122443577</v>
      </c>
      <c r="Q107" s="360">
        <v>10539</v>
      </c>
      <c r="R107" s="362">
        <v>10539</v>
      </c>
      <c r="S107" s="360" t="s">
        <v>425</v>
      </c>
      <c r="T107" s="360">
        <v>1062</v>
      </c>
      <c r="U107" s="360" t="s">
        <v>426</v>
      </c>
      <c r="V107" s="360" t="s">
        <v>317</v>
      </c>
      <c r="W107" s="360">
        <v>1000</v>
      </c>
    </row>
    <row r="108" spans="1:23">
      <c r="A108" s="360" t="s">
        <v>1407</v>
      </c>
      <c r="B108" s="360">
        <v>2013</v>
      </c>
      <c r="C108" s="360">
        <v>1</v>
      </c>
      <c r="D108" s="360">
        <v>136747518</v>
      </c>
      <c r="E108" s="360">
        <v>5011000</v>
      </c>
      <c r="F108" s="360">
        <v>517004</v>
      </c>
      <c r="G108" s="360">
        <v>0</v>
      </c>
      <c r="H108" s="360">
        <v>515100</v>
      </c>
      <c r="I108" s="360" t="s">
        <v>103</v>
      </c>
      <c r="J108" s="361">
        <v>4344675.47</v>
      </c>
      <c r="K108" s="360" t="s">
        <v>427</v>
      </c>
      <c r="L108" s="360">
        <v>122443577</v>
      </c>
      <c r="Q108" s="360">
        <v>10539</v>
      </c>
      <c r="R108" s="362">
        <v>10539</v>
      </c>
      <c r="S108" s="360" t="s">
        <v>425</v>
      </c>
      <c r="T108" s="360">
        <v>1062</v>
      </c>
      <c r="U108" s="360" t="s">
        <v>426</v>
      </c>
      <c r="V108" s="360" t="s">
        <v>317</v>
      </c>
      <c r="W108" s="360">
        <v>1000</v>
      </c>
    </row>
    <row r="109" spans="1:23">
      <c r="A109" s="360" t="s">
        <v>1407</v>
      </c>
      <c r="B109" s="360">
        <v>2013</v>
      </c>
      <c r="C109" s="360">
        <v>1</v>
      </c>
      <c r="D109" s="360">
        <v>136702603</v>
      </c>
      <c r="E109" s="360">
        <v>5011000</v>
      </c>
      <c r="F109" s="360">
        <v>519000</v>
      </c>
      <c r="G109" s="360">
        <v>0</v>
      </c>
      <c r="H109" s="360">
        <v>515100</v>
      </c>
      <c r="I109" s="360" t="s">
        <v>103</v>
      </c>
      <c r="J109" s="361">
        <v>1357366.98</v>
      </c>
      <c r="K109" s="360" t="s">
        <v>428</v>
      </c>
      <c r="L109" s="360">
        <v>122424021</v>
      </c>
      <c r="Q109" s="360">
        <v>10558</v>
      </c>
      <c r="R109" s="362">
        <v>10558</v>
      </c>
      <c r="S109" s="360" t="s">
        <v>429</v>
      </c>
      <c r="T109" s="360">
        <v>1079</v>
      </c>
      <c r="U109" s="360" t="s">
        <v>430</v>
      </c>
      <c r="V109" s="360" t="s">
        <v>317</v>
      </c>
      <c r="W109" s="360">
        <v>1000</v>
      </c>
    </row>
    <row r="110" spans="1:23">
      <c r="A110" s="360" t="s">
        <v>1407</v>
      </c>
      <c r="B110" s="360">
        <v>2013</v>
      </c>
      <c r="C110" s="360">
        <v>1</v>
      </c>
      <c r="D110" s="360">
        <v>136699428</v>
      </c>
      <c r="E110" s="360">
        <v>5011000</v>
      </c>
      <c r="F110" s="360">
        <v>401000</v>
      </c>
      <c r="G110" s="360">
        <v>0</v>
      </c>
      <c r="H110" s="360">
        <v>515100</v>
      </c>
      <c r="I110" s="360" t="s">
        <v>103</v>
      </c>
      <c r="J110" s="361">
        <v>1325140.57</v>
      </c>
      <c r="K110" s="360" t="s">
        <v>1849</v>
      </c>
      <c r="L110" s="360">
        <v>122423851</v>
      </c>
      <c r="Q110" s="360">
        <v>10622</v>
      </c>
      <c r="R110" s="362">
        <v>10622</v>
      </c>
      <c r="S110" s="360" t="s">
        <v>431</v>
      </c>
      <c r="T110" s="360">
        <v>1182</v>
      </c>
      <c r="U110" s="360" t="s">
        <v>432</v>
      </c>
      <c r="V110" s="360" t="s">
        <v>317</v>
      </c>
      <c r="W110" s="360">
        <v>1000</v>
      </c>
    </row>
    <row r="111" spans="1:23">
      <c r="A111" s="360" t="s">
        <v>1407</v>
      </c>
      <c r="B111" s="360">
        <v>2013</v>
      </c>
      <c r="C111" s="360">
        <v>1</v>
      </c>
      <c r="D111" s="360">
        <v>136699431</v>
      </c>
      <c r="E111" s="360">
        <v>5011000</v>
      </c>
      <c r="F111" s="360">
        <v>400</v>
      </c>
      <c r="G111" s="360">
        <v>0</v>
      </c>
      <c r="H111" s="360">
        <v>515100</v>
      </c>
      <c r="I111" s="360" t="s">
        <v>103</v>
      </c>
      <c r="J111" s="361">
        <v>974036.5</v>
      </c>
      <c r="K111" s="360" t="s">
        <v>433</v>
      </c>
      <c r="L111" s="360">
        <v>122423857</v>
      </c>
      <c r="Q111" s="360">
        <v>10625</v>
      </c>
      <c r="R111" s="362">
        <v>10625</v>
      </c>
      <c r="S111" s="360" t="s">
        <v>434</v>
      </c>
      <c r="T111" s="360">
        <v>1101</v>
      </c>
      <c r="U111" s="360" t="s">
        <v>435</v>
      </c>
      <c r="V111" s="360" t="s">
        <v>317</v>
      </c>
      <c r="W111" s="360">
        <v>1000</v>
      </c>
    </row>
    <row r="112" spans="1:23">
      <c r="A112" s="360" t="s">
        <v>1407</v>
      </c>
      <c r="B112" s="360">
        <v>2013</v>
      </c>
      <c r="C112" s="360">
        <v>1</v>
      </c>
      <c r="D112" s="360">
        <v>136699431</v>
      </c>
      <c r="E112" s="360">
        <v>5011000</v>
      </c>
      <c r="F112" s="360">
        <v>400</v>
      </c>
      <c r="G112" s="360">
        <v>0</v>
      </c>
      <c r="H112" s="360">
        <v>515100</v>
      </c>
      <c r="I112" s="360" t="s">
        <v>103</v>
      </c>
      <c r="J112" s="361">
        <v>912426.33</v>
      </c>
      <c r="K112" s="360" t="s">
        <v>436</v>
      </c>
      <c r="L112" s="360">
        <v>122423857</v>
      </c>
      <c r="Q112" s="360">
        <v>10628</v>
      </c>
      <c r="R112" s="362">
        <v>10628</v>
      </c>
      <c r="S112" s="360" t="s">
        <v>437</v>
      </c>
      <c r="T112" s="360">
        <v>1101</v>
      </c>
      <c r="U112" s="360" t="s">
        <v>435</v>
      </c>
      <c r="V112" s="360" t="s">
        <v>317</v>
      </c>
      <c r="W112" s="360">
        <v>1000</v>
      </c>
    </row>
    <row r="113" spans="1:23">
      <c r="A113" s="360" t="s">
        <v>1407</v>
      </c>
      <c r="B113" s="360">
        <v>2013</v>
      </c>
      <c r="C113" s="360">
        <v>1</v>
      </c>
      <c r="D113" s="360">
        <v>136699425</v>
      </c>
      <c r="E113" s="360">
        <v>5011000</v>
      </c>
      <c r="F113" s="360">
        <v>240</v>
      </c>
      <c r="G113" s="360">
        <v>0</v>
      </c>
      <c r="H113" s="360">
        <v>515100</v>
      </c>
      <c r="I113" s="360" t="s">
        <v>103</v>
      </c>
      <c r="J113" s="361">
        <v>5161409.88</v>
      </c>
      <c r="K113" s="360" t="s">
        <v>438</v>
      </c>
      <c r="L113" s="360">
        <v>122423842</v>
      </c>
      <c r="Q113" s="360">
        <v>10629</v>
      </c>
      <c r="R113" s="362">
        <v>10629</v>
      </c>
      <c r="S113" s="360" t="s">
        <v>439</v>
      </c>
      <c r="T113" s="360">
        <v>1103</v>
      </c>
      <c r="U113" s="360" t="s">
        <v>440</v>
      </c>
      <c r="V113" s="360" t="s">
        <v>317</v>
      </c>
      <c r="W113" s="360">
        <v>1000</v>
      </c>
    </row>
    <row r="114" spans="1:23">
      <c r="A114" s="360" t="s">
        <v>1407</v>
      </c>
      <c r="B114" s="360">
        <v>2013</v>
      </c>
      <c r="C114" s="360">
        <v>1</v>
      </c>
      <c r="D114" s="360">
        <v>136702605</v>
      </c>
      <c r="E114" s="360">
        <v>5011000</v>
      </c>
      <c r="F114" s="360">
        <v>410</v>
      </c>
      <c r="G114" s="360">
        <v>0</v>
      </c>
      <c r="H114" s="360">
        <v>515100</v>
      </c>
      <c r="I114" s="360" t="s">
        <v>103</v>
      </c>
      <c r="J114" s="361">
        <v>600537.19999999995</v>
      </c>
      <c r="K114" s="360" t="s">
        <v>444</v>
      </c>
      <c r="L114" s="360">
        <v>122423864</v>
      </c>
      <c r="Q114" s="360">
        <v>10633</v>
      </c>
      <c r="R114" s="362">
        <v>10633</v>
      </c>
      <c r="S114" s="360" t="s">
        <v>442</v>
      </c>
      <c r="T114" s="360">
        <v>1102</v>
      </c>
      <c r="U114" s="360" t="s">
        <v>443</v>
      </c>
      <c r="V114" s="360" t="s">
        <v>317</v>
      </c>
      <c r="W114" s="360">
        <v>1000</v>
      </c>
    </row>
    <row r="115" spans="1:23">
      <c r="A115" s="360" t="s">
        <v>1407</v>
      </c>
      <c r="B115" s="360">
        <v>2013</v>
      </c>
      <c r="C115" s="360">
        <v>1</v>
      </c>
      <c r="D115" s="360">
        <v>136702605</v>
      </c>
      <c r="E115" s="360">
        <v>5011000</v>
      </c>
      <c r="F115" s="360">
        <v>410</v>
      </c>
      <c r="G115" s="360">
        <v>0</v>
      </c>
      <c r="H115" s="360">
        <v>515100</v>
      </c>
      <c r="I115" s="360" t="s">
        <v>103</v>
      </c>
      <c r="J115" s="361">
        <v>428205.72</v>
      </c>
      <c r="K115" s="360" t="s">
        <v>441</v>
      </c>
      <c r="L115" s="360">
        <v>122423864</v>
      </c>
      <c r="Q115" s="360">
        <v>10633</v>
      </c>
      <c r="R115" s="362">
        <v>10633</v>
      </c>
      <c r="S115" s="360" t="s">
        <v>442</v>
      </c>
      <c r="T115" s="360">
        <v>1102</v>
      </c>
      <c r="U115" s="360" t="s">
        <v>443</v>
      </c>
      <c r="V115" s="360" t="s">
        <v>317</v>
      </c>
      <c r="W115" s="360">
        <v>1000</v>
      </c>
    </row>
    <row r="116" spans="1:23">
      <c r="A116" s="360" t="s">
        <v>1408</v>
      </c>
      <c r="B116" s="360">
        <v>2013</v>
      </c>
      <c r="C116" s="360">
        <v>1</v>
      </c>
      <c r="D116" s="360">
        <v>136600256</v>
      </c>
      <c r="E116" s="360">
        <v>5011000</v>
      </c>
      <c r="F116" s="360">
        <v>902</v>
      </c>
      <c r="G116" s="360">
        <v>0</v>
      </c>
      <c r="H116" s="360">
        <v>545400</v>
      </c>
      <c r="I116" s="360" t="s">
        <v>144</v>
      </c>
      <c r="J116" s="361">
        <v>646.54999999999995</v>
      </c>
      <c r="K116" s="360" t="s">
        <v>1850</v>
      </c>
      <c r="L116" s="360">
        <v>1902897933</v>
      </c>
      <c r="M116" s="360">
        <v>112595</v>
      </c>
      <c r="N116" s="360" t="s">
        <v>446</v>
      </c>
      <c r="Q116" s="360">
        <v>12034</v>
      </c>
      <c r="R116" s="362">
        <v>12034</v>
      </c>
      <c r="S116" s="360" t="s">
        <v>447</v>
      </c>
      <c r="T116" s="360">
        <v>1208</v>
      </c>
      <c r="U116" s="360" t="s">
        <v>447</v>
      </c>
      <c r="V116" s="360" t="s">
        <v>317</v>
      </c>
      <c r="W116" s="360">
        <v>1000</v>
      </c>
    </row>
    <row r="117" spans="1:23">
      <c r="A117" s="360" t="s">
        <v>1408</v>
      </c>
      <c r="B117" s="360">
        <v>2013</v>
      </c>
      <c r="C117" s="360">
        <v>1</v>
      </c>
      <c r="D117" s="360">
        <v>136599892</v>
      </c>
      <c r="E117" s="360">
        <v>5011000</v>
      </c>
      <c r="F117" s="360">
        <v>902</v>
      </c>
      <c r="G117" s="360">
        <v>0</v>
      </c>
      <c r="H117" s="360">
        <v>545400</v>
      </c>
      <c r="I117" s="360" t="s">
        <v>144</v>
      </c>
      <c r="J117" s="361">
        <v>21.33</v>
      </c>
      <c r="K117" s="360" t="s">
        <v>445</v>
      </c>
      <c r="L117" s="360">
        <v>1902897402</v>
      </c>
      <c r="M117" s="360">
        <v>123730</v>
      </c>
      <c r="N117" s="360" t="s">
        <v>448</v>
      </c>
      <c r="Q117" s="360">
        <v>12034</v>
      </c>
      <c r="R117" s="362">
        <v>12034</v>
      </c>
      <c r="S117" s="360" t="s">
        <v>447</v>
      </c>
      <c r="T117" s="360">
        <v>1208</v>
      </c>
      <c r="U117" s="360" t="s">
        <v>447</v>
      </c>
      <c r="V117" s="360" t="s">
        <v>317</v>
      </c>
      <c r="W117" s="360">
        <v>1000</v>
      </c>
    </row>
    <row r="118" spans="1:23">
      <c r="A118" s="360" t="s">
        <v>1408</v>
      </c>
      <c r="B118" s="360">
        <v>2013</v>
      </c>
      <c r="C118" s="360">
        <v>1</v>
      </c>
      <c r="D118" s="360">
        <v>136500199</v>
      </c>
      <c r="E118" s="360">
        <v>5011000</v>
      </c>
      <c r="F118" s="360">
        <v>902</v>
      </c>
      <c r="G118" s="360">
        <v>0</v>
      </c>
      <c r="H118" s="360">
        <v>545400</v>
      </c>
      <c r="I118" s="360" t="s">
        <v>144</v>
      </c>
      <c r="J118" s="361">
        <v>643.22</v>
      </c>
      <c r="K118" s="360" t="s">
        <v>1109</v>
      </c>
      <c r="L118" s="360">
        <v>100049741</v>
      </c>
      <c r="Q118" s="360">
        <v>12034</v>
      </c>
      <c r="R118" s="362">
        <v>12034</v>
      </c>
      <c r="S118" s="360" t="s">
        <v>447</v>
      </c>
      <c r="T118" s="360">
        <v>1208</v>
      </c>
      <c r="U118" s="360" t="s">
        <v>447</v>
      </c>
      <c r="V118" s="360" t="s">
        <v>317</v>
      </c>
      <c r="W118" s="360">
        <v>1000</v>
      </c>
    </row>
    <row r="119" spans="1:23">
      <c r="A119" s="360" t="s">
        <v>1408</v>
      </c>
      <c r="B119" s="360">
        <v>2013</v>
      </c>
      <c r="C119" s="360">
        <v>1</v>
      </c>
      <c r="D119" s="360">
        <v>136500199</v>
      </c>
      <c r="E119" s="360">
        <v>5011000</v>
      </c>
      <c r="F119" s="360">
        <v>902</v>
      </c>
      <c r="G119" s="360">
        <v>0</v>
      </c>
      <c r="H119" s="360">
        <v>545400</v>
      </c>
      <c r="I119" s="360" t="s">
        <v>144</v>
      </c>
      <c r="J119" s="361">
        <v>21.33</v>
      </c>
      <c r="K119" s="360" t="s">
        <v>1110</v>
      </c>
      <c r="L119" s="360">
        <v>100049741</v>
      </c>
      <c r="Q119" s="360">
        <v>12034</v>
      </c>
      <c r="R119" s="362">
        <v>12034</v>
      </c>
      <c r="S119" s="360" t="s">
        <v>447</v>
      </c>
      <c r="T119" s="360">
        <v>1208</v>
      </c>
      <c r="U119" s="360" t="s">
        <v>447</v>
      </c>
      <c r="V119" s="360" t="s">
        <v>317</v>
      </c>
      <c r="W119" s="360">
        <v>1000</v>
      </c>
    </row>
    <row r="120" spans="1:23">
      <c r="A120" s="360" t="s">
        <v>1408</v>
      </c>
      <c r="B120" s="360">
        <v>2013</v>
      </c>
      <c r="C120" s="360">
        <v>1</v>
      </c>
      <c r="D120" s="360">
        <v>136673682</v>
      </c>
      <c r="E120" s="360">
        <v>5011000</v>
      </c>
      <c r="F120" s="360">
        <v>902</v>
      </c>
      <c r="G120" s="360">
        <v>0</v>
      </c>
      <c r="H120" s="360">
        <v>516310</v>
      </c>
      <c r="I120" s="360" t="s">
        <v>129</v>
      </c>
      <c r="J120" s="361">
        <v>20057.080000000002</v>
      </c>
      <c r="K120" s="360" t="s">
        <v>449</v>
      </c>
      <c r="L120" s="360">
        <v>122418308</v>
      </c>
      <c r="Q120" s="360">
        <v>12034</v>
      </c>
      <c r="R120" s="362">
        <v>12034</v>
      </c>
      <c r="S120" s="360" t="s">
        <v>447</v>
      </c>
      <c r="T120" s="360">
        <v>1208</v>
      </c>
      <c r="U120" s="360" t="s">
        <v>447</v>
      </c>
      <c r="V120" s="360" t="s">
        <v>317</v>
      </c>
      <c r="W120" s="360">
        <v>1000</v>
      </c>
    </row>
    <row r="121" spans="1:23">
      <c r="A121" s="360" t="s">
        <v>1408</v>
      </c>
      <c r="B121" s="360">
        <v>2013</v>
      </c>
      <c r="C121" s="360">
        <v>1</v>
      </c>
      <c r="D121" s="360">
        <v>136673682</v>
      </c>
      <c r="E121" s="360">
        <v>5011000</v>
      </c>
      <c r="F121" s="360">
        <v>902</v>
      </c>
      <c r="G121" s="360">
        <v>0</v>
      </c>
      <c r="H121" s="360">
        <v>516300</v>
      </c>
      <c r="I121" s="360" t="s">
        <v>128</v>
      </c>
      <c r="J121" s="361">
        <v>1946.58</v>
      </c>
      <c r="K121" s="360" t="s">
        <v>449</v>
      </c>
      <c r="L121" s="360">
        <v>122418308</v>
      </c>
      <c r="Q121" s="360">
        <v>12034</v>
      </c>
      <c r="R121" s="362">
        <v>12034</v>
      </c>
      <c r="S121" s="360" t="s">
        <v>447</v>
      </c>
      <c r="T121" s="360">
        <v>1208</v>
      </c>
      <c r="U121" s="360" t="s">
        <v>447</v>
      </c>
      <c r="V121" s="360" t="s">
        <v>317</v>
      </c>
      <c r="W121" s="360">
        <v>1000</v>
      </c>
    </row>
    <row r="122" spans="1:23">
      <c r="A122" s="360" t="s">
        <v>1408</v>
      </c>
      <c r="B122" s="360">
        <v>2013</v>
      </c>
      <c r="C122" s="360">
        <v>1</v>
      </c>
      <c r="D122" s="360">
        <v>136673682</v>
      </c>
      <c r="E122" s="360">
        <v>5011000</v>
      </c>
      <c r="F122" s="360">
        <v>902</v>
      </c>
      <c r="G122" s="360">
        <v>0</v>
      </c>
      <c r="H122" s="360">
        <v>516290</v>
      </c>
      <c r="I122" s="360" t="s">
        <v>127</v>
      </c>
      <c r="J122" s="361">
        <v>174.3</v>
      </c>
      <c r="K122" s="360" t="s">
        <v>449</v>
      </c>
      <c r="L122" s="360">
        <v>122418308</v>
      </c>
      <c r="Q122" s="360">
        <v>12034</v>
      </c>
      <c r="R122" s="362">
        <v>12034</v>
      </c>
      <c r="S122" s="360" t="s">
        <v>447</v>
      </c>
      <c r="T122" s="360">
        <v>1208</v>
      </c>
      <c r="U122" s="360" t="s">
        <v>447</v>
      </c>
      <c r="V122" s="360" t="s">
        <v>317</v>
      </c>
      <c r="W122" s="360">
        <v>1000</v>
      </c>
    </row>
    <row r="123" spans="1:23">
      <c r="A123" s="360" t="s">
        <v>1408</v>
      </c>
      <c r="B123" s="360">
        <v>2013</v>
      </c>
      <c r="C123" s="360">
        <v>1</v>
      </c>
      <c r="D123" s="360">
        <v>136673682</v>
      </c>
      <c r="E123" s="360">
        <v>5011000</v>
      </c>
      <c r="F123" s="360">
        <v>902</v>
      </c>
      <c r="G123" s="360">
        <v>0</v>
      </c>
      <c r="H123" s="360">
        <v>516260</v>
      </c>
      <c r="I123" s="360" t="s">
        <v>126</v>
      </c>
      <c r="J123" s="361">
        <v>76670.05</v>
      </c>
      <c r="K123" s="360" t="s">
        <v>449</v>
      </c>
      <c r="L123" s="360">
        <v>122418308</v>
      </c>
      <c r="Q123" s="360">
        <v>12034</v>
      </c>
      <c r="R123" s="362">
        <v>12034</v>
      </c>
      <c r="S123" s="360" t="s">
        <v>447</v>
      </c>
      <c r="T123" s="360">
        <v>1208</v>
      </c>
      <c r="U123" s="360" t="s">
        <v>447</v>
      </c>
      <c r="V123" s="360" t="s">
        <v>317</v>
      </c>
      <c r="W123" s="360">
        <v>1000</v>
      </c>
    </row>
    <row r="124" spans="1:23">
      <c r="A124" s="360" t="s">
        <v>1408</v>
      </c>
      <c r="B124" s="360">
        <v>2013</v>
      </c>
      <c r="C124" s="360">
        <v>1</v>
      </c>
      <c r="D124" s="360">
        <v>136673682</v>
      </c>
      <c r="E124" s="360">
        <v>5011000</v>
      </c>
      <c r="F124" s="360">
        <v>902</v>
      </c>
      <c r="G124" s="360">
        <v>0</v>
      </c>
      <c r="H124" s="360">
        <v>516230</v>
      </c>
      <c r="I124" s="360" t="s">
        <v>125</v>
      </c>
      <c r="J124" s="361">
        <v>48535.17</v>
      </c>
      <c r="K124" s="360" t="s">
        <v>449</v>
      </c>
      <c r="L124" s="360">
        <v>122418308</v>
      </c>
      <c r="Q124" s="360">
        <v>12034</v>
      </c>
      <c r="R124" s="362">
        <v>12034</v>
      </c>
      <c r="S124" s="360" t="s">
        <v>447</v>
      </c>
      <c r="T124" s="360">
        <v>1208</v>
      </c>
      <c r="U124" s="360" t="s">
        <v>447</v>
      </c>
      <c r="V124" s="360" t="s">
        <v>317</v>
      </c>
      <c r="W124" s="360">
        <v>1000</v>
      </c>
    </row>
    <row r="125" spans="1:23">
      <c r="A125" s="360" t="s">
        <v>1408</v>
      </c>
      <c r="B125" s="360">
        <v>2013</v>
      </c>
      <c r="C125" s="360">
        <v>1</v>
      </c>
      <c r="D125" s="360">
        <v>136673682</v>
      </c>
      <c r="E125" s="360">
        <v>5011000</v>
      </c>
      <c r="F125" s="360">
        <v>902</v>
      </c>
      <c r="G125" s="360">
        <v>0</v>
      </c>
      <c r="H125" s="360">
        <v>516220</v>
      </c>
      <c r="I125" s="360" t="s">
        <v>124</v>
      </c>
      <c r="J125" s="361">
        <v>507026.47</v>
      </c>
      <c r="K125" s="360" t="s">
        <v>449</v>
      </c>
      <c r="L125" s="360">
        <v>122418308</v>
      </c>
      <c r="Q125" s="360">
        <v>12034</v>
      </c>
      <c r="R125" s="362">
        <v>12034</v>
      </c>
      <c r="S125" s="360" t="s">
        <v>447</v>
      </c>
      <c r="T125" s="360">
        <v>1208</v>
      </c>
      <c r="U125" s="360" t="s">
        <v>447</v>
      </c>
      <c r="V125" s="360" t="s">
        <v>317</v>
      </c>
      <c r="W125" s="360">
        <v>1000</v>
      </c>
    </row>
    <row r="126" spans="1:23">
      <c r="A126" s="360" t="s">
        <v>1408</v>
      </c>
      <c r="B126" s="360">
        <v>2013</v>
      </c>
      <c r="C126" s="360">
        <v>1</v>
      </c>
      <c r="D126" s="360">
        <v>136673682</v>
      </c>
      <c r="E126" s="360">
        <v>5011000</v>
      </c>
      <c r="F126" s="360">
        <v>902</v>
      </c>
      <c r="G126" s="360">
        <v>0</v>
      </c>
      <c r="H126" s="360">
        <v>516200</v>
      </c>
      <c r="I126" s="360" t="s">
        <v>123</v>
      </c>
      <c r="J126" s="361">
        <v>105032.73</v>
      </c>
      <c r="K126" s="360" t="s">
        <v>449</v>
      </c>
      <c r="L126" s="360">
        <v>122418308</v>
      </c>
      <c r="Q126" s="360">
        <v>12034</v>
      </c>
      <c r="R126" s="362">
        <v>12034</v>
      </c>
      <c r="S126" s="360" t="s">
        <v>447</v>
      </c>
      <c r="T126" s="360">
        <v>1208</v>
      </c>
      <c r="U126" s="360" t="s">
        <v>447</v>
      </c>
      <c r="V126" s="360" t="s">
        <v>317</v>
      </c>
      <c r="W126" s="360">
        <v>1000</v>
      </c>
    </row>
    <row r="127" spans="1:23">
      <c r="A127" s="360" t="s">
        <v>1408</v>
      </c>
      <c r="B127" s="360">
        <v>2013</v>
      </c>
      <c r="C127" s="360">
        <v>1</v>
      </c>
      <c r="D127" s="360">
        <v>136673682</v>
      </c>
      <c r="E127" s="360">
        <v>5011000</v>
      </c>
      <c r="F127" s="360">
        <v>902</v>
      </c>
      <c r="G127" s="360">
        <v>0</v>
      </c>
      <c r="H127" s="360">
        <v>516190</v>
      </c>
      <c r="I127" s="360" t="s">
        <v>122</v>
      </c>
      <c r="J127" s="361">
        <v>8572.14</v>
      </c>
      <c r="K127" s="360" t="s">
        <v>449</v>
      </c>
      <c r="L127" s="360">
        <v>122418308</v>
      </c>
      <c r="Q127" s="360">
        <v>12034</v>
      </c>
      <c r="R127" s="362">
        <v>12034</v>
      </c>
      <c r="S127" s="360" t="s">
        <v>447</v>
      </c>
      <c r="T127" s="360">
        <v>1208</v>
      </c>
      <c r="U127" s="360" t="s">
        <v>447</v>
      </c>
      <c r="V127" s="360" t="s">
        <v>317</v>
      </c>
      <c r="W127" s="360">
        <v>1000</v>
      </c>
    </row>
    <row r="128" spans="1:23">
      <c r="A128" s="360" t="s">
        <v>1408</v>
      </c>
      <c r="B128" s="360">
        <v>2013</v>
      </c>
      <c r="C128" s="360">
        <v>1</v>
      </c>
      <c r="D128" s="360">
        <v>136673682</v>
      </c>
      <c r="E128" s="360">
        <v>5011000</v>
      </c>
      <c r="F128" s="360">
        <v>902</v>
      </c>
      <c r="G128" s="360">
        <v>0</v>
      </c>
      <c r="H128" s="360">
        <v>516180</v>
      </c>
      <c r="I128" s="360" t="s">
        <v>121</v>
      </c>
      <c r="J128" s="361">
        <v>1542.54</v>
      </c>
      <c r="K128" s="360" t="s">
        <v>449</v>
      </c>
      <c r="L128" s="360">
        <v>122418308</v>
      </c>
      <c r="Q128" s="360">
        <v>12034</v>
      </c>
      <c r="R128" s="362">
        <v>12034</v>
      </c>
      <c r="S128" s="360" t="s">
        <v>447</v>
      </c>
      <c r="T128" s="360">
        <v>1208</v>
      </c>
      <c r="U128" s="360" t="s">
        <v>447</v>
      </c>
      <c r="V128" s="360" t="s">
        <v>317</v>
      </c>
      <c r="W128" s="360">
        <v>1000</v>
      </c>
    </row>
    <row r="129" spans="1:23">
      <c r="A129" s="360" t="s">
        <v>1408</v>
      </c>
      <c r="B129" s="360">
        <v>2013</v>
      </c>
      <c r="C129" s="360">
        <v>1</v>
      </c>
      <c r="D129" s="360">
        <v>136673682</v>
      </c>
      <c r="E129" s="360">
        <v>5011000</v>
      </c>
      <c r="F129" s="360">
        <v>902</v>
      </c>
      <c r="G129" s="360">
        <v>0</v>
      </c>
      <c r="H129" s="360">
        <v>516140</v>
      </c>
      <c r="I129" s="360" t="s">
        <v>119</v>
      </c>
      <c r="J129" s="361">
        <v>64039.040000000001</v>
      </c>
      <c r="K129" s="360" t="s">
        <v>449</v>
      </c>
      <c r="L129" s="360">
        <v>122418308</v>
      </c>
      <c r="Q129" s="360">
        <v>12034</v>
      </c>
      <c r="R129" s="362">
        <v>12034</v>
      </c>
      <c r="S129" s="360" t="s">
        <v>447</v>
      </c>
      <c r="T129" s="360">
        <v>1208</v>
      </c>
      <c r="U129" s="360" t="s">
        <v>447</v>
      </c>
      <c r="V129" s="360" t="s">
        <v>317</v>
      </c>
      <c r="W129" s="360">
        <v>1000</v>
      </c>
    </row>
    <row r="130" spans="1:23">
      <c r="A130" s="360" t="s">
        <v>1408</v>
      </c>
      <c r="B130" s="360">
        <v>2013</v>
      </c>
      <c r="C130" s="360">
        <v>1</v>
      </c>
      <c r="D130" s="360">
        <v>136673682</v>
      </c>
      <c r="E130" s="360">
        <v>5011000</v>
      </c>
      <c r="F130" s="360">
        <v>902</v>
      </c>
      <c r="G130" s="360">
        <v>0</v>
      </c>
      <c r="H130" s="360">
        <v>516110</v>
      </c>
      <c r="I130" s="360" t="s">
        <v>118</v>
      </c>
      <c r="J130" s="361">
        <v>170584.75</v>
      </c>
      <c r="K130" s="360" t="s">
        <v>449</v>
      </c>
      <c r="L130" s="360">
        <v>122418308</v>
      </c>
      <c r="Q130" s="360">
        <v>12034</v>
      </c>
      <c r="R130" s="362">
        <v>12034</v>
      </c>
      <c r="S130" s="360" t="s">
        <v>447</v>
      </c>
      <c r="T130" s="360">
        <v>1208</v>
      </c>
      <c r="U130" s="360" t="s">
        <v>447</v>
      </c>
      <c r="V130" s="360" t="s">
        <v>317</v>
      </c>
      <c r="W130" s="360">
        <v>1000</v>
      </c>
    </row>
    <row r="131" spans="1:23">
      <c r="A131" s="360" t="s">
        <v>1408</v>
      </c>
      <c r="B131" s="360">
        <v>2013</v>
      </c>
      <c r="C131" s="360">
        <v>1</v>
      </c>
      <c r="D131" s="360">
        <v>136673682</v>
      </c>
      <c r="E131" s="360">
        <v>5011000</v>
      </c>
      <c r="F131" s="360">
        <v>902</v>
      </c>
      <c r="G131" s="360">
        <v>0</v>
      </c>
      <c r="H131" s="360">
        <v>516080</v>
      </c>
      <c r="I131" s="360" t="s">
        <v>117</v>
      </c>
      <c r="J131" s="361">
        <v>2889.52</v>
      </c>
      <c r="K131" s="360" t="s">
        <v>449</v>
      </c>
      <c r="L131" s="360">
        <v>122418308</v>
      </c>
      <c r="Q131" s="360">
        <v>12034</v>
      </c>
      <c r="R131" s="362">
        <v>12034</v>
      </c>
      <c r="S131" s="360" t="s">
        <v>447</v>
      </c>
      <c r="T131" s="360">
        <v>1208</v>
      </c>
      <c r="U131" s="360" t="s">
        <v>447</v>
      </c>
      <c r="V131" s="360" t="s">
        <v>317</v>
      </c>
      <c r="W131" s="360">
        <v>1000</v>
      </c>
    </row>
    <row r="132" spans="1:23">
      <c r="A132" s="360" t="s">
        <v>1408</v>
      </c>
      <c r="B132" s="360">
        <v>2013</v>
      </c>
      <c r="C132" s="360">
        <v>1</v>
      </c>
      <c r="D132" s="360">
        <v>136673682</v>
      </c>
      <c r="E132" s="360">
        <v>5011000</v>
      </c>
      <c r="F132" s="360">
        <v>902</v>
      </c>
      <c r="G132" s="360">
        <v>0</v>
      </c>
      <c r="H132" s="360">
        <v>516070</v>
      </c>
      <c r="I132" s="360" t="s">
        <v>116</v>
      </c>
      <c r="J132" s="361">
        <v>616.51</v>
      </c>
      <c r="K132" s="360" t="s">
        <v>449</v>
      </c>
      <c r="L132" s="360">
        <v>122418308</v>
      </c>
      <c r="Q132" s="360">
        <v>12034</v>
      </c>
      <c r="R132" s="362">
        <v>12034</v>
      </c>
      <c r="S132" s="360" t="s">
        <v>447</v>
      </c>
      <c r="T132" s="360">
        <v>1208</v>
      </c>
      <c r="U132" s="360" t="s">
        <v>447</v>
      </c>
      <c r="V132" s="360" t="s">
        <v>317</v>
      </c>
      <c r="W132" s="360">
        <v>1000</v>
      </c>
    </row>
    <row r="133" spans="1:23">
      <c r="A133" s="360" t="s">
        <v>1408</v>
      </c>
      <c r="B133" s="360">
        <v>2013</v>
      </c>
      <c r="C133" s="360">
        <v>1</v>
      </c>
      <c r="D133" s="360">
        <v>136673682</v>
      </c>
      <c r="E133" s="360">
        <v>5011000</v>
      </c>
      <c r="F133" s="360">
        <v>902</v>
      </c>
      <c r="G133" s="360">
        <v>0</v>
      </c>
      <c r="H133" s="360">
        <v>516040</v>
      </c>
      <c r="I133" s="360" t="s">
        <v>114</v>
      </c>
      <c r="J133" s="361">
        <v>33625.440000000002</v>
      </c>
      <c r="K133" s="360" t="s">
        <v>449</v>
      </c>
      <c r="L133" s="360">
        <v>122418308</v>
      </c>
      <c r="Q133" s="360">
        <v>12034</v>
      </c>
      <c r="R133" s="362">
        <v>12034</v>
      </c>
      <c r="S133" s="360" t="s">
        <v>447</v>
      </c>
      <c r="T133" s="360">
        <v>1208</v>
      </c>
      <c r="U133" s="360" t="s">
        <v>447</v>
      </c>
      <c r="V133" s="360" t="s">
        <v>317</v>
      </c>
      <c r="W133" s="360">
        <v>1000</v>
      </c>
    </row>
    <row r="134" spans="1:23">
      <c r="A134" s="360" t="s">
        <v>1408</v>
      </c>
      <c r="B134" s="360">
        <v>2013</v>
      </c>
      <c r="C134" s="360">
        <v>1</v>
      </c>
      <c r="D134" s="360">
        <v>136673682</v>
      </c>
      <c r="E134" s="360">
        <v>5011000</v>
      </c>
      <c r="F134" s="360">
        <v>902</v>
      </c>
      <c r="G134" s="360">
        <v>0</v>
      </c>
      <c r="H134" s="360">
        <v>566901</v>
      </c>
      <c r="I134" s="360" t="s">
        <v>146</v>
      </c>
      <c r="J134" s="361">
        <v>239581.97</v>
      </c>
      <c r="K134" s="360" t="s">
        <v>449</v>
      </c>
      <c r="L134" s="360">
        <v>122418308</v>
      </c>
      <c r="Q134" s="360">
        <v>12034</v>
      </c>
      <c r="R134" s="362">
        <v>12034</v>
      </c>
      <c r="S134" s="360" t="s">
        <v>447</v>
      </c>
      <c r="T134" s="360">
        <v>1208</v>
      </c>
      <c r="U134" s="360" t="s">
        <v>447</v>
      </c>
      <c r="V134" s="360" t="s">
        <v>317</v>
      </c>
      <c r="W134" s="360">
        <v>1000</v>
      </c>
    </row>
    <row r="135" spans="1:23">
      <c r="A135" s="360" t="s">
        <v>1408</v>
      </c>
      <c r="B135" s="360">
        <v>2013</v>
      </c>
      <c r="C135" s="360">
        <v>1</v>
      </c>
      <c r="D135" s="360">
        <v>136673682</v>
      </c>
      <c r="E135" s="360">
        <v>5011000</v>
      </c>
      <c r="F135" s="360">
        <v>902</v>
      </c>
      <c r="G135" s="360">
        <v>0</v>
      </c>
      <c r="H135" s="360">
        <v>516910</v>
      </c>
      <c r="I135" s="360" t="s">
        <v>140</v>
      </c>
      <c r="J135" s="361">
        <v>1189.8499999999999</v>
      </c>
      <c r="K135" s="360" t="s">
        <v>449</v>
      </c>
      <c r="L135" s="360">
        <v>122418308</v>
      </c>
      <c r="Q135" s="360">
        <v>12034</v>
      </c>
      <c r="R135" s="362">
        <v>12034</v>
      </c>
      <c r="S135" s="360" t="s">
        <v>447</v>
      </c>
      <c r="T135" s="360">
        <v>1208</v>
      </c>
      <c r="U135" s="360" t="s">
        <v>447</v>
      </c>
      <c r="V135" s="360" t="s">
        <v>317</v>
      </c>
      <c r="W135" s="360">
        <v>1000</v>
      </c>
    </row>
    <row r="136" spans="1:23">
      <c r="A136" s="360" t="s">
        <v>1408</v>
      </c>
      <c r="B136" s="360">
        <v>2013</v>
      </c>
      <c r="C136" s="360">
        <v>1</v>
      </c>
      <c r="D136" s="360">
        <v>136673682</v>
      </c>
      <c r="E136" s="360">
        <v>5011000</v>
      </c>
      <c r="F136" s="360">
        <v>902</v>
      </c>
      <c r="G136" s="360">
        <v>0</v>
      </c>
      <c r="H136" s="360">
        <v>516900</v>
      </c>
      <c r="I136" s="360" t="s">
        <v>139</v>
      </c>
      <c r="J136" s="361">
        <v>278178.23</v>
      </c>
      <c r="K136" s="360" t="s">
        <v>449</v>
      </c>
      <c r="L136" s="360">
        <v>122418308</v>
      </c>
      <c r="Q136" s="360">
        <v>12034</v>
      </c>
      <c r="R136" s="362">
        <v>12034</v>
      </c>
      <c r="S136" s="360" t="s">
        <v>447</v>
      </c>
      <c r="T136" s="360">
        <v>1208</v>
      </c>
      <c r="U136" s="360" t="s">
        <v>447</v>
      </c>
      <c r="V136" s="360" t="s">
        <v>317</v>
      </c>
      <c r="W136" s="360">
        <v>1000</v>
      </c>
    </row>
    <row r="137" spans="1:23">
      <c r="A137" s="360" t="s">
        <v>1408</v>
      </c>
      <c r="B137" s="360">
        <v>2013</v>
      </c>
      <c r="C137" s="360">
        <v>1</v>
      </c>
      <c r="D137" s="360">
        <v>136673682</v>
      </c>
      <c r="E137" s="360">
        <v>5011000</v>
      </c>
      <c r="F137" s="360">
        <v>902</v>
      </c>
      <c r="G137" s="360">
        <v>0</v>
      </c>
      <c r="H137" s="360">
        <v>516490</v>
      </c>
      <c r="I137" s="360" t="s">
        <v>138</v>
      </c>
      <c r="J137" s="361">
        <v>219139.73</v>
      </c>
      <c r="K137" s="360" t="s">
        <v>449</v>
      </c>
      <c r="L137" s="360">
        <v>122418308</v>
      </c>
      <c r="Q137" s="360">
        <v>12034</v>
      </c>
      <c r="R137" s="362">
        <v>12034</v>
      </c>
      <c r="S137" s="360" t="s">
        <v>447</v>
      </c>
      <c r="T137" s="360">
        <v>1208</v>
      </c>
      <c r="U137" s="360" t="s">
        <v>447</v>
      </c>
      <c r="V137" s="360" t="s">
        <v>317</v>
      </c>
      <c r="W137" s="360">
        <v>1000</v>
      </c>
    </row>
    <row r="138" spans="1:23">
      <c r="A138" s="360" t="s">
        <v>1408</v>
      </c>
      <c r="B138" s="360">
        <v>2013</v>
      </c>
      <c r="C138" s="360">
        <v>1</v>
      </c>
      <c r="D138" s="360">
        <v>136673682</v>
      </c>
      <c r="E138" s="360">
        <v>5011000</v>
      </c>
      <c r="F138" s="360">
        <v>902</v>
      </c>
      <c r="G138" s="360">
        <v>0</v>
      </c>
      <c r="H138" s="360">
        <v>516460</v>
      </c>
      <c r="I138" s="360" t="s">
        <v>137</v>
      </c>
      <c r="J138" s="361">
        <v>53759.23</v>
      </c>
      <c r="K138" s="360" t="s">
        <v>449</v>
      </c>
      <c r="L138" s="360">
        <v>122418308</v>
      </c>
      <c r="Q138" s="360">
        <v>12034</v>
      </c>
      <c r="R138" s="362">
        <v>12034</v>
      </c>
      <c r="S138" s="360" t="s">
        <v>447</v>
      </c>
      <c r="T138" s="360">
        <v>1208</v>
      </c>
      <c r="U138" s="360" t="s">
        <v>447</v>
      </c>
      <c r="V138" s="360" t="s">
        <v>317</v>
      </c>
      <c r="W138" s="360">
        <v>1000</v>
      </c>
    </row>
    <row r="139" spans="1:23">
      <c r="A139" s="360" t="s">
        <v>1408</v>
      </c>
      <c r="B139" s="360">
        <v>2013</v>
      </c>
      <c r="C139" s="360">
        <v>1</v>
      </c>
      <c r="D139" s="360">
        <v>136673682</v>
      </c>
      <c r="E139" s="360">
        <v>5011000</v>
      </c>
      <c r="F139" s="360">
        <v>902</v>
      </c>
      <c r="G139" s="360">
        <v>0</v>
      </c>
      <c r="H139" s="360">
        <v>516440</v>
      </c>
      <c r="I139" s="360" t="s">
        <v>136</v>
      </c>
      <c r="J139" s="361">
        <v>47904.14</v>
      </c>
      <c r="K139" s="360" t="s">
        <v>449</v>
      </c>
      <c r="L139" s="360">
        <v>122418308</v>
      </c>
      <c r="Q139" s="360">
        <v>12034</v>
      </c>
      <c r="R139" s="362">
        <v>12034</v>
      </c>
      <c r="S139" s="360" t="s">
        <v>447</v>
      </c>
      <c r="T139" s="360">
        <v>1208</v>
      </c>
      <c r="U139" s="360" t="s">
        <v>447</v>
      </c>
      <c r="V139" s="360" t="s">
        <v>317</v>
      </c>
      <c r="W139" s="360">
        <v>1000</v>
      </c>
    </row>
    <row r="140" spans="1:23">
      <c r="A140" s="360" t="s">
        <v>1408</v>
      </c>
      <c r="B140" s="360">
        <v>2013</v>
      </c>
      <c r="C140" s="360">
        <v>1</v>
      </c>
      <c r="D140" s="360">
        <v>136673682</v>
      </c>
      <c r="E140" s="360">
        <v>5011000</v>
      </c>
      <c r="F140" s="360">
        <v>902</v>
      </c>
      <c r="G140" s="360">
        <v>0</v>
      </c>
      <c r="H140" s="360">
        <v>516430</v>
      </c>
      <c r="I140" s="360" t="s">
        <v>135</v>
      </c>
      <c r="J140" s="361">
        <v>11812.81</v>
      </c>
      <c r="K140" s="360" t="s">
        <v>449</v>
      </c>
      <c r="L140" s="360">
        <v>122418308</v>
      </c>
      <c r="Q140" s="360">
        <v>12034</v>
      </c>
      <c r="R140" s="362">
        <v>12034</v>
      </c>
      <c r="S140" s="360" t="s">
        <v>447</v>
      </c>
      <c r="T140" s="360">
        <v>1208</v>
      </c>
      <c r="U140" s="360" t="s">
        <v>447</v>
      </c>
      <c r="V140" s="360" t="s">
        <v>317</v>
      </c>
      <c r="W140" s="360">
        <v>1000</v>
      </c>
    </row>
    <row r="141" spans="1:23">
      <c r="A141" s="360" t="s">
        <v>1408</v>
      </c>
      <c r="B141" s="360">
        <v>2013</v>
      </c>
      <c r="C141" s="360">
        <v>1</v>
      </c>
      <c r="D141" s="360">
        <v>136673682</v>
      </c>
      <c r="E141" s="360">
        <v>5011000</v>
      </c>
      <c r="F141" s="360">
        <v>902</v>
      </c>
      <c r="G141" s="360">
        <v>0</v>
      </c>
      <c r="H141" s="360">
        <v>516410</v>
      </c>
      <c r="I141" s="360" t="s">
        <v>134</v>
      </c>
      <c r="J141" s="361">
        <v>28897.58</v>
      </c>
      <c r="K141" s="360" t="s">
        <v>449</v>
      </c>
      <c r="L141" s="360">
        <v>122418308</v>
      </c>
      <c r="Q141" s="360">
        <v>12034</v>
      </c>
      <c r="R141" s="362">
        <v>12034</v>
      </c>
      <c r="S141" s="360" t="s">
        <v>447</v>
      </c>
      <c r="T141" s="360">
        <v>1208</v>
      </c>
      <c r="U141" s="360" t="s">
        <v>447</v>
      </c>
      <c r="V141" s="360" t="s">
        <v>317</v>
      </c>
      <c r="W141" s="360">
        <v>1000</v>
      </c>
    </row>
    <row r="142" spans="1:23">
      <c r="A142" s="360" t="s">
        <v>1408</v>
      </c>
      <c r="B142" s="360">
        <v>2013</v>
      </c>
      <c r="C142" s="360">
        <v>1</v>
      </c>
      <c r="D142" s="360">
        <v>136673682</v>
      </c>
      <c r="E142" s="360">
        <v>5011000</v>
      </c>
      <c r="F142" s="360">
        <v>902</v>
      </c>
      <c r="G142" s="360">
        <v>0</v>
      </c>
      <c r="H142" s="360">
        <v>516380</v>
      </c>
      <c r="I142" s="360" t="s">
        <v>133</v>
      </c>
      <c r="J142" s="361">
        <v>54337.95</v>
      </c>
      <c r="K142" s="360" t="s">
        <v>449</v>
      </c>
      <c r="L142" s="360">
        <v>122418308</v>
      </c>
      <c r="Q142" s="360">
        <v>12034</v>
      </c>
      <c r="R142" s="362">
        <v>12034</v>
      </c>
      <c r="S142" s="360" t="s">
        <v>447</v>
      </c>
      <c r="T142" s="360">
        <v>1208</v>
      </c>
      <c r="U142" s="360" t="s">
        <v>447</v>
      </c>
      <c r="V142" s="360" t="s">
        <v>317</v>
      </c>
      <c r="W142" s="360">
        <v>1000</v>
      </c>
    </row>
    <row r="143" spans="1:23">
      <c r="A143" s="360" t="s">
        <v>1408</v>
      </c>
      <c r="B143" s="360">
        <v>2013</v>
      </c>
      <c r="C143" s="360">
        <v>1</v>
      </c>
      <c r="D143" s="360">
        <v>136673682</v>
      </c>
      <c r="E143" s="360">
        <v>5011000</v>
      </c>
      <c r="F143" s="360">
        <v>902</v>
      </c>
      <c r="G143" s="360">
        <v>0</v>
      </c>
      <c r="H143" s="360">
        <v>516360</v>
      </c>
      <c r="I143" s="360" t="s">
        <v>132</v>
      </c>
      <c r="J143" s="361">
        <v>50463.76</v>
      </c>
      <c r="K143" s="360" t="s">
        <v>449</v>
      </c>
      <c r="L143" s="360">
        <v>122418308</v>
      </c>
      <c r="Q143" s="360">
        <v>12034</v>
      </c>
      <c r="R143" s="362">
        <v>12034</v>
      </c>
      <c r="S143" s="360" t="s">
        <v>447</v>
      </c>
      <c r="T143" s="360">
        <v>1208</v>
      </c>
      <c r="U143" s="360" t="s">
        <v>447</v>
      </c>
      <c r="V143" s="360" t="s">
        <v>317</v>
      </c>
      <c r="W143" s="360">
        <v>1000</v>
      </c>
    </row>
    <row r="144" spans="1:23">
      <c r="A144" s="360" t="s">
        <v>1408</v>
      </c>
      <c r="B144" s="360">
        <v>2013</v>
      </c>
      <c r="C144" s="360">
        <v>1</v>
      </c>
      <c r="D144" s="360">
        <v>136673682</v>
      </c>
      <c r="E144" s="360">
        <v>5011000</v>
      </c>
      <c r="F144" s="360">
        <v>902</v>
      </c>
      <c r="G144" s="360">
        <v>0</v>
      </c>
      <c r="H144" s="360">
        <v>516330</v>
      </c>
      <c r="I144" s="360" t="s">
        <v>131</v>
      </c>
      <c r="J144" s="361">
        <v>8545.08</v>
      </c>
      <c r="K144" s="360" t="s">
        <v>449</v>
      </c>
      <c r="L144" s="360">
        <v>122418308</v>
      </c>
      <c r="Q144" s="360">
        <v>12034</v>
      </c>
      <c r="R144" s="362">
        <v>12034</v>
      </c>
      <c r="S144" s="360" t="s">
        <v>447</v>
      </c>
      <c r="T144" s="360">
        <v>1208</v>
      </c>
      <c r="U144" s="360" t="s">
        <v>447</v>
      </c>
      <c r="V144" s="360" t="s">
        <v>317</v>
      </c>
      <c r="W144" s="360">
        <v>1000</v>
      </c>
    </row>
    <row r="145" spans="1:23">
      <c r="A145" s="360" t="s">
        <v>1408</v>
      </c>
      <c r="B145" s="360">
        <v>2013</v>
      </c>
      <c r="C145" s="360">
        <v>1</v>
      </c>
      <c r="D145" s="360">
        <v>136673682</v>
      </c>
      <c r="E145" s="360">
        <v>5011000</v>
      </c>
      <c r="F145" s="360">
        <v>902</v>
      </c>
      <c r="G145" s="360">
        <v>0</v>
      </c>
      <c r="H145" s="360">
        <v>516320</v>
      </c>
      <c r="I145" s="360" t="s">
        <v>130</v>
      </c>
      <c r="J145" s="361">
        <v>120244.05</v>
      </c>
      <c r="K145" s="360" t="s">
        <v>449</v>
      </c>
      <c r="L145" s="360">
        <v>122418308</v>
      </c>
      <c r="Q145" s="360">
        <v>12034</v>
      </c>
      <c r="R145" s="362">
        <v>12034</v>
      </c>
      <c r="S145" s="360" t="s">
        <v>447</v>
      </c>
      <c r="T145" s="360">
        <v>1208</v>
      </c>
      <c r="U145" s="360" t="s">
        <v>447</v>
      </c>
      <c r="V145" s="360" t="s">
        <v>317</v>
      </c>
      <c r="W145" s="360">
        <v>1000</v>
      </c>
    </row>
    <row r="146" spans="1:23">
      <c r="A146" s="360" t="s">
        <v>1408</v>
      </c>
      <c r="B146" s="360">
        <v>2013</v>
      </c>
      <c r="C146" s="360">
        <v>1</v>
      </c>
      <c r="D146" s="360">
        <v>136696066</v>
      </c>
      <c r="E146" s="360">
        <v>5011000</v>
      </c>
      <c r="F146" s="360">
        <v>902</v>
      </c>
      <c r="G146" s="360">
        <v>0</v>
      </c>
      <c r="H146" s="360">
        <v>516999</v>
      </c>
      <c r="I146" s="360" t="s">
        <v>141</v>
      </c>
      <c r="J146" s="361">
        <v>-1915784.73</v>
      </c>
      <c r="K146" s="360" t="s">
        <v>451</v>
      </c>
      <c r="L146" s="360">
        <v>122418363</v>
      </c>
      <c r="Q146" s="360">
        <v>12034</v>
      </c>
      <c r="R146" s="362">
        <v>12034</v>
      </c>
      <c r="S146" s="360" t="s">
        <v>447</v>
      </c>
      <c r="T146" s="360">
        <v>1208</v>
      </c>
      <c r="U146" s="360" t="s">
        <v>447</v>
      </c>
      <c r="V146" s="360" t="s">
        <v>317</v>
      </c>
      <c r="W146" s="360">
        <v>1000</v>
      </c>
    </row>
    <row r="147" spans="1:23">
      <c r="A147" s="360" t="s">
        <v>1408</v>
      </c>
      <c r="B147" s="360">
        <v>2013</v>
      </c>
      <c r="C147" s="360">
        <v>1</v>
      </c>
      <c r="D147" s="360">
        <v>136696066</v>
      </c>
      <c r="E147" s="360">
        <v>5011000</v>
      </c>
      <c r="F147" s="360">
        <v>902</v>
      </c>
      <c r="G147" s="360">
        <v>0</v>
      </c>
      <c r="H147" s="360">
        <v>546960</v>
      </c>
      <c r="I147" s="360" t="s">
        <v>145</v>
      </c>
      <c r="J147" s="361">
        <v>-240914.4</v>
      </c>
      <c r="K147" s="360" t="s">
        <v>450</v>
      </c>
      <c r="L147" s="360">
        <v>122418363</v>
      </c>
      <c r="Q147" s="360">
        <v>12034</v>
      </c>
      <c r="R147" s="362">
        <v>12034</v>
      </c>
      <c r="S147" s="360" t="s">
        <v>447</v>
      </c>
      <c r="T147" s="360">
        <v>1208</v>
      </c>
      <c r="U147" s="360" t="s">
        <v>447</v>
      </c>
      <c r="V147" s="360" t="s">
        <v>317</v>
      </c>
      <c r="W147" s="360">
        <v>1000</v>
      </c>
    </row>
    <row r="148" spans="1:23">
      <c r="A148" s="360" t="s">
        <v>1408</v>
      </c>
      <c r="B148" s="360">
        <v>2013</v>
      </c>
      <c r="C148" s="360">
        <v>1</v>
      </c>
      <c r="D148" s="360">
        <v>136673682</v>
      </c>
      <c r="E148" s="360">
        <v>5011000</v>
      </c>
      <c r="F148" s="360">
        <v>9023</v>
      </c>
      <c r="G148" s="360">
        <v>0</v>
      </c>
      <c r="H148" s="360">
        <v>516300</v>
      </c>
      <c r="I148" s="360" t="s">
        <v>128</v>
      </c>
      <c r="J148" s="361">
        <v>10.36</v>
      </c>
      <c r="K148" s="360" t="s">
        <v>449</v>
      </c>
      <c r="L148" s="360">
        <v>122418308</v>
      </c>
      <c r="Q148" s="360">
        <v>12036</v>
      </c>
      <c r="R148" s="362">
        <v>12036</v>
      </c>
      <c r="S148" s="360" t="s">
        <v>452</v>
      </c>
      <c r="T148" s="360">
        <v>1209</v>
      </c>
      <c r="U148" s="360" t="s">
        <v>453</v>
      </c>
      <c r="V148" s="360" t="s">
        <v>317</v>
      </c>
      <c r="W148" s="360">
        <v>1000</v>
      </c>
    </row>
    <row r="149" spans="1:23">
      <c r="A149" s="360" t="s">
        <v>1408</v>
      </c>
      <c r="B149" s="360">
        <v>2013</v>
      </c>
      <c r="C149" s="360">
        <v>1</v>
      </c>
      <c r="D149" s="360">
        <v>136673682</v>
      </c>
      <c r="E149" s="360">
        <v>5011000</v>
      </c>
      <c r="F149" s="360">
        <v>9023</v>
      </c>
      <c r="G149" s="360">
        <v>0</v>
      </c>
      <c r="H149" s="360">
        <v>516260</v>
      </c>
      <c r="I149" s="360" t="s">
        <v>126</v>
      </c>
      <c r="J149" s="361">
        <v>3815.45</v>
      </c>
      <c r="K149" s="360" t="s">
        <v>449</v>
      </c>
      <c r="L149" s="360">
        <v>122418308</v>
      </c>
      <c r="Q149" s="360">
        <v>12036</v>
      </c>
      <c r="R149" s="362">
        <v>12036</v>
      </c>
      <c r="S149" s="360" t="s">
        <v>452</v>
      </c>
      <c r="T149" s="360">
        <v>1209</v>
      </c>
      <c r="U149" s="360" t="s">
        <v>453</v>
      </c>
      <c r="V149" s="360" t="s">
        <v>317</v>
      </c>
      <c r="W149" s="360">
        <v>1000</v>
      </c>
    </row>
    <row r="150" spans="1:23">
      <c r="A150" s="360" t="s">
        <v>1408</v>
      </c>
      <c r="B150" s="360">
        <v>2013</v>
      </c>
      <c r="C150" s="360">
        <v>1</v>
      </c>
      <c r="D150" s="360">
        <v>136673682</v>
      </c>
      <c r="E150" s="360">
        <v>5011000</v>
      </c>
      <c r="F150" s="360">
        <v>9023</v>
      </c>
      <c r="G150" s="360">
        <v>0</v>
      </c>
      <c r="H150" s="360">
        <v>516200</v>
      </c>
      <c r="I150" s="360" t="s">
        <v>123</v>
      </c>
      <c r="J150" s="361">
        <v>48.1</v>
      </c>
      <c r="K150" s="360" t="s">
        <v>449</v>
      </c>
      <c r="L150" s="360">
        <v>122418308</v>
      </c>
      <c r="Q150" s="360">
        <v>12036</v>
      </c>
      <c r="R150" s="362">
        <v>12036</v>
      </c>
      <c r="S150" s="360" t="s">
        <v>452</v>
      </c>
      <c r="T150" s="360">
        <v>1209</v>
      </c>
      <c r="U150" s="360" t="s">
        <v>453</v>
      </c>
      <c r="V150" s="360" t="s">
        <v>317</v>
      </c>
      <c r="W150" s="360">
        <v>1000</v>
      </c>
    </row>
    <row r="151" spans="1:23">
      <c r="A151" s="360" t="s">
        <v>1408</v>
      </c>
      <c r="B151" s="360">
        <v>2013</v>
      </c>
      <c r="C151" s="360">
        <v>1</v>
      </c>
      <c r="D151" s="360">
        <v>136673682</v>
      </c>
      <c r="E151" s="360">
        <v>5011000</v>
      </c>
      <c r="F151" s="360">
        <v>9023</v>
      </c>
      <c r="G151" s="360">
        <v>0</v>
      </c>
      <c r="H151" s="360">
        <v>516110</v>
      </c>
      <c r="I151" s="360" t="s">
        <v>118</v>
      </c>
      <c r="J151" s="361">
        <v>927.64</v>
      </c>
      <c r="K151" s="360" t="s">
        <v>449</v>
      </c>
      <c r="L151" s="360">
        <v>122418308</v>
      </c>
      <c r="Q151" s="360">
        <v>12036</v>
      </c>
      <c r="R151" s="362">
        <v>12036</v>
      </c>
      <c r="S151" s="360" t="s">
        <v>452</v>
      </c>
      <c r="T151" s="360">
        <v>1209</v>
      </c>
      <c r="U151" s="360" t="s">
        <v>453</v>
      </c>
      <c r="V151" s="360" t="s">
        <v>317</v>
      </c>
      <c r="W151" s="360">
        <v>1000</v>
      </c>
    </row>
    <row r="152" spans="1:23">
      <c r="A152" s="360" t="s">
        <v>1408</v>
      </c>
      <c r="B152" s="360">
        <v>2013</v>
      </c>
      <c r="C152" s="360">
        <v>1</v>
      </c>
      <c r="D152" s="360">
        <v>136673682</v>
      </c>
      <c r="E152" s="360">
        <v>5011000</v>
      </c>
      <c r="F152" s="360">
        <v>9023</v>
      </c>
      <c r="G152" s="360">
        <v>0</v>
      </c>
      <c r="H152" s="360">
        <v>516080</v>
      </c>
      <c r="I152" s="360" t="s">
        <v>117</v>
      </c>
      <c r="J152" s="361">
        <v>98.61</v>
      </c>
      <c r="K152" s="360" t="s">
        <v>449</v>
      </c>
      <c r="L152" s="360">
        <v>122418308</v>
      </c>
      <c r="Q152" s="360">
        <v>12036</v>
      </c>
      <c r="R152" s="362">
        <v>12036</v>
      </c>
      <c r="S152" s="360" t="s">
        <v>452</v>
      </c>
      <c r="T152" s="360">
        <v>1209</v>
      </c>
      <c r="U152" s="360" t="s">
        <v>453</v>
      </c>
      <c r="V152" s="360" t="s">
        <v>317</v>
      </c>
      <c r="W152" s="360">
        <v>1000</v>
      </c>
    </row>
    <row r="153" spans="1:23">
      <c r="A153" s="360" t="s">
        <v>1408</v>
      </c>
      <c r="B153" s="360">
        <v>2013</v>
      </c>
      <c r="C153" s="360">
        <v>1</v>
      </c>
      <c r="D153" s="360">
        <v>136673682</v>
      </c>
      <c r="E153" s="360">
        <v>5011000</v>
      </c>
      <c r="F153" s="360">
        <v>9023</v>
      </c>
      <c r="G153" s="360">
        <v>0</v>
      </c>
      <c r="H153" s="360">
        <v>516070</v>
      </c>
      <c r="I153" s="360" t="s">
        <v>116</v>
      </c>
      <c r="J153" s="361">
        <v>21.04</v>
      </c>
      <c r="K153" s="360" t="s">
        <v>449</v>
      </c>
      <c r="L153" s="360">
        <v>122418308</v>
      </c>
      <c r="Q153" s="360">
        <v>12036</v>
      </c>
      <c r="R153" s="362">
        <v>12036</v>
      </c>
      <c r="S153" s="360" t="s">
        <v>452</v>
      </c>
      <c r="T153" s="360">
        <v>1209</v>
      </c>
      <c r="U153" s="360" t="s">
        <v>453</v>
      </c>
      <c r="V153" s="360" t="s">
        <v>317</v>
      </c>
      <c r="W153" s="360">
        <v>1000</v>
      </c>
    </row>
    <row r="154" spans="1:23">
      <c r="A154" s="360" t="s">
        <v>1408</v>
      </c>
      <c r="B154" s="360">
        <v>2013</v>
      </c>
      <c r="C154" s="360">
        <v>1</v>
      </c>
      <c r="D154" s="360">
        <v>136673682</v>
      </c>
      <c r="E154" s="360">
        <v>5011000</v>
      </c>
      <c r="F154" s="360">
        <v>9023</v>
      </c>
      <c r="G154" s="360">
        <v>0</v>
      </c>
      <c r="H154" s="360">
        <v>516910</v>
      </c>
      <c r="I154" s="360" t="s">
        <v>140</v>
      </c>
      <c r="J154" s="361">
        <v>40.61</v>
      </c>
      <c r="K154" s="360" t="s">
        <v>449</v>
      </c>
      <c r="L154" s="360">
        <v>122418308</v>
      </c>
      <c r="Q154" s="360">
        <v>12036</v>
      </c>
      <c r="R154" s="362">
        <v>12036</v>
      </c>
      <c r="S154" s="360" t="s">
        <v>452</v>
      </c>
      <c r="T154" s="360">
        <v>1209</v>
      </c>
      <c r="U154" s="360" t="s">
        <v>453</v>
      </c>
      <c r="V154" s="360" t="s">
        <v>317</v>
      </c>
      <c r="W154" s="360">
        <v>1000</v>
      </c>
    </row>
    <row r="155" spans="1:23">
      <c r="A155" s="360" t="s">
        <v>1408</v>
      </c>
      <c r="B155" s="360">
        <v>2013</v>
      </c>
      <c r="C155" s="360">
        <v>1</v>
      </c>
      <c r="D155" s="360">
        <v>136673682</v>
      </c>
      <c r="E155" s="360">
        <v>5011000</v>
      </c>
      <c r="F155" s="360">
        <v>9023</v>
      </c>
      <c r="G155" s="360">
        <v>0</v>
      </c>
      <c r="H155" s="360">
        <v>516900</v>
      </c>
      <c r="I155" s="360" t="s">
        <v>139</v>
      </c>
      <c r="J155" s="361">
        <v>3973.31</v>
      </c>
      <c r="K155" s="360" t="s">
        <v>449</v>
      </c>
      <c r="L155" s="360">
        <v>122418308</v>
      </c>
      <c r="Q155" s="360">
        <v>12036</v>
      </c>
      <c r="R155" s="362">
        <v>12036</v>
      </c>
      <c r="S155" s="360" t="s">
        <v>452</v>
      </c>
      <c r="T155" s="360">
        <v>1209</v>
      </c>
      <c r="U155" s="360" t="s">
        <v>453</v>
      </c>
      <c r="V155" s="360" t="s">
        <v>317</v>
      </c>
      <c r="W155" s="360">
        <v>1000</v>
      </c>
    </row>
    <row r="156" spans="1:23">
      <c r="A156" s="360" t="s">
        <v>1408</v>
      </c>
      <c r="B156" s="360">
        <v>2013</v>
      </c>
      <c r="C156" s="360">
        <v>1</v>
      </c>
      <c r="D156" s="360">
        <v>136673682</v>
      </c>
      <c r="E156" s="360">
        <v>5011000</v>
      </c>
      <c r="F156" s="360">
        <v>9023</v>
      </c>
      <c r="G156" s="360">
        <v>0</v>
      </c>
      <c r="H156" s="360">
        <v>516440</v>
      </c>
      <c r="I156" s="360" t="s">
        <v>136</v>
      </c>
      <c r="J156" s="361">
        <v>30175.06</v>
      </c>
      <c r="K156" s="360" t="s">
        <v>449</v>
      </c>
      <c r="L156" s="360">
        <v>122418308</v>
      </c>
      <c r="Q156" s="360">
        <v>12036</v>
      </c>
      <c r="R156" s="362">
        <v>12036</v>
      </c>
      <c r="S156" s="360" t="s">
        <v>452</v>
      </c>
      <c r="T156" s="360">
        <v>1209</v>
      </c>
      <c r="U156" s="360" t="s">
        <v>453</v>
      </c>
      <c r="V156" s="360" t="s">
        <v>317</v>
      </c>
      <c r="W156" s="360">
        <v>1000</v>
      </c>
    </row>
    <row r="157" spans="1:23">
      <c r="A157" s="360" t="s">
        <v>1408</v>
      </c>
      <c r="B157" s="360">
        <v>2013</v>
      </c>
      <c r="C157" s="360">
        <v>1</v>
      </c>
      <c r="D157" s="360">
        <v>136673682</v>
      </c>
      <c r="E157" s="360">
        <v>5011000</v>
      </c>
      <c r="F157" s="360">
        <v>9023</v>
      </c>
      <c r="G157" s="360">
        <v>0</v>
      </c>
      <c r="H157" s="360">
        <v>516410</v>
      </c>
      <c r="I157" s="360" t="s">
        <v>134</v>
      </c>
      <c r="J157" s="361">
        <v>42.84</v>
      </c>
      <c r="K157" s="360" t="s">
        <v>449</v>
      </c>
      <c r="L157" s="360">
        <v>122418308</v>
      </c>
      <c r="Q157" s="360">
        <v>12036</v>
      </c>
      <c r="R157" s="362">
        <v>12036</v>
      </c>
      <c r="S157" s="360" t="s">
        <v>452</v>
      </c>
      <c r="T157" s="360">
        <v>1209</v>
      </c>
      <c r="U157" s="360" t="s">
        <v>453</v>
      </c>
      <c r="V157" s="360" t="s">
        <v>317</v>
      </c>
      <c r="W157" s="360">
        <v>1000</v>
      </c>
    </row>
    <row r="158" spans="1:23">
      <c r="A158" s="360" t="s">
        <v>1408</v>
      </c>
      <c r="B158" s="360">
        <v>2013</v>
      </c>
      <c r="C158" s="360">
        <v>1</v>
      </c>
      <c r="D158" s="360">
        <v>136673682</v>
      </c>
      <c r="E158" s="360">
        <v>5011000</v>
      </c>
      <c r="F158" s="360">
        <v>9023</v>
      </c>
      <c r="G158" s="360">
        <v>0</v>
      </c>
      <c r="H158" s="360">
        <v>516320</v>
      </c>
      <c r="I158" s="360" t="s">
        <v>130</v>
      </c>
      <c r="J158" s="361">
        <v>718.65</v>
      </c>
      <c r="K158" s="360" t="s">
        <v>449</v>
      </c>
      <c r="L158" s="360">
        <v>122418308</v>
      </c>
      <c r="Q158" s="360">
        <v>12036</v>
      </c>
      <c r="R158" s="362">
        <v>12036</v>
      </c>
      <c r="S158" s="360" t="s">
        <v>452</v>
      </c>
      <c r="T158" s="360">
        <v>1209</v>
      </c>
      <c r="U158" s="360" t="s">
        <v>453</v>
      </c>
      <c r="V158" s="360" t="s">
        <v>317</v>
      </c>
      <c r="W158" s="360">
        <v>1000</v>
      </c>
    </row>
    <row r="159" spans="1:23">
      <c r="A159" s="360" t="s">
        <v>1408</v>
      </c>
      <c r="B159" s="360">
        <v>2013</v>
      </c>
      <c r="C159" s="360">
        <v>1</v>
      </c>
      <c r="D159" s="360">
        <v>136746505</v>
      </c>
      <c r="E159" s="360">
        <v>5011000</v>
      </c>
      <c r="F159" s="360">
        <v>9023</v>
      </c>
      <c r="G159" s="360">
        <v>0</v>
      </c>
      <c r="H159" s="360">
        <v>516999</v>
      </c>
      <c r="I159" s="360" t="s">
        <v>141</v>
      </c>
      <c r="J159" s="361">
        <v>-39871.67</v>
      </c>
      <c r="K159" s="360" t="s">
        <v>454</v>
      </c>
      <c r="L159" s="360">
        <v>122443559</v>
      </c>
      <c r="Q159" s="360">
        <v>12036</v>
      </c>
      <c r="R159" s="362">
        <v>12036</v>
      </c>
      <c r="S159" s="360" t="s">
        <v>452</v>
      </c>
      <c r="T159" s="360">
        <v>1209</v>
      </c>
      <c r="U159" s="360" t="s">
        <v>453</v>
      </c>
      <c r="V159" s="360" t="s">
        <v>317</v>
      </c>
      <c r="W159" s="360">
        <v>1000</v>
      </c>
    </row>
    <row r="160" spans="1:23">
      <c r="A160" s="360" t="s">
        <v>1408</v>
      </c>
      <c r="B160" s="360">
        <v>2013</v>
      </c>
      <c r="C160" s="360">
        <v>1</v>
      </c>
      <c r="D160" s="360">
        <v>136600256</v>
      </c>
      <c r="E160" s="360">
        <v>5011000</v>
      </c>
      <c r="F160" s="360">
        <v>1</v>
      </c>
      <c r="G160" s="360">
        <v>0</v>
      </c>
      <c r="H160" s="360">
        <v>545400</v>
      </c>
      <c r="I160" s="360" t="s">
        <v>144</v>
      </c>
      <c r="J160" s="361">
        <v>192.8</v>
      </c>
      <c r="K160" s="360" t="s">
        <v>1851</v>
      </c>
      <c r="L160" s="360">
        <v>1902897933</v>
      </c>
      <c r="M160" s="360">
        <v>112595</v>
      </c>
      <c r="N160" s="360" t="s">
        <v>446</v>
      </c>
      <c r="Q160" s="360">
        <v>13203</v>
      </c>
      <c r="R160" s="362">
        <v>13203</v>
      </c>
      <c r="S160" s="360" t="s">
        <v>455</v>
      </c>
      <c r="T160" s="360">
        <v>1423</v>
      </c>
      <c r="U160" s="360" t="s">
        <v>368</v>
      </c>
      <c r="V160" s="360" t="s">
        <v>369</v>
      </c>
      <c r="W160" s="360">
        <v>1000</v>
      </c>
    </row>
    <row r="161" spans="1:23">
      <c r="A161" s="360" t="s">
        <v>1408</v>
      </c>
      <c r="B161" s="360">
        <v>2013</v>
      </c>
      <c r="C161" s="360">
        <v>1</v>
      </c>
      <c r="D161" s="360">
        <v>136423384</v>
      </c>
      <c r="E161" s="360">
        <v>5011000</v>
      </c>
      <c r="F161" s="360">
        <v>1</v>
      </c>
      <c r="G161" s="360">
        <v>0</v>
      </c>
      <c r="H161" s="360">
        <v>530095</v>
      </c>
      <c r="I161" s="360" t="s">
        <v>457</v>
      </c>
      <c r="J161" s="361">
        <v>1755.03</v>
      </c>
      <c r="K161" s="360" t="s">
        <v>459</v>
      </c>
      <c r="L161" s="360">
        <v>1902889542</v>
      </c>
      <c r="M161" s="360">
        <v>400806</v>
      </c>
      <c r="N161" s="360" t="s">
        <v>458</v>
      </c>
      <c r="Q161" s="360">
        <v>13203</v>
      </c>
      <c r="R161" s="362">
        <v>13203</v>
      </c>
      <c r="S161" s="360" t="s">
        <v>455</v>
      </c>
      <c r="T161" s="360">
        <v>1423</v>
      </c>
      <c r="U161" s="360" t="s">
        <v>368</v>
      </c>
      <c r="V161" s="360" t="s">
        <v>369</v>
      </c>
      <c r="W161" s="360">
        <v>1000</v>
      </c>
    </row>
    <row r="162" spans="1:23">
      <c r="A162" s="360" t="s">
        <v>1408</v>
      </c>
      <c r="B162" s="360">
        <v>2013</v>
      </c>
      <c r="C162" s="360">
        <v>1</v>
      </c>
      <c r="D162" s="360">
        <v>136423385</v>
      </c>
      <c r="E162" s="360">
        <v>5011000</v>
      </c>
      <c r="F162" s="360">
        <v>1</v>
      </c>
      <c r="G162" s="360">
        <v>0</v>
      </c>
      <c r="H162" s="360">
        <v>530095</v>
      </c>
      <c r="I162" s="360" t="s">
        <v>457</v>
      </c>
      <c r="J162" s="361">
        <v>285</v>
      </c>
      <c r="K162" s="360" t="s">
        <v>459</v>
      </c>
      <c r="L162" s="360">
        <v>1902889543</v>
      </c>
      <c r="M162" s="360">
        <v>400806</v>
      </c>
      <c r="N162" s="360" t="s">
        <v>458</v>
      </c>
      <c r="Q162" s="360">
        <v>13203</v>
      </c>
      <c r="R162" s="362">
        <v>13203</v>
      </c>
      <c r="S162" s="360" t="s">
        <v>455</v>
      </c>
      <c r="T162" s="360">
        <v>1423</v>
      </c>
      <c r="U162" s="360" t="s">
        <v>368</v>
      </c>
      <c r="V162" s="360" t="s">
        <v>369</v>
      </c>
      <c r="W162" s="360">
        <v>1000</v>
      </c>
    </row>
    <row r="163" spans="1:23">
      <c r="A163" s="360" t="s">
        <v>1408</v>
      </c>
      <c r="B163" s="360">
        <v>2013</v>
      </c>
      <c r="C163" s="360">
        <v>1</v>
      </c>
      <c r="D163" s="360">
        <v>136642520</v>
      </c>
      <c r="E163" s="360">
        <v>5011000</v>
      </c>
      <c r="F163" s="360">
        <v>1</v>
      </c>
      <c r="G163" s="360">
        <v>0</v>
      </c>
      <c r="H163" s="360">
        <v>530095</v>
      </c>
      <c r="I163" s="360" t="s">
        <v>457</v>
      </c>
      <c r="J163" s="361">
        <v>142.5</v>
      </c>
      <c r="K163" s="360" t="s">
        <v>1852</v>
      </c>
      <c r="L163" s="360">
        <v>1902900689</v>
      </c>
      <c r="M163" s="360">
        <v>400806</v>
      </c>
      <c r="N163" s="360" t="s">
        <v>458</v>
      </c>
      <c r="Q163" s="360">
        <v>13203</v>
      </c>
      <c r="R163" s="362">
        <v>13203</v>
      </c>
      <c r="S163" s="360" t="s">
        <v>455</v>
      </c>
      <c r="T163" s="360">
        <v>1423</v>
      </c>
      <c r="U163" s="360" t="s">
        <v>368</v>
      </c>
      <c r="V163" s="360" t="s">
        <v>369</v>
      </c>
      <c r="W163" s="360">
        <v>1000</v>
      </c>
    </row>
    <row r="164" spans="1:23">
      <c r="A164" s="360" t="s">
        <v>1408</v>
      </c>
      <c r="B164" s="360">
        <v>2013</v>
      </c>
      <c r="C164" s="360">
        <v>1</v>
      </c>
      <c r="D164" s="360">
        <v>136642519</v>
      </c>
      <c r="E164" s="360">
        <v>5011000</v>
      </c>
      <c r="F164" s="360">
        <v>1</v>
      </c>
      <c r="G164" s="360">
        <v>0</v>
      </c>
      <c r="H164" s="360">
        <v>530095</v>
      </c>
      <c r="I164" s="360" t="s">
        <v>457</v>
      </c>
      <c r="J164" s="361">
        <v>1282.97</v>
      </c>
      <c r="K164" s="360" t="s">
        <v>1853</v>
      </c>
      <c r="L164" s="360">
        <v>1902900688</v>
      </c>
      <c r="M164" s="360">
        <v>400806</v>
      </c>
      <c r="N164" s="360" t="s">
        <v>458</v>
      </c>
      <c r="Q164" s="360">
        <v>13203</v>
      </c>
      <c r="R164" s="362">
        <v>13203</v>
      </c>
      <c r="S164" s="360" t="s">
        <v>455</v>
      </c>
      <c r="T164" s="360">
        <v>1423</v>
      </c>
      <c r="U164" s="360" t="s">
        <v>368</v>
      </c>
      <c r="V164" s="360" t="s">
        <v>369</v>
      </c>
      <c r="W164" s="360">
        <v>1000</v>
      </c>
    </row>
    <row r="165" spans="1:23">
      <c r="A165" s="360" t="s">
        <v>1408</v>
      </c>
      <c r="B165" s="360">
        <v>2013</v>
      </c>
      <c r="C165" s="360">
        <v>1</v>
      </c>
      <c r="D165" s="360">
        <v>136423386</v>
      </c>
      <c r="E165" s="360">
        <v>5011000</v>
      </c>
      <c r="F165" s="360">
        <v>1</v>
      </c>
      <c r="G165" s="360">
        <v>0</v>
      </c>
      <c r="H165" s="360">
        <v>530095</v>
      </c>
      <c r="I165" s="360" t="s">
        <v>457</v>
      </c>
      <c r="J165" s="361">
        <v>1196</v>
      </c>
      <c r="K165" s="360" t="s">
        <v>459</v>
      </c>
      <c r="L165" s="360">
        <v>1902889544</v>
      </c>
      <c r="M165" s="360">
        <v>402792</v>
      </c>
      <c r="N165" s="360" t="s">
        <v>1854</v>
      </c>
      <c r="Q165" s="360">
        <v>13203</v>
      </c>
      <c r="R165" s="362">
        <v>13203</v>
      </c>
      <c r="S165" s="360" t="s">
        <v>455</v>
      </c>
      <c r="T165" s="360">
        <v>1423</v>
      </c>
      <c r="U165" s="360" t="s">
        <v>368</v>
      </c>
      <c r="V165" s="360" t="s">
        <v>369</v>
      </c>
      <c r="W165" s="360">
        <v>1000</v>
      </c>
    </row>
    <row r="166" spans="1:23">
      <c r="A166" s="360" t="s">
        <v>1408</v>
      </c>
      <c r="B166" s="360">
        <v>2013</v>
      </c>
      <c r="C166" s="360">
        <v>1</v>
      </c>
      <c r="D166" s="360">
        <v>136423387</v>
      </c>
      <c r="E166" s="360">
        <v>5011000</v>
      </c>
      <c r="F166" s="360">
        <v>1</v>
      </c>
      <c r="G166" s="360">
        <v>0</v>
      </c>
      <c r="H166" s="360">
        <v>530095</v>
      </c>
      <c r="I166" s="360" t="s">
        <v>457</v>
      </c>
      <c r="J166" s="361">
        <v>2913.5</v>
      </c>
      <c r="K166" s="360" t="s">
        <v>459</v>
      </c>
      <c r="L166" s="360">
        <v>1902889545</v>
      </c>
      <c r="M166" s="360">
        <v>402792</v>
      </c>
      <c r="N166" s="360" t="s">
        <v>1854</v>
      </c>
      <c r="Q166" s="360">
        <v>13203</v>
      </c>
      <c r="R166" s="362">
        <v>13203</v>
      </c>
      <c r="S166" s="360" t="s">
        <v>455</v>
      </c>
      <c r="T166" s="360">
        <v>1423</v>
      </c>
      <c r="U166" s="360" t="s">
        <v>368</v>
      </c>
      <c r="V166" s="360" t="s">
        <v>369</v>
      </c>
      <c r="W166" s="360">
        <v>1000</v>
      </c>
    </row>
    <row r="167" spans="1:23">
      <c r="A167" s="360" t="s">
        <v>1408</v>
      </c>
      <c r="B167" s="360">
        <v>2013</v>
      </c>
      <c r="C167" s="360">
        <v>1</v>
      </c>
      <c r="D167" s="360">
        <v>135627535</v>
      </c>
      <c r="E167" s="360">
        <v>5011000</v>
      </c>
      <c r="F167" s="360">
        <v>1</v>
      </c>
      <c r="G167" s="360">
        <v>0</v>
      </c>
      <c r="H167" s="360">
        <v>530110</v>
      </c>
      <c r="I167" s="360" t="s">
        <v>462</v>
      </c>
      <c r="J167" s="361">
        <v>2533</v>
      </c>
      <c r="L167" s="360">
        <v>5601983901</v>
      </c>
      <c r="M167" s="360">
        <v>410979</v>
      </c>
      <c r="N167" s="360" t="s">
        <v>461</v>
      </c>
      <c r="Q167" s="360">
        <v>13203</v>
      </c>
      <c r="R167" s="362">
        <v>13203</v>
      </c>
      <c r="S167" s="360" t="s">
        <v>455</v>
      </c>
      <c r="T167" s="360">
        <v>1423</v>
      </c>
      <c r="U167" s="360" t="s">
        <v>368</v>
      </c>
      <c r="V167" s="360" t="s">
        <v>369</v>
      </c>
      <c r="W167" s="360">
        <v>1000</v>
      </c>
    </row>
    <row r="168" spans="1:23">
      <c r="A168" s="360" t="s">
        <v>1408</v>
      </c>
      <c r="B168" s="360">
        <v>2013</v>
      </c>
      <c r="C168" s="360">
        <v>1</v>
      </c>
      <c r="D168" s="360">
        <v>136407188</v>
      </c>
      <c r="E168" s="360">
        <v>5011000</v>
      </c>
      <c r="F168" s="360">
        <v>1</v>
      </c>
      <c r="G168" s="360">
        <v>0</v>
      </c>
      <c r="H168" s="360">
        <v>548530</v>
      </c>
      <c r="I168" s="360" t="s">
        <v>460</v>
      </c>
      <c r="J168" s="361">
        <v>30439.26</v>
      </c>
      <c r="L168" s="360">
        <v>5601991200</v>
      </c>
      <c r="M168" s="360">
        <v>410979</v>
      </c>
      <c r="N168" s="360" t="s">
        <v>461</v>
      </c>
      <c r="Q168" s="360">
        <v>13203</v>
      </c>
      <c r="R168" s="362">
        <v>13203</v>
      </c>
      <c r="S168" s="360" t="s">
        <v>455</v>
      </c>
      <c r="T168" s="360">
        <v>1423</v>
      </c>
      <c r="U168" s="360" t="s">
        <v>368</v>
      </c>
      <c r="V168" s="360" t="s">
        <v>369</v>
      </c>
      <c r="W168" s="360">
        <v>1000</v>
      </c>
    </row>
    <row r="169" spans="1:23">
      <c r="A169" s="360" t="s">
        <v>1408</v>
      </c>
      <c r="B169" s="360">
        <v>2013</v>
      </c>
      <c r="C169" s="360">
        <v>1</v>
      </c>
      <c r="D169" s="360">
        <v>136424276</v>
      </c>
      <c r="E169" s="360">
        <v>5011000</v>
      </c>
      <c r="F169" s="360">
        <v>1</v>
      </c>
      <c r="G169" s="360">
        <v>0</v>
      </c>
      <c r="H169" s="360">
        <v>548530</v>
      </c>
      <c r="I169" s="360" t="s">
        <v>460</v>
      </c>
      <c r="J169" s="361">
        <v>1000</v>
      </c>
      <c r="L169" s="360">
        <v>5601991913</v>
      </c>
      <c r="M169" s="360">
        <v>410979</v>
      </c>
      <c r="N169" s="360" t="s">
        <v>461</v>
      </c>
      <c r="Q169" s="360">
        <v>13203</v>
      </c>
      <c r="R169" s="362">
        <v>13203</v>
      </c>
      <c r="S169" s="360" t="s">
        <v>455</v>
      </c>
      <c r="T169" s="360">
        <v>1423</v>
      </c>
      <c r="U169" s="360" t="s">
        <v>368</v>
      </c>
      <c r="V169" s="360" t="s">
        <v>369</v>
      </c>
      <c r="W169" s="360">
        <v>1000</v>
      </c>
    </row>
    <row r="170" spans="1:23">
      <c r="A170" s="360" t="s">
        <v>1408</v>
      </c>
      <c r="B170" s="360">
        <v>2013</v>
      </c>
      <c r="C170" s="360">
        <v>1</v>
      </c>
      <c r="D170" s="360">
        <v>136424277</v>
      </c>
      <c r="E170" s="360">
        <v>5011000</v>
      </c>
      <c r="F170" s="360">
        <v>1</v>
      </c>
      <c r="G170" s="360">
        <v>0</v>
      </c>
      <c r="H170" s="360">
        <v>548530</v>
      </c>
      <c r="I170" s="360" t="s">
        <v>460</v>
      </c>
      <c r="J170" s="361">
        <v>1000</v>
      </c>
      <c r="L170" s="360">
        <v>5601991914</v>
      </c>
      <c r="M170" s="360">
        <v>410979</v>
      </c>
      <c r="N170" s="360" t="s">
        <v>461</v>
      </c>
      <c r="Q170" s="360">
        <v>13203</v>
      </c>
      <c r="R170" s="362">
        <v>13203</v>
      </c>
      <c r="S170" s="360" t="s">
        <v>455</v>
      </c>
      <c r="T170" s="360">
        <v>1423</v>
      </c>
      <c r="U170" s="360" t="s">
        <v>368</v>
      </c>
      <c r="V170" s="360" t="s">
        <v>369</v>
      </c>
      <c r="W170" s="360">
        <v>1000</v>
      </c>
    </row>
    <row r="171" spans="1:23">
      <c r="A171" s="360" t="s">
        <v>1408</v>
      </c>
      <c r="B171" s="360">
        <v>2013</v>
      </c>
      <c r="C171" s="360">
        <v>1</v>
      </c>
      <c r="D171" s="360">
        <v>136612222</v>
      </c>
      <c r="E171" s="360">
        <v>5011000</v>
      </c>
      <c r="F171" s="360">
        <v>1</v>
      </c>
      <c r="G171" s="360">
        <v>0</v>
      </c>
      <c r="H171" s="360">
        <v>503140</v>
      </c>
      <c r="I171" s="360" t="s">
        <v>112</v>
      </c>
      <c r="J171" s="361">
        <v>1254.44</v>
      </c>
      <c r="K171" s="360">
        <v>20102</v>
      </c>
      <c r="L171" s="360">
        <v>1902897451</v>
      </c>
      <c r="M171" s="360">
        <v>411997</v>
      </c>
      <c r="N171" s="360" t="s">
        <v>463</v>
      </c>
      <c r="Q171" s="360">
        <v>13203</v>
      </c>
      <c r="R171" s="362">
        <v>13203</v>
      </c>
      <c r="S171" s="360" t="s">
        <v>455</v>
      </c>
      <c r="T171" s="360">
        <v>1423</v>
      </c>
      <c r="U171" s="360" t="s">
        <v>368</v>
      </c>
      <c r="V171" s="360" t="s">
        <v>369</v>
      </c>
      <c r="W171" s="360">
        <v>1000</v>
      </c>
    </row>
    <row r="172" spans="1:23">
      <c r="A172" s="360" t="s">
        <v>1408</v>
      </c>
      <c r="B172" s="360">
        <v>2013</v>
      </c>
      <c r="C172" s="360">
        <v>1</v>
      </c>
      <c r="D172" s="360">
        <v>136144250</v>
      </c>
      <c r="E172" s="360">
        <v>5011000</v>
      </c>
      <c r="F172" s="360">
        <v>1</v>
      </c>
      <c r="G172" s="360">
        <v>0</v>
      </c>
      <c r="H172" s="360">
        <v>530095</v>
      </c>
      <c r="I172" s="360" t="s">
        <v>457</v>
      </c>
      <c r="J172" s="361">
        <v>6024.96</v>
      </c>
      <c r="K172" s="360" t="s">
        <v>459</v>
      </c>
      <c r="L172" s="360">
        <v>1902884099</v>
      </c>
      <c r="M172" s="360">
        <v>413528</v>
      </c>
      <c r="N172" s="360" t="s">
        <v>1855</v>
      </c>
      <c r="Q172" s="360">
        <v>13203</v>
      </c>
      <c r="R172" s="362">
        <v>13203</v>
      </c>
      <c r="S172" s="360" t="s">
        <v>455</v>
      </c>
      <c r="T172" s="360">
        <v>1423</v>
      </c>
      <c r="U172" s="360" t="s">
        <v>368</v>
      </c>
      <c r="V172" s="360" t="s">
        <v>369</v>
      </c>
      <c r="W172" s="360">
        <v>1000</v>
      </c>
    </row>
    <row r="173" spans="1:23">
      <c r="A173" s="360" t="s">
        <v>1408</v>
      </c>
      <c r="B173" s="360">
        <v>2013</v>
      </c>
      <c r="C173" s="360">
        <v>1</v>
      </c>
      <c r="D173" s="360">
        <v>136506813</v>
      </c>
      <c r="E173" s="360">
        <v>5011000</v>
      </c>
      <c r="F173" s="360">
        <v>1</v>
      </c>
      <c r="G173" s="360">
        <v>0</v>
      </c>
      <c r="H173" s="360">
        <v>530095</v>
      </c>
      <c r="I173" s="360" t="s">
        <v>457</v>
      </c>
      <c r="J173" s="361">
        <v>201</v>
      </c>
      <c r="K173" s="360" t="s">
        <v>459</v>
      </c>
      <c r="L173" s="360">
        <v>1902896040</v>
      </c>
      <c r="M173" s="360">
        <v>413528</v>
      </c>
      <c r="N173" s="360" t="s">
        <v>1855</v>
      </c>
      <c r="Q173" s="360">
        <v>13203</v>
      </c>
      <c r="R173" s="362">
        <v>13203</v>
      </c>
      <c r="S173" s="360" t="s">
        <v>455</v>
      </c>
      <c r="T173" s="360">
        <v>1423</v>
      </c>
      <c r="U173" s="360" t="s">
        <v>368</v>
      </c>
      <c r="V173" s="360" t="s">
        <v>369</v>
      </c>
      <c r="W173" s="360">
        <v>1000</v>
      </c>
    </row>
    <row r="174" spans="1:23">
      <c r="A174" s="360" t="s">
        <v>1408</v>
      </c>
      <c r="B174" s="360">
        <v>2013</v>
      </c>
      <c r="C174" s="360">
        <v>1</v>
      </c>
      <c r="D174" s="360">
        <v>136212920</v>
      </c>
      <c r="E174" s="360">
        <v>5011000</v>
      </c>
      <c r="F174" s="360">
        <v>1</v>
      </c>
      <c r="G174" s="360">
        <v>0</v>
      </c>
      <c r="H174" s="360">
        <v>503140</v>
      </c>
      <c r="I174" s="360" t="s">
        <v>112</v>
      </c>
      <c r="J174" s="361">
        <v>-2265.92</v>
      </c>
      <c r="K174" s="360" t="s">
        <v>464</v>
      </c>
      <c r="L174" s="360">
        <v>122360686</v>
      </c>
      <c r="Q174" s="360">
        <v>13203</v>
      </c>
      <c r="R174" s="362">
        <v>13203</v>
      </c>
      <c r="S174" s="360" t="s">
        <v>455</v>
      </c>
      <c r="T174" s="360">
        <v>1423</v>
      </c>
      <c r="U174" s="360" t="s">
        <v>368</v>
      </c>
      <c r="V174" s="360" t="s">
        <v>369</v>
      </c>
      <c r="W174" s="360">
        <v>1000</v>
      </c>
    </row>
    <row r="175" spans="1:23">
      <c r="A175" s="360" t="s">
        <v>1408</v>
      </c>
      <c r="B175" s="360">
        <v>2013</v>
      </c>
      <c r="C175" s="360">
        <v>1</v>
      </c>
      <c r="D175" s="360">
        <v>136212954</v>
      </c>
      <c r="E175" s="360">
        <v>5011000</v>
      </c>
      <c r="F175" s="360">
        <v>1</v>
      </c>
      <c r="G175" s="360">
        <v>0</v>
      </c>
      <c r="H175" s="360">
        <v>503140</v>
      </c>
      <c r="I175" s="360" t="s">
        <v>112</v>
      </c>
      <c r="J175" s="361">
        <v>-127.42</v>
      </c>
      <c r="K175" s="360" t="s">
        <v>364</v>
      </c>
      <c r="L175" s="360">
        <v>122360701</v>
      </c>
      <c r="Q175" s="360">
        <v>13203</v>
      </c>
      <c r="R175" s="362">
        <v>13203</v>
      </c>
      <c r="S175" s="360" t="s">
        <v>455</v>
      </c>
      <c r="T175" s="360">
        <v>1423</v>
      </c>
      <c r="U175" s="360" t="s">
        <v>368</v>
      </c>
      <c r="V175" s="360" t="s">
        <v>369</v>
      </c>
      <c r="W175" s="360">
        <v>1000</v>
      </c>
    </row>
    <row r="176" spans="1:23">
      <c r="A176" s="360" t="s">
        <v>1408</v>
      </c>
      <c r="B176" s="360">
        <v>2013</v>
      </c>
      <c r="C176" s="360">
        <v>1</v>
      </c>
      <c r="D176" s="360">
        <v>136378485</v>
      </c>
      <c r="E176" s="360">
        <v>5011000</v>
      </c>
      <c r="F176" s="360">
        <v>1</v>
      </c>
      <c r="G176" s="360">
        <v>0</v>
      </c>
      <c r="H176" s="360">
        <v>610054</v>
      </c>
      <c r="I176" s="360" t="s">
        <v>147</v>
      </c>
      <c r="J176" s="361">
        <v>172.34</v>
      </c>
      <c r="L176" s="360">
        <v>36480452</v>
      </c>
      <c r="Q176" s="360">
        <v>13203</v>
      </c>
      <c r="R176" s="362">
        <v>13203</v>
      </c>
      <c r="S176" s="360" t="s">
        <v>455</v>
      </c>
      <c r="T176" s="360">
        <v>1423</v>
      </c>
      <c r="U176" s="360" t="s">
        <v>368</v>
      </c>
      <c r="V176" s="360" t="s">
        <v>369</v>
      </c>
      <c r="W176" s="360">
        <v>1000</v>
      </c>
    </row>
    <row r="177" spans="1:23">
      <c r="A177" s="360" t="s">
        <v>1408</v>
      </c>
      <c r="B177" s="360">
        <v>2013</v>
      </c>
      <c r="C177" s="360">
        <v>1</v>
      </c>
      <c r="D177" s="360">
        <v>136378486</v>
      </c>
      <c r="E177" s="360">
        <v>5011000</v>
      </c>
      <c r="F177" s="360">
        <v>1</v>
      </c>
      <c r="G177" s="360">
        <v>0</v>
      </c>
      <c r="H177" s="360">
        <v>610054</v>
      </c>
      <c r="I177" s="360" t="s">
        <v>147</v>
      </c>
      <c r="J177" s="361">
        <v>689.36</v>
      </c>
      <c r="L177" s="360">
        <v>36480453</v>
      </c>
      <c r="Q177" s="360">
        <v>13203</v>
      </c>
      <c r="R177" s="362">
        <v>13203</v>
      </c>
      <c r="S177" s="360" t="s">
        <v>455</v>
      </c>
      <c r="T177" s="360">
        <v>1423</v>
      </c>
      <c r="U177" s="360" t="s">
        <v>368</v>
      </c>
      <c r="V177" s="360" t="s">
        <v>369</v>
      </c>
      <c r="W177" s="360">
        <v>1000</v>
      </c>
    </row>
    <row r="178" spans="1:23">
      <c r="A178" s="360" t="s">
        <v>1408</v>
      </c>
      <c r="B178" s="360">
        <v>2013</v>
      </c>
      <c r="C178" s="360">
        <v>1</v>
      </c>
      <c r="D178" s="360">
        <v>136378487</v>
      </c>
      <c r="E178" s="360">
        <v>5011000</v>
      </c>
      <c r="F178" s="360">
        <v>1</v>
      </c>
      <c r="G178" s="360">
        <v>0</v>
      </c>
      <c r="H178" s="360">
        <v>610054</v>
      </c>
      <c r="I178" s="360" t="s">
        <v>147</v>
      </c>
      <c r="J178" s="361">
        <v>430.85</v>
      </c>
      <c r="L178" s="360">
        <v>36480454</v>
      </c>
      <c r="Q178" s="360">
        <v>13203</v>
      </c>
      <c r="R178" s="362">
        <v>13203</v>
      </c>
      <c r="S178" s="360" t="s">
        <v>455</v>
      </c>
      <c r="T178" s="360">
        <v>1423</v>
      </c>
      <c r="U178" s="360" t="s">
        <v>368</v>
      </c>
      <c r="V178" s="360" t="s">
        <v>369</v>
      </c>
      <c r="W178" s="360">
        <v>1000</v>
      </c>
    </row>
    <row r="179" spans="1:23">
      <c r="A179" s="360" t="s">
        <v>1408</v>
      </c>
      <c r="B179" s="360">
        <v>2013</v>
      </c>
      <c r="C179" s="360">
        <v>1</v>
      </c>
      <c r="D179" s="360">
        <v>136377353</v>
      </c>
      <c r="E179" s="360">
        <v>5011000</v>
      </c>
      <c r="F179" s="360">
        <v>1</v>
      </c>
      <c r="G179" s="360">
        <v>0</v>
      </c>
      <c r="H179" s="360">
        <v>610065</v>
      </c>
      <c r="I179" s="360" t="s">
        <v>148</v>
      </c>
      <c r="J179" s="361">
        <v>490.88</v>
      </c>
      <c r="L179" s="360">
        <v>36480515</v>
      </c>
      <c r="Q179" s="360">
        <v>13203</v>
      </c>
      <c r="R179" s="362">
        <v>13203</v>
      </c>
      <c r="S179" s="360" t="s">
        <v>455</v>
      </c>
      <c r="T179" s="360">
        <v>1423</v>
      </c>
      <c r="U179" s="360" t="s">
        <v>368</v>
      </c>
      <c r="V179" s="360" t="s">
        <v>369</v>
      </c>
      <c r="W179" s="360">
        <v>1000</v>
      </c>
    </row>
    <row r="180" spans="1:23">
      <c r="A180" s="360" t="s">
        <v>1408</v>
      </c>
      <c r="B180" s="360">
        <v>2013</v>
      </c>
      <c r="C180" s="360">
        <v>1</v>
      </c>
      <c r="D180" s="360">
        <v>136377354</v>
      </c>
      <c r="E180" s="360">
        <v>5011000</v>
      </c>
      <c r="F180" s="360">
        <v>1</v>
      </c>
      <c r="G180" s="360">
        <v>0</v>
      </c>
      <c r="H180" s="360">
        <v>610065</v>
      </c>
      <c r="I180" s="360" t="s">
        <v>148</v>
      </c>
      <c r="J180" s="361">
        <v>490.88</v>
      </c>
      <c r="L180" s="360">
        <v>36480516</v>
      </c>
      <c r="Q180" s="360">
        <v>13203</v>
      </c>
      <c r="R180" s="362">
        <v>13203</v>
      </c>
      <c r="S180" s="360" t="s">
        <v>455</v>
      </c>
      <c r="T180" s="360">
        <v>1423</v>
      </c>
      <c r="U180" s="360" t="s">
        <v>368</v>
      </c>
      <c r="V180" s="360" t="s">
        <v>369</v>
      </c>
      <c r="W180" s="360">
        <v>1000</v>
      </c>
    </row>
    <row r="181" spans="1:23">
      <c r="A181" s="360" t="s">
        <v>1408</v>
      </c>
      <c r="B181" s="360">
        <v>2013</v>
      </c>
      <c r="C181" s="360">
        <v>1</v>
      </c>
      <c r="D181" s="360">
        <v>136377355</v>
      </c>
      <c r="E181" s="360">
        <v>5011000</v>
      </c>
      <c r="F181" s="360">
        <v>1</v>
      </c>
      <c r="G181" s="360">
        <v>0</v>
      </c>
      <c r="H181" s="360">
        <v>610065</v>
      </c>
      <c r="I181" s="360" t="s">
        <v>148</v>
      </c>
      <c r="J181" s="361">
        <v>490.88</v>
      </c>
      <c r="L181" s="360">
        <v>36480517</v>
      </c>
      <c r="Q181" s="360">
        <v>13203</v>
      </c>
      <c r="R181" s="362">
        <v>13203</v>
      </c>
      <c r="S181" s="360" t="s">
        <v>455</v>
      </c>
      <c r="T181" s="360">
        <v>1423</v>
      </c>
      <c r="U181" s="360" t="s">
        <v>368</v>
      </c>
      <c r="V181" s="360" t="s">
        <v>369</v>
      </c>
      <c r="W181" s="360">
        <v>1000</v>
      </c>
    </row>
    <row r="182" spans="1:23">
      <c r="A182" s="360" t="s">
        <v>1408</v>
      </c>
      <c r="B182" s="360">
        <v>2013</v>
      </c>
      <c r="C182" s="360">
        <v>1</v>
      </c>
      <c r="D182" s="360">
        <v>136377356</v>
      </c>
      <c r="E182" s="360">
        <v>5011000</v>
      </c>
      <c r="F182" s="360">
        <v>1</v>
      </c>
      <c r="G182" s="360">
        <v>0</v>
      </c>
      <c r="H182" s="360">
        <v>610065</v>
      </c>
      <c r="I182" s="360" t="s">
        <v>148</v>
      </c>
      <c r="J182" s="361">
        <v>490.88</v>
      </c>
      <c r="L182" s="360">
        <v>36480518</v>
      </c>
      <c r="Q182" s="360">
        <v>13203</v>
      </c>
      <c r="R182" s="362">
        <v>13203</v>
      </c>
      <c r="S182" s="360" t="s">
        <v>455</v>
      </c>
      <c r="T182" s="360">
        <v>1423</v>
      </c>
      <c r="U182" s="360" t="s">
        <v>368</v>
      </c>
      <c r="V182" s="360" t="s">
        <v>369</v>
      </c>
      <c r="W182" s="360">
        <v>1000</v>
      </c>
    </row>
    <row r="183" spans="1:23">
      <c r="A183" s="360" t="s">
        <v>1408</v>
      </c>
      <c r="B183" s="360">
        <v>2013</v>
      </c>
      <c r="C183" s="360">
        <v>1</v>
      </c>
      <c r="D183" s="360">
        <v>136533302</v>
      </c>
      <c r="E183" s="360">
        <v>5011000</v>
      </c>
      <c r="F183" s="360">
        <v>1</v>
      </c>
      <c r="G183" s="360">
        <v>0</v>
      </c>
      <c r="H183" s="360">
        <v>530190</v>
      </c>
      <c r="I183" s="360" t="s">
        <v>143</v>
      </c>
      <c r="J183" s="361">
        <v>1607</v>
      </c>
      <c r="K183" s="360" t="s">
        <v>1856</v>
      </c>
      <c r="L183" s="360">
        <v>3407</v>
      </c>
      <c r="Q183" s="360">
        <v>13203</v>
      </c>
      <c r="R183" s="362">
        <v>13203</v>
      </c>
      <c r="S183" s="360" t="s">
        <v>455</v>
      </c>
      <c r="T183" s="360">
        <v>1423</v>
      </c>
      <c r="U183" s="360" t="s">
        <v>368</v>
      </c>
      <c r="V183" s="360" t="s">
        <v>369</v>
      </c>
      <c r="W183" s="360">
        <v>1000</v>
      </c>
    </row>
    <row r="184" spans="1:23">
      <c r="A184" s="360" t="s">
        <v>1408</v>
      </c>
      <c r="B184" s="360">
        <v>2013</v>
      </c>
      <c r="C184" s="360">
        <v>1</v>
      </c>
      <c r="D184" s="360">
        <v>136601078</v>
      </c>
      <c r="E184" s="360">
        <v>5011000</v>
      </c>
      <c r="F184" s="360">
        <v>1</v>
      </c>
      <c r="G184" s="360">
        <v>0</v>
      </c>
      <c r="H184" s="360">
        <v>530190</v>
      </c>
      <c r="I184" s="360" t="s">
        <v>143</v>
      </c>
      <c r="J184" s="361">
        <v>-1607</v>
      </c>
      <c r="K184" s="360" t="s">
        <v>1857</v>
      </c>
      <c r="L184" s="360">
        <v>122401402</v>
      </c>
      <c r="Q184" s="360">
        <v>13203</v>
      </c>
      <c r="R184" s="362">
        <v>13203</v>
      </c>
      <c r="S184" s="360" t="s">
        <v>455</v>
      </c>
      <c r="T184" s="360">
        <v>1423</v>
      </c>
      <c r="U184" s="360" t="s">
        <v>368</v>
      </c>
      <c r="V184" s="360" t="s">
        <v>369</v>
      </c>
      <c r="W184" s="360">
        <v>1000</v>
      </c>
    </row>
    <row r="185" spans="1:23">
      <c r="A185" s="360" t="s">
        <v>1408</v>
      </c>
      <c r="B185" s="360">
        <v>2013</v>
      </c>
      <c r="C185" s="360">
        <v>1</v>
      </c>
      <c r="D185" s="360">
        <v>136601078</v>
      </c>
      <c r="E185" s="360">
        <v>5011000</v>
      </c>
      <c r="F185" s="360">
        <v>1</v>
      </c>
      <c r="G185" s="360">
        <v>0</v>
      </c>
      <c r="H185" s="360">
        <v>583300</v>
      </c>
      <c r="I185" s="360" t="s">
        <v>456</v>
      </c>
      <c r="J185" s="361">
        <v>1607</v>
      </c>
      <c r="K185" s="360" t="s">
        <v>1857</v>
      </c>
      <c r="L185" s="360">
        <v>122401402</v>
      </c>
      <c r="Q185" s="360">
        <v>13203</v>
      </c>
      <c r="R185" s="362">
        <v>13203</v>
      </c>
      <c r="S185" s="360" t="s">
        <v>455</v>
      </c>
      <c r="T185" s="360">
        <v>1423</v>
      </c>
      <c r="U185" s="360" t="s">
        <v>368</v>
      </c>
      <c r="V185" s="360" t="s">
        <v>369</v>
      </c>
      <c r="W185" s="360">
        <v>1000</v>
      </c>
    </row>
    <row r="186" spans="1:23">
      <c r="A186" s="360" t="s">
        <v>1408</v>
      </c>
      <c r="B186" s="360">
        <v>2013</v>
      </c>
      <c r="C186" s="360">
        <v>1</v>
      </c>
      <c r="D186" s="360">
        <v>136620464</v>
      </c>
      <c r="E186" s="360">
        <v>5011000</v>
      </c>
      <c r="F186" s="360">
        <v>1</v>
      </c>
      <c r="G186" s="360">
        <v>0</v>
      </c>
      <c r="H186" s="360">
        <v>610065</v>
      </c>
      <c r="I186" s="360" t="s">
        <v>148</v>
      </c>
      <c r="J186" s="361">
        <v>490.88</v>
      </c>
      <c r="L186" s="360">
        <v>36619159</v>
      </c>
      <c r="Q186" s="360">
        <v>13203</v>
      </c>
      <c r="R186" s="362">
        <v>13203</v>
      </c>
      <c r="S186" s="360" t="s">
        <v>455</v>
      </c>
      <c r="T186" s="360">
        <v>1423</v>
      </c>
      <c r="U186" s="360" t="s">
        <v>368</v>
      </c>
      <c r="V186" s="360" t="s">
        <v>369</v>
      </c>
      <c r="W186" s="360">
        <v>1000</v>
      </c>
    </row>
    <row r="187" spans="1:23">
      <c r="A187" s="360" t="s">
        <v>1408</v>
      </c>
      <c r="B187" s="360">
        <v>2013</v>
      </c>
      <c r="C187" s="360">
        <v>1</v>
      </c>
      <c r="D187" s="360">
        <v>136620465</v>
      </c>
      <c r="E187" s="360">
        <v>5011000</v>
      </c>
      <c r="F187" s="360">
        <v>1</v>
      </c>
      <c r="G187" s="360">
        <v>0</v>
      </c>
      <c r="H187" s="360">
        <v>610065</v>
      </c>
      <c r="I187" s="360" t="s">
        <v>148</v>
      </c>
      <c r="J187" s="361">
        <v>490.88</v>
      </c>
      <c r="L187" s="360">
        <v>36619155</v>
      </c>
      <c r="Q187" s="360">
        <v>13203</v>
      </c>
      <c r="R187" s="362">
        <v>13203</v>
      </c>
      <c r="S187" s="360" t="s">
        <v>455</v>
      </c>
      <c r="T187" s="360">
        <v>1423</v>
      </c>
      <c r="U187" s="360" t="s">
        <v>368</v>
      </c>
      <c r="V187" s="360" t="s">
        <v>369</v>
      </c>
      <c r="W187" s="360">
        <v>1000</v>
      </c>
    </row>
    <row r="188" spans="1:23">
      <c r="A188" s="360" t="s">
        <v>1408</v>
      </c>
      <c r="B188" s="360">
        <v>2013</v>
      </c>
      <c r="C188" s="360">
        <v>1</v>
      </c>
      <c r="D188" s="360">
        <v>136620466</v>
      </c>
      <c r="E188" s="360">
        <v>5011000</v>
      </c>
      <c r="F188" s="360">
        <v>1</v>
      </c>
      <c r="G188" s="360">
        <v>0</v>
      </c>
      <c r="H188" s="360">
        <v>610065</v>
      </c>
      <c r="I188" s="360" t="s">
        <v>148</v>
      </c>
      <c r="J188" s="361">
        <v>490.88</v>
      </c>
      <c r="L188" s="360">
        <v>36619156</v>
      </c>
      <c r="Q188" s="360">
        <v>13203</v>
      </c>
      <c r="R188" s="362">
        <v>13203</v>
      </c>
      <c r="S188" s="360" t="s">
        <v>455</v>
      </c>
      <c r="T188" s="360">
        <v>1423</v>
      </c>
      <c r="U188" s="360" t="s">
        <v>368</v>
      </c>
      <c r="V188" s="360" t="s">
        <v>369</v>
      </c>
      <c r="W188" s="360">
        <v>1000</v>
      </c>
    </row>
    <row r="189" spans="1:23">
      <c r="A189" s="360" t="s">
        <v>1408</v>
      </c>
      <c r="B189" s="360">
        <v>2013</v>
      </c>
      <c r="C189" s="360">
        <v>1</v>
      </c>
      <c r="D189" s="360">
        <v>136620467</v>
      </c>
      <c r="E189" s="360">
        <v>5011000</v>
      </c>
      <c r="F189" s="360">
        <v>1</v>
      </c>
      <c r="G189" s="360">
        <v>0</v>
      </c>
      <c r="H189" s="360">
        <v>610065</v>
      </c>
      <c r="I189" s="360" t="s">
        <v>148</v>
      </c>
      <c r="J189" s="361">
        <v>490.88</v>
      </c>
      <c r="L189" s="360">
        <v>36619157</v>
      </c>
      <c r="Q189" s="360">
        <v>13203</v>
      </c>
      <c r="R189" s="362">
        <v>13203</v>
      </c>
      <c r="S189" s="360" t="s">
        <v>455</v>
      </c>
      <c r="T189" s="360">
        <v>1423</v>
      </c>
      <c r="U189" s="360" t="s">
        <v>368</v>
      </c>
      <c r="V189" s="360" t="s">
        <v>369</v>
      </c>
      <c r="W189" s="360">
        <v>1000</v>
      </c>
    </row>
    <row r="190" spans="1:23">
      <c r="A190" s="360" t="s">
        <v>1408</v>
      </c>
      <c r="B190" s="360">
        <v>2013</v>
      </c>
      <c r="C190" s="360">
        <v>1</v>
      </c>
      <c r="D190" s="360">
        <v>136620489</v>
      </c>
      <c r="E190" s="360">
        <v>5011000</v>
      </c>
      <c r="F190" s="360">
        <v>1</v>
      </c>
      <c r="G190" s="360">
        <v>0</v>
      </c>
      <c r="H190" s="360">
        <v>610065</v>
      </c>
      <c r="I190" s="360" t="s">
        <v>148</v>
      </c>
      <c r="J190" s="361">
        <v>490.88</v>
      </c>
      <c r="L190" s="360">
        <v>36619210</v>
      </c>
      <c r="Q190" s="360">
        <v>13203</v>
      </c>
      <c r="R190" s="362">
        <v>13203</v>
      </c>
      <c r="S190" s="360" t="s">
        <v>455</v>
      </c>
      <c r="T190" s="360">
        <v>1423</v>
      </c>
      <c r="U190" s="360" t="s">
        <v>368</v>
      </c>
      <c r="V190" s="360" t="s">
        <v>369</v>
      </c>
      <c r="W190" s="360">
        <v>1000</v>
      </c>
    </row>
    <row r="191" spans="1:23">
      <c r="A191" s="360" t="s">
        <v>1408</v>
      </c>
      <c r="B191" s="360">
        <v>2013</v>
      </c>
      <c r="C191" s="360">
        <v>1</v>
      </c>
      <c r="D191" s="360">
        <v>136620490</v>
      </c>
      <c r="E191" s="360">
        <v>5011000</v>
      </c>
      <c r="F191" s="360">
        <v>1</v>
      </c>
      <c r="G191" s="360">
        <v>0</v>
      </c>
      <c r="H191" s="360">
        <v>610065</v>
      </c>
      <c r="I191" s="360" t="s">
        <v>148</v>
      </c>
      <c r="J191" s="361">
        <v>490.88</v>
      </c>
      <c r="L191" s="360">
        <v>36619211</v>
      </c>
      <c r="Q191" s="360">
        <v>13203</v>
      </c>
      <c r="R191" s="362">
        <v>13203</v>
      </c>
      <c r="S191" s="360" t="s">
        <v>455</v>
      </c>
      <c r="T191" s="360">
        <v>1423</v>
      </c>
      <c r="U191" s="360" t="s">
        <v>368</v>
      </c>
      <c r="V191" s="360" t="s">
        <v>369</v>
      </c>
      <c r="W191" s="360">
        <v>1000</v>
      </c>
    </row>
    <row r="192" spans="1:23">
      <c r="A192" s="360" t="s">
        <v>1408</v>
      </c>
      <c r="B192" s="360">
        <v>2013</v>
      </c>
      <c r="C192" s="360">
        <v>1</v>
      </c>
      <c r="D192" s="360">
        <v>136620491</v>
      </c>
      <c r="E192" s="360">
        <v>5011000</v>
      </c>
      <c r="F192" s="360">
        <v>1</v>
      </c>
      <c r="G192" s="360">
        <v>0</v>
      </c>
      <c r="H192" s="360">
        <v>610065</v>
      </c>
      <c r="I192" s="360" t="s">
        <v>148</v>
      </c>
      <c r="J192" s="361">
        <v>490.88</v>
      </c>
      <c r="L192" s="360">
        <v>36619212</v>
      </c>
      <c r="Q192" s="360">
        <v>13203</v>
      </c>
      <c r="R192" s="362">
        <v>13203</v>
      </c>
      <c r="S192" s="360" t="s">
        <v>455</v>
      </c>
      <c r="T192" s="360">
        <v>1423</v>
      </c>
      <c r="U192" s="360" t="s">
        <v>368</v>
      </c>
      <c r="V192" s="360" t="s">
        <v>369</v>
      </c>
      <c r="W192" s="360">
        <v>1000</v>
      </c>
    </row>
    <row r="193" spans="1:23">
      <c r="A193" s="360" t="s">
        <v>1408</v>
      </c>
      <c r="B193" s="360">
        <v>2013</v>
      </c>
      <c r="C193" s="360">
        <v>1</v>
      </c>
      <c r="D193" s="360">
        <v>136648250</v>
      </c>
      <c r="E193" s="360">
        <v>5011000</v>
      </c>
      <c r="F193" s="360">
        <v>1</v>
      </c>
      <c r="G193" s="360">
        <v>0</v>
      </c>
      <c r="H193" s="360">
        <v>530095</v>
      </c>
      <c r="I193" s="360" t="s">
        <v>457</v>
      </c>
      <c r="J193" s="361">
        <v>10252.799999999999</v>
      </c>
      <c r="K193" s="360" t="s">
        <v>1858</v>
      </c>
      <c r="L193" s="360">
        <v>122410127</v>
      </c>
      <c r="Q193" s="360">
        <v>13203</v>
      </c>
      <c r="R193" s="362">
        <v>13203</v>
      </c>
      <c r="S193" s="360" t="s">
        <v>455</v>
      </c>
      <c r="T193" s="360">
        <v>1423</v>
      </c>
      <c r="U193" s="360" t="s">
        <v>368</v>
      </c>
      <c r="V193" s="360" t="s">
        <v>369</v>
      </c>
      <c r="W193" s="360">
        <v>1000</v>
      </c>
    </row>
    <row r="194" spans="1:23">
      <c r="A194" s="360" t="s">
        <v>1408</v>
      </c>
      <c r="B194" s="360">
        <v>2013</v>
      </c>
      <c r="C194" s="360">
        <v>1</v>
      </c>
      <c r="D194" s="360">
        <v>136648250</v>
      </c>
      <c r="E194" s="360">
        <v>5011000</v>
      </c>
      <c r="F194" s="360">
        <v>1</v>
      </c>
      <c r="G194" s="360">
        <v>0</v>
      </c>
      <c r="H194" s="360">
        <v>530095</v>
      </c>
      <c r="I194" s="360" t="s">
        <v>457</v>
      </c>
      <c r="J194" s="361">
        <v>30439</v>
      </c>
      <c r="K194" s="360" t="s">
        <v>1858</v>
      </c>
      <c r="L194" s="360">
        <v>122410127</v>
      </c>
      <c r="Q194" s="360">
        <v>13203</v>
      </c>
      <c r="R194" s="362">
        <v>13203</v>
      </c>
      <c r="S194" s="360" t="s">
        <v>455</v>
      </c>
      <c r="T194" s="360">
        <v>1423</v>
      </c>
      <c r="U194" s="360" t="s">
        <v>368</v>
      </c>
      <c r="V194" s="360" t="s">
        <v>369</v>
      </c>
      <c r="W194" s="360">
        <v>1000</v>
      </c>
    </row>
    <row r="195" spans="1:23">
      <c r="A195" s="360" t="s">
        <v>1408</v>
      </c>
      <c r="B195" s="360">
        <v>2013</v>
      </c>
      <c r="C195" s="360">
        <v>1</v>
      </c>
      <c r="D195" s="360">
        <v>136651451</v>
      </c>
      <c r="E195" s="360">
        <v>5011000</v>
      </c>
      <c r="F195" s="360">
        <v>1</v>
      </c>
      <c r="G195" s="360">
        <v>0</v>
      </c>
      <c r="H195" s="360">
        <v>503140</v>
      </c>
      <c r="I195" s="360" t="s">
        <v>112</v>
      </c>
      <c r="J195" s="361">
        <v>1752.86</v>
      </c>
      <c r="K195" s="360" t="s">
        <v>464</v>
      </c>
      <c r="L195" s="360">
        <v>122414793</v>
      </c>
      <c r="Q195" s="360">
        <v>13203</v>
      </c>
      <c r="R195" s="362">
        <v>13203</v>
      </c>
      <c r="S195" s="360" t="s">
        <v>455</v>
      </c>
      <c r="T195" s="360">
        <v>1423</v>
      </c>
      <c r="U195" s="360" t="s">
        <v>368</v>
      </c>
      <c r="V195" s="360" t="s">
        <v>369</v>
      </c>
      <c r="W195" s="360">
        <v>1000</v>
      </c>
    </row>
    <row r="196" spans="1:23">
      <c r="A196" s="360" t="s">
        <v>1408</v>
      </c>
      <c r="B196" s="360">
        <v>2013</v>
      </c>
      <c r="C196" s="360">
        <v>1</v>
      </c>
      <c r="D196" s="360">
        <v>136651509</v>
      </c>
      <c r="E196" s="360">
        <v>5011000</v>
      </c>
      <c r="F196" s="360">
        <v>1</v>
      </c>
      <c r="G196" s="360">
        <v>0</v>
      </c>
      <c r="H196" s="360">
        <v>503140</v>
      </c>
      <c r="I196" s="360" t="s">
        <v>112</v>
      </c>
      <c r="J196" s="361">
        <v>127.42</v>
      </c>
      <c r="K196" s="360" t="s">
        <v>364</v>
      </c>
      <c r="L196" s="360">
        <v>122414794</v>
      </c>
      <c r="Q196" s="360">
        <v>13203</v>
      </c>
      <c r="R196" s="362">
        <v>13203</v>
      </c>
      <c r="S196" s="360" t="s">
        <v>455</v>
      </c>
      <c r="T196" s="360">
        <v>1423</v>
      </c>
      <c r="U196" s="360" t="s">
        <v>368</v>
      </c>
      <c r="V196" s="360" t="s">
        <v>369</v>
      </c>
      <c r="W196" s="360">
        <v>1000</v>
      </c>
    </row>
    <row r="197" spans="1:23">
      <c r="A197" s="360" t="s">
        <v>1408</v>
      </c>
      <c r="B197" s="360">
        <v>2013</v>
      </c>
      <c r="C197" s="360">
        <v>1</v>
      </c>
      <c r="D197" s="360">
        <v>136673682</v>
      </c>
      <c r="E197" s="360">
        <v>5011000</v>
      </c>
      <c r="F197" s="360">
        <v>1</v>
      </c>
      <c r="G197" s="360">
        <v>0</v>
      </c>
      <c r="H197" s="360">
        <v>530065</v>
      </c>
      <c r="I197" s="360" t="s">
        <v>179</v>
      </c>
      <c r="J197" s="361">
        <v>16598.97</v>
      </c>
      <c r="K197" s="360" t="s">
        <v>449</v>
      </c>
      <c r="L197" s="360">
        <v>122418308</v>
      </c>
      <c r="Q197" s="360">
        <v>13203</v>
      </c>
      <c r="R197" s="362">
        <v>13203</v>
      </c>
      <c r="S197" s="360" t="s">
        <v>455</v>
      </c>
      <c r="T197" s="360">
        <v>1423</v>
      </c>
      <c r="U197" s="360" t="s">
        <v>368</v>
      </c>
      <c r="V197" s="360" t="s">
        <v>369</v>
      </c>
      <c r="W197" s="360">
        <v>1000</v>
      </c>
    </row>
    <row r="198" spans="1:23">
      <c r="A198" s="360" t="s">
        <v>1408</v>
      </c>
      <c r="B198" s="360">
        <v>2013</v>
      </c>
      <c r="C198" s="360">
        <v>1</v>
      </c>
      <c r="D198" s="360">
        <v>136699404</v>
      </c>
      <c r="E198" s="360">
        <v>5011000</v>
      </c>
      <c r="F198" s="360">
        <v>1</v>
      </c>
      <c r="G198" s="360">
        <v>0</v>
      </c>
      <c r="H198" s="360">
        <v>583300</v>
      </c>
      <c r="I198" s="360" t="s">
        <v>456</v>
      </c>
      <c r="J198" s="361">
        <v>-1607</v>
      </c>
      <c r="K198" s="360" t="s">
        <v>1859</v>
      </c>
      <c r="L198" s="360">
        <v>1800077850</v>
      </c>
      <c r="Q198" s="360">
        <v>13203</v>
      </c>
      <c r="R198" s="362">
        <v>13203</v>
      </c>
      <c r="S198" s="360" t="s">
        <v>455</v>
      </c>
      <c r="T198" s="360">
        <v>1423</v>
      </c>
      <c r="U198" s="360" t="s">
        <v>368</v>
      </c>
      <c r="V198" s="360" t="s">
        <v>369</v>
      </c>
      <c r="W198" s="360">
        <v>1000</v>
      </c>
    </row>
    <row r="199" spans="1:23">
      <c r="A199" s="360" t="s">
        <v>1408</v>
      </c>
      <c r="B199" s="360">
        <v>2013</v>
      </c>
      <c r="C199" s="360">
        <v>1</v>
      </c>
      <c r="D199" s="360">
        <v>136699404</v>
      </c>
      <c r="E199" s="360">
        <v>5011000</v>
      </c>
      <c r="F199" s="360">
        <v>1</v>
      </c>
      <c r="G199" s="360">
        <v>0</v>
      </c>
      <c r="H199" s="360">
        <v>548530</v>
      </c>
      <c r="I199" s="360" t="s">
        <v>460</v>
      </c>
      <c r="J199" s="361">
        <v>-32439.26</v>
      </c>
      <c r="K199" s="360" t="s">
        <v>1859</v>
      </c>
      <c r="L199" s="360">
        <v>1800077850</v>
      </c>
      <c r="Q199" s="360">
        <v>13203</v>
      </c>
      <c r="R199" s="362">
        <v>13203</v>
      </c>
      <c r="S199" s="360" t="s">
        <v>455</v>
      </c>
      <c r="T199" s="360">
        <v>1423</v>
      </c>
      <c r="U199" s="360" t="s">
        <v>368</v>
      </c>
      <c r="V199" s="360" t="s">
        <v>369</v>
      </c>
      <c r="W199" s="360">
        <v>1000</v>
      </c>
    </row>
    <row r="200" spans="1:23">
      <c r="A200" s="360" t="s">
        <v>1408</v>
      </c>
      <c r="B200" s="360">
        <v>2013</v>
      </c>
      <c r="C200" s="360">
        <v>1</v>
      </c>
      <c r="D200" s="360">
        <v>136699404</v>
      </c>
      <c r="E200" s="360">
        <v>5011000</v>
      </c>
      <c r="F200" s="360">
        <v>1</v>
      </c>
      <c r="G200" s="360">
        <v>0</v>
      </c>
      <c r="H200" s="360">
        <v>545400</v>
      </c>
      <c r="I200" s="360" t="s">
        <v>144</v>
      </c>
      <c r="J200" s="361">
        <v>-192.8</v>
      </c>
      <c r="K200" s="360" t="s">
        <v>1859</v>
      </c>
      <c r="L200" s="360">
        <v>1800077850</v>
      </c>
      <c r="Q200" s="360">
        <v>13203</v>
      </c>
      <c r="R200" s="362">
        <v>13203</v>
      </c>
      <c r="S200" s="360" t="s">
        <v>455</v>
      </c>
      <c r="T200" s="360">
        <v>1423</v>
      </c>
      <c r="U200" s="360" t="s">
        <v>368</v>
      </c>
      <c r="V200" s="360" t="s">
        <v>369</v>
      </c>
      <c r="W200" s="360">
        <v>1000</v>
      </c>
    </row>
    <row r="201" spans="1:23">
      <c r="A201" s="360" t="s">
        <v>1408</v>
      </c>
      <c r="B201" s="360">
        <v>2013</v>
      </c>
      <c r="C201" s="360">
        <v>1</v>
      </c>
      <c r="D201" s="360">
        <v>136699404</v>
      </c>
      <c r="E201" s="360">
        <v>5011000</v>
      </c>
      <c r="F201" s="360">
        <v>1</v>
      </c>
      <c r="G201" s="360">
        <v>0</v>
      </c>
      <c r="H201" s="360">
        <v>535300</v>
      </c>
      <c r="I201" s="360" t="s">
        <v>465</v>
      </c>
      <c r="J201" s="361">
        <v>200</v>
      </c>
      <c r="K201" s="360" t="s">
        <v>466</v>
      </c>
      <c r="L201" s="360">
        <v>1800077850</v>
      </c>
      <c r="Q201" s="360">
        <v>13203</v>
      </c>
      <c r="R201" s="362">
        <v>13203</v>
      </c>
      <c r="S201" s="360" t="s">
        <v>455</v>
      </c>
      <c r="T201" s="360">
        <v>1423</v>
      </c>
      <c r="U201" s="360" t="s">
        <v>368</v>
      </c>
      <c r="V201" s="360" t="s">
        <v>369</v>
      </c>
      <c r="W201" s="360">
        <v>1000</v>
      </c>
    </row>
    <row r="202" spans="1:23">
      <c r="A202" s="360" t="s">
        <v>1408</v>
      </c>
      <c r="B202" s="360">
        <v>2013</v>
      </c>
      <c r="C202" s="360">
        <v>1</v>
      </c>
      <c r="D202" s="360">
        <v>136699404</v>
      </c>
      <c r="E202" s="360">
        <v>5011000</v>
      </c>
      <c r="F202" s="360">
        <v>1</v>
      </c>
      <c r="G202" s="360">
        <v>0</v>
      </c>
      <c r="H202" s="360">
        <v>535300</v>
      </c>
      <c r="I202" s="360" t="s">
        <v>465</v>
      </c>
      <c r="J202" s="361">
        <v>-200</v>
      </c>
      <c r="K202" s="360" t="s">
        <v>467</v>
      </c>
      <c r="L202" s="360">
        <v>1800077850</v>
      </c>
      <c r="Q202" s="360">
        <v>13203</v>
      </c>
      <c r="R202" s="362">
        <v>13203</v>
      </c>
      <c r="S202" s="360" t="s">
        <v>455</v>
      </c>
      <c r="T202" s="360">
        <v>1423</v>
      </c>
      <c r="U202" s="360" t="s">
        <v>368</v>
      </c>
      <c r="V202" s="360" t="s">
        <v>369</v>
      </c>
      <c r="W202" s="360">
        <v>1000</v>
      </c>
    </row>
    <row r="203" spans="1:23">
      <c r="A203" s="360" t="s">
        <v>1408</v>
      </c>
      <c r="B203" s="360">
        <v>2013</v>
      </c>
      <c r="C203" s="360">
        <v>1</v>
      </c>
      <c r="D203" s="360">
        <v>136699404</v>
      </c>
      <c r="E203" s="360">
        <v>5011000</v>
      </c>
      <c r="F203" s="360">
        <v>1</v>
      </c>
      <c r="G203" s="360">
        <v>0</v>
      </c>
      <c r="H203" s="360">
        <v>535225</v>
      </c>
      <c r="I203" s="360" t="s">
        <v>468</v>
      </c>
      <c r="J203" s="361">
        <v>200</v>
      </c>
      <c r="K203" s="360" t="s">
        <v>467</v>
      </c>
      <c r="L203" s="360">
        <v>1800077850</v>
      </c>
      <c r="Q203" s="360">
        <v>13203</v>
      </c>
      <c r="R203" s="362">
        <v>13203</v>
      </c>
      <c r="S203" s="360" t="s">
        <v>455</v>
      </c>
      <c r="T203" s="360">
        <v>1423</v>
      </c>
      <c r="U203" s="360" t="s">
        <v>368</v>
      </c>
      <c r="V203" s="360" t="s">
        <v>369</v>
      </c>
      <c r="W203" s="360">
        <v>1000</v>
      </c>
    </row>
    <row r="204" spans="1:23">
      <c r="A204" s="360" t="s">
        <v>1408</v>
      </c>
      <c r="B204" s="360">
        <v>2013</v>
      </c>
      <c r="C204" s="360">
        <v>1</v>
      </c>
      <c r="D204" s="360">
        <v>136699404</v>
      </c>
      <c r="E204" s="360">
        <v>5011000</v>
      </c>
      <c r="F204" s="360">
        <v>1</v>
      </c>
      <c r="G204" s="360">
        <v>0</v>
      </c>
      <c r="H204" s="360">
        <v>535225</v>
      </c>
      <c r="I204" s="360" t="s">
        <v>468</v>
      </c>
      <c r="J204" s="361">
        <v>-200</v>
      </c>
      <c r="K204" s="360" t="s">
        <v>1859</v>
      </c>
      <c r="L204" s="360">
        <v>1800077850</v>
      </c>
      <c r="Q204" s="360">
        <v>13203</v>
      </c>
      <c r="R204" s="362">
        <v>13203</v>
      </c>
      <c r="S204" s="360" t="s">
        <v>455</v>
      </c>
      <c r="T204" s="360">
        <v>1423</v>
      </c>
      <c r="U204" s="360" t="s">
        <v>368</v>
      </c>
      <c r="V204" s="360" t="s">
        <v>369</v>
      </c>
      <c r="W204" s="360">
        <v>1000</v>
      </c>
    </row>
    <row r="205" spans="1:23">
      <c r="A205" s="360" t="s">
        <v>1408</v>
      </c>
      <c r="B205" s="360">
        <v>2013</v>
      </c>
      <c r="C205" s="360">
        <v>1</v>
      </c>
      <c r="D205" s="360">
        <v>136699404</v>
      </c>
      <c r="E205" s="360">
        <v>5011000</v>
      </c>
      <c r="F205" s="360">
        <v>1</v>
      </c>
      <c r="G205" s="360">
        <v>0</v>
      </c>
      <c r="H205" s="360">
        <v>530110</v>
      </c>
      <c r="I205" s="360" t="s">
        <v>462</v>
      </c>
      <c r="J205" s="361">
        <v>-2533</v>
      </c>
      <c r="K205" s="360" t="s">
        <v>1859</v>
      </c>
      <c r="L205" s="360">
        <v>1800077850</v>
      </c>
      <c r="Q205" s="360">
        <v>13203</v>
      </c>
      <c r="R205" s="362">
        <v>13203</v>
      </c>
      <c r="S205" s="360" t="s">
        <v>455</v>
      </c>
      <c r="T205" s="360">
        <v>1423</v>
      </c>
      <c r="U205" s="360" t="s">
        <v>368</v>
      </c>
      <c r="V205" s="360" t="s">
        <v>369</v>
      </c>
      <c r="W205" s="360">
        <v>1000</v>
      </c>
    </row>
    <row r="206" spans="1:23">
      <c r="A206" s="360" t="s">
        <v>1408</v>
      </c>
      <c r="B206" s="360">
        <v>2013</v>
      </c>
      <c r="C206" s="360">
        <v>1</v>
      </c>
      <c r="D206" s="360">
        <v>136699404</v>
      </c>
      <c r="E206" s="360">
        <v>5011000</v>
      </c>
      <c r="F206" s="360">
        <v>1</v>
      </c>
      <c r="G206" s="360">
        <v>0</v>
      </c>
      <c r="H206" s="360">
        <v>530190</v>
      </c>
      <c r="I206" s="360" t="s">
        <v>143</v>
      </c>
      <c r="J206" s="361">
        <v>-2112.36</v>
      </c>
      <c r="K206" s="360" t="s">
        <v>1859</v>
      </c>
      <c r="L206" s="360">
        <v>1800077850</v>
      </c>
      <c r="Q206" s="360">
        <v>13203</v>
      </c>
      <c r="R206" s="362">
        <v>13203</v>
      </c>
      <c r="S206" s="360" t="s">
        <v>455</v>
      </c>
      <c r="T206" s="360">
        <v>1423</v>
      </c>
      <c r="U206" s="360" t="s">
        <v>368</v>
      </c>
      <c r="V206" s="360" t="s">
        <v>369</v>
      </c>
      <c r="W206" s="360">
        <v>1000</v>
      </c>
    </row>
    <row r="207" spans="1:23">
      <c r="A207" s="360" t="s">
        <v>1408</v>
      </c>
      <c r="B207" s="360">
        <v>2013</v>
      </c>
      <c r="C207" s="360">
        <v>1</v>
      </c>
      <c r="D207" s="360">
        <v>136699404</v>
      </c>
      <c r="E207" s="360">
        <v>5011000</v>
      </c>
      <c r="F207" s="360">
        <v>1</v>
      </c>
      <c r="G207" s="360">
        <v>0</v>
      </c>
      <c r="H207" s="360">
        <v>530065</v>
      </c>
      <c r="I207" s="360" t="s">
        <v>179</v>
      </c>
      <c r="J207" s="361">
        <v>-16598.97</v>
      </c>
      <c r="K207" s="360" t="s">
        <v>1859</v>
      </c>
      <c r="L207" s="360">
        <v>1800077850</v>
      </c>
      <c r="Q207" s="360">
        <v>13203</v>
      </c>
      <c r="R207" s="362">
        <v>13203</v>
      </c>
      <c r="S207" s="360" t="s">
        <v>455</v>
      </c>
      <c r="T207" s="360">
        <v>1423</v>
      </c>
      <c r="U207" s="360" t="s">
        <v>368</v>
      </c>
      <c r="V207" s="360" t="s">
        <v>369</v>
      </c>
      <c r="W207" s="360">
        <v>1000</v>
      </c>
    </row>
    <row r="208" spans="1:23">
      <c r="A208" s="360" t="s">
        <v>1408</v>
      </c>
      <c r="B208" s="360">
        <v>2013</v>
      </c>
      <c r="C208" s="360">
        <v>1</v>
      </c>
      <c r="D208" s="360">
        <v>136699404</v>
      </c>
      <c r="E208" s="360">
        <v>5011000</v>
      </c>
      <c r="F208" s="360">
        <v>1</v>
      </c>
      <c r="G208" s="360">
        <v>0</v>
      </c>
      <c r="H208" s="360">
        <v>530095</v>
      </c>
      <c r="I208" s="360" t="s">
        <v>457</v>
      </c>
      <c r="J208" s="361">
        <v>-54492.76</v>
      </c>
      <c r="K208" s="360" t="s">
        <v>1859</v>
      </c>
      <c r="L208" s="360">
        <v>1800077850</v>
      </c>
      <c r="Q208" s="360">
        <v>13203</v>
      </c>
      <c r="R208" s="362">
        <v>13203</v>
      </c>
      <c r="S208" s="360" t="s">
        <v>455</v>
      </c>
      <c r="T208" s="360">
        <v>1423</v>
      </c>
      <c r="U208" s="360" t="s">
        <v>368</v>
      </c>
      <c r="V208" s="360" t="s">
        <v>369</v>
      </c>
      <c r="W208" s="360">
        <v>1000</v>
      </c>
    </row>
    <row r="209" spans="1:23">
      <c r="A209" s="360" t="s">
        <v>1408</v>
      </c>
      <c r="B209" s="360">
        <v>2013</v>
      </c>
      <c r="C209" s="360">
        <v>1</v>
      </c>
      <c r="D209" s="360">
        <v>136699404</v>
      </c>
      <c r="E209" s="360">
        <v>5011000</v>
      </c>
      <c r="F209" s="360">
        <v>1</v>
      </c>
      <c r="G209" s="360">
        <v>0</v>
      </c>
      <c r="H209" s="360">
        <v>503140</v>
      </c>
      <c r="I209" s="360" t="s">
        <v>112</v>
      </c>
      <c r="J209" s="361">
        <v>-1254.44</v>
      </c>
      <c r="K209" s="360" t="s">
        <v>1859</v>
      </c>
      <c r="L209" s="360">
        <v>1800077850</v>
      </c>
      <c r="Q209" s="360">
        <v>13203</v>
      </c>
      <c r="R209" s="362">
        <v>13203</v>
      </c>
      <c r="S209" s="360" t="s">
        <v>455</v>
      </c>
      <c r="T209" s="360">
        <v>1423</v>
      </c>
      <c r="U209" s="360" t="s">
        <v>368</v>
      </c>
      <c r="V209" s="360" t="s">
        <v>369</v>
      </c>
      <c r="W209" s="360">
        <v>1000</v>
      </c>
    </row>
    <row r="210" spans="1:23">
      <c r="A210" s="360" t="s">
        <v>1408</v>
      </c>
      <c r="B210" s="360">
        <v>2013</v>
      </c>
      <c r="C210" s="360">
        <v>1</v>
      </c>
      <c r="D210" s="360">
        <v>136699404</v>
      </c>
      <c r="E210" s="360">
        <v>5011000</v>
      </c>
      <c r="F210" s="360">
        <v>1</v>
      </c>
      <c r="G210" s="360">
        <v>0</v>
      </c>
      <c r="H210" s="360">
        <v>500110</v>
      </c>
      <c r="I210" s="360" t="s">
        <v>110</v>
      </c>
      <c r="J210" s="361">
        <v>-33459.519999999997</v>
      </c>
      <c r="K210" s="360" t="s">
        <v>1859</v>
      </c>
      <c r="L210" s="360">
        <v>1800077850</v>
      </c>
      <c r="Q210" s="360">
        <v>13203</v>
      </c>
      <c r="R210" s="362">
        <v>13203</v>
      </c>
      <c r="S210" s="360" t="s">
        <v>455</v>
      </c>
      <c r="T210" s="360">
        <v>1423</v>
      </c>
      <c r="U210" s="360" t="s">
        <v>368</v>
      </c>
      <c r="V210" s="360" t="s">
        <v>369</v>
      </c>
      <c r="W210" s="360">
        <v>1000</v>
      </c>
    </row>
    <row r="211" spans="1:23">
      <c r="A211" s="360" t="s">
        <v>1408</v>
      </c>
      <c r="B211" s="360">
        <v>2013</v>
      </c>
      <c r="C211" s="360">
        <v>1</v>
      </c>
      <c r="D211" s="360">
        <v>136751407</v>
      </c>
      <c r="E211" s="360">
        <v>5011200</v>
      </c>
      <c r="F211" s="360">
        <v>106</v>
      </c>
      <c r="G211" s="360">
        <v>0</v>
      </c>
      <c r="H211" s="360">
        <v>515102</v>
      </c>
      <c r="I211" s="360" t="s">
        <v>113</v>
      </c>
      <c r="J211" s="361">
        <v>-97183.49</v>
      </c>
      <c r="K211" s="360" t="s">
        <v>471</v>
      </c>
      <c r="L211" s="360">
        <v>122443918</v>
      </c>
      <c r="P211" s="360">
        <v>235372</v>
      </c>
      <c r="R211" s="362">
        <v>235372</v>
      </c>
      <c r="S211" s="360" t="s">
        <v>472</v>
      </c>
      <c r="T211" s="360">
        <v>1268</v>
      </c>
      <c r="U211" s="360" t="s">
        <v>473</v>
      </c>
      <c r="V211" s="360" t="s">
        <v>317</v>
      </c>
      <c r="W211" s="360">
        <v>1000</v>
      </c>
    </row>
    <row r="212" spans="1:23">
      <c r="A212" s="360" t="s">
        <v>1408</v>
      </c>
      <c r="B212" s="360">
        <v>2013</v>
      </c>
      <c r="C212" s="360">
        <v>1</v>
      </c>
      <c r="D212" s="360">
        <v>136751407</v>
      </c>
      <c r="E212" s="360">
        <v>5011200</v>
      </c>
      <c r="F212" s="360">
        <v>106</v>
      </c>
      <c r="G212" s="360">
        <v>0</v>
      </c>
      <c r="H212" s="360">
        <v>515102</v>
      </c>
      <c r="I212" s="360" t="s">
        <v>113</v>
      </c>
      <c r="J212" s="361">
        <v>95793.39</v>
      </c>
      <c r="K212" s="360" t="s">
        <v>474</v>
      </c>
      <c r="L212" s="360">
        <v>122443918</v>
      </c>
      <c r="P212" s="360">
        <v>235372</v>
      </c>
      <c r="R212" s="362">
        <v>235372</v>
      </c>
      <c r="S212" s="360" t="s">
        <v>472</v>
      </c>
      <c r="T212" s="360">
        <v>1268</v>
      </c>
      <c r="U212" s="360" t="s">
        <v>473</v>
      </c>
      <c r="V212" s="360" t="s">
        <v>317</v>
      </c>
      <c r="W212" s="360">
        <v>1000</v>
      </c>
    </row>
    <row r="213" spans="1:23">
      <c r="A213" s="360" t="s">
        <v>1408</v>
      </c>
      <c r="B213" s="360">
        <v>2013</v>
      </c>
      <c r="C213" s="360">
        <v>1</v>
      </c>
      <c r="D213" s="360">
        <v>136751407</v>
      </c>
      <c r="E213" s="360">
        <v>5011200</v>
      </c>
      <c r="F213" s="360">
        <v>114</v>
      </c>
      <c r="G213" s="360">
        <v>0</v>
      </c>
      <c r="H213" s="360">
        <v>515102</v>
      </c>
      <c r="I213" s="360" t="s">
        <v>113</v>
      </c>
      <c r="J213" s="361">
        <v>-270807.99</v>
      </c>
      <c r="K213" s="360" t="s">
        <v>475</v>
      </c>
      <c r="L213" s="360">
        <v>122443918</v>
      </c>
      <c r="P213" s="360">
        <v>235781</v>
      </c>
      <c r="R213" s="362">
        <v>235781</v>
      </c>
      <c r="S213" s="360" t="s">
        <v>476</v>
      </c>
      <c r="T213" s="360">
        <v>1268</v>
      </c>
      <c r="U213" s="360" t="s">
        <v>473</v>
      </c>
      <c r="V213" s="360" t="s">
        <v>317</v>
      </c>
      <c r="W213" s="360">
        <v>1000</v>
      </c>
    </row>
    <row r="214" spans="1:23">
      <c r="A214" s="360" t="s">
        <v>1408</v>
      </c>
      <c r="B214" s="360">
        <v>2013</v>
      </c>
      <c r="C214" s="360">
        <v>1</v>
      </c>
      <c r="D214" s="360">
        <v>136751407</v>
      </c>
      <c r="E214" s="360">
        <v>5011200</v>
      </c>
      <c r="F214" s="360">
        <v>114</v>
      </c>
      <c r="G214" s="360">
        <v>0</v>
      </c>
      <c r="H214" s="360">
        <v>515102</v>
      </c>
      <c r="I214" s="360" t="s">
        <v>113</v>
      </c>
      <c r="J214" s="361">
        <v>266029.3</v>
      </c>
      <c r="K214" s="360" t="s">
        <v>477</v>
      </c>
      <c r="L214" s="360">
        <v>122443918</v>
      </c>
      <c r="P214" s="360">
        <v>235781</v>
      </c>
      <c r="R214" s="362">
        <v>235781</v>
      </c>
      <c r="S214" s="360" t="s">
        <v>476</v>
      </c>
      <c r="T214" s="360">
        <v>1268</v>
      </c>
      <c r="U214" s="360" t="s">
        <v>473</v>
      </c>
      <c r="V214" s="360" t="s">
        <v>317</v>
      </c>
      <c r="W214" s="360">
        <v>1000</v>
      </c>
    </row>
    <row r="215" spans="1:23">
      <c r="A215" s="360" t="s">
        <v>1408</v>
      </c>
      <c r="B215" s="360">
        <v>2013</v>
      </c>
      <c r="C215" s="360">
        <v>1</v>
      </c>
      <c r="D215" s="360">
        <v>137498451</v>
      </c>
      <c r="E215" s="360">
        <v>5011900</v>
      </c>
      <c r="F215" s="360">
        <v>517500</v>
      </c>
      <c r="G215" s="360">
        <v>0</v>
      </c>
      <c r="H215" s="360">
        <v>515180</v>
      </c>
      <c r="I215" s="360" t="s">
        <v>1860</v>
      </c>
      <c r="J215" s="361">
        <v>2261484.0099999998</v>
      </c>
      <c r="K215" s="360" t="s">
        <v>1861</v>
      </c>
      <c r="L215" s="360">
        <v>122535492</v>
      </c>
      <c r="Q215" s="360">
        <v>12039</v>
      </c>
      <c r="R215" s="362">
        <v>12039</v>
      </c>
      <c r="S215" s="360" t="s">
        <v>1862</v>
      </c>
      <c r="T215" s="360">
        <v>1267</v>
      </c>
      <c r="U215" s="360" t="s">
        <v>1863</v>
      </c>
      <c r="V215" s="360" t="s">
        <v>317</v>
      </c>
      <c r="W215" s="360">
        <v>1000</v>
      </c>
    </row>
    <row r="216" spans="1:23">
      <c r="A216" s="360" t="s">
        <v>1408</v>
      </c>
      <c r="B216" s="360">
        <v>2013</v>
      </c>
      <c r="C216" s="360">
        <v>1</v>
      </c>
      <c r="D216" s="360">
        <v>137498452</v>
      </c>
      <c r="E216" s="360">
        <v>5011900</v>
      </c>
      <c r="F216" s="360">
        <v>1</v>
      </c>
      <c r="G216" s="360">
        <v>0</v>
      </c>
      <c r="H216" s="360">
        <v>515182</v>
      </c>
      <c r="I216" s="360" t="s">
        <v>1864</v>
      </c>
      <c r="J216" s="361">
        <v>-356098.62</v>
      </c>
      <c r="K216" s="360" t="s">
        <v>1865</v>
      </c>
      <c r="L216" s="360">
        <v>122535495</v>
      </c>
      <c r="Q216" s="360">
        <v>12074</v>
      </c>
      <c r="R216" s="362">
        <v>12074</v>
      </c>
      <c r="T216" s="360">
        <v>1423</v>
      </c>
      <c r="U216" s="360" t="s">
        <v>368</v>
      </c>
      <c r="V216" s="360" t="s">
        <v>369</v>
      </c>
      <c r="W216" s="360">
        <v>1000</v>
      </c>
    </row>
    <row r="217" spans="1:23">
      <c r="A217" s="360" t="s">
        <v>1408</v>
      </c>
      <c r="B217" s="360">
        <v>2013</v>
      </c>
      <c r="C217" s="360">
        <v>1</v>
      </c>
      <c r="D217" s="360">
        <v>136499954</v>
      </c>
      <c r="E217" s="360">
        <v>5012000</v>
      </c>
      <c r="F217" s="360">
        <v>517000</v>
      </c>
      <c r="G217" s="360">
        <v>0</v>
      </c>
      <c r="H217" s="360">
        <v>513100</v>
      </c>
      <c r="I217" s="360" t="s">
        <v>155</v>
      </c>
      <c r="J217" s="361">
        <v>10947.89</v>
      </c>
      <c r="K217" s="360" t="s">
        <v>1866</v>
      </c>
      <c r="L217" s="360">
        <v>1902896478</v>
      </c>
      <c r="M217" s="360">
        <v>110225</v>
      </c>
      <c r="N217" s="360" t="s">
        <v>478</v>
      </c>
      <c r="P217" s="360">
        <v>203246</v>
      </c>
      <c r="R217" s="362">
        <v>203246</v>
      </c>
      <c r="S217" s="360" t="s">
        <v>479</v>
      </c>
      <c r="T217" s="360">
        <v>1058</v>
      </c>
      <c r="U217" s="360" t="s">
        <v>480</v>
      </c>
      <c r="V217" s="360" t="s">
        <v>317</v>
      </c>
      <c r="W217" s="360">
        <v>1000</v>
      </c>
    </row>
    <row r="218" spans="1:23">
      <c r="A218" s="360" t="s">
        <v>1408</v>
      </c>
      <c r="B218" s="360">
        <v>2013</v>
      </c>
      <c r="C218" s="360">
        <v>1</v>
      </c>
      <c r="D218" s="360">
        <v>136455301</v>
      </c>
      <c r="E218" s="360">
        <v>5012000</v>
      </c>
      <c r="F218" s="360">
        <v>517000</v>
      </c>
      <c r="G218" s="360">
        <v>0</v>
      </c>
      <c r="H218" s="360">
        <v>530190</v>
      </c>
      <c r="I218" s="360" t="s">
        <v>143</v>
      </c>
      <c r="J218" s="361">
        <v>6985.95</v>
      </c>
      <c r="K218" s="360" t="s">
        <v>481</v>
      </c>
      <c r="L218" s="360">
        <v>1902893611</v>
      </c>
      <c r="M218" s="360">
        <v>138367</v>
      </c>
      <c r="N218" s="360" t="s">
        <v>482</v>
      </c>
      <c r="P218" s="360">
        <v>203246</v>
      </c>
      <c r="R218" s="362">
        <v>203246</v>
      </c>
      <c r="S218" s="360" t="s">
        <v>479</v>
      </c>
      <c r="T218" s="360">
        <v>1058</v>
      </c>
      <c r="U218" s="360" t="s">
        <v>480</v>
      </c>
      <c r="V218" s="360" t="s">
        <v>317</v>
      </c>
      <c r="W218" s="360">
        <v>1000</v>
      </c>
    </row>
    <row r="219" spans="1:23">
      <c r="A219" s="360" t="s">
        <v>1408</v>
      </c>
      <c r="B219" s="360">
        <v>2013</v>
      </c>
      <c r="C219" s="360">
        <v>1</v>
      </c>
      <c r="D219" s="360">
        <v>136674901</v>
      </c>
      <c r="E219" s="360">
        <v>5012000</v>
      </c>
      <c r="F219" s="360">
        <v>517000</v>
      </c>
      <c r="G219" s="360">
        <v>0</v>
      </c>
      <c r="H219" s="360">
        <v>513100</v>
      </c>
      <c r="I219" s="360" t="s">
        <v>155</v>
      </c>
      <c r="J219" s="361">
        <v>618.61</v>
      </c>
      <c r="K219" s="360" t="s">
        <v>483</v>
      </c>
      <c r="L219" s="360">
        <v>1800077839</v>
      </c>
      <c r="P219" s="360">
        <v>203246</v>
      </c>
      <c r="R219" s="362">
        <v>203246</v>
      </c>
      <c r="S219" s="360" t="s">
        <v>479</v>
      </c>
      <c r="T219" s="360">
        <v>1058</v>
      </c>
      <c r="U219" s="360" t="s">
        <v>480</v>
      </c>
      <c r="V219" s="360" t="s">
        <v>317</v>
      </c>
      <c r="W219" s="360">
        <v>1000</v>
      </c>
    </row>
    <row r="220" spans="1:23">
      <c r="A220" s="360" t="s">
        <v>1408</v>
      </c>
      <c r="B220" s="360">
        <v>2013</v>
      </c>
      <c r="C220" s="360">
        <v>1</v>
      </c>
      <c r="D220" s="360">
        <v>136499954</v>
      </c>
      <c r="E220" s="360">
        <v>5012000</v>
      </c>
      <c r="F220" s="360">
        <v>517000</v>
      </c>
      <c r="G220" s="360">
        <v>0</v>
      </c>
      <c r="H220" s="360">
        <v>513100</v>
      </c>
      <c r="I220" s="360" t="s">
        <v>155</v>
      </c>
      <c r="J220" s="361">
        <v>8973.73</v>
      </c>
      <c r="K220" s="360" t="s">
        <v>484</v>
      </c>
      <c r="L220" s="360">
        <v>1902896478</v>
      </c>
      <c r="M220" s="360">
        <v>110225</v>
      </c>
      <c r="N220" s="360" t="s">
        <v>478</v>
      </c>
      <c r="P220" s="360">
        <v>203248</v>
      </c>
      <c r="R220" s="362">
        <v>203248</v>
      </c>
      <c r="S220" s="360" t="s">
        <v>485</v>
      </c>
      <c r="T220" s="360">
        <v>1202</v>
      </c>
      <c r="U220" s="360" t="s">
        <v>486</v>
      </c>
      <c r="V220" s="360" t="s">
        <v>317</v>
      </c>
      <c r="W220" s="360">
        <v>1000</v>
      </c>
    </row>
    <row r="221" spans="1:23">
      <c r="A221" s="360" t="s">
        <v>1408</v>
      </c>
      <c r="B221" s="360">
        <v>2013</v>
      </c>
      <c r="C221" s="360">
        <v>1</v>
      </c>
      <c r="D221" s="360">
        <v>136455301</v>
      </c>
      <c r="E221" s="360">
        <v>5012000</v>
      </c>
      <c r="F221" s="360">
        <v>517000</v>
      </c>
      <c r="G221" s="360">
        <v>0</v>
      </c>
      <c r="H221" s="360">
        <v>530190</v>
      </c>
      <c r="I221" s="360" t="s">
        <v>143</v>
      </c>
      <c r="J221" s="361">
        <v>2112.36</v>
      </c>
      <c r="K221" s="360" t="s">
        <v>1867</v>
      </c>
      <c r="L221" s="360">
        <v>1902893611</v>
      </c>
      <c r="M221" s="360">
        <v>138367</v>
      </c>
      <c r="N221" s="360" t="s">
        <v>482</v>
      </c>
      <c r="P221" s="360">
        <v>203248</v>
      </c>
      <c r="R221" s="362">
        <v>203248</v>
      </c>
      <c r="S221" s="360" t="s">
        <v>485</v>
      </c>
      <c r="T221" s="360">
        <v>1202</v>
      </c>
      <c r="U221" s="360" t="s">
        <v>486</v>
      </c>
      <c r="V221" s="360" t="s">
        <v>317</v>
      </c>
      <c r="W221" s="360">
        <v>1000</v>
      </c>
    </row>
    <row r="222" spans="1:23">
      <c r="A222" s="360" t="s">
        <v>1408</v>
      </c>
      <c r="B222" s="360">
        <v>2013</v>
      </c>
      <c r="C222" s="360">
        <v>1</v>
      </c>
      <c r="D222" s="360">
        <v>136455301</v>
      </c>
      <c r="E222" s="360">
        <v>5012000</v>
      </c>
      <c r="F222" s="360">
        <v>270</v>
      </c>
      <c r="G222" s="360">
        <v>0</v>
      </c>
      <c r="H222" s="360">
        <v>530190</v>
      </c>
      <c r="I222" s="360" t="s">
        <v>143</v>
      </c>
      <c r="J222" s="361">
        <v>6824.66</v>
      </c>
      <c r="K222" s="360" t="s">
        <v>1868</v>
      </c>
      <c r="L222" s="360">
        <v>1902893611</v>
      </c>
      <c r="M222" s="360">
        <v>138367</v>
      </c>
      <c r="N222" s="360" t="s">
        <v>482</v>
      </c>
      <c r="P222" s="360">
        <v>203286</v>
      </c>
      <c r="R222" s="362">
        <v>203286</v>
      </c>
      <c r="S222" s="360" t="s">
        <v>490</v>
      </c>
      <c r="T222" s="360">
        <v>1001</v>
      </c>
      <c r="U222" s="360" t="s">
        <v>491</v>
      </c>
      <c r="V222" s="360" t="s">
        <v>317</v>
      </c>
      <c r="W222" s="360">
        <v>1000</v>
      </c>
    </row>
    <row r="223" spans="1:23">
      <c r="A223" s="360" t="s">
        <v>1408</v>
      </c>
      <c r="B223" s="360">
        <v>2013</v>
      </c>
      <c r="C223" s="360">
        <v>1</v>
      </c>
      <c r="D223" s="360">
        <v>135707583</v>
      </c>
      <c r="E223" s="360">
        <v>5012000</v>
      </c>
      <c r="F223" s="360">
        <v>270</v>
      </c>
      <c r="G223" s="360">
        <v>0</v>
      </c>
      <c r="H223" s="360">
        <v>503110</v>
      </c>
      <c r="I223" s="360" t="s">
        <v>111</v>
      </c>
      <c r="J223" s="361">
        <v>506.95</v>
      </c>
      <c r="K223" s="360" t="s">
        <v>1869</v>
      </c>
      <c r="L223" s="360">
        <v>1342</v>
      </c>
      <c r="P223" s="360">
        <v>203286</v>
      </c>
      <c r="R223" s="362">
        <v>203286</v>
      </c>
      <c r="S223" s="360" t="s">
        <v>490</v>
      </c>
      <c r="T223" s="360">
        <v>1001</v>
      </c>
      <c r="U223" s="360" t="s">
        <v>491</v>
      </c>
      <c r="V223" s="360" t="s">
        <v>317</v>
      </c>
      <c r="W223" s="360">
        <v>1000</v>
      </c>
    </row>
    <row r="224" spans="1:23">
      <c r="A224" s="360" t="s">
        <v>1408</v>
      </c>
      <c r="B224" s="360">
        <v>2013</v>
      </c>
      <c r="C224" s="360">
        <v>1</v>
      </c>
      <c r="D224" s="360">
        <v>135707583</v>
      </c>
      <c r="E224" s="360">
        <v>5012000</v>
      </c>
      <c r="F224" s="360">
        <v>270</v>
      </c>
      <c r="G224" s="360">
        <v>0</v>
      </c>
      <c r="H224" s="360">
        <v>503120</v>
      </c>
      <c r="I224" s="360" t="s">
        <v>152</v>
      </c>
      <c r="J224" s="361">
        <v>47.07</v>
      </c>
      <c r="K224" s="360" t="s">
        <v>1869</v>
      </c>
      <c r="L224" s="360">
        <v>1342</v>
      </c>
      <c r="P224" s="360">
        <v>203286</v>
      </c>
      <c r="R224" s="362">
        <v>203286</v>
      </c>
      <c r="S224" s="360" t="s">
        <v>490</v>
      </c>
      <c r="T224" s="360">
        <v>1001</v>
      </c>
      <c r="U224" s="360" t="s">
        <v>491</v>
      </c>
      <c r="V224" s="360" t="s">
        <v>317</v>
      </c>
      <c r="W224" s="360">
        <v>1000</v>
      </c>
    </row>
    <row r="225" spans="1:23">
      <c r="A225" s="360" t="s">
        <v>1408</v>
      </c>
      <c r="B225" s="360">
        <v>2013</v>
      </c>
      <c r="C225" s="360">
        <v>1</v>
      </c>
      <c r="D225" s="360">
        <v>136699188</v>
      </c>
      <c r="E225" s="360">
        <v>5012000</v>
      </c>
      <c r="F225" s="360">
        <v>517000</v>
      </c>
      <c r="G225" s="360">
        <v>0</v>
      </c>
      <c r="H225" s="360">
        <v>530055</v>
      </c>
      <c r="I225" s="360" t="s">
        <v>178</v>
      </c>
      <c r="J225" s="361">
        <v>5000</v>
      </c>
      <c r="K225" s="360" t="s">
        <v>492</v>
      </c>
      <c r="L225" s="360">
        <v>122423838</v>
      </c>
      <c r="P225" s="360">
        <v>328039</v>
      </c>
      <c r="R225" s="362">
        <v>328039</v>
      </c>
      <c r="S225" s="360" t="s">
        <v>493</v>
      </c>
      <c r="T225" s="360">
        <v>1058</v>
      </c>
      <c r="U225" s="360" t="s">
        <v>480</v>
      </c>
      <c r="V225" s="360" t="s">
        <v>317</v>
      </c>
      <c r="W225" s="360">
        <v>1000</v>
      </c>
    </row>
    <row r="226" spans="1:23">
      <c r="A226" s="360" t="s">
        <v>1408</v>
      </c>
      <c r="B226" s="360">
        <v>2013</v>
      </c>
      <c r="C226" s="360">
        <v>1</v>
      </c>
      <c r="D226" s="360">
        <v>136701189</v>
      </c>
      <c r="E226" s="360">
        <v>5012000</v>
      </c>
      <c r="F226" s="360">
        <v>517000</v>
      </c>
      <c r="G226" s="360">
        <v>0</v>
      </c>
      <c r="H226" s="360">
        <v>530055</v>
      </c>
      <c r="I226" s="360" t="s">
        <v>178</v>
      </c>
      <c r="J226" s="361">
        <v>-5000</v>
      </c>
      <c r="L226" s="360">
        <v>17056432</v>
      </c>
      <c r="P226" s="360">
        <v>328039</v>
      </c>
      <c r="R226" s="362">
        <v>328039</v>
      </c>
      <c r="S226" s="360" t="s">
        <v>493</v>
      </c>
      <c r="T226" s="360">
        <v>1058</v>
      </c>
      <c r="U226" s="360" t="s">
        <v>480</v>
      </c>
      <c r="V226" s="360" t="s">
        <v>317</v>
      </c>
      <c r="W226" s="360">
        <v>1000</v>
      </c>
    </row>
    <row r="227" spans="1:23">
      <c r="A227" s="360" t="s">
        <v>1408</v>
      </c>
      <c r="B227" s="360">
        <v>2013</v>
      </c>
      <c r="C227" s="360">
        <v>1</v>
      </c>
      <c r="D227" s="360">
        <v>136212968</v>
      </c>
      <c r="E227" s="360">
        <v>5012000</v>
      </c>
      <c r="F227" s="360">
        <v>517000</v>
      </c>
      <c r="G227" s="360">
        <v>0</v>
      </c>
      <c r="H227" s="360">
        <v>545169</v>
      </c>
      <c r="I227" s="360" t="s">
        <v>183</v>
      </c>
      <c r="J227" s="361">
        <v>-50535.14</v>
      </c>
      <c r="K227" s="360" t="s">
        <v>497</v>
      </c>
      <c r="L227" s="360">
        <v>122361114</v>
      </c>
      <c r="P227" s="360">
        <v>20032723</v>
      </c>
      <c r="R227" s="362">
        <v>20032723</v>
      </c>
      <c r="S227" s="360" t="s">
        <v>496</v>
      </c>
      <c r="T227" s="360">
        <v>1058</v>
      </c>
      <c r="U227" s="360" t="s">
        <v>480</v>
      </c>
      <c r="V227" s="360" t="s">
        <v>317</v>
      </c>
      <c r="W227" s="360">
        <v>1000</v>
      </c>
    </row>
    <row r="228" spans="1:23">
      <c r="A228" s="360" t="s">
        <v>1408</v>
      </c>
      <c r="B228" s="360">
        <v>2013</v>
      </c>
      <c r="C228" s="360">
        <v>1</v>
      </c>
      <c r="D228" s="360">
        <v>136310790</v>
      </c>
      <c r="E228" s="360">
        <v>5012000</v>
      </c>
      <c r="F228" s="360">
        <v>517000</v>
      </c>
      <c r="G228" s="360">
        <v>0</v>
      </c>
      <c r="H228" s="360">
        <v>545169</v>
      </c>
      <c r="I228" s="360" t="s">
        <v>183</v>
      </c>
      <c r="J228" s="361">
        <v>50535.14</v>
      </c>
      <c r="L228" s="360">
        <v>16957429</v>
      </c>
      <c r="P228" s="360">
        <v>20032723</v>
      </c>
      <c r="R228" s="362">
        <v>20032723</v>
      </c>
      <c r="S228" s="360" t="s">
        <v>496</v>
      </c>
      <c r="T228" s="360">
        <v>1058</v>
      </c>
      <c r="U228" s="360" t="s">
        <v>480</v>
      </c>
      <c r="V228" s="360" t="s">
        <v>317</v>
      </c>
      <c r="W228" s="360">
        <v>1000</v>
      </c>
    </row>
    <row r="229" spans="1:23">
      <c r="A229" s="360" t="s">
        <v>1408</v>
      </c>
      <c r="B229" s="360">
        <v>2013</v>
      </c>
      <c r="C229" s="360">
        <v>1</v>
      </c>
      <c r="D229" s="360">
        <v>136699188</v>
      </c>
      <c r="E229" s="360">
        <v>5012000</v>
      </c>
      <c r="F229" s="360">
        <v>517000</v>
      </c>
      <c r="G229" s="360">
        <v>0</v>
      </c>
      <c r="H229" s="360">
        <v>545169</v>
      </c>
      <c r="I229" s="360" t="s">
        <v>183</v>
      </c>
      <c r="J229" s="361">
        <v>50535.14</v>
      </c>
      <c r="K229" s="360" t="s">
        <v>497</v>
      </c>
      <c r="L229" s="360">
        <v>122423838</v>
      </c>
      <c r="P229" s="360">
        <v>20032723</v>
      </c>
      <c r="R229" s="362">
        <v>20032723</v>
      </c>
      <c r="S229" s="360" t="s">
        <v>496</v>
      </c>
      <c r="T229" s="360">
        <v>1058</v>
      </c>
      <c r="U229" s="360" t="s">
        <v>480</v>
      </c>
      <c r="V229" s="360" t="s">
        <v>317</v>
      </c>
      <c r="W229" s="360">
        <v>1000</v>
      </c>
    </row>
    <row r="230" spans="1:23">
      <c r="A230" s="360" t="s">
        <v>1408</v>
      </c>
      <c r="B230" s="360">
        <v>2013</v>
      </c>
      <c r="C230" s="360">
        <v>1</v>
      </c>
      <c r="D230" s="360">
        <v>136701532</v>
      </c>
      <c r="E230" s="360">
        <v>5012000</v>
      </c>
      <c r="F230" s="360">
        <v>517000</v>
      </c>
      <c r="G230" s="360">
        <v>0</v>
      </c>
      <c r="H230" s="360">
        <v>545169</v>
      </c>
      <c r="I230" s="360" t="s">
        <v>183</v>
      </c>
      <c r="J230" s="361">
        <v>-50535.14</v>
      </c>
      <c r="L230" s="360">
        <v>17056191</v>
      </c>
      <c r="P230" s="360">
        <v>20032723</v>
      </c>
      <c r="R230" s="362">
        <v>20032723</v>
      </c>
      <c r="S230" s="360" t="s">
        <v>496</v>
      </c>
      <c r="T230" s="360">
        <v>1058</v>
      </c>
      <c r="U230" s="360" t="s">
        <v>480</v>
      </c>
      <c r="V230" s="360" t="s">
        <v>317</v>
      </c>
      <c r="W230" s="360">
        <v>1000</v>
      </c>
    </row>
    <row r="231" spans="1:23">
      <c r="A231" s="360" t="s">
        <v>1408</v>
      </c>
      <c r="B231" s="360">
        <v>2013</v>
      </c>
      <c r="C231" s="360">
        <v>1</v>
      </c>
      <c r="D231" s="360">
        <v>136212968</v>
      </c>
      <c r="E231" s="360">
        <v>5012000</v>
      </c>
      <c r="F231" s="360">
        <v>517000</v>
      </c>
      <c r="G231" s="360">
        <v>0</v>
      </c>
      <c r="H231" s="360">
        <v>545169</v>
      </c>
      <c r="I231" s="360" t="s">
        <v>183</v>
      </c>
      <c r="J231" s="361">
        <v>-4000</v>
      </c>
      <c r="K231" s="360" t="s">
        <v>498</v>
      </c>
      <c r="L231" s="360">
        <v>122361114</v>
      </c>
      <c r="P231" s="360">
        <v>20036247</v>
      </c>
      <c r="R231" s="362">
        <v>20036247</v>
      </c>
      <c r="S231" s="360" t="s">
        <v>499</v>
      </c>
      <c r="T231" s="360">
        <v>1058</v>
      </c>
      <c r="U231" s="360" t="s">
        <v>480</v>
      </c>
      <c r="V231" s="360" t="s">
        <v>317</v>
      </c>
      <c r="W231" s="360">
        <v>1000</v>
      </c>
    </row>
    <row r="232" spans="1:23">
      <c r="A232" s="360" t="s">
        <v>1408</v>
      </c>
      <c r="B232" s="360">
        <v>2013</v>
      </c>
      <c r="C232" s="360">
        <v>1</v>
      </c>
      <c r="D232" s="360">
        <v>136310854</v>
      </c>
      <c r="E232" s="360">
        <v>5012000</v>
      </c>
      <c r="F232" s="360">
        <v>517000</v>
      </c>
      <c r="G232" s="360">
        <v>0</v>
      </c>
      <c r="H232" s="360">
        <v>545169</v>
      </c>
      <c r="I232" s="360" t="s">
        <v>183</v>
      </c>
      <c r="J232" s="361">
        <v>4000</v>
      </c>
      <c r="L232" s="360">
        <v>16957493</v>
      </c>
      <c r="P232" s="360">
        <v>20036247</v>
      </c>
      <c r="R232" s="362">
        <v>20036247</v>
      </c>
      <c r="S232" s="360" t="s">
        <v>499</v>
      </c>
      <c r="T232" s="360">
        <v>1058</v>
      </c>
      <c r="U232" s="360" t="s">
        <v>480</v>
      </c>
      <c r="V232" s="360" t="s">
        <v>317</v>
      </c>
      <c r="W232" s="360">
        <v>1000</v>
      </c>
    </row>
    <row r="233" spans="1:23">
      <c r="A233" s="360" t="s">
        <v>1408</v>
      </c>
      <c r="B233" s="360">
        <v>2013</v>
      </c>
      <c r="C233" s="360">
        <v>1</v>
      </c>
      <c r="D233" s="360">
        <v>136699188</v>
      </c>
      <c r="E233" s="360">
        <v>5012000</v>
      </c>
      <c r="F233" s="360">
        <v>517000</v>
      </c>
      <c r="G233" s="360">
        <v>0</v>
      </c>
      <c r="H233" s="360">
        <v>545169</v>
      </c>
      <c r="I233" s="360" t="s">
        <v>183</v>
      </c>
      <c r="J233" s="361">
        <v>4000</v>
      </c>
      <c r="K233" s="360" t="s">
        <v>498</v>
      </c>
      <c r="L233" s="360">
        <v>122423838</v>
      </c>
      <c r="P233" s="360">
        <v>20036247</v>
      </c>
      <c r="R233" s="362">
        <v>20036247</v>
      </c>
      <c r="S233" s="360" t="s">
        <v>499</v>
      </c>
      <c r="T233" s="360">
        <v>1058</v>
      </c>
      <c r="U233" s="360" t="s">
        <v>480</v>
      </c>
      <c r="V233" s="360" t="s">
        <v>317</v>
      </c>
      <c r="W233" s="360">
        <v>1000</v>
      </c>
    </row>
    <row r="234" spans="1:23">
      <c r="A234" s="360" t="s">
        <v>1408</v>
      </c>
      <c r="B234" s="360">
        <v>2013</v>
      </c>
      <c r="C234" s="360">
        <v>1</v>
      </c>
      <c r="D234" s="360">
        <v>136701983</v>
      </c>
      <c r="E234" s="360">
        <v>5012000</v>
      </c>
      <c r="F234" s="360">
        <v>517000</v>
      </c>
      <c r="G234" s="360">
        <v>0</v>
      </c>
      <c r="H234" s="360">
        <v>545169</v>
      </c>
      <c r="I234" s="360" t="s">
        <v>183</v>
      </c>
      <c r="J234" s="361">
        <v>-4000</v>
      </c>
      <c r="L234" s="360">
        <v>17057002</v>
      </c>
      <c r="P234" s="360">
        <v>20036247</v>
      </c>
      <c r="R234" s="362">
        <v>20036247</v>
      </c>
      <c r="S234" s="360" t="s">
        <v>499</v>
      </c>
      <c r="T234" s="360">
        <v>1058</v>
      </c>
      <c r="U234" s="360" t="s">
        <v>480</v>
      </c>
      <c r="V234" s="360" t="s">
        <v>317</v>
      </c>
      <c r="W234" s="360">
        <v>1000</v>
      </c>
    </row>
    <row r="235" spans="1:23">
      <c r="A235" s="360" t="s">
        <v>1408</v>
      </c>
      <c r="B235" s="360">
        <v>2013</v>
      </c>
      <c r="C235" s="360">
        <v>1</v>
      </c>
      <c r="D235" s="360">
        <v>136518496</v>
      </c>
      <c r="E235" s="360">
        <v>5012000</v>
      </c>
      <c r="F235" s="360">
        <v>270</v>
      </c>
      <c r="G235" s="360">
        <v>0</v>
      </c>
      <c r="H235" s="360">
        <v>530050</v>
      </c>
      <c r="I235" s="360" t="s">
        <v>177</v>
      </c>
      <c r="J235" s="361">
        <v>18750</v>
      </c>
      <c r="L235" s="360">
        <v>5601998239</v>
      </c>
      <c r="M235" s="360">
        <v>413099</v>
      </c>
      <c r="N235" s="360" t="s">
        <v>1870</v>
      </c>
      <c r="P235" s="360">
        <v>20037586</v>
      </c>
      <c r="R235" s="362">
        <v>20037586</v>
      </c>
      <c r="S235" s="360" t="s">
        <v>502</v>
      </c>
      <c r="T235" s="360">
        <v>1001</v>
      </c>
      <c r="U235" s="360" t="s">
        <v>491</v>
      </c>
      <c r="V235" s="360" t="s">
        <v>317</v>
      </c>
      <c r="W235" s="360">
        <v>1000</v>
      </c>
    </row>
    <row r="236" spans="1:23">
      <c r="A236" s="360" t="s">
        <v>1408</v>
      </c>
      <c r="B236" s="360">
        <v>2013</v>
      </c>
      <c r="C236" s="360">
        <v>1</v>
      </c>
      <c r="D236" s="360">
        <v>136141586</v>
      </c>
      <c r="E236" s="360">
        <v>5012000</v>
      </c>
      <c r="F236" s="360">
        <v>270</v>
      </c>
      <c r="G236" s="360">
        <v>0</v>
      </c>
      <c r="H236" s="360">
        <v>610002</v>
      </c>
      <c r="I236" s="360" t="s">
        <v>188</v>
      </c>
      <c r="J236" s="361">
        <v>255.52</v>
      </c>
      <c r="L236" s="360">
        <v>4834003</v>
      </c>
      <c r="P236" s="360">
        <v>20037586</v>
      </c>
      <c r="R236" s="362">
        <v>20037586</v>
      </c>
      <c r="S236" s="360" t="s">
        <v>502</v>
      </c>
      <c r="T236" s="360">
        <v>1001</v>
      </c>
      <c r="U236" s="360" t="s">
        <v>491</v>
      </c>
      <c r="V236" s="360" t="s">
        <v>317</v>
      </c>
      <c r="W236" s="360">
        <v>1000</v>
      </c>
    </row>
    <row r="237" spans="1:23">
      <c r="A237" s="360" t="s">
        <v>1408</v>
      </c>
      <c r="B237" s="360">
        <v>2013</v>
      </c>
      <c r="C237" s="360">
        <v>1</v>
      </c>
      <c r="D237" s="360">
        <v>136212965</v>
      </c>
      <c r="E237" s="360">
        <v>5012000</v>
      </c>
      <c r="F237" s="360">
        <v>270</v>
      </c>
      <c r="G237" s="360">
        <v>0</v>
      </c>
      <c r="H237" s="360">
        <v>545169</v>
      </c>
      <c r="I237" s="360" t="s">
        <v>183</v>
      </c>
      <c r="J237" s="361">
        <v>-8830</v>
      </c>
      <c r="K237" s="360" t="s">
        <v>1111</v>
      </c>
      <c r="L237" s="360">
        <v>122360711</v>
      </c>
      <c r="P237" s="360">
        <v>20037586</v>
      </c>
      <c r="R237" s="362">
        <v>20037586</v>
      </c>
      <c r="S237" s="360" t="s">
        <v>502</v>
      </c>
      <c r="T237" s="360">
        <v>1001</v>
      </c>
      <c r="U237" s="360" t="s">
        <v>491</v>
      </c>
      <c r="V237" s="360" t="s">
        <v>317</v>
      </c>
      <c r="W237" s="360">
        <v>1000</v>
      </c>
    </row>
    <row r="238" spans="1:23">
      <c r="A238" s="360" t="s">
        <v>1408</v>
      </c>
      <c r="B238" s="360">
        <v>2013</v>
      </c>
      <c r="C238" s="360">
        <v>1</v>
      </c>
      <c r="D238" s="360">
        <v>136212965</v>
      </c>
      <c r="E238" s="360">
        <v>5012000</v>
      </c>
      <c r="F238" s="360">
        <v>270</v>
      </c>
      <c r="G238" s="360">
        <v>0</v>
      </c>
      <c r="H238" s="360">
        <v>545169</v>
      </c>
      <c r="I238" s="360" t="s">
        <v>183</v>
      </c>
      <c r="J238" s="361">
        <v>-1000</v>
      </c>
      <c r="K238" s="360" t="s">
        <v>506</v>
      </c>
      <c r="L238" s="360">
        <v>122360711</v>
      </c>
      <c r="P238" s="360">
        <v>20037586</v>
      </c>
      <c r="R238" s="362">
        <v>20037586</v>
      </c>
      <c r="S238" s="360" t="s">
        <v>502</v>
      </c>
      <c r="T238" s="360">
        <v>1001</v>
      </c>
      <c r="U238" s="360" t="s">
        <v>491</v>
      </c>
      <c r="V238" s="360" t="s">
        <v>317</v>
      </c>
      <c r="W238" s="360">
        <v>1000</v>
      </c>
    </row>
    <row r="239" spans="1:23">
      <c r="A239" s="360" t="s">
        <v>1408</v>
      </c>
      <c r="B239" s="360">
        <v>2013</v>
      </c>
      <c r="C239" s="360">
        <v>1</v>
      </c>
      <c r="D239" s="360">
        <v>136212965</v>
      </c>
      <c r="E239" s="360">
        <v>5012000</v>
      </c>
      <c r="F239" s="360">
        <v>270</v>
      </c>
      <c r="G239" s="360">
        <v>0</v>
      </c>
      <c r="H239" s="360">
        <v>545169</v>
      </c>
      <c r="I239" s="360" t="s">
        <v>183</v>
      </c>
      <c r="J239" s="361">
        <v>-18000</v>
      </c>
      <c r="K239" s="360" t="s">
        <v>1112</v>
      </c>
      <c r="L239" s="360">
        <v>122360711</v>
      </c>
      <c r="P239" s="360">
        <v>20037586</v>
      </c>
      <c r="R239" s="362">
        <v>20037586</v>
      </c>
      <c r="S239" s="360" t="s">
        <v>502</v>
      </c>
      <c r="T239" s="360">
        <v>1001</v>
      </c>
      <c r="U239" s="360" t="s">
        <v>491</v>
      </c>
      <c r="V239" s="360" t="s">
        <v>317</v>
      </c>
      <c r="W239" s="360">
        <v>1000</v>
      </c>
    </row>
    <row r="240" spans="1:23">
      <c r="A240" s="360" t="s">
        <v>1408</v>
      </c>
      <c r="B240" s="360">
        <v>2013</v>
      </c>
      <c r="C240" s="360">
        <v>1</v>
      </c>
      <c r="D240" s="360">
        <v>136212965</v>
      </c>
      <c r="E240" s="360">
        <v>5012000</v>
      </c>
      <c r="F240" s="360">
        <v>270</v>
      </c>
      <c r="G240" s="360">
        <v>0</v>
      </c>
      <c r="H240" s="360">
        <v>545169</v>
      </c>
      <c r="I240" s="360" t="s">
        <v>183</v>
      </c>
      <c r="J240" s="361">
        <v>-12864.56</v>
      </c>
      <c r="K240" s="360" t="s">
        <v>1113</v>
      </c>
      <c r="L240" s="360">
        <v>122360711</v>
      </c>
      <c r="P240" s="360">
        <v>20037586</v>
      </c>
      <c r="R240" s="362">
        <v>20037586</v>
      </c>
      <c r="S240" s="360" t="s">
        <v>502</v>
      </c>
      <c r="T240" s="360">
        <v>1001</v>
      </c>
      <c r="U240" s="360" t="s">
        <v>491</v>
      </c>
      <c r="V240" s="360" t="s">
        <v>317</v>
      </c>
      <c r="W240" s="360">
        <v>1000</v>
      </c>
    </row>
    <row r="241" spans="1:23">
      <c r="A241" s="360" t="s">
        <v>1408</v>
      </c>
      <c r="B241" s="360">
        <v>2013</v>
      </c>
      <c r="C241" s="360">
        <v>1</v>
      </c>
      <c r="D241" s="360">
        <v>136212965</v>
      </c>
      <c r="E241" s="360">
        <v>5012000</v>
      </c>
      <c r="F241" s="360">
        <v>270</v>
      </c>
      <c r="G241" s="360">
        <v>0</v>
      </c>
      <c r="H241" s="360">
        <v>545169</v>
      </c>
      <c r="I241" s="360" t="s">
        <v>183</v>
      </c>
      <c r="J241" s="361">
        <v>-18750</v>
      </c>
      <c r="K241" s="360" t="s">
        <v>505</v>
      </c>
      <c r="L241" s="360">
        <v>122360711</v>
      </c>
      <c r="P241" s="360">
        <v>20037586</v>
      </c>
      <c r="R241" s="362">
        <v>20037586</v>
      </c>
      <c r="S241" s="360" t="s">
        <v>502</v>
      </c>
      <c r="T241" s="360">
        <v>1001</v>
      </c>
      <c r="U241" s="360" t="s">
        <v>491</v>
      </c>
      <c r="V241" s="360" t="s">
        <v>317</v>
      </c>
      <c r="W241" s="360">
        <v>1000</v>
      </c>
    </row>
    <row r="242" spans="1:23">
      <c r="A242" s="360" t="s">
        <v>1408</v>
      </c>
      <c r="B242" s="360">
        <v>2013</v>
      </c>
      <c r="C242" s="360">
        <v>1</v>
      </c>
      <c r="D242" s="360">
        <v>136266889</v>
      </c>
      <c r="E242" s="360">
        <v>5012000</v>
      </c>
      <c r="F242" s="360">
        <v>270</v>
      </c>
      <c r="G242" s="360">
        <v>0</v>
      </c>
      <c r="H242" s="360">
        <v>610002</v>
      </c>
      <c r="I242" s="360" t="s">
        <v>188</v>
      </c>
      <c r="J242" s="361">
        <v>319.39999999999998</v>
      </c>
      <c r="L242" s="360">
        <v>4834003</v>
      </c>
      <c r="P242" s="360">
        <v>20037586</v>
      </c>
      <c r="R242" s="362">
        <v>20037586</v>
      </c>
      <c r="S242" s="360" t="s">
        <v>502</v>
      </c>
      <c r="T242" s="360">
        <v>1001</v>
      </c>
      <c r="U242" s="360" t="s">
        <v>491</v>
      </c>
      <c r="V242" s="360" t="s">
        <v>317</v>
      </c>
      <c r="W242" s="360">
        <v>1000</v>
      </c>
    </row>
    <row r="243" spans="1:23">
      <c r="A243" s="360" t="s">
        <v>1408</v>
      </c>
      <c r="B243" s="360">
        <v>2013</v>
      </c>
      <c r="C243" s="360">
        <v>1</v>
      </c>
      <c r="D243" s="360">
        <v>136266890</v>
      </c>
      <c r="E243" s="360">
        <v>5012000</v>
      </c>
      <c r="F243" s="360">
        <v>270</v>
      </c>
      <c r="G243" s="360">
        <v>0</v>
      </c>
      <c r="H243" s="360">
        <v>610002</v>
      </c>
      <c r="I243" s="360" t="s">
        <v>188</v>
      </c>
      <c r="J243" s="361">
        <v>191.64</v>
      </c>
      <c r="L243" s="360">
        <v>4834003</v>
      </c>
      <c r="P243" s="360">
        <v>20037586</v>
      </c>
      <c r="R243" s="362">
        <v>20037586</v>
      </c>
      <c r="S243" s="360" t="s">
        <v>502</v>
      </c>
      <c r="T243" s="360">
        <v>1001</v>
      </c>
      <c r="U243" s="360" t="s">
        <v>491</v>
      </c>
      <c r="V243" s="360" t="s">
        <v>317</v>
      </c>
      <c r="W243" s="360">
        <v>1000</v>
      </c>
    </row>
    <row r="244" spans="1:23">
      <c r="A244" s="360" t="s">
        <v>1408</v>
      </c>
      <c r="B244" s="360">
        <v>2013</v>
      </c>
      <c r="C244" s="360">
        <v>1</v>
      </c>
      <c r="D244" s="360">
        <v>136310945</v>
      </c>
      <c r="E244" s="360">
        <v>5012000</v>
      </c>
      <c r="F244" s="360">
        <v>270</v>
      </c>
      <c r="G244" s="360">
        <v>0</v>
      </c>
      <c r="H244" s="360">
        <v>545169</v>
      </c>
      <c r="I244" s="360" t="s">
        <v>183</v>
      </c>
      <c r="J244" s="361">
        <v>59444.56</v>
      </c>
      <c r="L244" s="360">
        <v>16957584</v>
      </c>
      <c r="P244" s="360">
        <v>20037586</v>
      </c>
      <c r="R244" s="362">
        <v>20037586</v>
      </c>
      <c r="S244" s="360" t="s">
        <v>502</v>
      </c>
      <c r="T244" s="360">
        <v>1001</v>
      </c>
      <c r="U244" s="360" t="s">
        <v>491</v>
      </c>
      <c r="V244" s="360" t="s">
        <v>317</v>
      </c>
      <c r="W244" s="360">
        <v>1000</v>
      </c>
    </row>
    <row r="245" spans="1:23">
      <c r="A245" s="360" t="s">
        <v>1408</v>
      </c>
      <c r="B245" s="360">
        <v>2013</v>
      </c>
      <c r="C245" s="360">
        <v>1</v>
      </c>
      <c r="D245" s="360">
        <v>136310945</v>
      </c>
      <c r="E245" s="360">
        <v>5012000</v>
      </c>
      <c r="F245" s="360">
        <v>270</v>
      </c>
      <c r="G245" s="360">
        <v>0</v>
      </c>
      <c r="H245" s="360">
        <v>610002</v>
      </c>
      <c r="I245" s="360" t="s">
        <v>188</v>
      </c>
      <c r="J245" s="361">
        <v>-766.56</v>
      </c>
      <c r="L245" s="360">
        <v>16957584</v>
      </c>
      <c r="P245" s="360">
        <v>20037586</v>
      </c>
      <c r="R245" s="362">
        <v>20037586</v>
      </c>
      <c r="S245" s="360" t="s">
        <v>502</v>
      </c>
      <c r="T245" s="360">
        <v>1001</v>
      </c>
      <c r="U245" s="360" t="s">
        <v>491</v>
      </c>
      <c r="V245" s="360" t="s">
        <v>317</v>
      </c>
      <c r="W245" s="360">
        <v>1000</v>
      </c>
    </row>
    <row r="246" spans="1:23">
      <c r="A246" s="360" t="s">
        <v>1408</v>
      </c>
      <c r="B246" s="360">
        <v>2013</v>
      </c>
      <c r="C246" s="360">
        <v>1</v>
      </c>
      <c r="D246" s="360">
        <v>136490405</v>
      </c>
      <c r="E246" s="360">
        <v>5012000</v>
      </c>
      <c r="F246" s="360">
        <v>270</v>
      </c>
      <c r="G246" s="360">
        <v>0</v>
      </c>
      <c r="H246" s="360">
        <v>610002</v>
      </c>
      <c r="I246" s="360" t="s">
        <v>188</v>
      </c>
      <c r="J246" s="361">
        <v>127.76</v>
      </c>
      <c r="L246" s="360">
        <v>4834003</v>
      </c>
      <c r="P246" s="360">
        <v>20037586</v>
      </c>
      <c r="R246" s="362">
        <v>20037586</v>
      </c>
      <c r="S246" s="360" t="s">
        <v>502</v>
      </c>
      <c r="T246" s="360">
        <v>1001</v>
      </c>
      <c r="U246" s="360" t="s">
        <v>491</v>
      </c>
      <c r="V246" s="360" t="s">
        <v>317</v>
      </c>
      <c r="W246" s="360">
        <v>1000</v>
      </c>
    </row>
    <row r="247" spans="1:23">
      <c r="A247" s="360" t="s">
        <v>1408</v>
      </c>
      <c r="B247" s="360">
        <v>2013</v>
      </c>
      <c r="C247" s="360">
        <v>1</v>
      </c>
      <c r="D247" s="360">
        <v>136495803</v>
      </c>
      <c r="E247" s="360">
        <v>5012000</v>
      </c>
      <c r="F247" s="360">
        <v>270</v>
      </c>
      <c r="G247" s="360">
        <v>0</v>
      </c>
      <c r="H247" s="360">
        <v>610002</v>
      </c>
      <c r="I247" s="360" t="s">
        <v>188</v>
      </c>
      <c r="J247" s="361">
        <v>-127.76</v>
      </c>
      <c r="L247" s="360">
        <v>17003027</v>
      </c>
      <c r="P247" s="360">
        <v>20037586</v>
      </c>
      <c r="R247" s="362">
        <v>20037586</v>
      </c>
      <c r="S247" s="360" t="s">
        <v>502</v>
      </c>
      <c r="T247" s="360">
        <v>1001</v>
      </c>
      <c r="U247" s="360" t="s">
        <v>491</v>
      </c>
      <c r="V247" s="360" t="s">
        <v>317</v>
      </c>
      <c r="W247" s="360">
        <v>1000</v>
      </c>
    </row>
    <row r="248" spans="1:23">
      <c r="A248" s="360" t="s">
        <v>1408</v>
      </c>
      <c r="B248" s="360">
        <v>2013</v>
      </c>
      <c r="C248" s="360">
        <v>1</v>
      </c>
      <c r="D248" s="360">
        <v>136534799</v>
      </c>
      <c r="E248" s="360">
        <v>5012000</v>
      </c>
      <c r="F248" s="360">
        <v>270</v>
      </c>
      <c r="G248" s="360">
        <v>0</v>
      </c>
      <c r="H248" s="360">
        <v>530050</v>
      </c>
      <c r="I248" s="360" t="s">
        <v>177</v>
      </c>
      <c r="J248" s="361">
        <v>-18750</v>
      </c>
      <c r="L248" s="360">
        <v>17013163</v>
      </c>
      <c r="P248" s="360">
        <v>20037586</v>
      </c>
      <c r="R248" s="362">
        <v>20037586</v>
      </c>
      <c r="S248" s="360" t="s">
        <v>502</v>
      </c>
      <c r="T248" s="360">
        <v>1001</v>
      </c>
      <c r="U248" s="360" t="s">
        <v>491</v>
      </c>
      <c r="V248" s="360" t="s">
        <v>317</v>
      </c>
      <c r="W248" s="360">
        <v>1000</v>
      </c>
    </row>
    <row r="249" spans="1:23">
      <c r="A249" s="360" t="s">
        <v>1408</v>
      </c>
      <c r="B249" s="360">
        <v>2013</v>
      </c>
      <c r="C249" s="360">
        <v>1</v>
      </c>
      <c r="D249" s="360">
        <v>136695978</v>
      </c>
      <c r="E249" s="360">
        <v>5012000</v>
      </c>
      <c r="F249" s="360">
        <v>270</v>
      </c>
      <c r="G249" s="360">
        <v>0</v>
      </c>
      <c r="H249" s="360">
        <v>545169</v>
      </c>
      <c r="I249" s="360" t="s">
        <v>183</v>
      </c>
      <c r="J249" s="361">
        <v>8830</v>
      </c>
      <c r="K249" s="360" t="s">
        <v>1111</v>
      </c>
      <c r="L249" s="360">
        <v>122423790</v>
      </c>
      <c r="P249" s="360">
        <v>20037586</v>
      </c>
      <c r="R249" s="362">
        <v>20037586</v>
      </c>
      <c r="S249" s="360" t="s">
        <v>502</v>
      </c>
      <c r="T249" s="360">
        <v>1001</v>
      </c>
      <c r="U249" s="360" t="s">
        <v>491</v>
      </c>
      <c r="V249" s="360" t="s">
        <v>317</v>
      </c>
      <c r="W249" s="360">
        <v>1000</v>
      </c>
    </row>
    <row r="250" spans="1:23">
      <c r="A250" s="360" t="s">
        <v>1408</v>
      </c>
      <c r="B250" s="360">
        <v>2013</v>
      </c>
      <c r="C250" s="360">
        <v>1</v>
      </c>
      <c r="D250" s="360">
        <v>136695978</v>
      </c>
      <c r="E250" s="360">
        <v>5012000</v>
      </c>
      <c r="F250" s="360">
        <v>270</v>
      </c>
      <c r="G250" s="360">
        <v>0</v>
      </c>
      <c r="H250" s="360">
        <v>545169</v>
      </c>
      <c r="I250" s="360" t="s">
        <v>183</v>
      </c>
      <c r="J250" s="361">
        <v>1000</v>
      </c>
      <c r="K250" s="360" t="s">
        <v>506</v>
      </c>
      <c r="L250" s="360">
        <v>122423790</v>
      </c>
      <c r="P250" s="360">
        <v>20037586</v>
      </c>
      <c r="R250" s="362">
        <v>20037586</v>
      </c>
      <c r="S250" s="360" t="s">
        <v>502</v>
      </c>
      <c r="T250" s="360">
        <v>1001</v>
      </c>
      <c r="U250" s="360" t="s">
        <v>491</v>
      </c>
      <c r="V250" s="360" t="s">
        <v>317</v>
      </c>
      <c r="W250" s="360">
        <v>1000</v>
      </c>
    </row>
    <row r="251" spans="1:23">
      <c r="A251" s="360" t="s">
        <v>1408</v>
      </c>
      <c r="B251" s="360">
        <v>2013</v>
      </c>
      <c r="C251" s="360">
        <v>1</v>
      </c>
      <c r="D251" s="360">
        <v>136695978</v>
      </c>
      <c r="E251" s="360">
        <v>5012000</v>
      </c>
      <c r="F251" s="360">
        <v>270</v>
      </c>
      <c r="G251" s="360">
        <v>0</v>
      </c>
      <c r="H251" s="360">
        <v>545169</v>
      </c>
      <c r="I251" s="360" t="s">
        <v>183</v>
      </c>
      <c r="J251" s="361">
        <v>18000</v>
      </c>
      <c r="K251" s="360" t="s">
        <v>1112</v>
      </c>
      <c r="L251" s="360">
        <v>122423790</v>
      </c>
      <c r="P251" s="360">
        <v>20037586</v>
      </c>
      <c r="R251" s="362">
        <v>20037586</v>
      </c>
      <c r="S251" s="360" t="s">
        <v>502</v>
      </c>
      <c r="T251" s="360">
        <v>1001</v>
      </c>
      <c r="U251" s="360" t="s">
        <v>491</v>
      </c>
      <c r="V251" s="360" t="s">
        <v>317</v>
      </c>
      <c r="W251" s="360">
        <v>1000</v>
      </c>
    </row>
    <row r="252" spans="1:23">
      <c r="A252" s="360" t="s">
        <v>1408</v>
      </c>
      <c r="B252" s="360">
        <v>2013</v>
      </c>
      <c r="C252" s="360">
        <v>1</v>
      </c>
      <c r="D252" s="360">
        <v>136695978</v>
      </c>
      <c r="E252" s="360">
        <v>5012000</v>
      </c>
      <c r="F252" s="360">
        <v>270</v>
      </c>
      <c r="G252" s="360">
        <v>0</v>
      </c>
      <c r="H252" s="360">
        <v>545169</v>
      </c>
      <c r="I252" s="360" t="s">
        <v>183</v>
      </c>
      <c r="J252" s="361">
        <v>12864.56</v>
      </c>
      <c r="K252" s="360" t="s">
        <v>1113</v>
      </c>
      <c r="L252" s="360">
        <v>122423790</v>
      </c>
      <c r="P252" s="360">
        <v>20037586</v>
      </c>
      <c r="R252" s="362">
        <v>20037586</v>
      </c>
      <c r="S252" s="360" t="s">
        <v>502</v>
      </c>
      <c r="T252" s="360">
        <v>1001</v>
      </c>
      <c r="U252" s="360" t="s">
        <v>491</v>
      </c>
      <c r="V252" s="360" t="s">
        <v>317</v>
      </c>
      <c r="W252" s="360">
        <v>1000</v>
      </c>
    </row>
    <row r="253" spans="1:23">
      <c r="A253" s="360" t="s">
        <v>1408</v>
      </c>
      <c r="B253" s="360">
        <v>2013</v>
      </c>
      <c r="C253" s="360">
        <v>1</v>
      </c>
      <c r="D253" s="360">
        <v>136696780</v>
      </c>
      <c r="E253" s="360">
        <v>5012000</v>
      </c>
      <c r="F253" s="360">
        <v>270</v>
      </c>
      <c r="G253" s="360">
        <v>0</v>
      </c>
      <c r="H253" s="360">
        <v>545169</v>
      </c>
      <c r="I253" s="360" t="s">
        <v>183</v>
      </c>
      <c r="J253" s="361">
        <v>-40694.559999999998</v>
      </c>
      <c r="L253" s="360">
        <v>17055876</v>
      </c>
      <c r="P253" s="360">
        <v>20037586</v>
      </c>
      <c r="R253" s="362">
        <v>20037586</v>
      </c>
      <c r="S253" s="360" t="s">
        <v>502</v>
      </c>
      <c r="T253" s="360">
        <v>1001</v>
      </c>
      <c r="U253" s="360" t="s">
        <v>491</v>
      </c>
      <c r="V253" s="360" t="s">
        <v>317</v>
      </c>
      <c r="W253" s="360">
        <v>1000</v>
      </c>
    </row>
    <row r="254" spans="1:23">
      <c r="A254" s="360" t="s">
        <v>1408</v>
      </c>
      <c r="B254" s="360">
        <v>2013</v>
      </c>
      <c r="C254" s="360">
        <v>1</v>
      </c>
      <c r="D254" s="360">
        <v>136696143</v>
      </c>
      <c r="E254" s="360">
        <v>5012000</v>
      </c>
      <c r="F254" s="360">
        <v>250</v>
      </c>
      <c r="G254" s="360">
        <v>0</v>
      </c>
      <c r="H254" s="360">
        <v>545169</v>
      </c>
      <c r="I254" s="360" t="s">
        <v>183</v>
      </c>
      <c r="J254" s="361">
        <v>6008</v>
      </c>
      <c r="K254" s="360" t="s">
        <v>507</v>
      </c>
      <c r="L254" s="360">
        <v>122423801</v>
      </c>
      <c r="P254" s="360">
        <v>20037926</v>
      </c>
      <c r="R254" s="362">
        <v>20037926</v>
      </c>
      <c r="S254" s="360" t="s">
        <v>508</v>
      </c>
      <c r="T254" s="360">
        <v>1063</v>
      </c>
      <c r="U254" s="360" t="s">
        <v>509</v>
      </c>
      <c r="V254" s="360" t="s">
        <v>317</v>
      </c>
      <c r="W254" s="360">
        <v>1000</v>
      </c>
    </row>
    <row r="255" spans="1:23">
      <c r="A255" s="360" t="s">
        <v>1408</v>
      </c>
      <c r="B255" s="360">
        <v>2013</v>
      </c>
      <c r="C255" s="360">
        <v>1</v>
      </c>
      <c r="D255" s="360">
        <v>136696795</v>
      </c>
      <c r="E255" s="360">
        <v>5012000</v>
      </c>
      <c r="F255" s="360">
        <v>250</v>
      </c>
      <c r="G255" s="360">
        <v>0</v>
      </c>
      <c r="H255" s="360">
        <v>545169</v>
      </c>
      <c r="I255" s="360" t="s">
        <v>183</v>
      </c>
      <c r="J255" s="361">
        <v>-6008</v>
      </c>
      <c r="L255" s="360">
        <v>17055891</v>
      </c>
      <c r="P255" s="360">
        <v>20037926</v>
      </c>
      <c r="R255" s="362">
        <v>20037926</v>
      </c>
      <c r="S255" s="360" t="s">
        <v>508</v>
      </c>
      <c r="T255" s="360">
        <v>1063</v>
      </c>
      <c r="U255" s="360" t="s">
        <v>509</v>
      </c>
      <c r="V255" s="360" t="s">
        <v>317</v>
      </c>
      <c r="W255" s="360">
        <v>1000</v>
      </c>
    </row>
    <row r="256" spans="1:23">
      <c r="A256" s="360" t="s">
        <v>1408</v>
      </c>
      <c r="B256" s="360">
        <v>2013</v>
      </c>
      <c r="C256" s="360">
        <v>1</v>
      </c>
      <c r="D256" s="360">
        <v>136537661</v>
      </c>
      <c r="E256" s="360">
        <v>5012000</v>
      </c>
      <c r="F256" s="360">
        <v>300</v>
      </c>
      <c r="G256" s="360">
        <v>0</v>
      </c>
      <c r="H256" s="360">
        <v>516310</v>
      </c>
      <c r="I256" s="360" t="s">
        <v>129</v>
      </c>
      <c r="J256" s="361">
        <v>1881.61</v>
      </c>
      <c r="L256" s="360">
        <v>5601999127</v>
      </c>
      <c r="M256" s="360">
        <v>100714</v>
      </c>
      <c r="N256" s="360" t="s">
        <v>495</v>
      </c>
      <c r="P256" s="360">
        <v>20038390</v>
      </c>
      <c r="R256" s="362">
        <v>20038390</v>
      </c>
      <c r="S256" s="360" t="s">
        <v>511</v>
      </c>
      <c r="T256" s="360">
        <v>1066</v>
      </c>
      <c r="U256" s="360" t="s">
        <v>489</v>
      </c>
      <c r="V256" s="360" t="s">
        <v>317</v>
      </c>
      <c r="W256" s="360">
        <v>1000</v>
      </c>
    </row>
    <row r="257" spans="1:23">
      <c r="A257" s="360" t="s">
        <v>1408</v>
      </c>
      <c r="B257" s="360">
        <v>2013</v>
      </c>
      <c r="C257" s="360">
        <v>1</v>
      </c>
      <c r="D257" s="360">
        <v>136537722</v>
      </c>
      <c r="E257" s="360">
        <v>5012000</v>
      </c>
      <c r="F257" s="360">
        <v>300</v>
      </c>
      <c r="G257" s="360">
        <v>0</v>
      </c>
      <c r="H257" s="360">
        <v>516310</v>
      </c>
      <c r="I257" s="360" t="s">
        <v>129</v>
      </c>
      <c r="J257" s="361">
        <v>1881.61</v>
      </c>
      <c r="L257" s="360">
        <v>5601999128</v>
      </c>
      <c r="M257" s="360">
        <v>100714</v>
      </c>
      <c r="N257" s="360" t="s">
        <v>495</v>
      </c>
      <c r="P257" s="360">
        <v>20038390</v>
      </c>
      <c r="R257" s="362">
        <v>20038390</v>
      </c>
      <c r="S257" s="360" t="s">
        <v>511</v>
      </c>
      <c r="T257" s="360">
        <v>1066</v>
      </c>
      <c r="U257" s="360" t="s">
        <v>489</v>
      </c>
      <c r="V257" s="360" t="s">
        <v>317</v>
      </c>
      <c r="W257" s="360">
        <v>1000</v>
      </c>
    </row>
    <row r="258" spans="1:23">
      <c r="A258" s="360" t="s">
        <v>1408</v>
      </c>
      <c r="B258" s="360">
        <v>2013</v>
      </c>
      <c r="C258" s="360">
        <v>1</v>
      </c>
      <c r="D258" s="360">
        <v>136516833</v>
      </c>
      <c r="E258" s="360">
        <v>5012000</v>
      </c>
      <c r="F258" s="360">
        <v>300</v>
      </c>
      <c r="G258" s="360">
        <v>0</v>
      </c>
      <c r="H258" s="360">
        <v>516900</v>
      </c>
      <c r="I258" s="360" t="s">
        <v>139</v>
      </c>
      <c r="J258" s="361">
        <v>2.84</v>
      </c>
      <c r="L258" s="360">
        <v>5601998223</v>
      </c>
      <c r="M258" s="360">
        <v>105282</v>
      </c>
      <c r="N258" s="360" t="s">
        <v>761</v>
      </c>
      <c r="P258" s="360">
        <v>20038390</v>
      </c>
      <c r="R258" s="362">
        <v>20038390</v>
      </c>
      <c r="S258" s="360" t="s">
        <v>511</v>
      </c>
      <c r="T258" s="360">
        <v>1066</v>
      </c>
      <c r="U258" s="360" t="s">
        <v>489</v>
      </c>
      <c r="V258" s="360" t="s">
        <v>317</v>
      </c>
      <c r="W258" s="360">
        <v>1000</v>
      </c>
    </row>
    <row r="259" spans="1:23">
      <c r="A259" s="360" t="s">
        <v>1408</v>
      </c>
      <c r="B259" s="360">
        <v>2013</v>
      </c>
      <c r="C259" s="360">
        <v>1</v>
      </c>
      <c r="D259" s="360">
        <v>136516833</v>
      </c>
      <c r="E259" s="360">
        <v>5012000</v>
      </c>
      <c r="F259" s="360">
        <v>300</v>
      </c>
      <c r="G259" s="360">
        <v>0</v>
      </c>
      <c r="H259" s="360">
        <v>516900</v>
      </c>
      <c r="I259" s="360" t="s">
        <v>139</v>
      </c>
      <c r="J259" s="361">
        <v>0.52</v>
      </c>
      <c r="L259" s="360">
        <v>5601998223</v>
      </c>
      <c r="M259" s="360">
        <v>105282</v>
      </c>
      <c r="N259" s="360" t="s">
        <v>761</v>
      </c>
      <c r="P259" s="360">
        <v>20038390</v>
      </c>
      <c r="R259" s="362">
        <v>20038390</v>
      </c>
      <c r="S259" s="360" t="s">
        <v>511</v>
      </c>
      <c r="T259" s="360">
        <v>1066</v>
      </c>
      <c r="U259" s="360" t="s">
        <v>489</v>
      </c>
      <c r="V259" s="360" t="s">
        <v>317</v>
      </c>
      <c r="W259" s="360">
        <v>1000</v>
      </c>
    </row>
    <row r="260" spans="1:23">
      <c r="A260" s="360" t="s">
        <v>1408</v>
      </c>
      <c r="B260" s="360">
        <v>2013</v>
      </c>
      <c r="C260" s="360">
        <v>1</v>
      </c>
      <c r="D260" s="360">
        <v>136370674</v>
      </c>
      <c r="E260" s="360">
        <v>5012000</v>
      </c>
      <c r="F260" s="360">
        <v>300</v>
      </c>
      <c r="G260" s="360">
        <v>0</v>
      </c>
      <c r="H260" s="360">
        <v>530050</v>
      </c>
      <c r="I260" s="360" t="s">
        <v>177</v>
      </c>
      <c r="J260" s="361">
        <v>1546.87</v>
      </c>
      <c r="L260" s="360">
        <v>5601989428</v>
      </c>
      <c r="M260" s="360">
        <v>105654</v>
      </c>
      <c r="N260" s="360" t="s">
        <v>1126</v>
      </c>
      <c r="P260" s="360">
        <v>20038390</v>
      </c>
      <c r="R260" s="362">
        <v>20038390</v>
      </c>
      <c r="S260" s="360" t="s">
        <v>511</v>
      </c>
      <c r="T260" s="360">
        <v>1066</v>
      </c>
      <c r="U260" s="360" t="s">
        <v>489</v>
      </c>
      <c r="V260" s="360" t="s">
        <v>317</v>
      </c>
      <c r="W260" s="360">
        <v>1000</v>
      </c>
    </row>
    <row r="261" spans="1:23">
      <c r="A261" s="360" t="s">
        <v>1408</v>
      </c>
      <c r="B261" s="360">
        <v>2013</v>
      </c>
      <c r="C261" s="360">
        <v>1</v>
      </c>
      <c r="D261" s="360">
        <v>136397869</v>
      </c>
      <c r="E261" s="360">
        <v>5012000</v>
      </c>
      <c r="F261" s="360">
        <v>300</v>
      </c>
      <c r="G261" s="360">
        <v>0</v>
      </c>
      <c r="H261" s="360">
        <v>530050</v>
      </c>
      <c r="I261" s="360" t="s">
        <v>177</v>
      </c>
      <c r="J261" s="361">
        <v>2380.8000000000002</v>
      </c>
      <c r="L261" s="360">
        <v>5601990674</v>
      </c>
      <c r="M261" s="360">
        <v>106401</v>
      </c>
      <c r="N261" s="360" t="s">
        <v>1871</v>
      </c>
      <c r="P261" s="360">
        <v>20038390</v>
      </c>
      <c r="R261" s="362">
        <v>20038390</v>
      </c>
      <c r="S261" s="360" t="s">
        <v>511</v>
      </c>
      <c r="T261" s="360">
        <v>1066</v>
      </c>
      <c r="U261" s="360" t="s">
        <v>489</v>
      </c>
      <c r="V261" s="360" t="s">
        <v>317</v>
      </c>
      <c r="W261" s="360">
        <v>1000</v>
      </c>
    </row>
    <row r="262" spans="1:23">
      <c r="A262" s="360" t="s">
        <v>1408</v>
      </c>
      <c r="B262" s="360">
        <v>2013</v>
      </c>
      <c r="C262" s="360">
        <v>1</v>
      </c>
      <c r="D262" s="360">
        <v>136380495</v>
      </c>
      <c r="E262" s="360">
        <v>5012000</v>
      </c>
      <c r="F262" s="360">
        <v>300</v>
      </c>
      <c r="G262" s="360">
        <v>0</v>
      </c>
      <c r="H262" s="360">
        <v>530050</v>
      </c>
      <c r="I262" s="360" t="s">
        <v>177</v>
      </c>
      <c r="J262" s="361">
        <v>426940.5</v>
      </c>
      <c r="L262" s="360">
        <v>5601990476</v>
      </c>
      <c r="M262" s="360">
        <v>143188</v>
      </c>
      <c r="N262" s="360" t="s">
        <v>512</v>
      </c>
      <c r="P262" s="360">
        <v>20038390</v>
      </c>
      <c r="R262" s="362">
        <v>20038390</v>
      </c>
      <c r="S262" s="360" t="s">
        <v>511</v>
      </c>
      <c r="T262" s="360">
        <v>1066</v>
      </c>
      <c r="U262" s="360" t="s">
        <v>489</v>
      </c>
      <c r="V262" s="360" t="s">
        <v>317</v>
      </c>
      <c r="W262" s="360">
        <v>1000</v>
      </c>
    </row>
    <row r="263" spans="1:23">
      <c r="A263" s="360" t="s">
        <v>1408</v>
      </c>
      <c r="B263" s="360">
        <v>2013</v>
      </c>
      <c r="C263" s="360">
        <v>1</v>
      </c>
      <c r="D263" s="360">
        <v>136441559</v>
      </c>
      <c r="E263" s="360">
        <v>5012000</v>
      </c>
      <c r="F263" s="360">
        <v>300</v>
      </c>
      <c r="G263" s="360">
        <v>0</v>
      </c>
      <c r="H263" s="360">
        <v>530050</v>
      </c>
      <c r="I263" s="360" t="s">
        <v>177</v>
      </c>
      <c r="J263" s="361">
        <v>5880.23</v>
      </c>
      <c r="L263" s="360">
        <v>5601993316</v>
      </c>
      <c r="M263" s="360">
        <v>412854</v>
      </c>
      <c r="N263" s="360" t="s">
        <v>1872</v>
      </c>
      <c r="P263" s="360">
        <v>20038390</v>
      </c>
      <c r="R263" s="362">
        <v>20038390</v>
      </c>
      <c r="S263" s="360" t="s">
        <v>511</v>
      </c>
      <c r="T263" s="360">
        <v>1066</v>
      </c>
      <c r="U263" s="360" t="s">
        <v>489</v>
      </c>
      <c r="V263" s="360" t="s">
        <v>317</v>
      </c>
      <c r="W263" s="360">
        <v>1000</v>
      </c>
    </row>
    <row r="264" spans="1:23">
      <c r="A264" s="360" t="s">
        <v>1408</v>
      </c>
      <c r="B264" s="360">
        <v>2013</v>
      </c>
      <c r="C264" s="360">
        <v>1</v>
      </c>
      <c r="D264" s="360">
        <v>135638834</v>
      </c>
      <c r="E264" s="360">
        <v>5012000</v>
      </c>
      <c r="F264" s="360">
        <v>300</v>
      </c>
      <c r="G264" s="360">
        <v>0</v>
      </c>
      <c r="H264" s="360">
        <v>610002</v>
      </c>
      <c r="I264" s="360" t="s">
        <v>188</v>
      </c>
      <c r="J264" s="361">
        <v>544</v>
      </c>
      <c r="L264" s="360">
        <v>4759110</v>
      </c>
      <c r="P264" s="360">
        <v>20038390</v>
      </c>
      <c r="R264" s="362">
        <v>20038390</v>
      </c>
      <c r="S264" s="360" t="s">
        <v>511</v>
      </c>
      <c r="T264" s="360">
        <v>1066</v>
      </c>
      <c r="U264" s="360" t="s">
        <v>489</v>
      </c>
      <c r="V264" s="360" t="s">
        <v>317</v>
      </c>
      <c r="W264" s="360">
        <v>1000</v>
      </c>
    </row>
    <row r="265" spans="1:23">
      <c r="A265" s="360" t="s">
        <v>1408</v>
      </c>
      <c r="B265" s="360">
        <v>2013</v>
      </c>
      <c r="C265" s="360">
        <v>1</v>
      </c>
      <c r="D265" s="360">
        <v>135638835</v>
      </c>
      <c r="E265" s="360">
        <v>5012000</v>
      </c>
      <c r="F265" s="360">
        <v>300</v>
      </c>
      <c r="G265" s="360">
        <v>0</v>
      </c>
      <c r="H265" s="360">
        <v>610002</v>
      </c>
      <c r="I265" s="360" t="s">
        <v>188</v>
      </c>
      <c r="J265" s="361">
        <v>136</v>
      </c>
      <c r="L265" s="360">
        <v>4759109</v>
      </c>
      <c r="P265" s="360">
        <v>20038390</v>
      </c>
      <c r="R265" s="362">
        <v>20038390</v>
      </c>
      <c r="S265" s="360" t="s">
        <v>511</v>
      </c>
      <c r="T265" s="360">
        <v>1066</v>
      </c>
      <c r="U265" s="360" t="s">
        <v>489</v>
      </c>
      <c r="V265" s="360" t="s">
        <v>317</v>
      </c>
      <c r="W265" s="360">
        <v>1000</v>
      </c>
    </row>
    <row r="266" spans="1:23">
      <c r="A266" s="360" t="s">
        <v>1408</v>
      </c>
      <c r="B266" s="360">
        <v>2013</v>
      </c>
      <c r="C266" s="360">
        <v>1</v>
      </c>
      <c r="D266" s="360">
        <v>135683163</v>
      </c>
      <c r="E266" s="360">
        <v>5012000</v>
      </c>
      <c r="F266" s="360">
        <v>300</v>
      </c>
      <c r="G266" s="360">
        <v>0</v>
      </c>
      <c r="H266" s="360">
        <v>610316</v>
      </c>
      <c r="I266" s="360" t="s">
        <v>193</v>
      </c>
      <c r="J266" s="361">
        <v>204</v>
      </c>
      <c r="L266" s="360">
        <v>4759110</v>
      </c>
      <c r="P266" s="360">
        <v>20038390</v>
      </c>
      <c r="R266" s="362">
        <v>20038390</v>
      </c>
      <c r="S266" s="360" t="s">
        <v>511</v>
      </c>
      <c r="T266" s="360">
        <v>1066</v>
      </c>
      <c r="U266" s="360" t="s">
        <v>489</v>
      </c>
      <c r="V266" s="360" t="s">
        <v>317</v>
      </c>
      <c r="W266" s="360">
        <v>1000</v>
      </c>
    </row>
    <row r="267" spans="1:23">
      <c r="A267" s="360" t="s">
        <v>1408</v>
      </c>
      <c r="B267" s="360">
        <v>2013</v>
      </c>
      <c r="C267" s="360">
        <v>1</v>
      </c>
      <c r="D267" s="360">
        <v>135683164</v>
      </c>
      <c r="E267" s="360">
        <v>5012000</v>
      </c>
      <c r="F267" s="360">
        <v>300</v>
      </c>
      <c r="G267" s="360">
        <v>0</v>
      </c>
      <c r="H267" s="360">
        <v>610002</v>
      </c>
      <c r="I267" s="360" t="s">
        <v>188</v>
      </c>
      <c r="J267" s="361">
        <v>544</v>
      </c>
      <c r="L267" s="360">
        <v>4759110</v>
      </c>
      <c r="P267" s="360">
        <v>20038390</v>
      </c>
      <c r="R267" s="362">
        <v>20038390</v>
      </c>
      <c r="S267" s="360" t="s">
        <v>511</v>
      </c>
      <c r="T267" s="360">
        <v>1066</v>
      </c>
      <c r="U267" s="360" t="s">
        <v>489</v>
      </c>
      <c r="V267" s="360" t="s">
        <v>317</v>
      </c>
      <c r="W267" s="360">
        <v>1000</v>
      </c>
    </row>
    <row r="268" spans="1:23">
      <c r="A268" s="360" t="s">
        <v>1408</v>
      </c>
      <c r="B268" s="360">
        <v>2013</v>
      </c>
      <c r="C268" s="360">
        <v>1</v>
      </c>
      <c r="D268" s="360">
        <v>135683165</v>
      </c>
      <c r="E268" s="360">
        <v>5012000</v>
      </c>
      <c r="F268" s="360">
        <v>300</v>
      </c>
      <c r="G268" s="360">
        <v>0</v>
      </c>
      <c r="H268" s="360">
        <v>610316</v>
      </c>
      <c r="I268" s="360" t="s">
        <v>193</v>
      </c>
      <c r="J268" s="361">
        <v>68</v>
      </c>
      <c r="L268" s="360">
        <v>4759110</v>
      </c>
      <c r="P268" s="360">
        <v>20038390</v>
      </c>
      <c r="R268" s="362">
        <v>20038390</v>
      </c>
      <c r="S268" s="360" t="s">
        <v>511</v>
      </c>
      <c r="T268" s="360">
        <v>1066</v>
      </c>
      <c r="U268" s="360" t="s">
        <v>489</v>
      </c>
      <c r="V268" s="360" t="s">
        <v>317</v>
      </c>
      <c r="W268" s="360">
        <v>1000</v>
      </c>
    </row>
    <row r="269" spans="1:23">
      <c r="A269" s="360" t="s">
        <v>1408</v>
      </c>
      <c r="B269" s="360">
        <v>2013</v>
      </c>
      <c r="C269" s="360">
        <v>1</v>
      </c>
      <c r="D269" s="360">
        <v>135683166</v>
      </c>
      <c r="E269" s="360">
        <v>5012000</v>
      </c>
      <c r="F269" s="360">
        <v>300</v>
      </c>
      <c r="G269" s="360">
        <v>0</v>
      </c>
      <c r="H269" s="360">
        <v>610002</v>
      </c>
      <c r="I269" s="360" t="s">
        <v>188</v>
      </c>
      <c r="J269" s="361">
        <v>272</v>
      </c>
      <c r="L269" s="360">
        <v>4759109</v>
      </c>
      <c r="P269" s="360">
        <v>20038390</v>
      </c>
      <c r="R269" s="362">
        <v>20038390</v>
      </c>
      <c r="S269" s="360" t="s">
        <v>511</v>
      </c>
      <c r="T269" s="360">
        <v>1066</v>
      </c>
      <c r="U269" s="360" t="s">
        <v>489</v>
      </c>
      <c r="V269" s="360" t="s">
        <v>317</v>
      </c>
      <c r="W269" s="360">
        <v>1000</v>
      </c>
    </row>
    <row r="270" spans="1:23">
      <c r="A270" s="360" t="s">
        <v>1408</v>
      </c>
      <c r="B270" s="360">
        <v>2013</v>
      </c>
      <c r="C270" s="360">
        <v>1</v>
      </c>
      <c r="D270" s="360">
        <v>135683167</v>
      </c>
      <c r="E270" s="360">
        <v>5012000</v>
      </c>
      <c r="F270" s="360">
        <v>300</v>
      </c>
      <c r="G270" s="360">
        <v>0</v>
      </c>
      <c r="H270" s="360">
        <v>610002</v>
      </c>
      <c r="I270" s="360" t="s">
        <v>188</v>
      </c>
      <c r="J270" s="361">
        <v>136</v>
      </c>
      <c r="L270" s="360">
        <v>4759109</v>
      </c>
      <c r="P270" s="360">
        <v>20038390</v>
      </c>
      <c r="R270" s="362">
        <v>20038390</v>
      </c>
      <c r="S270" s="360" t="s">
        <v>511</v>
      </c>
      <c r="T270" s="360">
        <v>1066</v>
      </c>
      <c r="U270" s="360" t="s">
        <v>489</v>
      </c>
      <c r="V270" s="360" t="s">
        <v>317</v>
      </c>
      <c r="W270" s="360">
        <v>1000</v>
      </c>
    </row>
    <row r="271" spans="1:23">
      <c r="A271" s="360" t="s">
        <v>1408</v>
      </c>
      <c r="B271" s="360">
        <v>2013</v>
      </c>
      <c r="C271" s="360">
        <v>1</v>
      </c>
      <c r="D271" s="360">
        <v>135683168</v>
      </c>
      <c r="E271" s="360">
        <v>5012000</v>
      </c>
      <c r="F271" s="360">
        <v>300</v>
      </c>
      <c r="G271" s="360">
        <v>0</v>
      </c>
      <c r="H271" s="360">
        <v>610002</v>
      </c>
      <c r="I271" s="360" t="s">
        <v>188</v>
      </c>
      <c r="J271" s="361">
        <v>544</v>
      </c>
      <c r="L271" s="360">
        <v>4759110</v>
      </c>
      <c r="P271" s="360">
        <v>20038390</v>
      </c>
      <c r="R271" s="362">
        <v>20038390</v>
      </c>
      <c r="S271" s="360" t="s">
        <v>511</v>
      </c>
      <c r="T271" s="360">
        <v>1066</v>
      </c>
      <c r="U271" s="360" t="s">
        <v>489</v>
      </c>
      <c r="V271" s="360" t="s">
        <v>317</v>
      </c>
      <c r="W271" s="360">
        <v>1000</v>
      </c>
    </row>
    <row r="272" spans="1:23">
      <c r="A272" s="360" t="s">
        <v>1408</v>
      </c>
      <c r="B272" s="360">
        <v>2013</v>
      </c>
      <c r="C272" s="360">
        <v>1</v>
      </c>
      <c r="D272" s="360">
        <v>135696903</v>
      </c>
      <c r="E272" s="360">
        <v>5012000</v>
      </c>
      <c r="F272" s="360">
        <v>300</v>
      </c>
      <c r="G272" s="360">
        <v>0</v>
      </c>
      <c r="H272" s="360">
        <v>610002</v>
      </c>
      <c r="I272" s="360" t="s">
        <v>188</v>
      </c>
      <c r="J272" s="361">
        <v>-544</v>
      </c>
      <c r="L272" s="360">
        <v>4759110</v>
      </c>
      <c r="P272" s="360">
        <v>20038390</v>
      </c>
      <c r="R272" s="362">
        <v>20038390</v>
      </c>
      <c r="S272" s="360" t="s">
        <v>511</v>
      </c>
      <c r="T272" s="360">
        <v>1066</v>
      </c>
      <c r="U272" s="360" t="s">
        <v>489</v>
      </c>
      <c r="V272" s="360" t="s">
        <v>317</v>
      </c>
      <c r="W272" s="360">
        <v>1000</v>
      </c>
    </row>
    <row r="273" spans="1:23">
      <c r="A273" s="360" t="s">
        <v>1408</v>
      </c>
      <c r="B273" s="360">
        <v>2013</v>
      </c>
      <c r="C273" s="360">
        <v>1</v>
      </c>
      <c r="D273" s="360">
        <v>136212958</v>
      </c>
      <c r="E273" s="360">
        <v>5012000</v>
      </c>
      <c r="F273" s="360">
        <v>300</v>
      </c>
      <c r="G273" s="360">
        <v>0</v>
      </c>
      <c r="H273" s="360">
        <v>545169</v>
      </c>
      <c r="I273" s="360" t="s">
        <v>183</v>
      </c>
      <c r="J273" s="361">
        <v>-5276.11</v>
      </c>
      <c r="K273" s="360" t="s">
        <v>1114</v>
      </c>
      <c r="L273" s="360">
        <v>122360705</v>
      </c>
      <c r="P273" s="360">
        <v>20038390</v>
      </c>
      <c r="R273" s="362">
        <v>20038390</v>
      </c>
      <c r="S273" s="360" t="s">
        <v>511</v>
      </c>
      <c r="T273" s="360">
        <v>1066</v>
      </c>
      <c r="U273" s="360" t="s">
        <v>489</v>
      </c>
      <c r="V273" s="360" t="s">
        <v>317</v>
      </c>
      <c r="W273" s="360">
        <v>1000</v>
      </c>
    </row>
    <row r="274" spans="1:23">
      <c r="A274" s="360" t="s">
        <v>1408</v>
      </c>
      <c r="B274" s="360">
        <v>2013</v>
      </c>
      <c r="C274" s="360">
        <v>1</v>
      </c>
      <c r="D274" s="360">
        <v>136212958</v>
      </c>
      <c r="E274" s="360">
        <v>5012000</v>
      </c>
      <c r="F274" s="360">
        <v>300</v>
      </c>
      <c r="G274" s="360">
        <v>0</v>
      </c>
      <c r="H274" s="360">
        <v>545169</v>
      </c>
      <c r="I274" s="360" t="s">
        <v>183</v>
      </c>
      <c r="J274" s="361">
        <v>-5880.23</v>
      </c>
      <c r="K274" s="360" t="s">
        <v>1115</v>
      </c>
      <c r="L274" s="360">
        <v>122360705</v>
      </c>
      <c r="P274" s="360">
        <v>20038390</v>
      </c>
      <c r="R274" s="362">
        <v>20038390</v>
      </c>
      <c r="S274" s="360" t="s">
        <v>511</v>
      </c>
      <c r="T274" s="360">
        <v>1066</v>
      </c>
      <c r="U274" s="360" t="s">
        <v>489</v>
      </c>
      <c r="V274" s="360" t="s">
        <v>317</v>
      </c>
      <c r="W274" s="360">
        <v>1000</v>
      </c>
    </row>
    <row r="275" spans="1:23">
      <c r="A275" s="360" t="s">
        <v>1408</v>
      </c>
      <c r="B275" s="360">
        <v>2013</v>
      </c>
      <c r="C275" s="360">
        <v>1</v>
      </c>
      <c r="D275" s="360">
        <v>136212958</v>
      </c>
      <c r="E275" s="360">
        <v>5012000</v>
      </c>
      <c r="F275" s="360">
        <v>300</v>
      </c>
      <c r="G275" s="360">
        <v>0</v>
      </c>
      <c r="H275" s="360">
        <v>545169</v>
      </c>
      <c r="I275" s="360" t="s">
        <v>183</v>
      </c>
      <c r="J275" s="361">
        <v>-426940.5</v>
      </c>
      <c r="K275" s="360" t="s">
        <v>513</v>
      </c>
      <c r="L275" s="360">
        <v>122360705</v>
      </c>
      <c r="P275" s="360">
        <v>20038390</v>
      </c>
      <c r="R275" s="362">
        <v>20038390</v>
      </c>
      <c r="S275" s="360" t="s">
        <v>511</v>
      </c>
      <c r="T275" s="360">
        <v>1066</v>
      </c>
      <c r="U275" s="360" t="s">
        <v>489</v>
      </c>
      <c r="V275" s="360" t="s">
        <v>317</v>
      </c>
      <c r="W275" s="360">
        <v>1000</v>
      </c>
    </row>
    <row r="276" spans="1:23">
      <c r="A276" s="360" t="s">
        <v>1408</v>
      </c>
      <c r="B276" s="360">
        <v>2013</v>
      </c>
      <c r="C276" s="360">
        <v>1</v>
      </c>
      <c r="D276" s="360">
        <v>136212958</v>
      </c>
      <c r="E276" s="360">
        <v>5012000</v>
      </c>
      <c r="F276" s="360">
        <v>300</v>
      </c>
      <c r="G276" s="360">
        <v>0</v>
      </c>
      <c r="H276" s="360">
        <v>545169</v>
      </c>
      <c r="I276" s="360" t="s">
        <v>183</v>
      </c>
      <c r="J276" s="361">
        <v>-3500</v>
      </c>
      <c r="K276" s="360" t="s">
        <v>1116</v>
      </c>
      <c r="L276" s="360">
        <v>122360705</v>
      </c>
      <c r="P276" s="360">
        <v>20038390</v>
      </c>
      <c r="R276" s="362">
        <v>20038390</v>
      </c>
      <c r="S276" s="360" t="s">
        <v>511</v>
      </c>
      <c r="T276" s="360">
        <v>1066</v>
      </c>
      <c r="U276" s="360" t="s">
        <v>489</v>
      </c>
      <c r="V276" s="360" t="s">
        <v>317</v>
      </c>
      <c r="W276" s="360">
        <v>1000</v>
      </c>
    </row>
    <row r="277" spans="1:23">
      <c r="A277" s="360" t="s">
        <v>1408</v>
      </c>
      <c r="B277" s="360">
        <v>2013</v>
      </c>
      <c r="C277" s="360">
        <v>1</v>
      </c>
      <c r="D277" s="360">
        <v>136212958</v>
      </c>
      <c r="E277" s="360">
        <v>5012000</v>
      </c>
      <c r="F277" s="360">
        <v>300</v>
      </c>
      <c r="G277" s="360">
        <v>0</v>
      </c>
      <c r="H277" s="360">
        <v>545169</v>
      </c>
      <c r="I277" s="360" t="s">
        <v>183</v>
      </c>
      <c r="J277" s="361">
        <v>-1460</v>
      </c>
      <c r="K277" s="360" t="s">
        <v>1117</v>
      </c>
      <c r="L277" s="360">
        <v>122360705</v>
      </c>
      <c r="P277" s="360">
        <v>20038390</v>
      </c>
      <c r="R277" s="362">
        <v>20038390</v>
      </c>
      <c r="S277" s="360" t="s">
        <v>511</v>
      </c>
      <c r="T277" s="360">
        <v>1066</v>
      </c>
      <c r="U277" s="360" t="s">
        <v>489</v>
      </c>
      <c r="V277" s="360" t="s">
        <v>317</v>
      </c>
      <c r="W277" s="360">
        <v>1000</v>
      </c>
    </row>
    <row r="278" spans="1:23">
      <c r="A278" s="360" t="s">
        <v>1408</v>
      </c>
      <c r="B278" s="360">
        <v>2013</v>
      </c>
      <c r="C278" s="360">
        <v>1</v>
      </c>
      <c r="D278" s="360">
        <v>136212961</v>
      </c>
      <c r="E278" s="360">
        <v>5012000</v>
      </c>
      <c r="F278" s="360">
        <v>300</v>
      </c>
      <c r="G278" s="360">
        <v>0</v>
      </c>
      <c r="H278" s="360">
        <v>545169</v>
      </c>
      <c r="I278" s="360" t="s">
        <v>183</v>
      </c>
      <c r="J278" s="361">
        <v>-2380.8000000000002</v>
      </c>
      <c r="K278" s="360" t="s">
        <v>1118</v>
      </c>
      <c r="L278" s="360">
        <v>122360708</v>
      </c>
      <c r="P278" s="360">
        <v>20038390</v>
      </c>
      <c r="R278" s="362">
        <v>20038390</v>
      </c>
      <c r="S278" s="360" t="s">
        <v>511</v>
      </c>
      <c r="T278" s="360">
        <v>1066</v>
      </c>
      <c r="U278" s="360" t="s">
        <v>489</v>
      </c>
      <c r="V278" s="360" t="s">
        <v>317</v>
      </c>
      <c r="W278" s="360">
        <v>1000</v>
      </c>
    </row>
    <row r="279" spans="1:23">
      <c r="A279" s="360" t="s">
        <v>1408</v>
      </c>
      <c r="B279" s="360">
        <v>2013</v>
      </c>
      <c r="C279" s="360">
        <v>1</v>
      </c>
      <c r="D279" s="360">
        <v>136311045</v>
      </c>
      <c r="E279" s="360">
        <v>5012000</v>
      </c>
      <c r="F279" s="360">
        <v>300</v>
      </c>
      <c r="G279" s="360">
        <v>0</v>
      </c>
      <c r="H279" s="360">
        <v>545169</v>
      </c>
      <c r="I279" s="360" t="s">
        <v>183</v>
      </c>
      <c r="J279" s="361">
        <v>445437.64</v>
      </c>
      <c r="L279" s="360">
        <v>16957684</v>
      </c>
      <c r="P279" s="360">
        <v>20038390</v>
      </c>
      <c r="R279" s="362">
        <v>20038390</v>
      </c>
      <c r="S279" s="360" t="s">
        <v>511</v>
      </c>
      <c r="T279" s="360">
        <v>1066</v>
      </c>
      <c r="U279" s="360" t="s">
        <v>489</v>
      </c>
      <c r="V279" s="360" t="s">
        <v>317</v>
      </c>
      <c r="W279" s="360">
        <v>1000</v>
      </c>
    </row>
    <row r="280" spans="1:23">
      <c r="A280" s="360" t="s">
        <v>1408</v>
      </c>
      <c r="B280" s="360">
        <v>2013</v>
      </c>
      <c r="C280" s="360">
        <v>1</v>
      </c>
      <c r="D280" s="360">
        <v>136311045</v>
      </c>
      <c r="E280" s="360">
        <v>5012000</v>
      </c>
      <c r="F280" s="360">
        <v>300</v>
      </c>
      <c r="G280" s="360">
        <v>0</v>
      </c>
      <c r="H280" s="360">
        <v>610002</v>
      </c>
      <c r="I280" s="360" t="s">
        <v>188</v>
      </c>
      <c r="J280" s="361">
        <v>-1632</v>
      </c>
      <c r="L280" s="360">
        <v>16957684</v>
      </c>
      <c r="P280" s="360">
        <v>20038390</v>
      </c>
      <c r="R280" s="362">
        <v>20038390</v>
      </c>
      <c r="S280" s="360" t="s">
        <v>511</v>
      </c>
      <c r="T280" s="360">
        <v>1066</v>
      </c>
      <c r="U280" s="360" t="s">
        <v>489</v>
      </c>
      <c r="V280" s="360" t="s">
        <v>317</v>
      </c>
      <c r="W280" s="360">
        <v>1000</v>
      </c>
    </row>
    <row r="281" spans="1:23">
      <c r="A281" s="360" t="s">
        <v>1408</v>
      </c>
      <c r="B281" s="360">
        <v>2013</v>
      </c>
      <c r="C281" s="360">
        <v>1</v>
      </c>
      <c r="D281" s="360">
        <v>136311045</v>
      </c>
      <c r="E281" s="360">
        <v>5012000</v>
      </c>
      <c r="F281" s="360">
        <v>300</v>
      </c>
      <c r="G281" s="360">
        <v>0</v>
      </c>
      <c r="H281" s="360">
        <v>610316</v>
      </c>
      <c r="I281" s="360" t="s">
        <v>193</v>
      </c>
      <c r="J281" s="361">
        <v>-272</v>
      </c>
      <c r="L281" s="360">
        <v>16957684</v>
      </c>
      <c r="P281" s="360">
        <v>20038390</v>
      </c>
      <c r="R281" s="362">
        <v>20038390</v>
      </c>
      <c r="S281" s="360" t="s">
        <v>511</v>
      </c>
      <c r="T281" s="360">
        <v>1066</v>
      </c>
      <c r="U281" s="360" t="s">
        <v>489</v>
      </c>
      <c r="V281" s="360" t="s">
        <v>317</v>
      </c>
      <c r="W281" s="360">
        <v>1000</v>
      </c>
    </row>
    <row r="282" spans="1:23">
      <c r="A282" s="360" t="s">
        <v>1408</v>
      </c>
      <c r="B282" s="360">
        <v>2013</v>
      </c>
      <c r="C282" s="360">
        <v>1</v>
      </c>
      <c r="D282" s="360">
        <v>136366720</v>
      </c>
      <c r="E282" s="360">
        <v>5012000</v>
      </c>
      <c r="F282" s="360">
        <v>300</v>
      </c>
      <c r="G282" s="360">
        <v>0</v>
      </c>
      <c r="H282" s="360">
        <v>610002</v>
      </c>
      <c r="I282" s="360" t="s">
        <v>188</v>
      </c>
      <c r="J282" s="361">
        <v>272</v>
      </c>
      <c r="L282" s="360">
        <v>4830318</v>
      </c>
      <c r="P282" s="360">
        <v>20038390</v>
      </c>
      <c r="R282" s="362">
        <v>20038390</v>
      </c>
      <c r="S282" s="360" t="s">
        <v>511</v>
      </c>
      <c r="T282" s="360">
        <v>1066</v>
      </c>
      <c r="U282" s="360" t="s">
        <v>489</v>
      </c>
      <c r="V282" s="360" t="s">
        <v>317</v>
      </c>
      <c r="W282" s="360">
        <v>1000</v>
      </c>
    </row>
    <row r="283" spans="1:23">
      <c r="A283" s="360" t="s">
        <v>1408</v>
      </c>
      <c r="B283" s="360">
        <v>2013</v>
      </c>
      <c r="C283" s="360">
        <v>1</v>
      </c>
      <c r="D283" s="360">
        <v>136366721</v>
      </c>
      <c r="E283" s="360">
        <v>5012000</v>
      </c>
      <c r="F283" s="360">
        <v>300</v>
      </c>
      <c r="G283" s="360">
        <v>0</v>
      </c>
      <c r="H283" s="360">
        <v>610002</v>
      </c>
      <c r="I283" s="360" t="s">
        <v>188</v>
      </c>
      <c r="J283" s="361">
        <v>272</v>
      </c>
      <c r="L283" s="360">
        <v>4830318</v>
      </c>
      <c r="P283" s="360">
        <v>20038390</v>
      </c>
      <c r="R283" s="362">
        <v>20038390</v>
      </c>
      <c r="S283" s="360" t="s">
        <v>511</v>
      </c>
      <c r="T283" s="360">
        <v>1066</v>
      </c>
      <c r="U283" s="360" t="s">
        <v>489</v>
      </c>
      <c r="V283" s="360" t="s">
        <v>317</v>
      </c>
      <c r="W283" s="360">
        <v>1000</v>
      </c>
    </row>
    <row r="284" spans="1:23">
      <c r="A284" s="360" t="s">
        <v>1408</v>
      </c>
      <c r="B284" s="360">
        <v>2013</v>
      </c>
      <c r="C284" s="360">
        <v>1</v>
      </c>
      <c r="D284" s="360">
        <v>136379517</v>
      </c>
      <c r="E284" s="360">
        <v>5012000</v>
      </c>
      <c r="F284" s="360">
        <v>300</v>
      </c>
      <c r="G284" s="360">
        <v>0</v>
      </c>
      <c r="H284" s="360">
        <v>610000</v>
      </c>
      <c r="I284" s="360" t="s">
        <v>186</v>
      </c>
      <c r="J284" s="361">
        <v>316</v>
      </c>
      <c r="L284" s="360">
        <v>4651228</v>
      </c>
      <c r="P284" s="360">
        <v>20038390</v>
      </c>
      <c r="R284" s="362">
        <v>20038390</v>
      </c>
      <c r="S284" s="360" t="s">
        <v>511</v>
      </c>
      <c r="T284" s="360">
        <v>1066</v>
      </c>
      <c r="U284" s="360" t="s">
        <v>489</v>
      </c>
      <c r="V284" s="360" t="s">
        <v>317</v>
      </c>
      <c r="W284" s="360">
        <v>1000</v>
      </c>
    </row>
    <row r="285" spans="1:23">
      <c r="A285" s="360" t="s">
        <v>1408</v>
      </c>
      <c r="B285" s="360">
        <v>2013</v>
      </c>
      <c r="C285" s="360">
        <v>1</v>
      </c>
      <c r="D285" s="360">
        <v>136379518</v>
      </c>
      <c r="E285" s="360">
        <v>5012000</v>
      </c>
      <c r="F285" s="360">
        <v>300</v>
      </c>
      <c r="G285" s="360">
        <v>0</v>
      </c>
      <c r="H285" s="360">
        <v>610000</v>
      </c>
      <c r="I285" s="360" t="s">
        <v>186</v>
      </c>
      <c r="J285" s="361">
        <v>316</v>
      </c>
      <c r="L285" s="360">
        <v>4651228</v>
      </c>
      <c r="P285" s="360">
        <v>20038390</v>
      </c>
      <c r="R285" s="362">
        <v>20038390</v>
      </c>
      <c r="S285" s="360" t="s">
        <v>511</v>
      </c>
      <c r="T285" s="360">
        <v>1066</v>
      </c>
      <c r="U285" s="360" t="s">
        <v>489</v>
      </c>
      <c r="V285" s="360" t="s">
        <v>317</v>
      </c>
      <c r="W285" s="360">
        <v>1000</v>
      </c>
    </row>
    <row r="286" spans="1:23">
      <c r="A286" s="360" t="s">
        <v>1408</v>
      </c>
      <c r="B286" s="360">
        <v>2013</v>
      </c>
      <c r="C286" s="360">
        <v>1</v>
      </c>
      <c r="D286" s="360">
        <v>136379519</v>
      </c>
      <c r="E286" s="360">
        <v>5012000</v>
      </c>
      <c r="F286" s="360">
        <v>300</v>
      </c>
      <c r="G286" s="360">
        <v>0</v>
      </c>
      <c r="H286" s="360">
        <v>610000</v>
      </c>
      <c r="I286" s="360" t="s">
        <v>186</v>
      </c>
      <c r="J286" s="361">
        <v>316</v>
      </c>
      <c r="L286" s="360">
        <v>4651228</v>
      </c>
      <c r="P286" s="360">
        <v>20038390</v>
      </c>
      <c r="R286" s="362">
        <v>20038390</v>
      </c>
      <c r="S286" s="360" t="s">
        <v>511</v>
      </c>
      <c r="T286" s="360">
        <v>1066</v>
      </c>
      <c r="U286" s="360" t="s">
        <v>489</v>
      </c>
      <c r="V286" s="360" t="s">
        <v>317</v>
      </c>
      <c r="W286" s="360">
        <v>1000</v>
      </c>
    </row>
    <row r="287" spans="1:23">
      <c r="A287" s="360" t="s">
        <v>1408</v>
      </c>
      <c r="B287" s="360">
        <v>2013</v>
      </c>
      <c r="C287" s="360">
        <v>1</v>
      </c>
      <c r="D287" s="360">
        <v>136379520</v>
      </c>
      <c r="E287" s="360">
        <v>5012000</v>
      </c>
      <c r="F287" s="360">
        <v>300</v>
      </c>
      <c r="G287" s="360">
        <v>0</v>
      </c>
      <c r="H287" s="360">
        <v>610000</v>
      </c>
      <c r="I287" s="360" t="s">
        <v>186</v>
      </c>
      <c r="J287" s="361">
        <v>316</v>
      </c>
      <c r="L287" s="360">
        <v>4651228</v>
      </c>
      <c r="P287" s="360">
        <v>20038390</v>
      </c>
      <c r="R287" s="362">
        <v>20038390</v>
      </c>
      <c r="S287" s="360" t="s">
        <v>511</v>
      </c>
      <c r="T287" s="360">
        <v>1066</v>
      </c>
      <c r="U287" s="360" t="s">
        <v>489</v>
      </c>
      <c r="V287" s="360" t="s">
        <v>317</v>
      </c>
      <c r="W287" s="360">
        <v>1000</v>
      </c>
    </row>
    <row r="288" spans="1:23">
      <c r="A288" s="360" t="s">
        <v>1408</v>
      </c>
      <c r="B288" s="360">
        <v>2013</v>
      </c>
      <c r="C288" s="360">
        <v>1</v>
      </c>
      <c r="D288" s="360">
        <v>136389236</v>
      </c>
      <c r="E288" s="360">
        <v>5012000</v>
      </c>
      <c r="F288" s="360">
        <v>300</v>
      </c>
      <c r="G288" s="360">
        <v>0</v>
      </c>
      <c r="H288" s="360">
        <v>610002</v>
      </c>
      <c r="I288" s="360" t="s">
        <v>188</v>
      </c>
      <c r="J288" s="361">
        <v>-544</v>
      </c>
      <c r="L288" s="360">
        <v>16976716</v>
      </c>
      <c r="P288" s="360">
        <v>20038390</v>
      </c>
      <c r="R288" s="362">
        <v>20038390</v>
      </c>
      <c r="S288" s="360" t="s">
        <v>511</v>
      </c>
      <c r="T288" s="360">
        <v>1066</v>
      </c>
      <c r="U288" s="360" t="s">
        <v>489</v>
      </c>
      <c r="V288" s="360" t="s">
        <v>317</v>
      </c>
      <c r="W288" s="360">
        <v>1000</v>
      </c>
    </row>
    <row r="289" spans="1:23">
      <c r="A289" s="360" t="s">
        <v>1408</v>
      </c>
      <c r="B289" s="360">
        <v>2013</v>
      </c>
      <c r="C289" s="360">
        <v>1</v>
      </c>
      <c r="D289" s="360">
        <v>136389236</v>
      </c>
      <c r="E289" s="360">
        <v>5012000</v>
      </c>
      <c r="F289" s="360">
        <v>300</v>
      </c>
      <c r="G289" s="360">
        <v>0</v>
      </c>
      <c r="H289" s="360">
        <v>530050</v>
      </c>
      <c r="I289" s="360" t="s">
        <v>177</v>
      </c>
      <c r="J289" s="361">
        <v>-428487.37</v>
      </c>
      <c r="L289" s="360">
        <v>16976716</v>
      </c>
      <c r="P289" s="360">
        <v>20038390</v>
      </c>
      <c r="R289" s="362">
        <v>20038390</v>
      </c>
      <c r="S289" s="360" t="s">
        <v>511</v>
      </c>
      <c r="T289" s="360">
        <v>1066</v>
      </c>
      <c r="U289" s="360" t="s">
        <v>489</v>
      </c>
      <c r="V289" s="360" t="s">
        <v>317</v>
      </c>
      <c r="W289" s="360">
        <v>1000</v>
      </c>
    </row>
    <row r="290" spans="1:23">
      <c r="A290" s="360" t="s">
        <v>1408</v>
      </c>
      <c r="B290" s="360">
        <v>2013</v>
      </c>
      <c r="C290" s="360">
        <v>1</v>
      </c>
      <c r="D290" s="360">
        <v>136389236</v>
      </c>
      <c r="E290" s="360">
        <v>5012000</v>
      </c>
      <c r="F290" s="360">
        <v>300</v>
      </c>
      <c r="G290" s="360">
        <v>0</v>
      </c>
      <c r="H290" s="360">
        <v>610000</v>
      </c>
      <c r="I290" s="360" t="s">
        <v>186</v>
      </c>
      <c r="J290" s="361">
        <v>-1264</v>
      </c>
      <c r="L290" s="360">
        <v>16976716</v>
      </c>
      <c r="P290" s="360">
        <v>20038390</v>
      </c>
      <c r="R290" s="362">
        <v>20038390</v>
      </c>
      <c r="S290" s="360" t="s">
        <v>511</v>
      </c>
      <c r="T290" s="360">
        <v>1066</v>
      </c>
      <c r="U290" s="360" t="s">
        <v>489</v>
      </c>
      <c r="V290" s="360" t="s">
        <v>317</v>
      </c>
      <c r="W290" s="360">
        <v>1000</v>
      </c>
    </row>
    <row r="291" spans="1:23">
      <c r="A291" s="360" t="s">
        <v>1408</v>
      </c>
      <c r="B291" s="360">
        <v>2013</v>
      </c>
      <c r="C291" s="360">
        <v>1</v>
      </c>
      <c r="D291" s="360">
        <v>136401377</v>
      </c>
      <c r="E291" s="360">
        <v>5012000</v>
      </c>
      <c r="F291" s="360">
        <v>300</v>
      </c>
      <c r="G291" s="360">
        <v>0</v>
      </c>
      <c r="H291" s="360">
        <v>610002</v>
      </c>
      <c r="I291" s="360" t="s">
        <v>188</v>
      </c>
      <c r="J291" s="361">
        <v>204</v>
      </c>
      <c r="L291" s="360">
        <v>4759109</v>
      </c>
      <c r="P291" s="360">
        <v>20038390</v>
      </c>
      <c r="R291" s="362">
        <v>20038390</v>
      </c>
      <c r="S291" s="360" t="s">
        <v>511</v>
      </c>
      <c r="T291" s="360">
        <v>1066</v>
      </c>
      <c r="U291" s="360" t="s">
        <v>489</v>
      </c>
      <c r="V291" s="360" t="s">
        <v>317</v>
      </c>
      <c r="W291" s="360">
        <v>1000</v>
      </c>
    </row>
    <row r="292" spans="1:23">
      <c r="A292" s="360" t="s">
        <v>1408</v>
      </c>
      <c r="B292" s="360">
        <v>2013</v>
      </c>
      <c r="C292" s="360">
        <v>1</v>
      </c>
      <c r="D292" s="360">
        <v>136401378</v>
      </c>
      <c r="E292" s="360">
        <v>5012000</v>
      </c>
      <c r="F292" s="360">
        <v>300</v>
      </c>
      <c r="G292" s="360">
        <v>0</v>
      </c>
      <c r="H292" s="360">
        <v>610002</v>
      </c>
      <c r="I292" s="360" t="s">
        <v>188</v>
      </c>
      <c r="J292" s="361">
        <v>544</v>
      </c>
      <c r="L292" s="360">
        <v>4759109</v>
      </c>
      <c r="P292" s="360">
        <v>20038390</v>
      </c>
      <c r="R292" s="362">
        <v>20038390</v>
      </c>
      <c r="S292" s="360" t="s">
        <v>511</v>
      </c>
      <c r="T292" s="360">
        <v>1066</v>
      </c>
      <c r="U292" s="360" t="s">
        <v>489</v>
      </c>
      <c r="V292" s="360" t="s">
        <v>317</v>
      </c>
      <c r="W292" s="360">
        <v>1000</v>
      </c>
    </row>
    <row r="293" spans="1:23">
      <c r="A293" s="360" t="s">
        <v>1408</v>
      </c>
      <c r="B293" s="360">
        <v>2013</v>
      </c>
      <c r="C293" s="360">
        <v>1</v>
      </c>
      <c r="D293" s="360">
        <v>136415773</v>
      </c>
      <c r="E293" s="360">
        <v>5012000</v>
      </c>
      <c r="F293" s="360">
        <v>300</v>
      </c>
      <c r="G293" s="360">
        <v>0</v>
      </c>
      <c r="H293" s="360">
        <v>610002</v>
      </c>
      <c r="I293" s="360" t="s">
        <v>188</v>
      </c>
      <c r="J293" s="361">
        <v>-748</v>
      </c>
      <c r="L293" s="360">
        <v>16982189</v>
      </c>
      <c r="P293" s="360">
        <v>20038390</v>
      </c>
      <c r="R293" s="362">
        <v>20038390</v>
      </c>
      <c r="S293" s="360" t="s">
        <v>511</v>
      </c>
      <c r="T293" s="360">
        <v>1066</v>
      </c>
      <c r="U293" s="360" t="s">
        <v>489</v>
      </c>
      <c r="V293" s="360" t="s">
        <v>317</v>
      </c>
      <c r="W293" s="360">
        <v>1000</v>
      </c>
    </row>
    <row r="294" spans="1:23">
      <c r="A294" s="360" t="s">
        <v>1408</v>
      </c>
      <c r="B294" s="360">
        <v>2013</v>
      </c>
      <c r="C294" s="360">
        <v>1</v>
      </c>
      <c r="D294" s="360">
        <v>136415773</v>
      </c>
      <c r="E294" s="360">
        <v>5012000</v>
      </c>
      <c r="F294" s="360">
        <v>300</v>
      </c>
      <c r="G294" s="360">
        <v>0</v>
      </c>
      <c r="H294" s="360">
        <v>530050</v>
      </c>
      <c r="I294" s="360" t="s">
        <v>177</v>
      </c>
      <c r="J294" s="361">
        <v>-2380.8000000000002</v>
      </c>
      <c r="L294" s="360">
        <v>16982189</v>
      </c>
      <c r="P294" s="360">
        <v>20038390</v>
      </c>
      <c r="R294" s="362">
        <v>20038390</v>
      </c>
      <c r="S294" s="360" t="s">
        <v>511</v>
      </c>
      <c r="T294" s="360">
        <v>1066</v>
      </c>
      <c r="U294" s="360" t="s">
        <v>489</v>
      </c>
      <c r="V294" s="360" t="s">
        <v>317</v>
      </c>
      <c r="W294" s="360">
        <v>1000</v>
      </c>
    </row>
    <row r="295" spans="1:23">
      <c r="A295" s="360" t="s">
        <v>1408</v>
      </c>
      <c r="B295" s="360">
        <v>2013</v>
      </c>
      <c r="C295" s="360">
        <v>1</v>
      </c>
      <c r="D295" s="360">
        <v>136420436</v>
      </c>
      <c r="E295" s="360">
        <v>5012000</v>
      </c>
      <c r="F295" s="360">
        <v>300</v>
      </c>
      <c r="G295" s="360">
        <v>0</v>
      </c>
      <c r="H295" s="360">
        <v>516260</v>
      </c>
      <c r="I295" s="360" t="s">
        <v>126</v>
      </c>
      <c r="J295" s="361">
        <v>1575.74</v>
      </c>
      <c r="L295" s="360">
        <v>4902287222</v>
      </c>
      <c r="P295" s="360">
        <v>20038390</v>
      </c>
      <c r="R295" s="362">
        <v>20038390</v>
      </c>
      <c r="S295" s="360" t="s">
        <v>511</v>
      </c>
      <c r="T295" s="360">
        <v>1066</v>
      </c>
      <c r="U295" s="360" t="s">
        <v>489</v>
      </c>
      <c r="V295" s="360" t="s">
        <v>317</v>
      </c>
      <c r="W295" s="360">
        <v>1000</v>
      </c>
    </row>
    <row r="296" spans="1:23">
      <c r="A296" s="360" t="s">
        <v>1408</v>
      </c>
      <c r="B296" s="360">
        <v>2013</v>
      </c>
      <c r="C296" s="360">
        <v>1</v>
      </c>
      <c r="D296" s="360">
        <v>136420436</v>
      </c>
      <c r="E296" s="360">
        <v>5012000</v>
      </c>
      <c r="F296" s="360">
        <v>300</v>
      </c>
      <c r="G296" s="360">
        <v>0</v>
      </c>
      <c r="H296" s="360">
        <v>516260</v>
      </c>
      <c r="I296" s="360" t="s">
        <v>126</v>
      </c>
      <c r="J296" s="361">
        <v>594.01</v>
      </c>
      <c r="L296" s="360">
        <v>4902287222</v>
      </c>
      <c r="P296" s="360">
        <v>20038390</v>
      </c>
      <c r="R296" s="362">
        <v>20038390</v>
      </c>
      <c r="S296" s="360" t="s">
        <v>511</v>
      </c>
      <c r="T296" s="360">
        <v>1066</v>
      </c>
      <c r="U296" s="360" t="s">
        <v>489</v>
      </c>
      <c r="V296" s="360" t="s">
        <v>317</v>
      </c>
      <c r="W296" s="360">
        <v>1000</v>
      </c>
    </row>
    <row r="297" spans="1:23">
      <c r="A297" s="360" t="s">
        <v>1408</v>
      </c>
      <c r="B297" s="360">
        <v>2013</v>
      </c>
      <c r="C297" s="360">
        <v>1</v>
      </c>
      <c r="D297" s="360">
        <v>136420436</v>
      </c>
      <c r="E297" s="360">
        <v>5012000</v>
      </c>
      <c r="F297" s="360">
        <v>300</v>
      </c>
      <c r="G297" s="360">
        <v>0</v>
      </c>
      <c r="H297" s="360">
        <v>516300</v>
      </c>
      <c r="I297" s="360" t="s">
        <v>128</v>
      </c>
      <c r="J297" s="361">
        <v>50.49</v>
      </c>
      <c r="L297" s="360">
        <v>4902287222</v>
      </c>
      <c r="P297" s="360">
        <v>20038390</v>
      </c>
      <c r="R297" s="362">
        <v>20038390</v>
      </c>
      <c r="S297" s="360" t="s">
        <v>511</v>
      </c>
      <c r="T297" s="360">
        <v>1066</v>
      </c>
      <c r="U297" s="360" t="s">
        <v>489</v>
      </c>
      <c r="V297" s="360" t="s">
        <v>317</v>
      </c>
      <c r="W297" s="360">
        <v>1000</v>
      </c>
    </row>
    <row r="298" spans="1:23">
      <c r="A298" s="360" t="s">
        <v>1408</v>
      </c>
      <c r="B298" s="360">
        <v>2013</v>
      </c>
      <c r="C298" s="360">
        <v>1</v>
      </c>
      <c r="D298" s="360">
        <v>136420436</v>
      </c>
      <c r="E298" s="360">
        <v>5012000</v>
      </c>
      <c r="F298" s="360">
        <v>300</v>
      </c>
      <c r="G298" s="360">
        <v>0</v>
      </c>
      <c r="H298" s="360">
        <v>516150</v>
      </c>
      <c r="I298" s="360" t="s">
        <v>120</v>
      </c>
      <c r="J298" s="361">
        <v>325.16000000000003</v>
      </c>
      <c r="L298" s="360">
        <v>4902287222</v>
      </c>
      <c r="P298" s="360">
        <v>20038390</v>
      </c>
      <c r="R298" s="362">
        <v>20038390</v>
      </c>
      <c r="S298" s="360" t="s">
        <v>511</v>
      </c>
      <c r="T298" s="360">
        <v>1066</v>
      </c>
      <c r="U298" s="360" t="s">
        <v>489</v>
      </c>
      <c r="V298" s="360" t="s">
        <v>317</v>
      </c>
      <c r="W298" s="360">
        <v>1000</v>
      </c>
    </row>
    <row r="299" spans="1:23">
      <c r="A299" s="360" t="s">
        <v>1408</v>
      </c>
      <c r="B299" s="360">
        <v>2013</v>
      </c>
      <c r="C299" s="360">
        <v>1</v>
      </c>
      <c r="D299" s="360">
        <v>136420436</v>
      </c>
      <c r="E299" s="360">
        <v>5012000</v>
      </c>
      <c r="F299" s="360">
        <v>300</v>
      </c>
      <c r="G299" s="360">
        <v>0</v>
      </c>
      <c r="H299" s="360">
        <v>516260</v>
      </c>
      <c r="I299" s="360" t="s">
        <v>126</v>
      </c>
      <c r="J299" s="361">
        <v>105.2</v>
      </c>
      <c r="L299" s="360">
        <v>4902287222</v>
      </c>
      <c r="P299" s="360">
        <v>20038390</v>
      </c>
      <c r="R299" s="362">
        <v>20038390</v>
      </c>
      <c r="S299" s="360" t="s">
        <v>511</v>
      </c>
      <c r="T299" s="360">
        <v>1066</v>
      </c>
      <c r="U299" s="360" t="s">
        <v>489</v>
      </c>
      <c r="V299" s="360" t="s">
        <v>317</v>
      </c>
      <c r="W299" s="360">
        <v>1000</v>
      </c>
    </row>
    <row r="300" spans="1:23">
      <c r="A300" s="360" t="s">
        <v>1408</v>
      </c>
      <c r="B300" s="360">
        <v>2013</v>
      </c>
      <c r="C300" s="360">
        <v>1</v>
      </c>
      <c r="D300" s="360">
        <v>136420436</v>
      </c>
      <c r="E300" s="360">
        <v>5012000</v>
      </c>
      <c r="F300" s="360">
        <v>300</v>
      </c>
      <c r="G300" s="360">
        <v>0</v>
      </c>
      <c r="H300" s="360">
        <v>516260</v>
      </c>
      <c r="I300" s="360" t="s">
        <v>126</v>
      </c>
      <c r="J300" s="361">
        <v>283.20999999999998</v>
      </c>
      <c r="L300" s="360">
        <v>4902287222</v>
      </c>
      <c r="P300" s="360">
        <v>20038390</v>
      </c>
      <c r="R300" s="362">
        <v>20038390</v>
      </c>
      <c r="S300" s="360" t="s">
        <v>511</v>
      </c>
      <c r="T300" s="360">
        <v>1066</v>
      </c>
      <c r="U300" s="360" t="s">
        <v>489</v>
      </c>
      <c r="V300" s="360" t="s">
        <v>317</v>
      </c>
      <c r="W300" s="360">
        <v>1000</v>
      </c>
    </row>
    <row r="301" spans="1:23">
      <c r="A301" s="360" t="s">
        <v>1408</v>
      </c>
      <c r="B301" s="360">
        <v>2013</v>
      </c>
      <c r="C301" s="360">
        <v>1</v>
      </c>
      <c r="D301" s="360">
        <v>136433187</v>
      </c>
      <c r="E301" s="360">
        <v>5012000</v>
      </c>
      <c r="F301" s="360">
        <v>300</v>
      </c>
      <c r="G301" s="360">
        <v>0</v>
      </c>
      <c r="H301" s="360">
        <v>516150</v>
      </c>
      <c r="I301" s="360" t="s">
        <v>120</v>
      </c>
      <c r="J301" s="361">
        <v>-325.16000000000003</v>
      </c>
      <c r="L301" s="360">
        <v>16987090</v>
      </c>
      <c r="P301" s="360">
        <v>20038390</v>
      </c>
      <c r="R301" s="362">
        <v>20038390</v>
      </c>
      <c r="S301" s="360" t="s">
        <v>511</v>
      </c>
      <c r="T301" s="360">
        <v>1066</v>
      </c>
      <c r="U301" s="360" t="s">
        <v>489</v>
      </c>
      <c r="V301" s="360" t="s">
        <v>317</v>
      </c>
      <c r="W301" s="360">
        <v>1000</v>
      </c>
    </row>
    <row r="302" spans="1:23">
      <c r="A302" s="360" t="s">
        <v>1408</v>
      </c>
      <c r="B302" s="360">
        <v>2013</v>
      </c>
      <c r="C302" s="360">
        <v>1</v>
      </c>
      <c r="D302" s="360">
        <v>136433187</v>
      </c>
      <c r="E302" s="360">
        <v>5012000</v>
      </c>
      <c r="F302" s="360">
        <v>300</v>
      </c>
      <c r="G302" s="360">
        <v>0</v>
      </c>
      <c r="H302" s="360">
        <v>516260</v>
      </c>
      <c r="I302" s="360" t="s">
        <v>126</v>
      </c>
      <c r="J302" s="361">
        <v>-2558.16</v>
      </c>
      <c r="L302" s="360">
        <v>16987090</v>
      </c>
      <c r="P302" s="360">
        <v>20038390</v>
      </c>
      <c r="R302" s="362">
        <v>20038390</v>
      </c>
      <c r="S302" s="360" t="s">
        <v>511</v>
      </c>
      <c r="T302" s="360">
        <v>1066</v>
      </c>
      <c r="U302" s="360" t="s">
        <v>489</v>
      </c>
      <c r="V302" s="360" t="s">
        <v>317</v>
      </c>
      <c r="W302" s="360">
        <v>1000</v>
      </c>
    </row>
    <row r="303" spans="1:23">
      <c r="A303" s="360" t="s">
        <v>1408</v>
      </c>
      <c r="B303" s="360">
        <v>2013</v>
      </c>
      <c r="C303" s="360">
        <v>1</v>
      </c>
      <c r="D303" s="360">
        <v>136433187</v>
      </c>
      <c r="E303" s="360">
        <v>5012000</v>
      </c>
      <c r="F303" s="360">
        <v>300</v>
      </c>
      <c r="G303" s="360">
        <v>0</v>
      </c>
      <c r="H303" s="360">
        <v>516300</v>
      </c>
      <c r="I303" s="360" t="s">
        <v>128</v>
      </c>
      <c r="J303" s="361">
        <v>-50.49</v>
      </c>
      <c r="L303" s="360">
        <v>16987090</v>
      </c>
      <c r="P303" s="360">
        <v>20038390</v>
      </c>
      <c r="R303" s="362">
        <v>20038390</v>
      </c>
      <c r="S303" s="360" t="s">
        <v>511</v>
      </c>
      <c r="T303" s="360">
        <v>1066</v>
      </c>
      <c r="U303" s="360" t="s">
        <v>489</v>
      </c>
      <c r="V303" s="360" t="s">
        <v>317</v>
      </c>
      <c r="W303" s="360">
        <v>1000</v>
      </c>
    </row>
    <row r="304" spans="1:23">
      <c r="A304" s="360" t="s">
        <v>1408</v>
      </c>
      <c r="B304" s="360">
        <v>2013</v>
      </c>
      <c r="C304" s="360">
        <v>1</v>
      </c>
      <c r="D304" s="360">
        <v>136442720</v>
      </c>
      <c r="E304" s="360">
        <v>5012000</v>
      </c>
      <c r="F304" s="360">
        <v>300</v>
      </c>
      <c r="G304" s="360">
        <v>0</v>
      </c>
      <c r="H304" s="360">
        <v>530050</v>
      </c>
      <c r="I304" s="360" t="s">
        <v>177</v>
      </c>
      <c r="J304" s="361">
        <v>-5880.23</v>
      </c>
      <c r="L304" s="360">
        <v>16989843</v>
      </c>
      <c r="P304" s="360">
        <v>20038390</v>
      </c>
      <c r="R304" s="362">
        <v>20038390</v>
      </c>
      <c r="S304" s="360" t="s">
        <v>511</v>
      </c>
      <c r="T304" s="360">
        <v>1066</v>
      </c>
      <c r="U304" s="360" t="s">
        <v>489</v>
      </c>
      <c r="V304" s="360" t="s">
        <v>317</v>
      </c>
      <c r="W304" s="360">
        <v>1000</v>
      </c>
    </row>
    <row r="305" spans="1:23">
      <c r="A305" s="360" t="s">
        <v>1408</v>
      </c>
      <c r="B305" s="360">
        <v>2013</v>
      </c>
      <c r="C305" s="360">
        <v>1</v>
      </c>
      <c r="D305" s="360">
        <v>136534816</v>
      </c>
      <c r="E305" s="360">
        <v>5012000</v>
      </c>
      <c r="F305" s="360">
        <v>300</v>
      </c>
      <c r="G305" s="360">
        <v>0</v>
      </c>
      <c r="H305" s="360">
        <v>516900</v>
      </c>
      <c r="I305" s="360" t="s">
        <v>139</v>
      </c>
      <c r="J305" s="361">
        <v>-3.36</v>
      </c>
      <c r="L305" s="360">
        <v>17013180</v>
      </c>
      <c r="P305" s="360">
        <v>20038390</v>
      </c>
      <c r="R305" s="362">
        <v>20038390</v>
      </c>
      <c r="S305" s="360" t="s">
        <v>511</v>
      </c>
      <c r="T305" s="360">
        <v>1066</v>
      </c>
      <c r="U305" s="360" t="s">
        <v>489</v>
      </c>
      <c r="V305" s="360" t="s">
        <v>317</v>
      </c>
      <c r="W305" s="360">
        <v>1000</v>
      </c>
    </row>
    <row r="306" spans="1:23">
      <c r="A306" s="360" t="s">
        <v>1408</v>
      </c>
      <c r="B306" s="360">
        <v>2013</v>
      </c>
      <c r="C306" s="360">
        <v>1</v>
      </c>
      <c r="D306" s="360">
        <v>136554799</v>
      </c>
      <c r="E306" s="360">
        <v>5012000</v>
      </c>
      <c r="F306" s="360">
        <v>300</v>
      </c>
      <c r="G306" s="360">
        <v>0</v>
      </c>
      <c r="H306" s="360">
        <v>516310</v>
      </c>
      <c r="I306" s="360" t="s">
        <v>129</v>
      </c>
      <c r="J306" s="361">
        <v>-3763.22</v>
      </c>
      <c r="L306" s="360">
        <v>17018365</v>
      </c>
      <c r="P306" s="360">
        <v>20038390</v>
      </c>
      <c r="R306" s="362">
        <v>20038390</v>
      </c>
      <c r="S306" s="360" t="s">
        <v>511</v>
      </c>
      <c r="T306" s="360">
        <v>1066</v>
      </c>
      <c r="U306" s="360" t="s">
        <v>489</v>
      </c>
      <c r="V306" s="360" t="s">
        <v>317</v>
      </c>
      <c r="W306" s="360">
        <v>1000</v>
      </c>
    </row>
    <row r="307" spans="1:23">
      <c r="A307" s="360" t="s">
        <v>1408</v>
      </c>
      <c r="B307" s="360">
        <v>2013</v>
      </c>
      <c r="C307" s="360">
        <v>1</v>
      </c>
      <c r="D307" s="360">
        <v>136627428</v>
      </c>
      <c r="E307" s="360">
        <v>5012000</v>
      </c>
      <c r="F307" s="360">
        <v>300</v>
      </c>
      <c r="G307" s="360">
        <v>0</v>
      </c>
      <c r="H307" s="360">
        <v>610000</v>
      </c>
      <c r="I307" s="360" t="s">
        <v>186</v>
      </c>
      <c r="J307" s="361">
        <v>237</v>
      </c>
      <c r="L307" s="360">
        <v>4651228</v>
      </c>
      <c r="P307" s="360">
        <v>20038390</v>
      </c>
      <c r="R307" s="362">
        <v>20038390</v>
      </c>
      <c r="S307" s="360" t="s">
        <v>511</v>
      </c>
      <c r="T307" s="360">
        <v>1066</v>
      </c>
      <c r="U307" s="360" t="s">
        <v>489</v>
      </c>
      <c r="V307" s="360" t="s">
        <v>317</v>
      </c>
      <c r="W307" s="360">
        <v>1000</v>
      </c>
    </row>
    <row r="308" spans="1:23">
      <c r="A308" s="360" t="s">
        <v>1408</v>
      </c>
      <c r="B308" s="360">
        <v>2013</v>
      </c>
      <c r="C308" s="360">
        <v>1</v>
      </c>
      <c r="D308" s="360">
        <v>136627429</v>
      </c>
      <c r="E308" s="360">
        <v>5012000</v>
      </c>
      <c r="F308" s="360">
        <v>300</v>
      </c>
      <c r="G308" s="360">
        <v>0</v>
      </c>
      <c r="H308" s="360">
        <v>610000</v>
      </c>
      <c r="I308" s="360" t="s">
        <v>186</v>
      </c>
      <c r="J308" s="361">
        <v>316</v>
      </c>
      <c r="L308" s="360">
        <v>4651228</v>
      </c>
      <c r="P308" s="360">
        <v>20038390</v>
      </c>
      <c r="R308" s="362">
        <v>20038390</v>
      </c>
      <c r="S308" s="360" t="s">
        <v>511</v>
      </c>
      <c r="T308" s="360">
        <v>1066</v>
      </c>
      <c r="U308" s="360" t="s">
        <v>489</v>
      </c>
      <c r="V308" s="360" t="s">
        <v>317</v>
      </c>
      <c r="W308" s="360">
        <v>1000</v>
      </c>
    </row>
    <row r="309" spans="1:23">
      <c r="A309" s="360" t="s">
        <v>1408</v>
      </c>
      <c r="B309" s="360">
        <v>2013</v>
      </c>
      <c r="C309" s="360">
        <v>1</v>
      </c>
      <c r="D309" s="360">
        <v>136627430</v>
      </c>
      <c r="E309" s="360">
        <v>5012000</v>
      </c>
      <c r="F309" s="360">
        <v>300</v>
      </c>
      <c r="G309" s="360">
        <v>0</v>
      </c>
      <c r="H309" s="360">
        <v>610000</v>
      </c>
      <c r="I309" s="360" t="s">
        <v>186</v>
      </c>
      <c r="J309" s="361">
        <v>197.5</v>
      </c>
      <c r="L309" s="360">
        <v>4651228</v>
      </c>
      <c r="P309" s="360">
        <v>20038390</v>
      </c>
      <c r="R309" s="362">
        <v>20038390</v>
      </c>
      <c r="S309" s="360" t="s">
        <v>511</v>
      </c>
      <c r="T309" s="360">
        <v>1066</v>
      </c>
      <c r="U309" s="360" t="s">
        <v>489</v>
      </c>
      <c r="V309" s="360" t="s">
        <v>317</v>
      </c>
      <c r="W309" s="360">
        <v>1000</v>
      </c>
    </row>
    <row r="310" spans="1:23">
      <c r="A310" s="360" t="s">
        <v>1408</v>
      </c>
      <c r="B310" s="360">
        <v>2013</v>
      </c>
      <c r="C310" s="360">
        <v>1</v>
      </c>
      <c r="D310" s="360">
        <v>136637321</v>
      </c>
      <c r="E310" s="360">
        <v>5012000</v>
      </c>
      <c r="F310" s="360">
        <v>300</v>
      </c>
      <c r="G310" s="360">
        <v>0</v>
      </c>
      <c r="H310" s="360">
        <v>610000</v>
      </c>
      <c r="I310" s="360" t="s">
        <v>186</v>
      </c>
      <c r="J310" s="361">
        <v>-750.5</v>
      </c>
      <c r="L310" s="360">
        <v>17038305</v>
      </c>
      <c r="P310" s="360">
        <v>20038390</v>
      </c>
      <c r="R310" s="362">
        <v>20038390</v>
      </c>
      <c r="S310" s="360" t="s">
        <v>511</v>
      </c>
      <c r="T310" s="360">
        <v>1066</v>
      </c>
      <c r="U310" s="360" t="s">
        <v>489</v>
      </c>
      <c r="V310" s="360" t="s">
        <v>317</v>
      </c>
      <c r="W310" s="360">
        <v>1000</v>
      </c>
    </row>
    <row r="311" spans="1:23">
      <c r="A311" s="360" t="s">
        <v>1408</v>
      </c>
      <c r="B311" s="360">
        <v>2013</v>
      </c>
      <c r="C311" s="360">
        <v>1</v>
      </c>
      <c r="D311" s="360">
        <v>136694940</v>
      </c>
      <c r="E311" s="360">
        <v>5012000</v>
      </c>
      <c r="F311" s="360">
        <v>300</v>
      </c>
      <c r="G311" s="360">
        <v>0</v>
      </c>
      <c r="H311" s="360">
        <v>545169</v>
      </c>
      <c r="I311" s="360" t="s">
        <v>183</v>
      </c>
      <c r="J311" s="361">
        <v>2571.1799999999998</v>
      </c>
      <c r="K311" s="360" t="s">
        <v>1873</v>
      </c>
      <c r="L311" s="360">
        <v>122423788</v>
      </c>
      <c r="P311" s="360">
        <v>20038390</v>
      </c>
      <c r="R311" s="362">
        <v>20038390</v>
      </c>
      <c r="S311" s="360" t="s">
        <v>511</v>
      </c>
      <c r="T311" s="360">
        <v>1066</v>
      </c>
      <c r="U311" s="360" t="s">
        <v>489</v>
      </c>
      <c r="V311" s="360" t="s">
        <v>317</v>
      </c>
      <c r="W311" s="360">
        <v>1000</v>
      </c>
    </row>
    <row r="312" spans="1:23">
      <c r="A312" s="360" t="s">
        <v>1408</v>
      </c>
      <c r="B312" s="360">
        <v>2013</v>
      </c>
      <c r="C312" s="360">
        <v>1</v>
      </c>
      <c r="D312" s="360">
        <v>136696070</v>
      </c>
      <c r="E312" s="360">
        <v>5012000</v>
      </c>
      <c r="F312" s="360">
        <v>300</v>
      </c>
      <c r="G312" s="360">
        <v>0</v>
      </c>
      <c r="H312" s="360">
        <v>545169</v>
      </c>
      <c r="I312" s="360" t="s">
        <v>183</v>
      </c>
      <c r="J312" s="361">
        <v>3500</v>
      </c>
      <c r="K312" s="360" t="s">
        <v>1116</v>
      </c>
      <c r="L312" s="360">
        <v>122418605</v>
      </c>
      <c r="P312" s="360">
        <v>20038390</v>
      </c>
      <c r="R312" s="362">
        <v>20038390</v>
      </c>
      <c r="S312" s="360" t="s">
        <v>511</v>
      </c>
      <c r="T312" s="360">
        <v>1066</v>
      </c>
      <c r="U312" s="360" t="s">
        <v>489</v>
      </c>
      <c r="V312" s="360" t="s">
        <v>317</v>
      </c>
      <c r="W312" s="360">
        <v>1000</v>
      </c>
    </row>
    <row r="313" spans="1:23">
      <c r="A313" s="360" t="s">
        <v>1408</v>
      </c>
      <c r="B313" s="360">
        <v>2013</v>
      </c>
      <c r="C313" s="360">
        <v>1</v>
      </c>
      <c r="D313" s="360">
        <v>136696815</v>
      </c>
      <c r="E313" s="360">
        <v>5012000</v>
      </c>
      <c r="F313" s="360">
        <v>300</v>
      </c>
      <c r="G313" s="360">
        <v>0</v>
      </c>
      <c r="H313" s="360">
        <v>545169</v>
      </c>
      <c r="I313" s="360" t="s">
        <v>183</v>
      </c>
      <c r="J313" s="361">
        <v>-6071.18</v>
      </c>
      <c r="L313" s="360">
        <v>17055911</v>
      </c>
      <c r="P313" s="360">
        <v>20038390</v>
      </c>
      <c r="R313" s="362">
        <v>20038390</v>
      </c>
      <c r="S313" s="360" t="s">
        <v>511</v>
      </c>
      <c r="T313" s="360">
        <v>1066</v>
      </c>
      <c r="U313" s="360" t="s">
        <v>489</v>
      </c>
      <c r="V313" s="360" t="s">
        <v>317</v>
      </c>
      <c r="W313" s="360">
        <v>1000</v>
      </c>
    </row>
    <row r="314" spans="1:23">
      <c r="A314" s="360" t="s">
        <v>1408</v>
      </c>
      <c r="B314" s="360">
        <v>2013</v>
      </c>
      <c r="C314" s="360">
        <v>1</v>
      </c>
      <c r="D314" s="360">
        <v>136702795</v>
      </c>
      <c r="E314" s="360">
        <v>5012000</v>
      </c>
      <c r="F314" s="360">
        <v>300</v>
      </c>
      <c r="G314" s="360">
        <v>0</v>
      </c>
      <c r="H314" s="360">
        <v>500110</v>
      </c>
      <c r="I314" s="360" t="s">
        <v>110</v>
      </c>
      <c r="J314" s="361">
        <v>272</v>
      </c>
      <c r="K314" s="360" t="s">
        <v>501</v>
      </c>
      <c r="L314" s="360">
        <v>122424027</v>
      </c>
      <c r="P314" s="360">
        <v>20038390</v>
      </c>
      <c r="R314" s="362">
        <v>20038390</v>
      </c>
      <c r="S314" s="360" t="s">
        <v>511</v>
      </c>
      <c r="T314" s="360">
        <v>1066</v>
      </c>
      <c r="U314" s="360" t="s">
        <v>489</v>
      </c>
      <c r="V314" s="360" t="s">
        <v>317</v>
      </c>
      <c r="W314" s="360">
        <v>1000</v>
      </c>
    </row>
    <row r="315" spans="1:23">
      <c r="A315" s="360" t="s">
        <v>1408</v>
      </c>
      <c r="B315" s="360">
        <v>2013</v>
      </c>
      <c r="C315" s="360">
        <v>1</v>
      </c>
      <c r="D315" s="360">
        <v>136702795</v>
      </c>
      <c r="E315" s="360">
        <v>5012000</v>
      </c>
      <c r="F315" s="360">
        <v>300</v>
      </c>
      <c r="G315" s="360">
        <v>0</v>
      </c>
      <c r="H315" s="360">
        <v>500110</v>
      </c>
      <c r="I315" s="360" t="s">
        <v>110</v>
      </c>
      <c r="J315" s="361">
        <v>2924</v>
      </c>
      <c r="K315" s="360" t="s">
        <v>501</v>
      </c>
      <c r="L315" s="360">
        <v>122424027</v>
      </c>
      <c r="P315" s="360">
        <v>20038390</v>
      </c>
      <c r="R315" s="362">
        <v>20038390</v>
      </c>
      <c r="S315" s="360" t="s">
        <v>511</v>
      </c>
      <c r="T315" s="360">
        <v>1066</v>
      </c>
      <c r="U315" s="360" t="s">
        <v>489</v>
      </c>
      <c r="V315" s="360" t="s">
        <v>317</v>
      </c>
      <c r="W315" s="360">
        <v>1000</v>
      </c>
    </row>
    <row r="316" spans="1:23">
      <c r="A316" s="360" t="s">
        <v>1408</v>
      </c>
      <c r="B316" s="360">
        <v>2013</v>
      </c>
      <c r="C316" s="360">
        <v>1</v>
      </c>
      <c r="D316" s="360">
        <v>136702795</v>
      </c>
      <c r="E316" s="360">
        <v>5012000</v>
      </c>
      <c r="F316" s="360">
        <v>300</v>
      </c>
      <c r="G316" s="360">
        <v>0</v>
      </c>
      <c r="H316" s="360">
        <v>500110</v>
      </c>
      <c r="I316" s="360" t="s">
        <v>110</v>
      </c>
      <c r="J316" s="361">
        <v>2014.5</v>
      </c>
      <c r="K316" s="360" t="s">
        <v>501</v>
      </c>
      <c r="L316" s="360">
        <v>122424027</v>
      </c>
      <c r="P316" s="360">
        <v>20038390</v>
      </c>
      <c r="R316" s="362">
        <v>20038390</v>
      </c>
      <c r="S316" s="360" t="s">
        <v>511</v>
      </c>
      <c r="T316" s="360">
        <v>1066</v>
      </c>
      <c r="U316" s="360" t="s">
        <v>489</v>
      </c>
      <c r="V316" s="360" t="s">
        <v>317</v>
      </c>
      <c r="W316" s="360">
        <v>1000</v>
      </c>
    </row>
    <row r="317" spans="1:23">
      <c r="A317" s="360" t="s">
        <v>1408</v>
      </c>
      <c r="B317" s="360">
        <v>2013</v>
      </c>
      <c r="C317" s="360">
        <v>1</v>
      </c>
      <c r="D317" s="360">
        <v>136702795</v>
      </c>
      <c r="E317" s="360">
        <v>5012000</v>
      </c>
      <c r="F317" s="360">
        <v>300</v>
      </c>
      <c r="G317" s="360">
        <v>0</v>
      </c>
      <c r="H317" s="360">
        <v>545169</v>
      </c>
      <c r="I317" s="360" t="s">
        <v>183</v>
      </c>
      <c r="J317" s="361">
        <v>-439366.46</v>
      </c>
      <c r="K317" s="360" t="s">
        <v>501</v>
      </c>
      <c r="L317" s="360">
        <v>122424027</v>
      </c>
      <c r="P317" s="360">
        <v>20038390</v>
      </c>
      <c r="R317" s="362">
        <v>20038390</v>
      </c>
      <c r="S317" s="360" t="s">
        <v>511</v>
      </c>
      <c r="T317" s="360">
        <v>1066</v>
      </c>
      <c r="U317" s="360" t="s">
        <v>489</v>
      </c>
      <c r="V317" s="360" t="s">
        <v>317</v>
      </c>
      <c r="W317" s="360">
        <v>1000</v>
      </c>
    </row>
    <row r="318" spans="1:23">
      <c r="A318" s="360" t="s">
        <v>1408</v>
      </c>
      <c r="B318" s="360">
        <v>2013</v>
      </c>
      <c r="C318" s="360">
        <v>1</v>
      </c>
      <c r="D318" s="360">
        <v>136702795</v>
      </c>
      <c r="E318" s="360">
        <v>5012000</v>
      </c>
      <c r="F318" s="360">
        <v>300</v>
      </c>
      <c r="G318" s="360">
        <v>0</v>
      </c>
      <c r="H318" s="360">
        <v>530050</v>
      </c>
      <c r="I318" s="360" t="s">
        <v>177</v>
      </c>
      <c r="J318" s="361">
        <v>436748.4</v>
      </c>
      <c r="K318" s="360" t="s">
        <v>501</v>
      </c>
      <c r="L318" s="360">
        <v>122424027</v>
      </c>
      <c r="P318" s="360">
        <v>20038390</v>
      </c>
      <c r="R318" s="362">
        <v>20038390</v>
      </c>
      <c r="S318" s="360" t="s">
        <v>511</v>
      </c>
      <c r="T318" s="360">
        <v>1066</v>
      </c>
      <c r="U318" s="360" t="s">
        <v>489</v>
      </c>
      <c r="V318" s="360" t="s">
        <v>317</v>
      </c>
      <c r="W318" s="360">
        <v>1000</v>
      </c>
    </row>
    <row r="319" spans="1:23">
      <c r="A319" s="360" t="s">
        <v>1408</v>
      </c>
      <c r="B319" s="360">
        <v>2013</v>
      </c>
      <c r="C319" s="360">
        <v>1</v>
      </c>
      <c r="D319" s="360">
        <v>136702795</v>
      </c>
      <c r="E319" s="360">
        <v>5012000</v>
      </c>
      <c r="F319" s="360">
        <v>300</v>
      </c>
      <c r="G319" s="360">
        <v>0</v>
      </c>
      <c r="H319" s="360">
        <v>516900</v>
      </c>
      <c r="I319" s="360" t="s">
        <v>139</v>
      </c>
      <c r="J319" s="361">
        <v>3.36</v>
      </c>
      <c r="K319" s="360" t="s">
        <v>501</v>
      </c>
      <c r="L319" s="360">
        <v>122424027</v>
      </c>
      <c r="P319" s="360">
        <v>20038390</v>
      </c>
      <c r="R319" s="362">
        <v>20038390</v>
      </c>
      <c r="S319" s="360" t="s">
        <v>511</v>
      </c>
      <c r="T319" s="360">
        <v>1066</v>
      </c>
      <c r="U319" s="360" t="s">
        <v>489</v>
      </c>
      <c r="V319" s="360" t="s">
        <v>317</v>
      </c>
      <c r="W319" s="360">
        <v>1000</v>
      </c>
    </row>
    <row r="320" spans="1:23">
      <c r="A320" s="360" t="s">
        <v>1408</v>
      </c>
      <c r="B320" s="360">
        <v>2013</v>
      </c>
      <c r="C320" s="360">
        <v>1</v>
      </c>
      <c r="D320" s="360">
        <v>136702795</v>
      </c>
      <c r="E320" s="360">
        <v>5012000</v>
      </c>
      <c r="F320" s="360">
        <v>300</v>
      </c>
      <c r="G320" s="360">
        <v>0</v>
      </c>
      <c r="H320" s="360">
        <v>516310</v>
      </c>
      <c r="I320" s="360" t="s">
        <v>129</v>
      </c>
      <c r="J320" s="361">
        <v>3763.22</v>
      </c>
      <c r="K320" s="360" t="s">
        <v>501</v>
      </c>
      <c r="L320" s="360">
        <v>122424027</v>
      </c>
      <c r="P320" s="360">
        <v>20038390</v>
      </c>
      <c r="R320" s="362">
        <v>20038390</v>
      </c>
      <c r="S320" s="360" t="s">
        <v>511</v>
      </c>
      <c r="T320" s="360">
        <v>1066</v>
      </c>
      <c r="U320" s="360" t="s">
        <v>489</v>
      </c>
      <c r="V320" s="360" t="s">
        <v>317</v>
      </c>
      <c r="W320" s="360">
        <v>1000</v>
      </c>
    </row>
    <row r="321" spans="1:23">
      <c r="A321" s="360" t="s">
        <v>1408</v>
      </c>
      <c r="B321" s="360">
        <v>2013</v>
      </c>
      <c r="C321" s="360">
        <v>1</v>
      </c>
      <c r="D321" s="360">
        <v>136702795</v>
      </c>
      <c r="E321" s="360">
        <v>5012000</v>
      </c>
      <c r="F321" s="360">
        <v>300</v>
      </c>
      <c r="G321" s="360">
        <v>0</v>
      </c>
      <c r="H321" s="360">
        <v>516300</v>
      </c>
      <c r="I321" s="360" t="s">
        <v>128</v>
      </c>
      <c r="J321" s="361">
        <v>50.49</v>
      </c>
      <c r="K321" s="360" t="s">
        <v>501</v>
      </c>
      <c r="L321" s="360">
        <v>122424027</v>
      </c>
      <c r="P321" s="360">
        <v>20038390</v>
      </c>
      <c r="R321" s="362">
        <v>20038390</v>
      </c>
      <c r="S321" s="360" t="s">
        <v>511</v>
      </c>
      <c r="T321" s="360">
        <v>1066</v>
      </c>
      <c r="U321" s="360" t="s">
        <v>489</v>
      </c>
      <c r="V321" s="360" t="s">
        <v>317</v>
      </c>
      <c r="W321" s="360">
        <v>1000</v>
      </c>
    </row>
    <row r="322" spans="1:23">
      <c r="A322" s="360" t="s">
        <v>1408</v>
      </c>
      <c r="B322" s="360">
        <v>2013</v>
      </c>
      <c r="C322" s="360">
        <v>1</v>
      </c>
      <c r="D322" s="360">
        <v>136702795</v>
      </c>
      <c r="E322" s="360">
        <v>5012000</v>
      </c>
      <c r="F322" s="360">
        <v>300</v>
      </c>
      <c r="G322" s="360">
        <v>0</v>
      </c>
      <c r="H322" s="360">
        <v>516260</v>
      </c>
      <c r="I322" s="360" t="s">
        <v>126</v>
      </c>
      <c r="J322" s="361">
        <v>2558.16</v>
      </c>
      <c r="K322" s="360" t="s">
        <v>501</v>
      </c>
      <c r="L322" s="360">
        <v>122424027</v>
      </c>
      <c r="P322" s="360">
        <v>20038390</v>
      </c>
      <c r="R322" s="362">
        <v>20038390</v>
      </c>
      <c r="S322" s="360" t="s">
        <v>511</v>
      </c>
      <c r="T322" s="360">
        <v>1066</v>
      </c>
      <c r="U322" s="360" t="s">
        <v>489</v>
      </c>
      <c r="V322" s="360" t="s">
        <v>317</v>
      </c>
      <c r="W322" s="360">
        <v>1000</v>
      </c>
    </row>
    <row r="323" spans="1:23">
      <c r="A323" s="360" t="s">
        <v>1408</v>
      </c>
      <c r="B323" s="360">
        <v>2013</v>
      </c>
      <c r="C323" s="360">
        <v>1</v>
      </c>
      <c r="D323" s="360">
        <v>136702795</v>
      </c>
      <c r="E323" s="360">
        <v>5012000</v>
      </c>
      <c r="F323" s="360">
        <v>300</v>
      </c>
      <c r="G323" s="360">
        <v>0</v>
      </c>
      <c r="H323" s="360">
        <v>516150</v>
      </c>
      <c r="I323" s="360" t="s">
        <v>120</v>
      </c>
      <c r="J323" s="361">
        <v>325.16000000000003</v>
      </c>
      <c r="K323" s="360" t="s">
        <v>501</v>
      </c>
      <c r="L323" s="360">
        <v>122424027</v>
      </c>
      <c r="P323" s="360">
        <v>20038390</v>
      </c>
      <c r="R323" s="362">
        <v>20038390</v>
      </c>
      <c r="S323" s="360" t="s">
        <v>511</v>
      </c>
      <c r="T323" s="360">
        <v>1066</v>
      </c>
      <c r="U323" s="360" t="s">
        <v>489</v>
      </c>
      <c r="V323" s="360" t="s">
        <v>317</v>
      </c>
      <c r="W323" s="360">
        <v>1000</v>
      </c>
    </row>
    <row r="324" spans="1:23">
      <c r="A324" s="360" t="s">
        <v>1408</v>
      </c>
      <c r="B324" s="360">
        <v>2013</v>
      </c>
      <c r="C324" s="360">
        <v>1</v>
      </c>
      <c r="D324" s="360">
        <v>136702795</v>
      </c>
      <c r="E324" s="360">
        <v>5012000</v>
      </c>
      <c r="F324" s="360">
        <v>300</v>
      </c>
      <c r="G324" s="360">
        <v>0</v>
      </c>
      <c r="H324" s="360">
        <v>500110</v>
      </c>
      <c r="I324" s="360" t="s">
        <v>110</v>
      </c>
      <c r="J324" s="361">
        <v>-272</v>
      </c>
      <c r="K324" s="360" t="s">
        <v>501</v>
      </c>
      <c r="L324" s="360">
        <v>122424027</v>
      </c>
      <c r="P324" s="360">
        <v>20038390</v>
      </c>
      <c r="R324" s="362">
        <v>20038390</v>
      </c>
      <c r="S324" s="360" t="s">
        <v>511</v>
      </c>
      <c r="T324" s="360">
        <v>1066</v>
      </c>
      <c r="U324" s="360" t="s">
        <v>489</v>
      </c>
      <c r="V324" s="360" t="s">
        <v>317</v>
      </c>
      <c r="W324" s="360">
        <v>1000</v>
      </c>
    </row>
    <row r="325" spans="1:23">
      <c r="A325" s="360" t="s">
        <v>1408</v>
      </c>
      <c r="B325" s="360">
        <v>2013</v>
      </c>
      <c r="C325" s="360">
        <v>1</v>
      </c>
      <c r="D325" s="360">
        <v>136702795</v>
      </c>
      <c r="E325" s="360">
        <v>5012000</v>
      </c>
      <c r="F325" s="360">
        <v>300</v>
      </c>
      <c r="G325" s="360">
        <v>0</v>
      </c>
      <c r="H325" s="360">
        <v>500110</v>
      </c>
      <c r="I325" s="360" t="s">
        <v>110</v>
      </c>
      <c r="J325" s="361">
        <v>-2924</v>
      </c>
      <c r="K325" s="360" t="s">
        <v>501</v>
      </c>
      <c r="L325" s="360">
        <v>122424027</v>
      </c>
      <c r="P325" s="360">
        <v>20038390</v>
      </c>
      <c r="R325" s="362">
        <v>20038390</v>
      </c>
      <c r="S325" s="360" t="s">
        <v>511</v>
      </c>
      <c r="T325" s="360">
        <v>1066</v>
      </c>
      <c r="U325" s="360" t="s">
        <v>489</v>
      </c>
      <c r="V325" s="360" t="s">
        <v>317</v>
      </c>
      <c r="W325" s="360">
        <v>1000</v>
      </c>
    </row>
    <row r="326" spans="1:23">
      <c r="A326" s="360" t="s">
        <v>1408</v>
      </c>
      <c r="B326" s="360">
        <v>2013</v>
      </c>
      <c r="C326" s="360">
        <v>1</v>
      </c>
      <c r="D326" s="360">
        <v>136702795</v>
      </c>
      <c r="E326" s="360">
        <v>5012000</v>
      </c>
      <c r="F326" s="360">
        <v>300</v>
      </c>
      <c r="G326" s="360">
        <v>0</v>
      </c>
      <c r="H326" s="360">
        <v>500110</v>
      </c>
      <c r="I326" s="360" t="s">
        <v>110</v>
      </c>
      <c r="J326" s="361">
        <v>-2014.5</v>
      </c>
      <c r="K326" s="360" t="s">
        <v>501</v>
      </c>
      <c r="L326" s="360">
        <v>122424027</v>
      </c>
      <c r="P326" s="360">
        <v>20038390</v>
      </c>
      <c r="R326" s="362">
        <v>20038390</v>
      </c>
      <c r="S326" s="360" t="s">
        <v>511</v>
      </c>
      <c r="T326" s="360">
        <v>1066</v>
      </c>
      <c r="U326" s="360" t="s">
        <v>489</v>
      </c>
      <c r="V326" s="360" t="s">
        <v>317</v>
      </c>
      <c r="W326" s="360">
        <v>1000</v>
      </c>
    </row>
    <row r="327" spans="1:23">
      <c r="A327" s="360" t="s">
        <v>1408</v>
      </c>
      <c r="B327" s="360">
        <v>2013</v>
      </c>
      <c r="C327" s="360">
        <v>1</v>
      </c>
      <c r="D327" s="360">
        <v>136702795</v>
      </c>
      <c r="E327" s="360">
        <v>5012000</v>
      </c>
      <c r="F327" s="360">
        <v>300</v>
      </c>
      <c r="G327" s="360">
        <v>0</v>
      </c>
      <c r="H327" s="360">
        <v>545169</v>
      </c>
      <c r="I327" s="360" t="s">
        <v>183</v>
      </c>
      <c r="J327" s="361">
        <v>439366.46</v>
      </c>
      <c r="K327" s="360" t="s">
        <v>501</v>
      </c>
      <c r="L327" s="360">
        <v>122424027</v>
      </c>
      <c r="P327" s="360">
        <v>20038390</v>
      </c>
      <c r="R327" s="362">
        <v>20038390</v>
      </c>
      <c r="S327" s="360" t="s">
        <v>511</v>
      </c>
      <c r="T327" s="360">
        <v>1066</v>
      </c>
      <c r="U327" s="360" t="s">
        <v>489</v>
      </c>
      <c r="V327" s="360" t="s">
        <v>317</v>
      </c>
      <c r="W327" s="360">
        <v>1000</v>
      </c>
    </row>
    <row r="328" spans="1:23">
      <c r="A328" s="360" t="s">
        <v>1408</v>
      </c>
      <c r="B328" s="360">
        <v>2013</v>
      </c>
      <c r="C328" s="360">
        <v>1</v>
      </c>
      <c r="D328" s="360">
        <v>136702795</v>
      </c>
      <c r="E328" s="360">
        <v>5012000</v>
      </c>
      <c r="F328" s="360">
        <v>300</v>
      </c>
      <c r="G328" s="360">
        <v>0</v>
      </c>
      <c r="H328" s="360">
        <v>530050</v>
      </c>
      <c r="I328" s="360" t="s">
        <v>177</v>
      </c>
      <c r="J328" s="361">
        <v>-436748.4</v>
      </c>
      <c r="K328" s="360" t="s">
        <v>501</v>
      </c>
      <c r="L328" s="360">
        <v>122424027</v>
      </c>
      <c r="P328" s="360">
        <v>20038390</v>
      </c>
      <c r="R328" s="362">
        <v>20038390</v>
      </c>
      <c r="S328" s="360" t="s">
        <v>511</v>
      </c>
      <c r="T328" s="360">
        <v>1066</v>
      </c>
      <c r="U328" s="360" t="s">
        <v>489</v>
      </c>
      <c r="V328" s="360" t="s">
        <v>317</v>
      </c>
      <c r="W328" s="360">
        <v>1000</v>
      </c>
    </row>
    <row r="329" spans="1:23">
      <c r="A329" s="360" t="s">
        <v>1408</v>
      </c>
      <c r="B329" s="360">
        <v>2013</v>
      </c>
      <c r="C329" s="360">
        <v>1</v>
      </c>
      <c r="D329" s="360">
        <v>136702795</v>
      </c>
      <c r="E329" s="360">
        <v>5012000</v>
      </c>
      <c r="F329" s="360">
        <v>300</v>
      </c>
      <c r="G329" s="360">
        <v>0</v>
      </c>
      <c r="H329" s="360">
        <v>516900</v>
      </c>
      <c r="I329" s="360" t="s">
        <v>139</v>
      </c>
      <c r="J329" s="361">
        <v>-3.36</v>
      </c>
      <c r="K329" s="360" t="s">
        <v>501</v>
      </c>
      <c r="L329" s="360">
        <v>122424027</v>
      </c>
      <c r="P329" s="360">
        <v>20038390</v>
      </c>
      <c r="R329" s="362">
        <v>20038390</v>
      </c>
      <c r="S329" s="360" t="s">
        <v>511</v>
      </c>
      <c r="T329" s="360">
        <v>1066</v>
      </c>
      <c r="U329" s="360" t="s">
        <v>489</v>
      </c>
      <c r="V329" s="360" t="s">
        <v>317</v>
      </c>
      <c r="W329" s="360">
        <v>1000</v>
      </c>
    </row>
    <row r="330" spans="1:23">
      <c r="A330" s="360" t="s">
        <v>1408</v>
      </c>
      <c r="B330" s="360">
        <v>2013</v>
      </c>
      <c r="C330" s="360">
        <v>1</v>
      </c>
      <c r="D330" s="360">
        <v>136702795</v>
      </c>
      <c r="E330" s="360">
        <v>5012000</v>
      </c>
      <c r="F330" s="360">
        <v>300</v>
      </c>
      <c r="G330" s="360">
        <v>0</v>
      </c>
      <c r="H330" s="360">
        <v>516310</v>
      </c>
      <c r="I330" s="360" t="s">
        <v>129</v>
      </c>
      <c r="J330" s="361">
        <v>-3763.22</v>
      </c>
      <c r="K330" s="360" t="s">
        <v>501</v>
      </c>
      <c r="L330" s="360">
        <v>122424027</v>
      </c>
      <c r="P330" s="360">
        <v>20038390</v>
      </c>
      <c r="R330" s="362">
        <v>20038390</v>
      </c>
      <c r="S330" s="360" t="s">
        <v>511</v>
      </c>
      <c r="T330" s="360">
        <v>1066</v>
      </c>
      <c r="U330" s="360" t="s">
        <v>489</v>
      </c>
      <c r="V330" s="360" t="s">
        <v>317</v>
      </c>
      <c r="W330" s="360">
        <v>1000</v>
      </c>
    </row>
    <row r="331" spans="1:23">
      <c r="A331" s="360" t="s">
        <v>1408</v>
      </c>
      <c r="B331" s="360">
        <v>2013</v>
      </c>
      <c r="C331" s="360">
        <v>1</v>
      </c>
      <c r="D331" s="360">
        <v>136702795</v>
      </c>
      <c r="E331" s="360">
        <v>5012000</v>
      </c>
      <c r="F331" s="360">
        <v>300</v>
      </c>
      <c r="G331" s="360">
        <v>0</v>
      </c>
      <c r="H331" s="360">
        <v>516300</v>
      </c>
      <c r="I331" s="360" t="s">
        <v>128</v>
      </c>
      <c r="J331" s="361">
        <v>-50.49</v>
      </c>
      <c r="K331" s="360" t="s">
        <v>501</v>
      </c>
      <c r="L331" s="360">
        <v>122424027</v>
      </c>
      <c r="P331" s="360">
        <v>20038390</v>
      </c>
      <c r="R331" s="362">
        <v>20038390</v>
      </c>
      <c r="S331" s="360" t="s">
        <v>511</v>
      </c>
      <c r="T331" s="360">
        <v>1066</v>
      </c>
      <c r="U331" s="360" t="s">
        <v>489</v>
      </c>
      <c r="V331" s="360" t="s">
        <v>317</v>
      </c>
      <c r="W331" s="360">
        <v>1000</v>
      </c>
    </row>
    <row r="332" spans="1:23">
      <c r="A332" s="360" t="s">
        <v>1408</v>
      </c>
      <c r="B332" s="360">
        <v>2013</v>
      </c>
      <c r="C332" s="360">
        <v>1</v>
      </c>
      <c r="D332" s="360">
        <v>136702795</v>
      </c>
      <c r="E332" s="360">
        <v>5012000</v>
      </c>
      <c r="F332" s="360">
        <v>300</v>
      </c>
      <c r="G332" s="360">
        <v>0</v>
      </c>
      <c r="H332" s="360">
        <v>516260</v>
      </c>
      <c r="I332" s="360" t="s">
        <v>126</v>
      </c>
      <c r="J332" s="361">
        <v>-2558.16</v>
      </c>
      <c r="K332" s="360" t="s">
        <v>501</v>
      </c>
      <c r="L332" s="360">
        <v>122424027</v>
      </c>
      <c r="P332" s="360">
        <v>20038390</v>
      </c>
      <c r="R332" s="362">
        <v>20038390</v>
      </c>
      <c r="S332" s="360" t="s">
        <v>511</v>
      </c>
      <c r="T332" s="360">
        <v>1066</v>
      </c>
      <c r="U332" s="360" t="s">
        <v>489</v>
      </c>
      <c r="V332" s="360" t="s">
        <v>317</v>
      </c>
      <c r="W332" s="360">
        <v>1000</v>
      </c>
    </row>
    <row r="333" spans="1:23">
      <c r="A333" s="360" t="s">
        <v>1408</v>
      </c>
      <c r="B333" s="360">
        <v>2013</v>
      </c>
      <c r="C333" s="360">
        <v>1</v>
      </c>
      <c r="D333" s="360">
        <v>136702795</v>
      </c>
      <c r="E333" s="360">
        <v>5012000</v>
      </c>
      <c r="F333" s="360">
        <v>300</v>
      </c>
      <c r="G333" s="360">
        <v>0</v>
      </c>
      <c r="H333" s="360">
        <v>516150</v>
      </c>
      <c r="I333" s="360" t="s">
        <v>120</v>
      </c>
      <c r="J333" s="361">
        <v>-325.16000000000003</v>
      </c>
      <c r="K333" s="360" t="s">
        <v>501</v>
      </c>
      <c r="L333" s="360">
        <v>122424027</v>
      </c>
      <c r="P333" s="360">
        <v>20038390</v>
      </c>
      <c r="R333" s="362">
        <v>20038390</v>
      </c>
      <c r="S333" s="360" t="s">
        <v>511</v>
      </c>
      <c r="T333" s="360">
        <v>1066</v>
      </c>
      <c r="U333" s="360" t="s">
        <v>489</v>
      </c>
      <c r="V333" s="360" t="s">
        <v>317</v>
      </c>
      <c r="W333" s="360">
        <v>1000</v>
      </c>
    </row>
    <row r="334" spans="1:23">
      <c r="A334" s="360" t="s">
        <v>1408</v>
      </c>
      <c r="B334" s="360">
        <v>2013</v>
      </c>
      <c r="C334" s="360">
        <v>1</v>
      </c>
      <c r="D334" s="360">
        <v>136702797</v>
      </c>
      <c r="E334" s="360">
        <v>5012000</v>
      </c>
      <c r="F334" s="360">
        <v>300</v>
      </c>
      <c r="G334" s="360">
        <v>0</v>
      </c>
      <c r="H334" s="360">
        <v>545169</v>
      </c>
      <c r="I334" s="360" t="s">
        <v>183</v>
      </c>
      <c r="J334" s="361">
        <v>-439366.46</v>
      </c>
      <c r="L334" s="360">
        <v>17057550</v>
      </c>
      <c r="P334" s="360">
        <v>20038390</v>
      </c>
      <c r="R334" s="362">
        <v>20038390</v>
      </c>
      <c r="S334" s="360" t="s">
        <v>511</v>
      </c>
      <c r="T334" s="360">
        <v>1066</v>
      </c>
      <c r="U334" s="360" t="s">
        <v>489</v>
      </c>
      <c r="V334" s="360" t="s">
        <v>317</v>
      </c>
      <c r="W334" s="360">
        <v>1000</v>
      </c>
    </row>
    <row r="335" spans="1:23">
      <c r="A335" s="360" t="s">
        <v>1408</v>
      </c>
      <c r="B335" s="360">
        <v>2013</v>
      </c>
      <c r="C335" s="360">
        <v>1</v>
      </c>
      <c r="D335" s="360">
        <v>136702797</v>
      </c>
      <c r="E335" s="360">
        <v>5012000</v>
      </c>
      <c r="F335" s="360">
        <v>300</v>
      </c>
      <c r="G335" s="360">
        <v>0</v>
      </c>
      <c r="H335" s="360">
        <v>530050</v>
      </c>
      <c r="I335" s="360" t="s">
        <v>177</v>
      </c>
      <c r="J335" s="361">
        <v>436748.4</v>
      </c>
      <c r="L335" s="360">
        <v>17057550</v>
      </c>
      <c r="P335" s="360">
        <v>20038390</v>
      </c>
      <c r="R335" s="362">
        <v>20038390</v>
      </c>
      <c r="S335" s="360" t="s">
        <v>511</v>
      </c>
      <c r="T335" s="360">
        <v>1066</v>
      </c>
      <c r="U335" s="360" t="s">
        <v>489</v>
      </c>
      <c r="V335" s="360" t="s">
        <v>317</v>
      </c>
      <c r="W335" s="360">
        <v>1000</v>
      </c>
    </row>
    <row r="336" spans="1:23">
      <c r="A336" s="360" t="s">
        <v>1408</v>
      </c>
      <c r="B336" s="360">
        <v>2013</v>
      </c>
      <c r="C336" s="360">
        <v>1</v>
      </c>
      <c r="D336" s="360">
        <v>136702797</v>
      </c>
      <c r="E336" s="360">
        <v>5012000</v>
      </c>
      <c r="F336" s="360">
        <v>300</v>
      </c>
      <c r="G336" s="360">
        <v>0</v>
      </c>
      <c r="H336" s="360">
        <v>516900</v>
      </c>
      <c r="I336" s="360" t="s">
        <v>139</v>
      </c>
      <c r="J336" s="361">
        <v>3.36</v>
      </c>
      <c r="L336" s="360">
        <v>17057550</v>
      </c>
      <c r="P336" s="360">
        <v>20038390</v>
      </c>
      <c r="R336" s="362">
        <v>20038390</v>
      </c>
      <c r="S336" s="360" t="s">
        <v>511</v>
      </c>
      <c r="T336" s="360">
        <v>1066</v>
      </c>
      <c r="U336" s="360" t="s">
        <v>489</v>
      </c>
      <c r="V336" s="360" t="s">
        <v>317</v>
      </c>
      <c r="W336" s="360">
        <v>1000</v>
      </c>
    </row>
    <row r="337" spans="1:23">
      <c r="A337" s="360" t="s">
        <v>1408</v>
      </c>
      <c r="B337" s="360">
        <v>2013</v>
      </c>
      <c r="C337" s="360">
        <v>1</v>
      </c>
      <c r="D337" s="360">
        <v>136702797</v>
      </c>
      <c r="E337" s="360">
        <v>5012000</v>
      </c>
      <c r="F337" s="360">
        <v>300</v>
      </c>
      <c r="G337" s="360">
        <v>0</v>
      </c>
      <c r="H337" s="360">
        <v>516310</v>
      </c>
      <c r="I337" s="360" t="s">
        <v>129</v>
      </c>
      <c r="J337" s="361">
        <v>3763.22</v>
      </c>
      <c r="L337" s="360">
        <v>17057550</v>
      </c>
      <c r="P337" s="360">
        <v>20038390</v>
      </c>
      <c r="R337" s="362">
        <v>20038390</v>
      </c>
      <c r="S337" s="360" t="s">
        <v>511</v>
      </c>
      <c r="T337" s="360">
        <v>1066</v>
      </c>
      <c r="U337" s="360" t="s">
        <v>489</v>
      </c>
      <c r="V337" s="360" t="s">
        <v>317</v>
      </c>
      <c r="W337" s="360">
        <v>1000</v>
      </c>
    </row>
    <row r="338" spans="1:23">
      <c r="A338" s="360" t="s">
        <v>1408</v>
      </c>
      <c r="B338" s="360">
        <v>2013</v>
      </c>
      <c r="C338" s="360">
        <v>1</v>
      </c>
      <c r="D338" s="360">
        <v>136702797</v>
      </c>
      <c r="E338" s="360">
        <v>5012000</v>
      </c>
      <c r="F338" s="360">
        <v>300</v>
      </c>
      <c r="G338" s="360">
        <v>0</v>
      </c>
      <c r="H338" s="360">
        <v>500110</v>
      </c>
      <c r="I338" s="360" t="s">
        <v>110</v>
      </c>
      <c r="J338" s="361">
        <v>5210.5</v>
      </c>
      <c r="L338" s="360">
        <v>17057550</v>
      </c>
      <c r="P338" s="360">
        <v>20038390</v>
      </c>
      <c r="R338" s="362">
        <v>20038390</v>
      </c>
      <c r="S338" s="360" t="s">
        <v>511</v>
      </c>
      <c r="T338" s="360">
        <v>1066</v>
      </c>
      <c r="U338" s="360" t="s">
        <v>489</v>
      </c>
      <c r="V338" s="360" t="s">
        <v>317</v>
      </c>
      <c r="W338" s="360">
        <v>1000</v>
      </c>
    </row>
    <row r="339" spans="1:23">
      <c r="A339" s="360" t="s">
        <v>1408</v>
      </c>
      <c r="B339" s="360">
        <v>2013</v>
      </c>
      <c r="C339" s="360">
        <v>1</v>
      </c>
      <c r="D339" s="360">
        <v>136702797</v>
      </c>
      <c r="E339" s="360">
        <v>5012000</v>
      </c>
      <c r="F339" s="360">
        <v>300</v>
      </c>
      <c r="G339" s="360">
        <v>0</v>
      </c>
      <c r="H339" s="360">
        <v>500110</v>
      </c>
      <c r="I339" s="360" t="s">
        <v>110</v>
      </c>
      <c r="J339" s="361">
        <v>-5210.5</v>
      </c>
      <c r="L339" s="360">
        <v>17057550</v>
      </c>
      <c r="P339" s="360">
        <v>20038390</v>
      </c>
      <c r="R339" s="362">
        <v>20038390</v>
      </c>
      <c r="S339" s="360" t="s">
        <v>511</v>
      </c>
      <c r="T339" s="360">
        <v>1066</v>
      </c>
      <c r="U339" s="360" t="s">
        <v>489</v>
      </c>
      <c r="V339" s="360" t="s">
        <v>317</v>
      </c>
      <c r="W339" s="360">
        <v>1000</v>
      </c>
    </row>
    <row r="340" spans="1:23">
      <c r="A340" s="360" t="s">
        <v>1408</v>
      </c>
      <c r="B340" s="360">
        <v>2013</v>
      </c>
      <c r="C340" s="360">
        <v>1</v>
      </c>
      <c r="D340" s="360">
        <v>136702797</v>
      </c>
      <c r="E340" s="360">
        <v>5012000</v>
      </c>
      <c r="F340" s="360">
        <v>300</v>
      </c>
      <c r="G340" s="360">
        <v>0</v>
      </c>
      <c r="H340" s="360">
        <v>516150</v>
      </c>
      <c r="I340" s="360" t="s">
        <v>120</v>
      </c>
      <c r="J340" s="361">
        <v>325.16000000000003</v>
      </c>
      <c r="L340" s="360">
        <v>17057550</v>
      </c>
      <c r="P340" s="360">
        <v>20038390</v>
      </c>
      <c r="R340" s="362">
        <v>20038390</v>
      </c>
      <c r="S340" s="360" t="s">
        <v>511</v>
      </c>
      <c r="T340" s="360">
        <v>1066</v>
      </c>
      <c r="U340" s="360" t="s">
        <v>489</v>
      </c>
      <c r="V340" s="360" t="s">
        <v>317</v>
      </c>
      <c r="W340" s="360">
        <v>1000</v>
      </c>
    </row>
    <row r="341" spans="1:23">
      <c r="A341" s="360" t="s">
        <v>1408</v>
      </c>
      <c r="B341" s="360">
        <v>2013</v>
      </c>
      <c r="C341" s="360">
        <v>1</v>
      </c>
      <c r="D341" s="360">
        <v>136702797</v>
      </c>
      <c r="E341" s="360">
        <v>5012000</v>
      </c>
      <c r="F341" s="360">
        <v>300</v>
      </c>
      <c r="G341" s="360">
        <v>0</v>
      </c>
      <c r="H341" s="360">
        <v>516150</v>
      </c>
      <c r="I341" s="360" t="s">
        <v>120</v>
      </c>
      <c r="J341" s="361">
        <v>-325.16000000000003</v>
      </c>
      <c r="L341" s="360">
        <v>17057550</v>
      </c>
      <c r="P341" s="360">
        <v>20038390</v>
      </c>
      <c r="R341" s="362">
        <v>20038390</v>
      </c>
      <c r="S341" s="360" t="s">
        <v>511</v>
      </c>
      <c r="T341" s="360">
        <v>1066</v>
      </c>
      <c r="U341" s="360" t="s">
        <v>489</v>
      </c>
      <c r="V341" s="360" t="s">
        <v>317</v>
      </c>
      <c r="W341" s="360">
        <v>1000</v>
      </c>
    </row>
    <row r="342" spans="1:23">
      <c r="A342" s="360" t="s">
        <v>1408</v>
      </c>
      <c r="B342" s="360">
        <v>2013</v>
      </c>
      <c r="C342" s="360">
        <v>1</v>
      </c>
      <c r="D342" s="360">
        <v>136702797</v>
      </c>
      <c r="E342" s="360">
        <v>5012000</v>
      </c>
      <c r="F342" s="360">
        <v>300</v>
      </c>
      <c r="G342" s="360">
        <v>0</v>
      </c>
      <c r="H342" s="360">
        <v>516260</v>
      </c>
      <c r="I342" s="360" t="s">
        <v>126</v>
      </c>
      <c r="J342" s="361">
        <v>2558.16</v>
      </c>
      <c r="L342" s="360">
        <v>17057550</v>
      </c>
      <c r="P342" s="360">
        <v>20038390</v>
      </c>
      <c r="R342" s="362">
        <v>20038390</v>
      </c>
      <c r="S342" s="360" t="s">
        <v>511</v>
      </c>
      <c r="T342" s="360">
        <v>1066</v>
      </c>
      <c r="U342" s="360" t="s">
        <v>489</v>
      </c>
      <c r="V342" s="360" t="s">
        <v>317</v>
      </c>
      <c r="W342" s="360">
        <v>1000</v>
      </c>
    </row>
    <row r="343" spans="1:23">
      <c r="A343" s="360" t="s">
        <v>1408</v>
      </c>
      <c r="B343" s="360">
        <v>2013</v>
      </c>
      <c r="C343" s="360">
        <v>1</v>
      </c>
      <c r="D343" s="360">
        <v>136702797</v>
      </c>
      <c r="E343" s="360">
        <v>5012000</v>
      </c>
      <c r="F343" s="360">
        <v>300</v>
      </c>
      <c r="G343" s="360">
        <v>0</v>
      </c>
      <c r="H343" s="360">
        <v>516260</v>
      </c>
      <c r="I343" s="360" t="s">
        <v>126</v>
      </c>
      <c r="J343" s="361">
        <v>-2558.16</v>
      </c>
      <c r="L343" s="360">
        <v>17057550</v>
      </c>
      <c r="P343" s="360">
        <v>20038390</v>
      </c>
      <c r="R343" s="362">
        <v>20038390</v>
      </c>
      <c r="S343" s="360" t="s">
        <v>511</v>
      </c>
      <c r="T343" s="360">
        <v>1066</v>
      </c>
      <c r="U343" s="360" t="s">
        <v>489</v>
      </c>
      <c r="V343" s="360" t="s">
        <v>317</v>
      </c>
      <c r="W343" s="360">
        <v>1000</v>
      </c>
    </row>
    <row r="344" spans="1:23">
      <c r="A344" s="360" t="s">
        <v>1408</v>
      </c>
      <c r="B344" s="360">
        <v>2013</v>
      </c>
      <c r="C344" s="360">
        <v>1</v>
      </c>
      <c r="D344" s="360">
        <v>136702797</v>
      </c>
      <c r="E344" s="360">
        <v>5012000</v>
      </c>
      <c r="F344" s="360">
        <v>300</v>
      </c>
      <c r="G344" s="360">
        <v>0</v>
      </c>
      <c r="H344" s="360">
        <v>516300</v>
      </c>
      <c r="I344" s="360" t="s">
        <v>128</v>
      </c>
      <c r="J344" s="361">
        <v>50.49</v>
      </c>
      <c r="L344" s="360">
        <v>17057550</v>
      </c>
      <c r="P344" s="360">
        <v>20038390</v>
      </c>
      <c r="R344" s="362">
        <v>20038390</v>
      </c>
      <c r="S344" s="360" t="s">
        <v>511</v>
      </c>
      <c r="T344" s="360">
        <v>1066</v>
      </c>
      <c r="U344" s="360" t="s">
        <v>489</v>
      </c>
      <c r="V344" s="360" t="s">
        <v>317</v>
      </c>
      <c r="W344" s="360">
        <v>1000</v>
      </c>
    </row>
    <row r="345" spans="1:23">
      <c r="A345" s="360" t="s">
        <v>1408</v>
      </c>
      <c r="B345" s="360">
        <v>2013</v>
      </c>
      <c r="C345" s="360">
        <v>1</v>
      </c>
      <c r="D345" s="360">
        <v>136702797</v>
      </c>
      <c r="E345" s="360">
        <v>5012000</v>
      </c>
      <c r="F345" s="360">
        <v>300</v>
      </c>
      <c r="G345" s="360">
        <v>0</v>
      </c>
      <c r="H345" s="360">
        <v>516300</v>
      </c>
      <c r="I345" s="360" t="s">
        <v>128</v>
      </c>
      <c r="J345" s="361">
        <v>-50.49</v>
      </c>
      <c r="L345" s="360">
        <v>17057550</v>
      </c>
      <c r="P345" s="360">
        <v>20038390</v>
      </c>
      <c r="R345" s="362">
        <v>20038390</v>
      </c>
      <c r="S345" s="360" t="s">
        <v>511</v>
      </c>
      <c r="T345" s="360">
        <v>1066</v>
      </c>
      <c r="U345" s="360" t="s">
        <v>489</v>
      </c>
      <c r="V345" s="360" t="s">
        <v>317</v>
      </c>
      <c r="W345" s="360">
        <v>1000</v>
      </c>
    </row>
    <row r="346" spans="1:23">
      <c r="A346" s="360" t="s">
        <v>1408</v>
      </c>
      <c r="B346" s="360">
        <v>2013</v>
      </c>
      <c r="C346" s="360">
        <v>1</v>
      </c>
      <c r="D346" s="360">
        <v>136702797</v>
      </c>
      <c r="E346" s="360">
        <v>5012000</v>
      </c>
      <c r="F346" s="360">
        <v>300</v>
      </c>
      <c r="G346" s="360">
        <v>0</v>
      </c>
      <c r="H346" s="360">
        <v>516310</v>
      </c>
      <c r="I346" s="360" t="s">
        <v>129</v>
      </c>
      <c r="J346" s="361">
        <v>-3763.22</v>
      </c>
      <c r="L346" s="360">
        <v>17057550</v>
      </c>
      <c r="P346" s="360">
        <v>20038390</v>
      </c>
      <c r="R346" s="362">
        <v>20038390</v>
      </c>
      <c r="S346" s="360" t="s">
        <v>511</v>
      </c>
      <c r="T346" s="360">
        <v>1066</v>
      </c>
      <c r="U346" s="360" t="s">
        <v>489</v>
      </c>
      <c r="V346" s="360" t="s">
        <v>317</v>
      </c>
      <c r="W346" s="360">
        <v>1000</v>
      </c>
    </row>
    <row r="347" spans="1:23">
      <c r="A347" s="360" t="s">
        <v>1408</v>
      </c>
      <c r="B347" s="360">
        <v>2013</v>
      </c>
      <c r="C347" s="360">
        <v>1</v>
      </c>
      <c r="D347" s="360">
        <v>136702797</v>
      </c>
      <c r="E347" s="360">
        <v>5012000</v>
      </c>
      <c r="F347" s="360">
        <v>300</v>
      </c>
      <c r="G347" s="360">
        <v>0</v>
      </c>
      <c r="H347" s="360">
        <v>516900</v>
      </c>
      <c r="I347" s="360" t="s">
        <v>139</v>
      </c>
      <c r="J347" s="361">
        <v>-3.36</v>
      </c>
      <c r="L347" s="360">
        <v>17057550</v>
      </c>
      <c r="P347" s="360">
        <v>20038390</v>
      </c>
      <c r="R347" s="362">
        <v>20038390</v>
      </c>
      <c r="S347" s="360" t="s">
        <v>511</v>
      </c>
      <c r="T347" s="360">
        <v>1066</v>
      </c>
      <c r="U347" s="360" t="s">
        <v>489</v>
      </c>
      <c r="V347" s="360" t="s">
        <v>317</v>
      </c>
      <c r="W347" s="360">
        <v>1000</v>
      </c>
    </row>
    <row r="348" spans="1:23">
      <c r="A348" s="360" t="s">
        <v>1408</v>
      </c>
      <c r="B348" s="360">
        <v>2013</v>
      </c>
      <c r="C348" s="360">
        <v>1</v>
      </c>
      <c r="D348" s="360">
        <v>136702797</v>
      </c>
      <c r="E348" s="360">
        <v>5012000</v>
      </c>
      <c r="F348" s="360">
        <v>300</v>
      </c>
      <c r="G348" s="360">
        <v>0</v>
      </c>
      <c r="H348" s="360">
        <v>530050</v>
      </c>
      <c r="I348" s="360" t="s">
        <v>177</v>
      </c>
      <c r="J348" s="361">
        <v>-436748.4</v>
      </c>
      <c r="L348" s="360">
        <v>17057550</v>
      </c>
      <c r="P348" s="360">
        <v>20038390</v>
      </c>
      <c r="R348" s="362">
        <v>20038390</v>
      </c>
      <c r="S348" s="360" t="s">
        <v>511</v>
      </c>
      <c r="T348" s="360">
        <v>1066</v>
      </c>
      <c r="U348" s="360" t="s">
        <v>489</v>
      </c>
      <c r="V348" s="360" t="s">
        <v>317</v>
      </c>
      <c r="W348" s="360">
        <v>1000</v>
      </c>
    </row>
    <row r="349" spans="1:23">
      <c r="A349" s="360" t="s">
        <v>1408</v>
      </c>
      <c r="B349" s="360">
        <v>2013</v>
      </c>
      <c r="C349" s="360">
        <v>1</v>
      </c>
      <c r="D349" s="360">
        <v>136702797</v>
      </c>
      <c r="E349" s="360">
        <v>5012000</v>
      </c>
      <c r="F349" s="360">
        <v>300</v>
      </c>
      <c r="G349" s="360">
        <v>0</v>
      </c>
      <c r="H349" s="360">
        <v>545169</v>
      </c>
      <c r="I349" s="360" t="s">
        <v>183</v>
      </c>
      <c r="J349" s="361">
        <v>439366.46</v>
      </c>
      <c r="L349" s="360">
        <v>17057550</v>
      </c>
      <c r="P349" s="360">
        <v>20038390</v>
      </c>
      <c r="R349" s="362">
        <v>20038390</v>
      </c>
      <c r="S349" s="360" t="s">
        <v>511</v>
      </c>
      <c r="T349" s="360">
        <v>1066</v>
      </c>
      <c r="U349" s="360" t="s">
        <v>489</v>
      </c>
      <c r="V349" s="360" t="s">
        <v>317</v>
      </c>
      <c r="W349" s="360">
        <v>1000</v>
      </c>
    </row>
    <row r="350" spans="1:23">
      <c r="A350" s="360" t="s">
        <v>1408</v>
      </c>
      <c r="B350" s="360">
        <v>2013</v>
      </c>
      <c r="C350" s="360">
        <v>1</v>
      </c>
      <c r="D350" s="360">
        <v>136471324</v>
      </c>
      <c r="E350" s="360">
        <v>5012000</v>
      </c>
      <c r="F350" s="360">
        <v>280</v>
      </c>
      <c r="G350" s="360">
        <v>0</v>
      </c>
      <c r="H350" s="360">
        <v>516110</v>
      </c>
      <c r="I350" s="360" t="s">
        <v>118</v>
      </c>
      <c r="J350" s="361">
        <v>21259.37</v>
      </c>
      <c r="K350" s="360" t="s">
        <v>494</v>
      </c>
      <c r="L350" s="360">
        <v>5001080457</v>
      </c>
      <c r="M350" s="360">
        <v>101881</v>
      </c>
      <c r="N350" s="360" t="s">
        <v>514</v>
      </c>
      <c r="P350" s="360">
        <v>20038418</v>
      </c>
      <c r="R350" s="362">
        <v>20038418</v>
      </c>
      <c r="S350" s="360" t="s">
        <v>515</v>
      </c>
      <c r="T350" s="360">
        <v>1070</v>
      </c>
      <c r="U350" s="360" t="s">
        <v>358</v>
      </c>
      <c r="V350" s="360" t="s">
        <v>317</v>
      </c>
      <c r="W350" s="360">
        <v>1000</v>
      </c>
    </row>
    <row r="351" spans="1:23">
      <c r="A351" s="360" t="s">
        <v>1408</v>
      </c>
      <c r="B351" s="360">
        <v>2013</v>
      </c>
      <c r="C351" s="360">
        <v>1</v>
      </c>
      <c r="D351" s="360">
        <v>136364119</v>
      </c>
      <c r="E351" s="360">
        <v>5012000</v>
      </c>
      <c r="F351" s="360">
        <v>280</v>
      </c>
      <c r="G351" s="360">
        <v>0</v>
      </c>
      <c r="H351" s="360">
        <v>530050</v>
      </c>
      <c r="I351" s="360" t="s">
        <v>177</v>
      </c>
      <c r="J351" s="361">
        <v>986.47</v>
      </c>
      <c r="L351" s="360">
        <v>5601990065</v>
      </c>
      <c r="M351" s="360">
        <v>137558</v>
      </c>
      <c r="N351" s="360" t="s">
        <v>518</v>
      </c>
      <c r="P351" s="360">
        <v>20038418</v>
      </c>
      <c r="R351" s="362">
        <v>20038418</v>
      </c>
      <c r="S351" s="360" t="s">
        <v>515</v>
      </c>
      <c r="T351" s="360">
        <v>1070</v>
      </c>
      <c r="U351" s="360" t="s">
        <v>358</v>
      </c>
      <c r="V351" s="360" t="s">
        <v>317</v>
      </c>
      <c r="W351" s="360">
        <v>1000</v>
      </c>
    </row>
    <row r="352" spans="1:23">
      <c r="A352" s="360" t="s">
        <v>1408</v>
      </c>
      <c r="B352" s="360">
        <v>2013</v>
      </c>
      <c r="C352" s="360">
        <v>1</v>
      </c>
      <c r="D352" s="360">
        <v>136662990</v>
      </c>
      <c r="E352" s="360">
        <v>5012000</v>
      </c>
      <c r="F352" s="360">
        <v>280</v>
      </c>
      <c r="G352" s="360">
        <v>0</v>
      </c>
      <c r="H352" s="360">
        <v>530050</v>
      </c>
      <c r="I352" s="360" t="s">
        <v>177</v>
      </c>
      <c r="J352" s="361">
        <v>736.3</v>
      </c>
      <c r="L352" s="360">
        <v>5602004285</v>
      </c>
      <c r="M352" s="360">
        <v>137558</v>
      </c>
      <c r="N352" s="360" t="s">
        <v>518</v>
      </c>
      <c r="P352" s="360">
        <v>20038418</v>
      </c>
      <c r="R352" s="362">
        <v>20038418</v>
      </c>
      <c r="S352" s="360" t="s">
        <v>515</v>
      </c>
      <c r="T352" s="360">
        <v>1070</v>
      </c>
      <c r="U352" s="360" t="s">
        <v>358</v>
      </c>
      <c r="V352" s="360" t="s">
        <v>317</v>
      </c>
      <c r="W352" s="360">
        <v>1000</v>
      </c>
    </row>
    <row r="353" spans="1:23">
      <c r="A353" s="360" t="s">
        <v>1408</v>
      </c>
      <c r="B353" s="360">
        <v>2013</v>
      </c>
      <c r="C353" s="360">
        <v>1</v>
      </c>
      <c r="D353" s="360">
        <v>136662992</v>
      </c>
      <c r="E353" s="360">
        <v>5012000</v>
      </c>
      <c r="F353" s="360">
        <v>280</v>
      </c>
      <c r="G353" s="360">
        <v>0</v>
      </c>
      <c r="H353" s="360">
        <v>530050</v>
      </c>
      <c r="I353" s="360" t="s">
        <v>177</v>
      </c>
      <c r="J353" s="361">
        <v>702.53</v>
      </c>
      <c r="L353" s="360">
        <v>5602004287</v>
      </c>
      <c r="M353" s="360">
        <v>137558</v>
      </c>
      <c r="N353" s="360" t="s">
        <v>518</v>
      </c>
      <c r="P353" s="360">
        <v>20038418</v>
      </c>
      <c r="R353" s="362">
        <v>20038418</v>
      </c>
      <c r="S353" s="360" t="s">
        <v>515</v>
      </c>
      <c r="T353" s="360">
        <v>1070</v>
      </c>
      <c r="U353" s="360" t="s">
        <v>358</v>
      </c>
      <c r="V353" s="360" t="s">
        <v>317</v>
      </c>
      <c r="W353" s="360">
        <v>1000</v>
      </c>
    </row>
    <row r="354" spans="1:23">
      <c r="A354" s="360" t="s">
        <v>1408</v>
      </c>
      <c r="B354" s="360">
        <v>2013</v>
      </c>
      <c r="C354" s="360">
        <v>1</v>
      </c>
      <c r="D354" s="360">
        <v>136212958</v>
      </c>
      <c r="E354" s="360">
        <v>5012000</v>
      </c>
      <c r="F354" s="360">
        <v>280</v>
      </c>
      <c r="G354" s="360">
        <v>0</v>
      </c>
      <c r="H354" s="360">
        <v>545169</v>
      </c>
      <c r="I354" s="360" t="s">
        <v>183</v>
      </c>
      <c r="J354" s="361">
        <v>-931.07</v>
      </c>
      <c r="K354" s="360" t="s">
        <v>553</v>
      </c>
      <c r="L354" s="360">
        <v>122360705</v>
      </c>
      <c r="P354" s="360">
        <v>20038418</v>
      </c>
      <c r="R354" s="362">
        <v>20038418</v>
      </c>
      <c r="S354" s="360" t="s">
        <v>515</v>
      </c>
      <c r="T354" s="360">
        <v>1070</v>
      </c>
      <c r="U354" s="360" t="s">
        <v>358</v>
      </c>
      <c r="V354" s="360" t="s">
        <v>317</v>
      </c>
      <c r="W354" s="360">
        <v>1000</v>
      </c>
    </row>
    <row r="355" spans="1:23">
      <c r="A355" s="360" t="s">
        <v>1408</v>
      </c>
      <c r="B355" s="360">
        <v>2013</v>
      </c>
      <c r="C355" s="360">
        <v>1</v>
      </c>
      <c r="D355" s="360">
        <v>136311036</v>
      </c>
      <c r="E355" s="360">
        <v>5012000</v>
      </c>
      <c r="F355" s="360">
        <v>280</v>
      </c>
      <c r="G355" s="360">
        <v>0</v>
      </c>
      <c r="H355" s="360">
        <v>545169</v>
      </c>
      <c r="I355" s="360" t="s">
        <v>183</v>
      </c>
      <c r="J355" s="361">
        <v>931.07</v>
      </c>
      <c r="L355" s="360">
        <v>16957675</v>
      </c>
      <c r="P355" s="360">
        <v>20038418</v>
      </c>
      <c r="R355" s="362">
        <v>20038418</v>
      </c>
      <c r="S355" s="360" t="s">
        <v>515</v>
      </c>
      <c r="T355" s="360">
        <v>1070</v>
      </c>
      <c r="U355" s="360" t="s">
        <v>358</v>
      </c>
      <c r="V355" s="360" t="s">
        <v>317</v>
      </c>
      <c r="W355" s="360">
        <v>1000</v>
      </c>
    </row>
    <row r="356" spans="1:23">
      <c r="A356" s="360" t="s">
        <v>1408</v>
      </c>
      <c r="B356" s="360">
        <v>2013</v>
      </c>
      <c r="C356" s="360">
        <v>1</v>
      </c>
      <c r="D356" s="360">
        <v>136389231</v>
      </c>
      <c r="E356" s="360">
        <v>5012000</v>
      </c>
      <c r="F356" s="360">
        <v>280</v>
      </c>
      <c r="G356" s="360">
        <v>0</v>
      </c>
      <c r="H356" s="360">
        <v>530050</v>
      </c>
      <c r="I356" s="360" t="s">
        <v>177</v>
      </c>
      <c r="J356" s="361">
        <v>-986.47</v>
      </c>
      <c r="L356" s="360">
        <v>16976711</v>
      </c>
      <c r="P356" s="360">
        <v>20038418</v>
      </c>
      <c r="R356" s="362">
        <v>20038418</v>
      </c>
      <c r="S356" s="360" t="s">
        <v>515</v>
      </c>
      <c r="T356" s="360">
        <v>1070</v>
      </c>
      <c r="U356" s="360" t="s">
        <v>358</v>
      </c>
      <c r="V356" s="360" t="s">
        <v>317</v>
      </c>
      <c r="W356" s="360">
        <v>1000</v>
      </c>
    </row>
    <row r="357" spans="1:23">
      <c r="A357" s="360" t="s">
        <v>1408</v>
      </c>
      <c r="B357" s="360">
        <v>2013</v>
      </c>
      <c r="C357" s="360">
        <v>1</v>
      </c>
      <c r="D357" s="360">
        <v>136477784</v>
      </c>
      <c r="E357" s="360">
        <v>5012000</v>
      </c>
      <c r="F357" s="360">
        <v>280</v>
      </c>
      <c r="G357" s="360">
        <v>0</v>
      </c>
      <c r="H357" s="360">
        <v>516110</v>
      </c>
      <c r="I357" s="360" t="s">
        <v>118</v>
      </c>
      <c r="J357" s="361">
        <v>-21259.37</v>
      </c>
      <c r="L357" s="360">
        <v>16998031</v>
      </c>
      <c r="P357" s="360">
        <v>20038418</v>
      </c>
      <c r="R357" s="362">
        <v>20038418</v>
      </c>
      <c r="S357" s="360" t="s">
        <v>515</v>
      </c>
      <c r="T357" s="360">
        <v>1070</v>
      </c>
      <c r="U357" s="360" t="s">
        <v>358</v>
      </c>
      <c r="V357" s="360" t="s">
        <v>317</v>
      </c>
      <c r="W357" s="360">
        <v>1000</v>
      </c>
    </row>
    <row r="358" spans="1:23">
      <c r="A358" s="360" t="s">
        <v>1408</v>
      </c>
      <c r="B358" s="360">
        <v>2013</v>
      </c>
      <c r="C358" s="360">
        <v>1</v>
      </c>
      <c r="D358" s="360">
        <v>136627435</v>
      </c>
      <c r="E358" s="360">
        <v>5012000</v>
      </c>
      <c r="F358" s="360">
        <v>280</v>
      </c>
      <c r="G358" s="360">
        <v>0</v>
      </c>
      <c r="H358" s="360">
        <v>610000</v>
      </c>
      <c r="I358" s="360" t="s">
        <v>186</v>
      </c>
      <c r="J358" s="361">
        <v>150</v>
      </c>
      <c r="L358" s="360">
        <v>4646853</v>
      </c>
      <c r="P358" s="360">
        <v>20038418</v>
      </c>
      <c r="R358" s="362">
        <v>20038418</v>
      </c>
      <c r="S358" s="360" t="s">
        <v>515</v>
      </c>
      <c r="T358" s="360">
        <v>1070</v>
      </c>
      <c r="U358" s="360" t="s">
        <v>358</v>
      </c>
      <c r="V358" s="360" t="s">
        <v>317</v>
      </c>
      <c r="W358" s="360">
        <v>1000</v>
      </c>
    </row>
    <row r="359" spans="1:23">
      <c r="A359" s="360" t="s">
        <v>1408</v>
      </c>
      <c r="B359" s="360">
        <v>2013</v>
      </c>
      <c r="C359" s="360">
        <v>1</v>
      </c>
      <c r="D359" s="360">
        <v>136637316</v>
      </c>
      <c r="E359" s="360">
        <v>5012000</v>
      </c>
      <c r="F359" s="360">
        <v>280</v>
      </c>
      <c r="G359" s="360">
        <v>0</v>
      </c>
      <c r="H359" s="360">
        <v>610000</v>
      </c>
      <c r="I359" s="360" t="s">
        <v>186</v>
      </c>
      <c r="J359" s="361">
        <v>-150</v>
      </c>
      <c r="L359" s="360">
        <v>17038300</v>
      </c>
      <c r="P359" s="360">
        <v>20038418</v>
      </c>
      <c r="R359" s="362">
        <v>20038418</v>
      </c>
      <c r="S359" s="360" t="s">
        <v>515</v>
      </c>
      <c r="T359" s="360">
        <v>1070</v>
      </c>
      <c r="U359" s="360" t="s">
        <v>358</v>
      </c>
      <c r="V359" s="360" t="s">
        <v>317</v>
      </c>
      <c r="W359" s="360">
        <v>1000</v>
      </c>
    </row>
    <row r="360" spans="1:23">
      <c r="A360" s="360" t="s">
        <v>1408</v>
      </c>
      <c r="B360" s="360">
        <v>2013</v>
      </c>
      <c r="C360" s="360">
        <v>1</v>
      </c>
      <c r="D360" s="360">
        <v>136686540</v>
      </c>
      <c r="E360" s="360">
        <v>5012000</v>
      </c>
      <c r="F360" s="360">
        <v>280</v>
      </c>
      <c r="G360" s="360">
        <v>0</v>
      </c>
      <c r="H360" s="360">
        <v>530050</v>
      </c>
      <c r="I360" s="360" t="s">
        <v>177</v>
      </c>
      <c r="J360" s="361">
        <v>-1438.83</v>
      </c>
      <c r="L360" s="360">
        <v>17051634</v>
      </c>
      <c r="P360" s="360">
        <v>20038418</v>
      </c>
      <c r="R360" s="362">
        <v>20038418</v>
      </c>
      <c r="S360" s="360" t="s">
        <v>515</v>
      </c>
      <c r="T360" s="360">
        <v>1070</v>
      </c>
      <c r="U360" s="360" t="s">
        <v>358</v>
      </c>
      <c r="V360" s="360" t="s">
        <v>317</v>
      </c>
      <c r="W360" s="360">
        <v>1000</v>
      </c>
    </row>
    <row r="361" spans="1:23">
      <c r="A361" s="360" t="s">
        <v>1408</v>
      </c>
      <c r="B361" s="360">
        <v>2013</v>
      </c>
      <c r="C361" s="360">
        <v>1</v>
      </c>
      <c r="D361" s="360">
        <v>136483057</v>
      </c>
      <c r="E361" s="360">
        <v>5012000</v>
      </c>
      <c r="F361" s="360">
        <v>250</v>
      </c>
      <c r="G361" s="360">
        <v>0</v>
      </c>
      <c r="H361" s="360">
        <v>530050</v>
      </c>
      <c r="I361" s="360" t="s">
        <v>177</v>
      </c>
      <c r="J361" s="361">
        <v>2944.77</v>
      </c>
      <c r="L361" s="360">
        <v>5601995704</v>
      </c>
      <c r="M361" s="360">
        <v>137558</v>
      </c>
      <c r="N361" s="360" t="s">
        <v>518</v>
      </c>
      <c r="P361" s="360">
        <v>20038424</v>
      </c>
      <c r="R361" s="362">
        <v>20038424</v>
      </c>
      <c r="S361" s="360" t="s">
        <v>517</v>
      </c>
      <c r="T361" s="360">
        <v>1063</v>
      </c>
      <c r="U361" s="360" t="s">
        <v>509</v>
      </c>
      <c r="V361" s="360" t="s">
        <v>317</v>
      </c>
      <c r="W361" s="360">
        <v>1000</v>
      </c>
    </row>
    <row r="362" spans="1:23">
      <c r="A362" s="360" t="s">
        <v>1408</v>
      </c>
      <c r="B362" s="360">
        <v>2013</v>
      </c>
      <c r="C362" s="360">
        <v>1</v>
      </c>
      <c r="D362" s="360">
        <v>136425567</v>
      </c>
      <c r="E362" s="360">
        <v>5012000</v>
      </c>
      <c r="F362" s="360">
        <v>250</v>
      </c>
      <c r="G362" s="360">
        <v>0</v>
      </c>
      <c r="H362" s="360">
        <v>516010</v>
      </c>
      <c r="I362" s="360" t="s">
        <v>161</v>
      </c>
      <c r="J362" s="361">
        <v>42.5</v>
      </c>
      <c r="L362" s="360">
        <v>5601992004</v>
      </c>
      <c r="M362" s="360">
        <v>411102</v>
      </c>
      <c r="N362" s="360" t="s">
        <v>516</v>
      </c>
      <c r="P362" s="360">
        <v>20038424</v>
      </c>
      <c r="R362" s="362">
        <v>20038424</v>
      </c>
      <c r="S362" s="360" t="s">
        <v>517</v>
      </c>
      <c r="T362" s="360">
        <v>1063</v>
      </c>
      <c r="U362" s="360" t="s">
        <v>509</v>
      </c>
      <c r="V362" s="360" t="s">
        <v>317</v>
      </c>
      <c r="W362" s="360">
        <v>1000</v>
      </c>
    </row>
    <row r="363" spans="1:23">
      <c r="A363" s="360" t="s">
        <v>1408</v>
      </c>
      <c r="B363" s="360">
        <v>2013</v>
      </c>
      <c r="C363" s="360">
        <v>1</v>
      </c>
      <c r="D363" s="360">
        <v>136425652</v>
      </c>
      <c r="E363" s="360">
        <v>5012000</v>
      </c>
      <c r="F363" s="360">
        <v>250</v>
      </c>
      <c r="G363" s="360">
        <v>0</v>
      </c>
      <c r="H363" s="360">
        <v>516320</v>
      </c>
      <c r="I363" s="360" t="s">
        <v>130</v>
      </c>
      <c r="J363" s="361">
        <v>36.17</v>
      </c>
      <c r="L363" s="360">
        <v>5601992035</v>
      </c>
      <c r="M363" s="360">
        <v>411102</v>
      </c>
      <c r="N363" s="360" t="s">
        <v>516</v>
      </c>
      <c r="P363" s="360">
        <v>20038424</v>
      </c>
      <c r="R363" s="362">
        <v>20038424</v>
      </c>
      <c r="S363" s="360" t="s">
        <v>517</v>
      </c>
      <c r="T363" s="360">
        <v>1063</v>
      </c>
      <c r="U363" s="360" t="s">
        <v>509</v>
      </c>
      <c r="V363" s="360" t="s">
        <v>317</v>
      </c>
      <c r="W363" s="360">
        <v>1000</v>
      </c>
    </row>
    <row r="364" spans="1:23">
      <c r="A364" s="360" t="s">
        <v>1408</v>
      </c>
      <c r="B364" s="360">
        <v>2013</v>
      </c>
      <c r="C364" s="360">
        <v>1</v>
      </c>
      <c r="D364" s="360">
        <v>136425652</v>
      </c>
      <c r="E364" s="360">
        <v>5012000</v>
      </c>
      <c r="F364" s="360">
        <v>250</v>
      </c>
      <c r="G364" s="360">
        <v>0</v>
      </c>
      <c r="H364" s="360">
        <v>516010</v>
      </c>
      <c r="I364" s="360" t="s">
        <v>161</v>
      </c>
      <c r="J364" s="361">
        <v>6.33</v>
      </c>
      <c r="L364" s="360">
        <v>5601992035</v>
      </c>
      <c r="M364" s="360">
        <v>411102</v>
      </c>
      <c r="N364" s="360" t="s">
        <v>516</v>
      </c>
      <c r="P364" s="360">
        <v>20038424</v>
      </c>
      <c r="R364" s="362">
        <v>20038424</v>
      </c>
      <c r="S364" s="360" t="s">
        <v>517</v>
      </c>
      <c r="T364" s="360">
        <v>1063</v>
      </c>
      <c r="U364" s="360" t="s">
        <v>509</v>
      </c>
      <c r="V364" s="360" t="s">
        <v>317</v>
      </c>
      <c r="W364" s="360">
        <v>1000</v>
      </c>
    </row>
    <row r="365" spans="1:23">
      <c r="A365" s="360" t="s">
        <v>1408</v>
      </c>
      <c r="B365" s="360">
        <v>2013</v>
      </c>
      <c r="C365" s="360">
        <v>1</v>
      </c>
      <c r="D365" s="360">
        <v>136212961</v>
      </c>
      <c r="E365" s="360">
        <v>5012000</v>
      </c>
      <c r="F365" s="360">
        <v>250</v>
      </c>
      <c r="G365" s="360">
        <v>0</v>
      </c>
      <c r="H365" s="360">
        <v>545169</v>
      </c>
      <c r="I365" s="360" t="s">
        <v>183</v>
      </c>
      <c r="J365" s="361">
        <v>-2944.77</v>
      </c>
      <c r="K365" s="360" t="s">
        <v>1119</v>
      </c>
      <c r="L365" s="360">
        <v>122360708</v>
      </c>
      <c r="P365" s="360">
        <v>20038424</v>
      </c>
      <c r="R365" s="362">
        <v>20038424</v>
      </c>
      <c r="S365" s="360" t="s">
        <v>517</v>
      </c>
      <c r="T365" s="360">
        <v>1063</v>
      </c>
      <c r="U365" s="360" t="s">
        <v>509</v>
      </c>
      <c r="V365" s="360" t="s">
        <v>317</v>
      </c>
      <c r="W365" s="360">
        <v>1000</v>
      </c>
    </row>
    <row r="366" spans="1:23">
      <c r="A366" s="360" t="s">
        <v>1408</v>
      </c>
      <c r="B366" s="360">
        <v>2013</v>
      </c>
      <c r="C366" s="360">
        <v>1</v>
      </c>
      <c r="D366" s="360">
        <v>136310981</v>
      </c>
      <c r="E366" s="360">
        <v>5012000</v>
      </c>
      <c r="F366" s="360">
        <v>250</v>
      </c>
      <c r="G366" s="360">
        <v>0</v>
      </c>
      <c r="H366" s="360">
        <v>545169</v>
      </c>
      <c r="I366" s="360" t="s">
        <v>183</v>
      </c>
      <c r="J366" s="361">
        <v>2944.77</v>
      </c>
      <c r="L366" s="360">
        <v>16957620</v>
      </c>
      <c r="P366" s="360">
        <v>20038424</v>
      </c>
      <c r="R366" s="362">
        <v>20038424</v>
      </c>
      <c r="S366" s="360" t="s">
        <v>517</v>
      </c>
      <c r="T366" s="360">
        <v>1063</v>
      </c>
      <c r="U366" s="360" t="s">
        <v>509</v>
      </c>
      <c r="V366" s="360" t="s">
        <v>317</v>
      </c>
      <c r="W366" s="360">
        <v>1000</v>
      </c>
    </row>
    <row r="367" spans="1:23">
      <c r="A367" s="360" t="s">
        <v>1408</v>
      </c>
      <c r="B367" s="360">
        <v>2013</v>
      </c>
      <c r="C367" s="360">
        <v>1</v>
      </c>
      <c r="D367" s="360">
        <v>136433179</v>
      </c>
      <c r="E367" s="360">
        <v>5012000</v>
      </c>
      <c r="F367" s="360">
        <v>250</v>
      </c>
      <c r="G367" s="360">
        <v>0</v>
      </c>
      <c r="H367" s="360">
        <v>516010</v>
      </c>
      <c r="I367" s="360" t="s">
        <v>161</v>
      </c>
      <c r="J367" s="361">
        <v>-48.83</v>
      </c>
      <c r="L367" s="360">
        <v>16987082</v>
      </c>
      <c r="P367" s="360">
        <v>20038424</v>
      </c>
      <c r="R367" s="362">
        <v>20038424</v>
      </c>
      <c r="S367" s="360" t="s">
        <v>517</v>
      </c>
      <c r="T367" s="360">
        <v>1063</v>
      </c>
      <c r="U367" s="360" t="s">
        <v>509</v>
      </c>
      <c r="V367" s="360" t="s">
        <v>317</v>
      </c>
      <c r="W367" s="360">
        <v>1000</v>
      </c>
    </row>
    <row r="368" spans="1:23">
      <c r="A368" s="360" t="s">
        <v>1408</v>
      </c>
      <c r="B368" s="360">
        <v>2013</v>
      </c>
      <c r="C368" s="360">
        <v>1</v>
      </c>
      <c r="D368" s="360">
        <v>136433179</v>
      </c>
      <c r="E368" s="360">
        <v>5012000</v>
      </c>
      <c r="F368" s="360">
        <v>250</v>
      </c>
      <c r="G368" s="360">
        <v>0</v>
      </c>
      <c r="H368" s="360">
        <v>516320</v>
      </c>
      <c r="I368" s="360" t="s">
        <v>130</v>
      </c>
      <c r="J368" s="361">
        <v>-36.17</v>
      </c>
      <c r="L368" s="360">
        <v>16987082</v>
      </c>
      <c r="P368" s="360">
        <v>20038424</v>
      </c>
      <c r="R368" s="362">
        <v>20038424</v>
      </c>
      <c r="S368" s="360" t="s">
        <v>517</v>
      </c>
      <c r="T368" s="360">
        <v>1063</v>
      </c>
      <c r="U368" s="360" t="s">
        <v>509</v>
      </c>
      <c r="V368" s="360" t="s">
        <v>317</v>
      </c>
      <c r="W368" s="360">
        <v>1000</v>
      </c>
    </row>
    <row r="369" spans="1:23">
      <c r="A369" s="360" t="s">
        <v>1408</v>
      </c>
      <c r="B369" s="360">
        <v>2013</v>
      </c>
      <c r="C369" s="360">
        <v>1</v>
      </c>
      <c r="D369" s="360">
        <v>136495806</v>
      </c>
      <c r="E369" s="360">
        <v>5012000</v>
      </c>
      <c r="F369" s="360">
        <v>250</v>
      </c>
      <c r="G369" s="360">
        <v>0</v>
      </c>
      <c r="H369" s="360">
        <v>530050</v>
      </c>
      <c r="I369" s="360" t="s">
        <v>177</v>
      </c>
      <c r="J369" s="361">
        <v>-2944.77</v>
      </c>
      <c r="L369" s="360">
        <v>17003030</v>
      </c>
      <c r="P369" s="360">
        <v>20038424</v>
      </c>
      <c r="R369" s="362">
        <v>20038424</v>
      </c>
      <c r="S369" s="360" t="s">
        <v>517</v>
      </c>
      <c r="T369" s="360">
        <v>1063</v>
      </c>
      <c r="U369" s="360" t="s">
        <v>509</v>
      </c>
      <c r="V369" s="360" t="s">
        <v>317</v>
      </c>
      <c r="W369" s="360">
        <v>1000</v>
      </c>
    </row>
    <row r="370" spans="1:23">
      <c r="A370" s="360" t="s">
        <v>1408</v>
      </c>
      <c r="B370" s="360">
        <v>2013</v>
      </c>
      <c r="C370" s="360">
        <v>1</v>
      </c>
      <c r="D370" s="360">
        <v>136420448</v>
      </c>
      <c r="E370" s="360">
        <v>5012000</v>
      </c>
      <c r="F370" s="360">
        <v>517000</v>
      </c>
      <c r="G370" s="360">
        <v>0</v>
      </c>
      <c r="H370" s="360">
        <v>530050</v>
      </c>
      <c r="I370" s="360" t="s">
        <v>177</v>
      </c>
      <c r="J370" s="361">
        <v>34217.72</v>
      </c>
      <c r="K370" s="360" t="s">
        <v>1121</v>
      </c>
      <c r="L370" s="360">
        <v>5601991685</v>
      </c>
      <c r="M370" s="360">
        <v>129760</v>
      </c>
      <c r="N370" s="360" t="s">
        <v>1874</v>
      </c>
      <c r="P370" s="360">
        <v>20038863</v>
      </c>
      <c r="R370" s="362">
        <v>20038863</v>
      </c>
      <c r="S370" s="360" t="s">
        <v>1121</v>
      </c>
      <c r="T370" s="360">
        <v>1058</v>
      </c>
      <c r="U370" s="360" t="s">
        <v>480</v>
      </c>
      <c r="V370" s="360" t="s">
        <v>317</v>
      </c>
      <c r="W370" s="360">
        <v>1000</v>
      </c>
    </row>
    <row r="371" spans="1:23">
      <c r="A371" s="360" t="s">
        <v>1408</v>
      </c>
      <c r="B371" s="360">
        <v>2013</v>
      </c>
      <c r="C371" s="360">
        <v>1</v>
      </c>
      <c r="D371" s="360">
        <v>136596466</v>
      </c>
      <c r="E371" s="360">
        <v>5012000</v>
      </c>
      <c r="F371" s="360">
        <v>517000</v>
      </c>
      <c r="G371" s="360">
        <v>0</v>
      </c>
      <c r="H371" s="360">
        <v>530050</v>
      </c>
      <c r="I371" s="360" t="s">
        <v>177</v>
      </c>
      <c r="J371" s="361">
        <v>68300.27</v>
      </c>
      <c r="K371" s="360" t="s">
        <v>1121</v>
      </c>
      <c r="L371" s="360">
        <v>5602001185</v>
      </c>
      <c r="M371" s="360">
        <v>129760</v>
      </c>
      <c r="N371" s="360" t="s">
        <v>1874</v>
      </c>
      <c r="P371" s="360">
        <v>20038863</v>
      </c>
      <c r="R371" s="362">
        <v>20038863</v>
      </c>
      <c r="S371" s="360" t="s">
        <v>1121</v>
      </c>
      <c r="T371" s="360">
        <v>1058</v>
      </c>
      <c r="U371" s="360" t="s">
        <v>480</v>
      </c>
      <c r="V371" s="360" t="s">
        <v>317</v>
      </c>
      <c r="W371" s="360">
        <v>1000</v>
      </c>
    </row>
    <row r="372" spans="1:23">
      <c r="A372" s="360" t="s">
        <v>1408</v>
      </c>
      <c r="B372" s="360">
        <v>2013</v>
      </c>
      <c r="C372" s="360">
        <v>1</v>
      </c>
      <c r="D372" s="360">
        <v>136212968</v>
      </c>
      <c r="E372" s="360">
        <v>5012000</v>
      </c>
      <c r="F372" s="360">
        <v>517000</v>
      </c>
      <c r="G372" s="360">
        <v>0</v>
      </c>
      <c r="H372" s="360">
        <v>545169</v>
      </c>
      <c r="I372" s="360" t="s">
        <v>183</v>
      </c>
      <c r="J372" s="361">
        <v>-68000</v>
      </c>
      <c r="K372" s="360" t="s">
        <v>1120</v>
      </c>
      <c r="L372" s="360">
        <v>122361114</v>
      </c>
      <c r="P372" s="360">
        <v>20038863</v>
      </c>
      <c r="R372" s="362">
        <v>20038863</v>
      </c>
      <c r="S372" s="360" t="s">
        <v>1121</v>
      </c>
      <c r="T372" s="360">
        <v>1058</v>
      </c>
      <c r="U372" s="360" t="s">
        <v>480</v>
      </c>
      <c r="V372" s="360" t="s">
        <v>317</v>
      </c>
      <c r="W372" s="360">
        <v>1000</v>
      </c>
    </row>
    <row r="373" spans="1:23">
      <c r="A373" s="360" t="s">
        <v>1408</v>
      </c>
      <c r="B373" s="360">
        <v>2013</v>
      </c>
      <c r="C373" s="360">
        <v>1</v>
      </c>
      <c r="D373" s="360">
        <v>136311111</v>
      </c>
      <c r="E373" s="360">
        <v>5012000</v>
      </c>
      <c r="F373" s="360">
        <v>517000</v>
      </c>
      <c r="G373" s="360">
        <v>0</v>
      </c>
      <c r="H373" s="360">
        <v>545169</v>
      </c>
      <c r="I373" s="360" t="s">
        <v>183</v>
      </c>
      <c r="J373" s="361">
        <v>68000</v>
      </c>
      <c r="L373" s="360">
        <v>16957750</v>
      </c>
      <c r="P373" s="360">
        <v>20038863</v>
      </c>
      <c r="R373" s="362">
        <v>20038863</v>
      </c>
      <c r="S373" s="360" t="s">
        <v>1121</v>
      </c>
      <c r="T373" s="360">
        <v>1058</v>
      </c>
      <c r="U373" s="360" t="s">
        <v>480</v>
      </c>
      <c r="V373" s="360" t="s">
        <v>317</v>
      </c>
      <c r="W373" s="360">
        <v>1000</v>
      </c>
    </row>
    <row r="374" spans="1:23">
      <c r="A374" s="360" t="s">
        <v>1408</v>
      </c>
      <c r="B374" s="360">
        <v>2013</v>
      </c>
      <c r="C374" s="360">
        <v>1</v>
      </c>
      <c r="D374" s="360">
        <v>136433199</v>
      </c>
      <c r="E374" s="360">
        <v>5012000</v>
      </c>
      <c r="F374" s="360">
        <v>517000</v>
      </c>
      <c r="G374" s="360">
        <v>0</v>
      </c>
      <c r="H374" s="360">
        <v>530050</v>
      </c>
      <c r="I374" s="360" t="s">
        <v>177</v>
      </c>
      <c r="J374" s="361">
        <v>-34217.72</v>
      </c>
      <c r="L374" s="360">
        <v>16987102</v>
      </c>
      <c r="P374" s="360">
        <v>20038863</v>
      </c>
      <c r="R374" s="362">
        <v>20038863</v>
      </c>
      <c r="S374" s="360" t="s">
        <v>1121</v>
      </c>
      <c r="T374" s="360">
        <v>1058</v>
      </c>
      <c r="U374" s="360" t="s">
        <v>480</v>
      </c>
      <c r="V374" s="360" t="s">
        <v>317</v>
      </c>
      <c r="W374" s="360">
        <v>1000</v>
      </c>
    </row>
    <row r="375" spans="1:23">
      <c r="A375" s="360" t="s">
        <v>1408</v>
      </c>
      <c r="B375" s="360">
        <v>2013</v>
      </c>
      <c r="C375" s="360">
        <v>1</v>
      </c>
      <c r="D375" s="360">
        <v>136472177</v>
      </c>
      <c r="E375" s="360">
        <v>5012000</v>
      </c>
      <c r="F375" s="360">
        <v>517000</v>
      </c>
      <c r="G375" s="360">
        <v>0</v>
      </c>
      <c r="H375" s="360">
        <v>610002</v>
      </c>
      <c r="I375" s="360" t="s">
        <v>188</v>
      </c>
      <c r="J375" s="361">
        <v>306.72000000000003</v>
      </c>
      <c r="L375" s="360">
        <v>4726402</v>
      </c>
      <c r="P375" s="360">
        <v>20038863</v>
      </c>
      <c r="R375" s="362">
        <v>20038863</v>
      </c>
      <c r="S375" s="360" t="s">
        <v>1121</v>
      </c>
      <c r="T375" s="360">
        <v>1058</v>
      </c>
      <c r="U375" s="360" t="s">
        <v>480</v>
      </c>
      <c r="V375" s="360" t="s">
        <v>317</v>
      </c>
      <c r="W375" s="360">
        <v>1000</v>
      </c>
    </row>
    <row r="376" spans="1:23">
      <c r="A376" s="360" t="s">
        <v>1408</v>
      </c>
      <c r="B376" s="360">
        <v>2013</v>
      </c>
      <c r="C376" s="360">
        <v>1</v>
      </c>
      <c r="D376" s="360">
        <v>136477797</v>
      </c>
      <c r="E376" s="360">
        <v>5012000</v>
      </c>
      <c r="F376" s="360">
        <v>517000</v>
      </c>
      <c r="G376" s="360">
        <v>0</v>
      </c>
      <c r="H376" s="360">
        <v>610002</v>
      </c>
      <c r="I376" s="360" t="s">
        <v>188</v>
      </c>
      <c r="J376" s="361">
        <v>-306.72000000000003</v>
      </c>
      <c r="L376" s="360">
        <v>16998044</v>
      </c>
      <c r="P376" s="360">
        <v>20038863</v>
      </c>
      <c r="R376" s="362">
        <v>20038863</v>
      </c>
      <c r="S376" s="360" t="s">
        <v>1121</v>
      </c>
      <c r="T376" s="360">
        <v>1058</v>
      </c>
      <c r="U376" s="360" t="s">
        <v>480</v>
      </c>
      <c r="V376" s="360" t="s">
        <v>317</v>
      </c>
      <c r="W376" s="360">
        <v>1000</v>
      </c>
    </row>
    <row r="377" spans="1:23">
      <c r="A377" s="360" t="s">
        <v>1408</v>
      </c>
      <c r="B377" s="360">
        <v>2013</v>
      </c>
      <c r="C377" s="360">
        <v>1</v>
      </c>
      <c r="D377" s="360">
        <v>136484179</v>
      </c>
      <c r="E377" s="360">
        <v>5012000</v>
      </c>
      <c r="F377" s="360">
        <v>517000</v>
      </c>
      <c r="G377" s="360">
        <v>0</v>
      </c>
      <c r="H377" s="360">
        <v>610002</v>
      </c>
      <c r="I377" s="360" t="s">
        <v>188</v>
      </c>
      <c r="J377" s="361">
        <v>613.44000000000005</v>
      </c>
      <c r="L377" s="360">
        <v>4726402</v>
      </c>
      <c r="P377" s="360">
        <v>20038863</v>
      </c>
      <c r="R377" s="362">
        <v>20038863</v>
      </c>
      <c r="S377" s="360" t="s">
        <v>1121</v>
      </c>
      <c r="T377" s="360">
        <v>1058</v>
      </c>
      <c r="U377" s="360" t="s">
        <v>480</v>
      </c>
      <c r="V377" s="360" t="s">
        <v>317</v>
      </c>
      <c r="W377" s="360">
        <v>1000</v>
      </c>
    </row>
    <row r="378" spans="1:23">
      <c r="A378" s="360" t="s">
        <v>1408</v>
      </c>
      <c r="B378" s="360">
        <v>2013</v>
      </c>
      <c r="C378" s="360">
        <v>1</v>
      </c>
      <c r="D378" s="360">
        <v>136495827</v>
      </c>
      <c r="E378" s="360">
        <v>5012000</v>
      </c>
      <c r="F378" s="360">
        <v>517000</v>
      </c>
      <c r="G378" s="360">
        <v>0</v>
      </c>
      <c r="H378" s="360">
        <v>610002</v>
      </c>
      <c r="I378" s="360" t="s">
        <v>188</v>
      </c>
      <c r="J378" s="361">
        <v>-613.44000000000005</v>
      </c>
      <c r="L378" s="360">
        <v>17003051</v>
      </c>
      <c r="P378" s="360">
        <v>20038863</v>
      </c>
      <c r="R378" s="362">
        <v>20038863</v>
      </c>
      <c r="S378" s="360" t="s">
        <v>1121</v>
      </c>
      <c r="T378" s="360">
        <v>1058</v>
      </c>
      <c r="U378" s="360" t="s">
        <v>480</v>
      </c>
      <c r="V378" s="360" t="s">
        <v>317</v>
      </c>
      <c r="W378" s="360">
        <v>1000</v>
      </c>
    </row>
    <row r="379" spans="1:23">
      <c r="A379" s="360" t="s">
        <v>1408</v>
      </c>
      <c r="B379" s="360">
        <v>2013</v>
      </c>
      <c r="C379" s="360">
        <v>1</v>
      </c>
      <c r="D379" s="360">
        <v>136501326</v>
      </c>
      <c r="E379" s="360">
        <v>5012000</v>
      </c>
      <c r="F379" s="360">
        <v>517000</v>
      </c>
      <c r="G379" s="360">
        <v>0</v>
      </c>
      <c r="H379" s="360">
        <v>610002</v>
      </c>
      <c r="I379" s="360" t="s">
        <v>188</v>
      </c>
      <c r="J379" s="361">
        <v>306.72000000000003</v>
      </c>
      <c r="L379" s="360">
        <v>4726402</v>
      </c>
      <c r="P379" s="360">
        <v>20038863</v>
      </c>
      <c r="R379" s="362">
        <v>20038863</v>
      </c>
      <c r="S379" s="360" t="s">
        <v>1121</v>
      </c>
      <c r="T379" s="360">
        <v>1058</v>
      </c>
      <c r="U379" s="360" t="s">
        <v>480</v>
      </c>
      <c r="V379" s="360" t="s">
        <v>317</v>
      </c>
      <c r="W379" s="360">
        <v>1000</v>
      </c>
    </row>
    <row r="380" spans="1:23">
      <c r="A380" s="360" t="s">
        <v>1408</v>
      </c>
      <c r="B380" s="360">
        <v>2013</v>
      </c>
      <c r="C380" s="360">
        <v>1</v>
      </c>
      <c r="D380" s="360">
        <v>136511645</v>
      </c>
      <c r="E380" s="360">
        <v>5012000</v>
      </c>
      <c r="F380" s="360">
        <v>517000</v>
      </c>
      <c r="G380" s="360">
        <v>0</v>
      </c>
      <c r="H380" s="360">
        <v>610002</v>
      </c>
      <c r="I380" s="360" t="s">
        <v>188</v>
      </c>
      <c r="J380" s="361">
        <v>-306.72000000000003</v>
      </c>
      <c r="L380" s="360">
        <v>17008152</v>
      </c>
      <c r="P380" s="360">
        <v>20038863</v>
      </c>
      <c r="R380" s="362">
        <v>20038863</v>
      </c>
      <c r="S380" s="360" t="s">
        <v>1121</v>
      </c>
      <c r="T380" s="360">
        <v>1058</v>
      </c>
      <c r="U380" s="360" t="s">
        <v>480</v>
      </c>
      <c r="V380" s="360" t="s">
        <v>317</v>
      </c>
      <c r="W380" s="360">
        <v>1000</v>
      </c>
    </row>
    <row r="381" spans="1:23">
      <c r="A381" s="360" t="s">
        <v>1408</v>
      </c>
      <c r="B381" s="360">
        <v>2013</v>
      </c>
      <c r="C381" s="360">
        <v>1</v>
      </c>
      <c r="D381" s="360">
        <v>136574761</v>
      </c>
      <c r="E381" s="360">
        <v>5012000</v>
      </c>
      <c r="F381" s="360">
        <v>517000</v>
      </c>
      <c r="G381" s="360">
        <v>0</v>
      </c>
      <c r="H381" s="360">
        <v>610002</v>
      </c>
      <c r="I381" s="360" t="s">
        <v>188</v>
      </c>
      <c r="J381" s="361">
        <v>306.72000000000003</v>
      </c>
      <c r="L381" s="360">
        <v>4726402</v>
      </c>
      <c r="P381" s="360">
        <v>20038863</v>
      </c>
      <c r="R381" s="362">
        <v>20038863</v>
      </c>
      <c r="S381" s="360" t="s">
        <v>1121</v>
      </c>
      <c r="T381" s="360">
        <v>1058</v>
      </c>
      <c r="U381" s="360" t="s">
        <v>480</v>
      </c>
      <c r="V381" s="360" t="s">
        <v>317</v>
      </c>
      <c r="W381" s="360">
        <v>1000</v>
      </c>
    </row>
    <row r="382" spans="1:23">
      <c r="A382" s="360" t="s">
        <v>1408</v>
      </c>
      <c r="B382" s="360">
        <v>2013</v>
      </c>
      <c r="C382" s="360">
        <v>1</v>
      </c>
      <c r="D382" s="360">
        <v>136574762</v>
      </c>
      <c r="E382" s="360">
        <v>5012000</v>
      </c>
      <c r="F382" s="360">
        <v>517000</v>
      </c>
      <c r="G382" s="360">
        <v>0</v>
      </c>
      <c r="H382" s="360">
        <v>610002</v>
      </c>
      <c r="I382" s="360" t="s">
        <v>188</v>
      </c>
      <c r="J382" s="361">
        <v>306.72000000000003</v>
      </c>
      <c r="L382" s="360">
        <v>4726402</v>
      </c>
      <c r="P382" s="360">
        <v>20038863</v>
      </c>
      <c r="R382" s="362">
        <v>20038863</v>
      </c>
      <c r="S382" s="360" t="s">
        <v>1121</v>
      </c>
      <c r="T382" s="360">
        <v>1058</v>
      </c>
      <c r="U382" s="360" t="s">
        <v>480</v>
      </c>
      <c r="V382" s="360" t="s">
        <v>317</v>
      </c>
      <c r="W382" s="360">
        <v>1000</v>
      </c>
    </row>
    <row r="383" spans="1:23">
      <c r="A383" s="360" t="s">
        <v>1408</v>
      </c>
      <c r="B383" s="360">
        <v>2013</v>
      </c>
      <c r="C383" s="360">
        <v>1</v>
      </c>
      <c r="D383" s="360">
        <v>136583462</v>
      </c>
      <c r="E383" s="360">
        <v>5012000</v>
      </c>
      <c r="F383" s="360">
        <v>517000</v>
      </c>
      <c r="G383" s="360">
        <v>0</v>
      </c>
      <c r="H383" s="360">
        <v>610002</v>
      </c>
      <c r="I383" s="360" t="s">
        <v>188</v>
      </c>
      <c r="J383" s="361">
        <v>-613.44000000000005</v>
      </c>
      <c r="L383" s="360">
        <v>17024276</v>
      </c>
      <c r="P383" s="360">
        <v>20038863</v>
      </c>
      <c r="R383" s="362">
        <v>20038863</v>
      </c>
      <c r="S383" s="360" t="s">
        <v>1121</v>
      </c>
      <c r="T383" s="360">
        <v>1058</v>
      </c>
      <c r="U383" s="360" t="s">
        <v>480</v>
      </c>
      <c r="V383" s="360" t="s">
        <v>317</v>
      </c>
      <c r="W383" s="360">
        <v>1000</v>
      </c>
    </row>
    <row r="384" spans="1:23">
      <c r="A384" s="360" t="s">
        <v>1408</v>
      </c>
      <c r="B384" s="360">
        <v>2013</v>
      </c>
      <c r="C384" s="360">
        <v>1</v>
      </c>
      <c r="D384" s="360">
        <v>136608283</v>
      </c>
      <c r="E384" s="360">
        <v>5012000</v>
      </c>
      <c r="F384" s="360">
        <v>517000</v>
      </c>
      <c r="G384" s="360">
        <v>0</v>
      </c>
      <c r="H384" s="360">
        <v>610002</v>
      </c>
      <c r="I384" s="360" t="s">
        <v>188</v>
      </c>
      <c r="J384" s="361">
        <v>613.44000000000005</v>
      </c>
      <c r="L384" s="360">
        <v>4726402</v>
      </c>
      <c r="P384" s="360">
        <v>20038863</v>
      </c>
      <c r="R384" s="362">
        <v>20038863</v>
      </c>
      <c r="S384" s="360" t="s">
        <v>1121</v>
      </c>
      <c r="T384" s="360">
        <v>1058</v>
      </c>
      <c r="U384" s="360" t="s">
        <v>480</v>
      </c>
      <c r="V384" s="360" t="s">
        <v>317</v>
      </c>
      <c r="W384" s="360">
        <v>1000</v>
      </c>
    </row>
    <row r="385" spans="1:23">
      <c r="A385" s="360" t="s">
        <v>1408</v>
      </c>
      <c r="B385" s="360">
        <v>2013</v>
      </c>
      <c r="C385" s="360">
        <v>1</v>
      </c>
      <c r="D385" s="360">
        <v>136608284</v>
      </c>
      <c r="E385" s="360">
        <v>5012000</v>
      </c>
      <c r="F385" s="360">
        <v>517000</v>
      </c>
      <c r="G385" s="360">
        <v>0</v>
      </c>
      <c r="H385" s="360">
        <v>610316</v>
      </c>
      <c r="I385" s="360" t="s">
        <v>193</v>
      </c>
      <c r="J385" s="361">
        <v>306.72000000000003</v>
      </c>
      <c r="L385" s="360">
        <v>4726402</v>
      </c>
      <c r="P385" s="360">
        <v>20038863</v>
      </c>
      <c r="R385" s="362">
        <v>20038863</v>
      </c>
      <c r="S385" s="360" t="s">
        <v>1121</v>
      </c>
      <c r="T385" s="360">
        <v>1058</v>
      </c>
      <c r="U385" s="360" t="s">
        <v>480</v>
      </c>
      <c r="V385" s="360" t="s">
        <v>317</v>
      </c>
      <c r="W385" s="360">
        <v>1000</v>
      </c>
    </row>
    <row r="386" spans="1:23">
      <c r="A386" s="360" t="s">
        <v>1408</v>
      </c>
      <c r="B386" s="360">
        <v>2013</v>
      </c>
      <c r="C386" s="360">
        <v>1</v>
      </c>
      <c r="D386" s="360">
        <v>136611575</v>
      </c>
      <c r="E386" s="360">
        <v>5012000</v>
      </c>
      <c r="F386" s="360">
        <v>517000</v>
      </c>
      <c r="G386" s="360">
        <v>0</v>
      </c>
      <c r="H386" s="360">
        <v>530050</v>
      </c>
      <c r="I386" s="360" t="s">
        <v>177</v>
      </c>
      <c r="J386" s="361">
        <v>-68300.27</v>
      </c>
      <c r="L386" s="360">
        <v>17030779</v>
      </c>
      <c r="P386" s="360">
        <v>20038863</v>
      </c>
      <c r="R386" s="362">
        <v>20038863</v>
      </c>
      <c r="S386" s="360" t="s">
        <v>1121</v>
      </c>
      <c r="T386" s="360">
        <v>1058</v>
      </c>
      <c r="U386" s="360" t="s">
        <v>480</v>
      </c>
      <c r="V386" s="360" t="s">
        <v>317</v>
      </c>
      <c r="W386" s="360">
        <v>1000</v>
      </c>
    </row>
    <row r="387" spans="1:23">
      <c r="A387" s="360" t="s">
        <v>1408</v>
      </c>
      <c r="B387" s="360">
        <v>2013</v>
      </c>
      <c r="C387" s="360">
        <v>1</v>
      </c>
      <c r="D387" s="360">
        <v>136611575</v>
      </c>
      <c r="E387" s="360">
        <v>5012000</v>
      </c>
      <c r="F387" s="360">
        <v>517000</v>
      </c>
      <c r="G387" s="360">
        <v>0</v>
      </c>
      <c r="H387" s="360">
        <v>610002</v>
      </c>
      <c r="I387" s="360" t="s">
        <v>188</v>
      </c>
      <c r="J387" s="361">
        <v>-613.44000000000005</v>
      </c>
      <c r="L387" s="360">
        <v>17030779</v>
      </c>
      <c r="P387" s="360">
        <v>20038863</v>
      </c>
      <c r="R387" s="362">
        <v>20038863</v>
      </c>
      <c r="S387" s="360" t="s">
        <v>1121</v>
      </c>
      <c r="T387" s="360">
        <v>1058</v>
      </c>
      <c r="U387" s="360" t="s">
        <v>480</v>
      </c>
      <c r="V387" s="360" t="s">
        <v>317</v>
      </c>
      <c r="W387" s="360">
        <v>1000</v>
      </c>
    </row>
    <row r="388" spans="1:23">
      <c r="A388" s="360" t="s">
        <v>1408</v>
      </c>
      <c r="B388" s="360">
        <v>2013</v>
      </c>
      <c r="C388" s="360">
        <v>1</v>
      </c>
      <c r="D388" s="360">
        <v>136611575</v>
      </c>
      <c r="E388" s="360">
        <v>5012000</v>
      </c>
      <c r="F388" s="360">
        <v>517000</v>
      </c>
      <c r="G388" s="360">
        <v>0</v>
      </c>
      <c r="H388" s="360">
        <v>610316</v>
      </c>
      <c r="I388" s="360" t="s">
        <v>193</v>
      </c>
      <c r="J388" s="361">
        <v>-306.72000000000003</v>
      </c>
      <c r="L388" s="360">
        <v>17030779</v>
      </c>
      <c r="P388" s="360">
        <v>20038863</v>
      </c>
      <c r="R388" s="362">
        <v>20038863</v>
      </c>
      <c r="S388" s="360" t="s">
        <v>1121</v>
      </c>
      <c r="T388" s="360">
        <v>1058</v>
      </c>
      <c r="U388" s="360" t="s">
        <v>480</v>
      </c>
      <c r="V388" s="360" t="s">
        <v>317</v>
      </c>
      <c r="W388" s="360">
        <v>1000</v>
      </c>
    </row>
    <row r="389" spans="1:23">
      <c r="A389" s="360" t="s">
        <v>1408</v>
      </c>
      <c r="B389" s="360">
        <v>2013</v>
      </c>
      <c r="C389" s="360">
        <v>1</v>
      </c>
      <c r="D389" s="360">
        <v>136619498</v>
      </c>
      <c r="E389" s="360">
        <v>5012000</v>
      </c>
      <c r="F389" s="360">
        <v>517000</v>
      </c>
      <c r="G389" s="360">
        <v>0</v>
      </c>
      <c r="H389" s="360">
        <v>610002</v>
      </c>
      <c r="I389" s="360" t="s">
        <v>188</v>
      </c>
      <c r="J389" s="361">
        <v>613.44000000000005</v>
      </c>
      <c r="L389" s="360">
        <v>4726402</v>
      </c>
      <c r="P389" s="360">
        <v>20038863</v>
      </c>
      <c r="R389" s="362">
        <v>20038863</v>
      </c>
      <c r="S389" s="360" t="s">
        <v>1121</v>
      </c>
      <c r="T389" s="360">
        <v>1058</v>
      </c>
      <c r="U389" s="360" t="s">
        <v>480</v>
      </c>
      <c r="V389" s="360" t="s">
        <v>317</v>
      </c>
      <c r="W389" s="360">
        <v>1000</v>
      </c>
    </row>
    <row r="390" spans="1:23">
      <c r="A390" s="360" t="s">
        <v>1408</v>
      </c>
      <c r="B390" s="360">
        <v>2013</v>
      </c>
      <c r="C390" s="360">
        <v>1</v>
      </c>
      <c r="D390" s="360">
        <v>136619499</v>
      </c>
      <c r="E390" s="360">
        <v>5012000</v>
      </c>
      <c r="F390" s="360">
        <v>517000</v>
      </c>
      <c r="G390" s="360">
        <v>0</v>
      </c>
      <c r="H390" s="360">
        <v>610316</v>
      </c>
      <c r="I390" s="360" t="s">
        <v>193</v>
      </c>
      <c r="J390" s="361">
        <v>306.72000000000003</v>
      </c>
      <c r="L390" s="360">
        <v>4726402</v>
      </c>
      <c r="P390" s="360">
        <v>20038863</v>
      </c>
      <c r="R390" s="362">
        <v>20038863</v>
      </c>
      <c r="S390" s="360" t="s">
        <v>1121</v>
      </c>
      <c r="T390" s="360">
        <v>1058</v>
      </c>
      <c r="U390" s="360" t="s">
        <v>480</v>
      </c>
      <c r="V390" s="360" t="s">
        <v>317</v>
      </c>
      <c r="W390" s="360">
        <v>1000</v>
      </c>
    </row>
    <row r="391" spans="1:23">
      <c r="A391" s="360" t="s">
        <v>1408</v>
      </c>
      <c r="B391" s="360">
        <v>2013</v>
      </c>
      <c r="C391" s="360">
        <v>1</v>
      </c>
      <c r="D391" s="360">
        <v>136637336</v>
      </c>
      <c r="E391" s="360">
        <v>5012000</v>
      </c>
      <c r="F391" s="360">
        <v>517000</v>
      </c>
      <c r="G391" s="360">
        <v>0</v>
      </c>
      <c r="H391" s="360">
        <v>610002</v>
      </c>
      <c r="I391" s="360" t="s">
        <v>188</v>
      </c>
      <c r="J391" s="361">
        <v>-613.44000000000005</v>
      </c>
      <c r="L391" s="360">
        <v>17038320</v>
      </c>
      <c r="P391" s="360">
        <v>20038863</v>
      </c>
      <c r="R391" s="362">
        <v>20038863</v>
      </c>
      <c r="S391" s="360" t="s">
        <v>1121</v>
      </c>
      <c r="T391" s="360">
        <v>1058</v>
      </c>
      <c r="U391" s="360" t="s">
        <v>480</v>
      </c>
      <c r="V391" s="360" t="s">
        <v>317</v>
      </c>
      <c r="W391" s="360">
        <v>1000</v>
      </c>
    </row>
    <row r="392" spans="1:23">
      <c r="A392" s="360" t="s">
        <v>1408</v>
      </c>
      <c r="B392" s="360">
        <v>2013</v>
      </c>
      <c r="C392" s="360">
        <v>1</v>
      </c>
      <c r="D392" s="360">
        <v>136637336</v>
      </c>
      <c r="E392" s="360">
        <v>5012000</v>
      </c>
      <c r="F392" s="360">
        <v>517000</v>
      </c>
      <c r="G392" s="360">
        <v>0</v>
      </c>
      <c r="H392" s="360">
        <v>610316</v>
      </c>
      <c r="I392" s="360" t="s">
        <v>193</v>
      </c>
      <c r="J392" s="361">
        <v>-306.72000000000003</v>
      </c>
      <c r="L392" s="360">
        <v>17038320</v>
      </c>
      <c r="P392" s="360">
        <v>20038863</v>
      </c>
      <c r="R392" s="362">
        <v>20038863</v>
      </c>
      <c r="S392" s="360" t="s">
        <v>1121</v>
      </c>
      <c r="T392" s="360">
        <v>1058</v>
      </c>
      <c r="U392" s="360" t="s">
        <v>480</v>
      </c>
      <c r="V392" s="360" t="s">
        <v>317</v>
      </c>
      <c r="W392" s="360">
        <v>1000</v>
      </c>
    </row>
    <row r="393" spans="1:23">
      <c r="A393" s="360" t="s">
        <v>1408</v>
      </c>
      <c r="B393" s="360">
        <v>2013</v>
      </c>
      <c r="C393" s="360">
        <v>1</v>
      </c>
      <c r="D393" s="360">
        <v>136645058</v>
      </c>
      <c r="E393" s="360">
        <v>5012000</v>
      </c>
      <c r="F393" s="360">
        <v>517000</v>
      </c>
      <c r="G393" s="360">
        <v>0</v>
      </c>
      <c r="H393" s="360">
        <v>610002</v>
      </c>
      <c r="I393" s="360" t="s">
        <v>188</v>
      </c>
      <c r="J393" s="361">
        <v>-306.72000000000003</v>
      </c>
      <c r="L393" s="360">
        <v>4726402</v>
      </c>
      <c r="P393" s="360">
        <v>20038863</v>
      </c>
      <c r="R393" s="362">
        <v>20038863</v>
      </c>
      <c r="S393" s="360" t="s">
        <v>1121</v>
      </c>
      <c r="T393" s="360">
        <v>1058</v>
      </c>
      <c r="U393" s="360" t="s">
        <v>480</v>
      </c>
      <c r="V393" s="360" t="s">
        <v>317</v>
      </c>
      <c r="W393" s="360">
        <v>1000</v>
      </c>
    </row>
    <row r="394" spans="1:23">
      <c r="A394" s="360" t="s">
        <v>1408</v>
      </c>
      <c r="B394" s="360">
        <v>2013</v>
      </c>
      <c r="C394" s="360">
        <v>1</v>
      </c>
      <c r="D394" s="360">
        <v>136645230</v>
      </c>
      <c r="E394" s="360">
        <v>5012000</v>
      </c>
      <c r="F394" s="360">
        <v>517000</v>
      </c>
      <c r="G394" s="360">
        <v>0</v>
      </c>
      <c r="H394" s="360">
        <v>610002</v>
      </c>
      <c r="I394" s="360" t="s">
        <v>188</v>
      </c>
      <c r="J394" s="361">
        <v>-306.72000000000003</v>
      </c>
      <c r="L394" s="360">
        <v>4726402</v>
      </c>
      <c r="P394" s="360">
        <v>20038863</v>
      </c>
      <c r="R394" s="362">
        <v>20038863</v>
      </c>
      <c r="S394" s="360" t="s">
        <v>1121</v>
      </c>
      <c r="T394" s="360">
        <v>1058</v>
      </c>
      <c r="U394" s="360" t="s">
        <v>480</v>
      </c>
      <c r="V394" s="360" t="s">
        <v>317</v>
      </c>
      <c r="W394" s="360">
        <v>1000</v>
      </c>
    </row>
    <row r="395" spans="1:23">
      <c r="A395" s="360" t="s">
        <v>1408</v>
      </c>
      <c r="B395" s="360">
        <v>2013</v>
      </c>
      <c r="C395" s="360">
        <v>1</v>
      </c>
      <c r="D395" s="360">
        <v>136646139</v>
      </c>
      <c r="E395" s="360">
        <v>5012000</v>
      </c>
      <c r="F395" s="360">
        <v>517000</v>
      </c>
      <c r="G395" s="360">
        <v>0</v>
      </c>
      <c r="H395" s="360">
        <v>610316</v>
      </c>
      <c r="I395" s="360" t="s">
        <v>193</v>
      </c>
      <c r="J395" s="361">
        <v>306.72000000000003</v>
      </c>
      <c r="L395" s="360">
        <v>4726402</v>
      </c>
      <c r="P395" s="360">
        <v>20038863</v>
      </c>
      <c r="R395" s="362">
        <v>20038863</v>
      </c>
      <c r="S395" s="360" t="s">
        <v>1121</v>
      </c>
      <c r="T395" s="360">
        <v>1058</v>
      </c>
      <c r="U395" s="360" t="s">
        <v>480</v>
      </c>
      <c r="V395" s="360" t="s">
        <v>317</v>
      </c>
      <c r="W395" s="360">
        <v>1000</v>
      </c>
    </row>
    <row r="396" spans="1:23">
      <c r="A396" s="360" t="s">
        <v>1408</v>
      </c>
      <c r="B396" s="360">
        <v>2013</v>
      </c>
      <c r="C396" s="360">
        <v>1</v>
      </c>
      <c r="D396" s="360">
        <v>136646140</v>
      </c>
      <c r="E396" s="360">
        <v>5012000</v>
      </c>
      <c r="F396" s="360">
        <v>517000</v>
      </c>
      <c r="G396" s="360">
        <v>0</v>
      </c>
      <c r="H396" s="360">
        <v>610316</v>
      </c>
      <c r="I396" s="360" t="s">
        <v>193</v>
      </c>
      <c r="J396" s="361">
        <v>306.72000000000003</v>
      </c>
      <c r="L396" s="360">
        <v>4726402</v>
      </c>
      <c r="P396" s="360">
        <v>20038863</v>
      </c>
      <c r="R396" s="362">
        <v>20038863</v>
      </c>
      <c r="S396" s="360" t="s">
        <v>1121</v>
      </c>
      <c r="T396" s="360">
        <v>1058</v>
      </c>
      <c r="U396" s="360" t="s">
        <v>480</v>
      </c>
      <c r="V396" s="360" t="s">
        <v>317</v>
      </c>
      <c r="W396" s="360">
        <v>1000</v>
      </c>
    </row>
    <row r="397" spans="1:23">
      <c r="A397" s="360" t="s">
        <v>1408</v>
      </c>
      <c r="B397" s="360">
        <v>2013</v>
      </c>
      <c r="C397" s="360">
        <v>1</v>
      </c>
      <c r="D397" s="360">
        <v>136646141</v>
      </c>
      <c r="E397" s="360">
        <v>5012000</v>
      </c>
      <c r="F397" s="360">
        <v>517000</v>
      </c>
      <c r="G397" s="360">
        <v>0</v>
      </c>
      <c r="H397" s="360">
        <v>610002</v>
      </c>
      <c r="I397" s="360" t="s">
        <v>188</v>
      </c>
      <c r="J397" s="361">
        <v>613.44000000000005</v>
      </c>
      <c r="L397" s="360">
        <v>4866806</v>
      </c>
      <c r="P397" s="360">
        <v>20038863</v>
      </c>
      <c r="R397" s="362">
        <v>20038863</v>
      </c>
      <c r="S397" s="360" t="s">
        <v>1121</v>
      </c>
      <c r="T397" s="360">
        <v>1058</v>
      </c>
      <c r="U397" s="360" t="s">
        <v>480</v>
      </c>
      <c r="V397" s="360" t="s">
        <v>317</v>
      </c>
      <c r="W397" s="360">
        <v>1000</v>
      </c>
    </row>
    <row r="398" spans="1:23">
      <c r="A398" s="360" t="s">
        <v>1408</v>
      </c>
      <c r="B398" s="360">
        <v>2013</v>
      </c>
      <c r="C398" s="360">
        <v>1</v>
      </c>
      <c r="D398" s="360">
        <v>136646142</v>
      </c>
      <c r="E398" s="360">
        <v>5012000</v>
      </c>
      <c r="F398" s="360">
        <v>517000</v>
      </c>
      <c r="G398" s="360">
        <v>0</v>
      </c>
      <c r="H398" s="360">
        <v>610002</v>
      </c>
      <c r="I398" s="360" t="s">
        <v>188</v>
      </c>
      <c r="J398" s="361">
        <v>613.44000000000005</v>
      </c>
      <c r="L398" s="360">
        <v>4726402</v>
      </c>
      <c r="P398" s="360">
        <v>20038863</v>
      </c>
      <c r="R398" s="362">
        <v>20038863</v>
      </c>
      <c r="S398" s="360" t="s">
        <v>1121</v>
      </c>
      <c r="T398" s="360">
        <v>1058</v>
      </c>
      <c r="U398" s="360" t="s">
        <v>480</v>
      </c>
      <c r="V398" s="360" t="s">
        <v>317</v>
      </c>
      <c r="W398" s="360">
        <v>1000</v>
      </c>
    </row>
    <row r="399" spans="1:23">
      <c r="A399" s="360" t="s">
        <v>1408</v>
      </c>
      <c r="B399" s="360">
        <v>2013</v>
      </c>
      <c r="C399" s="360">
        <v>1</v>
      </c>
      <c r="D399" s="360">
        <v>136659175</v>
      </c>
      <c r="E399" s="360">
        <v>5012000</v>
      </c>
      <c r="F399" s="360">
        <v>517000</v>
      </c>
      <c r="G399" s="360">
        <v>0</v>
      </c>
      <c r="H399" s="360">
        <v>610002</v>
      </c>
      <c r="I399" s="360" t="s">
        <v>188</v>
      </c>
      <c r="J399" s="361">
        <v>-613.44000000000005</v>
      </c>
      <c r="L399" s="360">
        <v>17044609</v>
      </c>
      <c r="P399" s="360">
        <v>20038863</v>
      </c>
      <c r="R399" s="362">
        <v>20038863</v>
      </c>
      <c r="S399" s="360" t="s">
        <v>1121</v>
      </c>
      <c r="T399" s="360">
        <v>1058</v>
      </c>
      <c r="U399" s="360" t="s">
        <v>480</v>
      </c>
      <c r="V399" s="360" t="s">
        <v>317</v>
      </c>
      <c r="W399" s="360">
        <v>1000</v>
      </c>
    </row>
    <row r="400" spans="1:23">
      <c r="A400" s="360" t="s">
        <v>1408</v>
      </c>
      <c r="B400" s="360">
        <v>2013</v>
      </c>
      <c r="C400" s="360">
        <v>1</v>
      </c>
      <c r="D400" s="360">
        <v>136659175</v>
      </c>
      <c r="E400" s="360">
        <v>5012000</v>
      </c>
      <c r="F400" s="360">
        <v>517000</v>
      </c>
      <c r="G400" s="360">
        <v>0</v>
      </c>
      <c r="H400" s="360">
        <v>610316</v>
      </c>
      <c r="I400" s="360" t="s">
        <v>193</v>
      </c>
      <c r="J400" s="361">
        <v>-613.44000000000005</v>
      </c>
      <c r="L400" s="360">
        <v>17044609</v>
      </c>
      <c r="P400" s="360">
        <v>20038863</v>
      </c>
      <c r="R400" s="362">
        <v>20038863</v>
      </c>
      <c r="S400" s="360" t="s">
        <v>1121</v>
      </c>
      <c r="T400" s="360">
        <v>1058</v>
      </c>
      <c r="U400" s="360" t="s">
        <v>480</v>
      </c>
      <c r="V400" s="360" t="s">
        <v>317</v>
      </c>
      <c r="W400" s="360">
        <v>1000</v>
      </c>
    </row>
    <row r="401" spans="1:23">
      <c r="A401" s="360" t="s">
        <v>1408</v>
      </c>
      <c r="B401" s="360">
        <v>2013</v>
      </c>
      <c r="C401" s="360">
        <v>1</v>
      </c>
      <c r="D401" s="360">
        <v>136699188</v>
      </c>
      <c r="E401" s="360">
        <v>5012000</v>
      </c>
      <c r="F401" s="360">
        <v>517000</v>
      </c>
      <c r="G401" s="360">
        <v>0</v>
      </c>
      <c r="H401" s="360">
        <v>545169</v>
      </c>
      <c r="I401" s="360" t="s">
        <v>183</v>
      </c>
      <c r="J401" s="361">
        <v>675.87</v>
      </c>
      <c r="K401" s="360" t="s">
        <v>1120</v>
      </c>
      <c r="L401" s="360">
        <v>122423838</v>
      </c>
      <c r="P401" s="360">
        <v>20038863</v>
      </c>
      <c r="R401" s="362">
        <v>20038863</v>
      </c>
      <c r="S401" s="360" t="s">
        <v>1121</v>
      </c>
      <c r="T401" s="360">
        <v>1058</v>
      </c>
      <c r="U401" s="360" t="s">
        <v>480</v>
      </c>
      <c r="V401" s="360" t="s">
        <v>317</v>
      </c>
      <c r="W401" s="360">
        <v>1000</v>
      </c>
    </row>
    <row r="402" spans="1:23">
      <c r="A402" s="360" t="s">
        <v>1408</v>
      </c>
      <c r="B402" s="360">
        <v>2013</v>
      </c>
      <c r="C402" s="360">
        <v>1</v>
      </c>
      <c r="D402" s="360">
        <v>136702005</v>
      </c>
      <c r="E402" s="360">
        <v>5012000</v>
      </c>
      <c r="F402" s="360">
        <v>517000</v>
      </c>
      <c r="G402" s="360">
        <v>0</v>
      </c>
      <c r="H402" s="360">
        <v>545169</v>
      </c>
      <c r="I402" s="360" t="s">
        <v>183</v>
      </c>
      <c r="J402" s="361">
        <v>-675.87</v>
      </c>
      <c r="L402" s="360">
        <v>17057024</v>
      </c>
      <c r="P402" s="360">
        <v>20038863</v>
      </c>
      <c r="R402" s="362">
        <v>20038863</v>
      </c>
      <c r="S402" s="360" t="s">
        <v>1121</v>
      </c>
      <c r="T402" s="360">
        <v>1058</v>
      </c>
      <c r="U402" s="360" t="s">
        <v>480</v>
      </c>
      <c r="V402" s="360" t="s">
        <v>317</v>
      </c>
      <c r="W402" s="360">
        <v>1000</v>
      </c>
    </row>
    <row r="403" spans="1:23">
      <c r="A403" s="360" t="s">
        <v>1408</v>
      </c>
      <c r="B403" s="360">
        <v>2013</v>
      </c>
      <c r="C403" s="360">
        <v>1</v>
      </c>
      <c r="D403" s="360">
        <v>136624799</v>
      </c>
      <c r="E403" s="360">
        <v>5012000</v>
      </c>
      <c r="F403" s="360">
        <v>519005</v>
      </c>
      <c r="G403" s="360">
        <v>0</v>
      </c>
      <c r="H403" s="360">
        <v>530050</v>
      </c>
      <c r="I403" s="360" t="s">
        <v>177</v>
      </c>
      <c r="J403" s="361">
        <v>25965</v>
      </c>
      <c r="K403" s="360" t="s">
        <v>1875</v>
      </c>
      <c r="L403" s="360">
        <v>5602002404</v>
      </c>
      <c r="M403" s="360">
        <v>110333</v>
      </c>
      <c r="N403" s="360" t="s">
        <v>1876</v>
      </c>
      <c r="P403" s="360">
        <v>20038872</v>
      </c>
      <c r="R403" s="362">
        <v>20038872</v>
      </c>
      <c r="S403" s="360" t="s">
        <v>1123</v>
      </c>
      <c r="T403" s="360">
        <v>1078</v>
      </c>
      <c r="U403" s="360" t="s">
        <v>366</v>
      </c>
      <c r="V403" s="360" t="s">
        <v>317</v>
      </c>
      <c r="W403" s="360">
        <v>1000</v>
      </c>
    </row>
    <row r="404" spans="1:23">
      <c r="A404" s="360" t="s">
        <v>1408</v>
      </c>
      <c r="B404" s="360">
        <v>2013</v>
      </c>
      <c r="C404" s="360">
        <v>1</v>
      </c>
      <c r="D404" s="360">
        <v>136624799</v>
      </c>
      <c r="E404" s="360">
        <v>5012000</v>
      </c>
      <c r="F404" s="360">
        <v>519005</v>
      </c>
      <c r="G404" s="360">
        <v>0</v>
      </c>
      <c r="H404" s="360">
        <v>530050</v>
      </c>
      <c r="I404" s="360" t="s">
        <v>177</v>
      </c>
      <c r="J404" s="361">
        <v>4905</v>
      </c>
      <c r="K404" s="360" t="s">
        <v>1877</v>
      </c>
      <c r="L404" s="360">
        <v>5602002404</v>
      </c>
      <c r="M404" s="360">
        <v>110333</v>
      </c>
      <c r="N404" s="360" t="s">
        <v>1876</v>
      </c>
      <c r="P404" s="360">
        <v>20038872</v>
      </c>
      <c r="R404" s="362">
        <v>20038872</v>
      </c>
      <c r="S404" s="360" t="s">
        <v>1123</v>
      </c>
      <c r="T404" s="360">
        <v>1078</v>
      </c>
      <c r="U404" s="360" t="s">
        <v>366</v>
      </c>
      <c r="V404" s="360" t="s">
        <v>317</v>
      </c>
      <c r="W404" s="360">
        <v>1000</v>
      </c>
    </row>
    <row r="405" spans="1:23">
      <c r="A405" s="360" t="s">
        <v>1408</v>
      </c>
      <c r="B405" s="360">
        <v>2013</v>
      </c>
      <c r="C405" s="360">
        <v>1</v>
      </c>
      <c r="D405" s="360">
        <v>136158515</v>
      </c>
      <c r="E405" s="360">
        <v>5012000</v>
      </c>
      <c r="F405" s="360">
        <v>519005</v>
      </c>
      <c r="G405" s="360">
        <v>0</v>
      </c>
      <c r="H405" s="360">
        <v>516380</v>
      </c>
      <c r="I405" s="360" t="s">
        <v>133</v>
      </c>
      <c r="J405" s="361">
        <v>1499.8</v>
      </c>
      <c r="L405" s="360">
        <v>5601986543</v>
      </c>
      <c r="M405" s="360">
        <v>132965</v>
      </c>
      <c r="N405" s="360" t="s">
        <v>1122</v>
      </c>
      <c r="P405" s="360">
        <v>20038872</v>
      </c>
      <c r="R405" s="362">
        <v>20038872</v>
      </c>
      <c r="S405" s="360" t="s">
        <v>1123</v>
      </c>
      <c r="T405" s="360">
        <v>1078</v>
      </c>
      <c r="U405" s="360" t="s">
        <v>366</v>
      </c>
      <c r="V405" s="360" t="s">
        <v>317</v>
      </c>
      <c r="W405" s="360">
        <v>1000</v>
      </c>
    </row>
    <row r="406" spans="1:23">
      <c r="A406" s="360" t="s">
        <v>1408</v>
      </c>
      <c r="B406" s="360">
        <v>2013</v>
      </c>
      <c r="C406" s="360">
        <v>1</v>
      </c>
      <c r="D406" s="360">
        <v>136158515</v>
      </c>
      <c r="E406" s="360">
        <v>5012000</v>
      </c>
      <c r="F406" s="360">
        <v>519005</v>
      </c>
      <c r="G406" s="360">
        <v>0</v>
      </c>
      <c r="H406" s="360">
        <v>516380</v>
      </c>
      <c r="I406" s="360" t="s">
        <v>133</v>
      </c>
      <c r="J406" s="361">
        <v>13.9</v>
      </c>
      <c r="L406" s="360">
        <v>5601986543</v>
      </c>
      <c r="M406" s="360">
        <v>132965</v>
      </c>
      <c r="N406" s="360" t="s">
        <v>1122</v>
      </c>
      <c r="P406" s="360">
        <v>20038872</v>
      </c>
      <c r="R406" s="362">
        <v>20038872</v>
      </c>
      <c r="S406" s="360" t="s">
        <v>1123</v>
      </c>
      <c r="T406" s="360">
        <v>1078</v>
      </c>
      <c r="U406" s="360" t="s">
        <v>366</v>
      </c>
      <c r="V406" s="360" t="s">
        <v>317</v>
      </c>
      <c r="W406" s="360">
        <v>1000</v>
      </c>
    </row>
    <row r="407" spans="1:23">
      <c r="A407" s="360" t="s">
        <v>1408</v>
      </c>
      <c r="B407" s="360">
        <v>2013</v>
      </c>
      <c r="C407" s="360">
        <v>1</v>
      </c>
      <c r="D407" s="360">
        <v>136158515</v>
      </c>
      <c r="E407" s="360">
        <v>5012000</v>
      </c>
      <c r="F407" s="360">
        <v>519005</v>
      </c>
      <c r="G407" s="360">
        <v>0</v>
      </c>
      <c r="H407" s="360">
        <v>516380</v>
      </c>
      <c r="I407" s="360" t="s">
        <v>133</v>
      </c>
      <c r="J407" s="361">
        <v>127.85</v>
      </c>
      <c r="L407" s="360">
        <v>5601986543</v>
      </c>
      <c r="M407" s="360">
        <v>132965</v>
      </c>
      <c r="N407" s="360" t="s">
        <v>1122</v>
      </c>
      <c r="P407" s="360">
        <v>20038872</v>
      </c>
      <c r="R407" s="362">
        <v>20038872</v>
      </c>
      <c r="S407" s="360" t="s">
        <v>1123</v>
      </c>
      <c r="T407" s="360">
        <v>1078</v>
      </c>
      <c r="U407" s="360" t="s">
        <v>366</v>
      </c>
      <c r="V407" s="360" t="s">
        <v>317</v>
      </c>
      <c r="W407" s="360">
        <v>1000</v>
      </c>
    </row>
    <row r="408" spans="1:23">
      <c r="A408" s="360" t="s">
        <v>1408</v>
      </c>
      <c r="B408" s="360">
        <v>2013</v>
      </c>
      <c r="C408" s="360">
        <v>1</v>
      </c>
      <c r="D408" s="360">
        <v>136404971</v>
      </c>
      <c r="E408" s="360">
        <v>5012000</v>
      </c>
      <c r="F408" s="360">
        <v>519005</v>
      </c>
      <c r="G408" s="360">
        <v>0</v>
      </c>
      <c r="H408" s="360">
        <v>516380</v>
      </c>
      <c r="I408" s="360" t="s">
        <v>133</v>
      </c>
      <c r="J408" s="361">
        <v>2987.63</v>
      </c>
      <c r="K408" s="360" t="s">
        <v>1878</v>
      </c>
      <c r="L408" s="360">
        <v>5601990967</v>
      </c>
      <c r="M408" s="360">
        <v>143559</v>
      </c>
      <c r="N408" s="360" t="s">
        <v>504</v>
      </c>
      <c r="P408" s="360">
        <v>20038872</v>
      </c>
      <c r="R408" s="362">
        <v>20038872</v>
      </c>
      <c r="S408" s="360" t="s">
        <v>1123</v>
      </c>
      <c r="T408" s="360">
        <v>1078</v>
      </c>
      <c r="U408" s="360" t="s">
        <v>366</v>
      </c>
      <c r="V408" s="360" t="s">
        <v>317</v>
      </c>
      <c r="W408" s="360">
        <v>1000</v>
      </c>
    </row>
    <row r="409" spans="1:23">
      <c r="A409" s="360" t="s">
        <v>1408</v>
      </c>
      <c r="B409" s="360">
        <v>2013</v>
      </c>
      <c r="C409" s="360">
        <v>1</v>
      </c>
      <c r="D409" s="360">
        <v>136404971</v>
      </c>
      <c r="E409" s="360">
        <v>5012000</v>
      </c>
      <c r="F409" s="360">
        <v>519005</v>
      </c>
      <c r="G409" s="360">
        <v>0</v>
      </c>
      <c r="H409" s="360">
        <v>516380</v>
      </c>
      <c r="I409" s="360" t="s">
        <v>133</v>
      </c>
      <c r="J409" s="361">
        <v>27.69</v>
      </c>
      <c r="K409" s="360" t="s">
        <v>1878</v>
      </c>
      <c r="L409" s="360">
        <v>5601990967</v>
      </c>
      <c r="M409" s="360">
        <v>143559</v>
      </c>
      <c r="N409" s="360" t="s">
        <v>504</v>
      </c>
      <c r="P409" s="360">
        <v>20038872</v>
      </c>
      <c r="R409" s="362">
        <v>20038872</v>
      </c>
      <c r="S409" s="360" t="s">
        <v>1123</v>
      </c>
      <c r="T409" s="360">
        <v>1078</v>
      </c>
      <c r="U409" s="360" t="s">
        <v>366</v>
      </c>
      <c r="V409" s="360" t="s">
        <v>317</v>
      </c>
      <c r="W409" s="360">
        <v>1000</v>
      </c>
    </row>
    <row r="410" spans="1:23">
      <c r="A410" s="360" t="s">
        <v>1408</v>
      </c>
      <c r="B410" s="360">
        <v>2013</v>
      </c>
      <c r="C410" s="360">
        <v>1</v>
      </c>
      <c r="D410" s="360">
        <v>136404971</v>
      </c>
      <c r="E410" s="360">
        <v>5012000</v>
      </c>
      <c r="F410" s="360">
        <v>519005</v>
      </c>
      <c r="G410" s="360">
        <v>0</v>
      </c>
      <c r="H410" s="360">
        <v>516380</v>
      </c>
      <c r="I410" s="360" t="s">
        <v>133</v>
      </c>
      <c r="J410" s="361">
        <v>254.68</v>
      </c>
      <c r="K410" s="360" t="s">
        <v>1878</v>
      </c>
      <c r="L410" s="360">
        <v>5601990967</v>
      </c>
      <c r="M410" s="360">
        <v>143559</v>
      </c>
      <c r="N410" s="360" t="s">
        <v>504</v>
      </c>
      <c r="P410" s="360">
        <v>20038872</v>
      </c>
      <c r="R410" s="362">
        <v>20038872</v>
      </c>
      <c r="S410" s="360" t="s">
        <v>1123</v>
      </c>
      <c r="T410" s="360">
        <v>1078</v>
      </c>
      <c r="U410" s="360" t="s">
        <v>366</v>
      </c>
      <c r="V410" s="360" t="s">
        <v>317</v>
      </c>
      <c r="W410" s="360">
        <v>1000</v>
      </c>
    </row>
    <row r="411" spans="1:23">
      <c r="A411" s="360" t="s">
        <v>1408</v>
      </c>
      <c r="B411" s="360">
        <v>2013</v>
      </c>
      <c r="C411" s="360">
        <v>1</v>
      </c>
      <c r="D411" s="360">
        <v>136212963</v>
      </c>
      <c r="E411" s="360">
        <v>5012000</v>
      </c>
      <c r="F411" s="360">
        <v>519005</v>
      </c>
      <c r="G411" s="360">
        <v>0</v>
      </c>
      <c r="H411" s="360">
        <v>545169</v>
      </c>
      <c r="I411" s="360" t="s">
        <v>183</v>
      </c>
      <c r="J411" s="361">
        <v>-25965</v>
      </c>
      <c r="K411" s="360" t="s">
        <v>1124</v>
      </c>
      <c r="L411" s="360">
        <v>122360710</v>
      </c>
      <c r="P411" s="360">
        <v>20038872</v>
      </c>
      <c r="R411" s="362">
        <v>20038872</v>
      </c>
      <c r="S411" s="360" t="s">
        <v>1123</v>
      </c>
      <c r="T411" s="360">
        <v>1078</v>
      </c>
      <c r="U411" s="360" t="s">
        <v>366</v>
      </c>
      <c r="V411" s="360" t="s">
        <v>317</v>
      </c>
      <c r="W411" s="360">
        <v>1000</v>
      </c>
    </row>
    <row r="412" spans="1:23">
      <c r="A412" s="360" t="s">
        <v>1408</v>
      </c>
      <c r="B412" s="360">
        <v>2013</v>
      </c>
      <c r="C412" s="360">
        <v>1</v>
      </c>
      <c r="D412" s="360">
        <v>136311123</v>
      </c>
      <c r="E412" s="360">
        <v>5012000</v>
      </c>
      <c r="F412" s="360">
        <v>519005</v>
      </c>
      <c r="G412" s="360">
        <v>0</v>
      </c>
      <c r="H412" s="360">
        <v>516380</v>
      </c>
      <c r="I412" s="360" t="s">
        <v>133</v>
      </c>
      <c r="J412" s="361">
        <v>-1641.55</v>
      </c>
      <c r="L412" s="360">
        <v>16957762</v>
      </c>
      <c r="P412" s="360">
        <v>20038872</v>
      </c>
      <c r="R412" s="362">
        <v>20038872</v>
      </c>
      <c r="S412" s="360" t="s">
        <v>1123</v>
      </c>
      <c r="T412" s="360">
        <v>1078</v>
      </c>
      <c r="U412" s="360" t="s">
        <v>366</v>
      </c>
      <c r="V412" s="360" t="s">
        <v>317</v>
      </c>
      <c r="W412" s="360">
        <v>1000</v>
      </c>
    </row>
    <row r="413" spans="1:23">
      <c r="A413" s="360" t="s">
        <v>1408</v>
      </c>
      <c r="B413" s="360">
        <v>2013</v>
      </c>
      <c r="C413" s="360">
        <v>1</v>
      </c>
      <c r="D413" s="360">
        <v>136311123</v>
      </c>
      <c r="E413" s="360">
        <v>5012000</v>
      </c>
      <c r="F413" s="360">
        <v>519005</v>
      </c>
      <c r="G413" s="360">
        <v>0</v>
      </c>
      <c r="H413" s="360">
        <v>545169</v>
      </c>
      <c r="I413" s="360" t="s">
        <v>183</v>
      </c>
      <c r="J413" s="361">
        <v>25965</v>
      </c>
      <c r="L413" s="360">
        <v>16957762</v>
      </c>
      <c r="P413" s="360">
        <v>20038872</v>
      </c>
      <c r="R413" s="362">
        <v>20038872</v>
      </c>
      <c r="S413" s="360" t="s">
        <v>1123</v>
      </c>
      <c r="T413" s="360">
        <v>1078</v>
      </c>
      <c r="U413" s="360" t="s">
        <v>366</v>
      </c>
      <c r="V413" s="360" t="s">
        <v>317</v>
      </c>
      <c r="W413" s="360">
        <v>1000</v>
      </c>
    </row>
    <row r="414" spans="1:23">
      <c r="A414" s="360" t="s">
        <v>1408</v>
      </c>
      <c r="B414" s="360">
        <v>2013</v>
      </c>
      <c r="C414" s="360">
        <v>1</v>
      </c>
      <c r="D414" s="360">
        <v>136415792</v>
      </c>
      <c r="E414" s="360">
        <v>5012000</v>
      </c>
      <c r="F414" s="360">
        <v>519005</v>
      </c>
      <c r="G414" s="360">
        <v>0</v>
      </c>
      <c r="H414" s="360">
        <v>516380</v>
      </c>
      <c r="I414" s="360" t="s">
        <v>133</v>
      </c>
      <c r="J414" s="361">
        <v>-3270</v>
      </c>
      <c r="L414" s="360">
        <v>16982208</v>
      </c>
      <c r="P414" s="360">
        <v>20038872</v>
      </c>
      <c r="R414" s="362">
        <v>20038872</v>
      </c>
      <c r="S414" s="360" t="s">
        <v>1123</v>
      </c>
      <c r="T414" s="360">
        <v>1078</v>
      </c>
      <c r="U414" s="360" t="s">
        <v>366</v>
      </c>
      <c r="V414" s="360" t="s">
        <v>317</v>
      </c>
      <c r="W414" s="360">
        <v>1000</v>
      </c>
    </row>
    <row r="415" spans="1:23">
      <c r="A415" s="360" t="s">
        <v>1408</v>
      </c>
      <c r="B415" s="360">
        <v>2013</v>
      </c>
      <c r="C415" s="360">
        <v>1</v>
      </c>
      <c r="D415" s="360">
        <v>136637343</v>
      </c>
      <c r="E415" s="360">
        <v>5012000</v>
      </c>
      <c r="F415" s="360">
        <v>519005</v>
      </c>
      <c r="G415" s="360">
        <v>0</v>
      </c>
      <c r="H415" s="360">
        <v>530050</v>
      </c>
      <c r="I415" s="360" t="s">
        <v>177</v>
      </c>
      <c r="J415" s="361">
        <v>-30870</v>
      </c>
      <c r="L415" s="360">
        <v>17038327</v>
      </c>
      <c r="P415" s="360">
        <v>20038872</v>
      </c>
      <c r="R415" s="362">
        <v>20038872</v>
      </c>
      <c r="S415" s="360" t="s">
        <v>1123</v>
      </c>
      <c r="T415" s="360">
        <v>1078</v>
      </c>
      <c r="U415" s="360" t="s">
        <v>366</v>
      </c>
      <c r="V415" s="360" t="s">
        <v>317</v>
      </c>
      <c r="W415" s="360">
        <v>1000</v>
      </c>
    </row>
    <row r="416" spans="1:23">
      <c r="A416" s="360" t="s">
        <v>1408</v>
      </c>
      <c r="B416" s="360">
        <v>2013</v>
      </c>
      <c r="C416" s="360">
        <v>1</v>
      </c>
      <c r="D416" s="360">
        <v>136138365</v>
      </c>
      <c r="E416" s="360">
        <v>5012000</v>
      </c>
      <c r="F416" s="360">
        <v>519005</v>
      </c>
      <c r="G416" s="360">
        <v>0</v>
      </c>
      <c r="H416" s="360">
        <v>530050</v>
      </c>
      <c r="I416" s="360" t="s">
        <v>177</v>
      </c>
      <c r="J416" s="361">
        <v>54881.5</v>
      </c>
      <c r="K416" s="360" t="s">
        <v>1879</v>
      </c>
      <c r="L416" s="360">
        <v>5601986090</v>
      </c>
      <c r="M416" s="360">
        <v>101879</v>
      </c>
      <c r="N416" s="360" t="s">
        <v>514</v>
      </c>
      <c r="P416" s="360">
        <v>20038874</v>
      </c>
      <c r="R416" s="362">
        <v>20038874</v>
      </c>
      <c r="S416" s="360" t="s">
        <v>521</v>
      </c>
      <c r="T416" s="360">
        <v>1078</v>
      </c>
      <c r="U416" s="360" t="s">
        <v>366</v>
      </c>
      <c r="V416" s="360" t="s">
        <v>317</v>
      </c>
      <c r="W416" s="360">
        <v>1000</v>
      </c>
    </row>
    <row r="417" spans="1:23">
      <c r="A417" s="360" t="s">
        <v>1408</v>
      </c>
      <c r="B417" s="360">
        <v>2013</v>
      </c>
      <c r="C417" s="360">
        <v>1</v>
      </c>
      <c r="D417" s="360">
        <v>136212963</v>
      </c>
      <c r="E417" s="360">
        <v>5012000</v>
      </c>
      <c r="F417" s="360">
        <v>519005</v>
      </c>
      <c r="G417" s="360">
        <v>0</v>
      </c>
      <c r="H417" s="360">
        <v>545169</v>
      </c>
      <c r="I417" s="360" t="s">
        <v>183</v>
      </c>
      <c r="J417" s="361">
        <v>-51775</v>
      </c>
      <c r="K417" s="360" t="s">
        <v>520</v>
      </c>
      <c r="L417" s="360">
        <v>122360710</v>
      </c>
      <c r="P417" s="360">
        <v>20038874</v>
      </c>
      <c r="R417" s="362">
        <v>20038874</v>
      </c>
      <c r="S417" s="360" t="s">
        <v>521</v>
      </c>
      <c r="T417" s="360">
        <v>1078</v>
      </c>
      <c r="U417" s="360" t="s">
        <v>366</v>
      </c>
      <c r="V417" s="360" t="s">
        <v>317</v>
      </c>
      <c r="W417" s="360">
        <v>1000</v>
      </c>
    </row>
    <row r="418" spans="1:23">
      <c r="A418" s="360" t="s">
        <v>1408</v>
      </c>
      <c r="B418" s="360">
        <v>2013</v>
      </c>
      <c r="C418" s="360">
        <v>1</v>
      </c>
      <c r="D418" s="360">
        <v>136311127</v>
      </c>
      <c r="E418" s="360">
        <v>5012000</v>
      </c>
      <c r="F418" s="360">
        <v>519005</v>
      </c>
      <c r="G418" s="360">
        <v>0</v>
      </c>
      <c r="H418" s="360">
        <v>530050</v>
      </c>
      <c r="I418" s="360" t="s">
        <v>177</v>
      </c>
      <c r="J418" s="361">
        <v>-54881.5</v>
      </c>
      <c r="L418" s="360">
        <v>16957766</v>
      </c>
      <c r="P418" s="360">
        <v>20038874</v>
      </c>
      <c r="R418" s="362">
        <v>20038874</v>
      </c>
      <c r="S418" s="360" t="s">
        <v>521</v>
      </c>
      <c r="T418" s="360">
        <v>1078</v>
      </c>
      <c r="U418" s="360" t="s">
        <v>366</v>
      </c>
      <c r="V418" s="360" t="s">
        <v>317</v>
      </c>
      <c r="W418" s="360">
        <v>1000</v>
      </c>
    </row>
    <row r="419" spans="1:23">
      <c r="A419" s="360" t="s">
        <v>1408</v>
      </c>
      <c r="B419" s="360">
        <v>2013</v>
      </c>
      <c r="C419" s="360">
        <v>1</v>
      </c>
      <c r="D419" s="360">
        <v>136311127</v>
      </c>
      <c r="E419" s="360">
        <v>5012000</v>
      </c>
      <c r="F419" s="360">
        <v>519005</v>
      </c>
      <c r="G419" s="360">
        <v>0</v>
      </c>
      <c r="H419" s="360">
        <v>545169</v>
      </c>
      <c r="I419" s="360" t="s">
        <v>183</v>
      </c>
      <c r="J419" s="361">
        <v>51775</v>
      </c>
      <c r="L419" s="360">
        <v>16957766</v>
      </c>
      <c r="P419" s="360">
        <v>20038874</v>
      </c>
      <c r="R419" s="362">
        <v>20038874</v>
      </c>
      <c r="S419" s="360" t="s">
        <v>521</v>
      </c>
      <c r="T419" s="360">
        <v>1078</v>
      </c>
      <c r="U419" s="360" t="s">
        <v>366</v>
      </c>
      <c r="V419" s="360" t="s">
        <v>317</v>
      </c>
      <c r="W419" s="360">
        <v>1000</v>
      </c>
    </row>
    <row r="420" spans="1:23">
      <c r="A420" s="360" t="s">
        <v>1408</v>
      </c>
      <c r="B420" s="360">
        <v>2013</v>
      </c>
      <c r="C420" s="360">
        <v>1</v>
      </c>
      <c r="D420" s="360">
        <v>135686310</v>
      </c>
      <c r="E420" s="360">
        <v>5012000</v>
      </c>
      <c r="F420" s="360">
        <v>519005</v>
      </c>
      <c r="G420" s="360">
        <v>0</v>
      </c>
      <c r="H420" s="360">
        <v>530050</v>
      </c>
      <c r="I420" s="360" t="s">
        <v>177</v>
      </c>
      <c r="J420" s="361">
        <v>86996.52</v>
      </c>
      <c r="K420" s="360" t="s">
        <v>1880</v>
      </c>
      <c r="L420" s="360">
        <v>5601984931</v>
      </c>
      <c r="M420" s="360">
        <v>110451</v>
      </c>
      <c r="N420" s="360" t="s">
        <v>564</v>
      </c>
      <c r="P420" s="360">
        <v>20038971</v>
      </c>
      <c r="R420" s="362">
        <v>20038971</v>
      </c>
      <c r="S420" s="360" t="s">
        <v>523</v>
      </c>
      <c r="T420" s="360">
        <v>1078</v>
      </c>
      <c r="U420" s="360" t="s">
        <v>366</v>
      </c>
      <c r="V420" s="360" t="s">
        <v>317</v>
      </c>
      <c r="W420" s="360">
        <v>1000</v>
      </c>
    </row>
    <row r="421" spans="1:23">
      <c r="A421" s="360" t="s">
        <v>1408</v>
      </c>
      <c r="B421" s="360">
        <v>2013</v>
      </c>
      <c r="C421" s="360">
        <v>1</v>
      </c>
      <c r="D421" s="360">
        <v>136212963</v>
      </c>
      <c r="E421" s="360">
        <v>5012000</v>
      </c>
      <c r="F421" s="360">
        <v>519005</v>
      </c>
      <c r="G421" s="360">
        <v>0</v>
      </c>
      <c r="H421" s="360">
        <v>545169</v>
      </c>
      <c r="I421" s="360" t="s">
        <v>183</v>
      </c>
      <c r="J421" s="361">
        <v>-86996.52</v>
      </c>
      <c r="K421" s="360" t="s">
        <v>522</v>
      </c>
      <c r="L421" s="360">
        <v>122360710</v>
      </c>
      <c r="P421" s="360">
        <v>20038971</v>
      </c>
      <c r="R421" s="362">
        <v>20038971</v>
      </c>
      <c r="S421" s="360" t="s">
        <v>523</v>
      </c>
      <c r="T421" s="360">
        <v>1078</v>
      </c>
      <c r="U421" s="360" t="s">
        <v>366</v>
      </c>
      <c r="V421" s="360" t="s">
        <v>317</v>
      </c>
      <c r="W421" s="360">
        <v>1000</v>
      </c>
    </row>
    <row r="422" spans="1:23">
      <c r="A422" s="360" t="s">
        <v>1408</v>
      </c>
      <c r="B422" s="360">
        <v>2013</v>
      </c>
      <c r="C422" s="360">
        <v>1</v>
      </c>
      <c r="D422" s="360">
        <v>136428298</v>
      </c>
      <c r="E422" s="360">
        <v>5012000</v>
      </c>
      <c r="F422" s="360">
        <v>519005</v>
      </c>
      <c r="G422" s="360">
        <v>0</v>
      </c>
      <c r="H422" s="360">
        <v>530050</v>
      </c>
      <c r="I422" s="360" t="s">
        <v>177</v>
      </c>
      <c r="J422" s="361">
        <v>-86996.52</v>
      </c>
      <c r="L422" s="360">
        <v>16983835</v>
      </c>
      <c r="P422" s="360">
        <v>20038971</v>
      </c>
      <c r="R422" s="362">
        <v>20038971</v>
      </c>
      <c r="S422" s="360" t="s">
        <v>523</v>
      </c>
      <c r="T422" s="360">
        <v>1078</v>
      </c>
      <c r="U422" s="360" t="s">
        <v>366</v>
      </c>
      <c r="V422" s="360" t="s">
        <v>317</v>
      </c>
      <c r="W422" s="360">
        <v>1000</v>
      </c>
    </row>
    <row r="423" spans="1:23">
      <c r="A423" s="360" t="s">
        <v>1408</v>
      </c>
      <c r="B423" s="360">
        <v>2013</v>
      </c>
      <c r="C423" s="360">
        <v>1</v>
      </c>
      <c r="D423" s="360">
        <v>136428298</v>
      </c>
      <c r="E423" s="360">
        <v>5012000</v>
      </c>
      <c r="F423" s="360">
        <v>519005</v>
      </c>
      <c r="G423" s="360">
        <v>0</v>
      </c>
      <c r="H423" s="360">
        <v>545169</v>
      </c>
      <c r="I423" s="360" t="s">
        <v>183</v>
      </c>
      <c r="J423" s="361">
        <v>86996.52</v>
      </c>
      <c r="L423" s="360">
        <v>16983835</v>
      </c>
      <c r="P423" s="360">
        <v>20038971</v>
      </c>
      <c r="R423" s="362">
        <v>20038971</v>
      </c>
      <c r="S423" s="360" t="s">
        <v>523</v>
      </c>
      <c r="T423" s="360">
        <v>1078</v>
      </c>
      <c r="U423" s="360" t="s">
        <v>366</v>
      </c>
      <c r="V423" s="360" t="s">
        <v>317</v>
      </c>
      <c r="W423" s="360">
        <v>1000</v>
      </c>
    </row>
    <row r="424" spans="1:23">
      <c r="A424" s="360" t="s">
        <v>1408</v>
      </c>
      <c r="B424" s="360">
        <v>2013</v>
      </c>
      <c r="C424" s="360">
        <v>1</v>
      </c>
      <c r="D424" s="360">
        <v>136256014</v>
      </c>
      <c r="E424" s="360">
        <v>5012000</v>
      </c>
      <c r="F424" s="360">
        <v>519000</v>
      </c>
      <c r="G424" s="360">
        <v>0</v>
      </c>
      <c r="H424" s="360">
        <v>530050</v>
      </c>
      <c r="I424" s="360" t="s">
        <v>177</v>
      </c>
      <c r="J424" s="361">
        <v>85.18</v>
      </c>
      <c r="K424" s="360" t="s">
        <v>528</v>
      </c>
      <c r="L424" s="360">
        <v>5601988509</v>
      </c>
      <c r="M424" s="360">
        <v>413003</v>
      </c>
      <c r="N424" s="360" t="s">
        <v>529</v>
      </c>
      <c r="P424" s="360">
        <v>20038989</v>
      </c>
      <c r="R424" s="362">
        <v>20038989</v>
      </c>
      <c r="S424" s="360" t="s">
        <v>524</v>
      </c>
      <c r="T424" s="360" t="s">
        <v>525</v>
      </c>
      <c r="U424" s="360" t="s">
        <v>526</v>
      </c>
      <c r="V424" s="360" t="s">
        <v>527</v>
      </c>
      <c r="W424" s="360">
        <v>1000</v>
      </c>
    </row>
    <row r="425" spans="1:23">
      <c r="A425" s="360" t="s">
        <v>1408</v>
      </c>
      <c r="B425" s="360">
        <v>2013</v>
      </c>
      <c r="C425" s="360">
        <v>1</v>
      </c>
      <c r="D425" s="360">
        <v>136256014</v>
      </c>
      <c r="E425" s="360">
        <v>5012000</v>
      </c>
      <c r="F425" s="360">
        <v>519000</v>
      </c>
      <c r="G425" s="360">
        <v>0</v>
      </c>
      <c r="H425" s="360">
        <v>530050</v>
      </c>
      <c r="I425" s="360" t="s">
        <v>177</v>
      </c>
      <c r="J425" s="361">
        <v>1661.5</v>
      </c>
      <c r="K425" s="360" t="s">
        <v>528</v>
      </c>
      <c r="L425" s="360">
        <v>5601988509</v>
      </c>
      <c r="M425" s="360">
        <v>413003</v>
      </c>
      <c r="N425" s="360" t="s">
        <v>529</v>
      </c>
      <c r="P425" s="360">
        <v>20038989</v>
      </c>
      <c r="R425" s="362">
        <v>20038989</v>
      </c>
      <c r="S425" s="360" t="s">
        <v>524</v>
      </c>
      <c r="T425" s="360" t="s">
        <v>525</v>
      </c>
      <c r="U425" s="360" t="s">
        <v>526</v>
      </c>
      <c r="V425" s="360" t="s">
        <v>527</v>
      </c>
      <c r="W425" s="360">
        <v>1000</v>
      </c>
    </row>
    <row r="426" spans="1:23">
      <c r="A426" s="360" t="s">
        <v>1408</v>
      </c>
      <c r="B426" s="360">
        <v>2013</v>
      </c>
      <c r="C426" s="360">
        <v>1</v>
      </c>
      <c r="D426" s="360">
        <v>136212963</v>
      </c>
      <c r="E426" s="360">
        <v>5012000</v>
      </c>
      <c r="F426" s="360">
        <v>519000</v>
      </c>
      <c r="G426" s="360">
        <v>0</v>
      </c>
      <c r="H426" s="360">
        <v>545169</v>
      </c>
      <c r="I426" s="360" t="s">
        <v>183</v>
      </c>
      <c r="J426" s="361">
        <v>-2082.73</v>
      </c>
      <c r="K426" s="360" t="s">
        <v>1125</v>
      </c>
      <c r="L426" s="360">
        <v>122360710</v>
      </c>
      <c r="P426" s="360">
        <v>20038989</v>
      </c>
      <c r="R426" s="362">
        <v>20038989</v>
      </c>
      <c r="S426" s="360" t="s">
        <v>524</v>
      </c>
      <c r="T426" s="360" t="s">
        <v>525</v>
      </c>
      <c r="U426" s="360" t="s">
        <v>526</v>
      </c>
      <c r="V426" s="360" t="s">
        <v>527</v>
      </c>
      <c r="W426" s="360">
        <v>1000</v>
      </c>
    </row>
    <row r="427" spans="1:23">
      <c r="A427" s="360" t="s">
        <v>1408</v>
      </c>
      <c r="B427" s="360">
        <v>2013</v>
      </c>
      <c r="C427" s="360">
        <v>1</v>
      </c>
      <c r="D427" s="360">
        <v>136311159</v>
      </c>
      <c r="E427" s="360">
        <v>5012000</v>
      </c>
      <c r="F427" s="360">
        <v>519000</v>
      </c>
      <c r="G427" s="360">
        <v>0</v>
      </c>
      <c r="H427" s="360">
        <v>530050</v>
      </c>
      <c r="I427" s="360" t="s">
        <v>177</v>
      </c>
      <c r="J427" s="361">
        <v>-1746.68</v>
      </c>
      <c r="L427" s="360">
        <v>16957798</v>
      </c>
      <c r="P427" s="360">
        <v>20038989</v>
      </c>
      <c r="R427" s="362">
        <v>20038989</v>
      </c>
      <c r="S427" s="360" t="s">
        <v>524</v>
      </c>
      <c r="T427" s="360" t="s">
        <v>525</v>
      </c>
      <c r="U427" s="360" t="s">
        <v>526</v>
      </c>
      <c r="V427" s="360" t="s">
        <v>527</v>
      </c>
      <c r="W427" s="360">
        <v>1000</v>
      </c>
    </row>
    <row r="428" spans="1:23">
      <c r="A428" s="360" t="s">
        <v>1408</v>
      </c>
      <c r="B428" s="360">
        <v>2013</v>
      </c>
      <c r="C428" s="360">
        <v>1</v>
      </c>
      <c r="D428" s="360">
        <v>136311159</v>
      </c>
      <c r="E428" s="360">
        <v>5012000</v>
      </c>
      <c r="F428" s="360">
        <v>519000</v>
      </c>
      <c r="G428" s="360">
        <v>0</v>
      </c>
      <c r="H428" s="360">
        <v>545169</v>
      </c>
      <c r="I428" s="360" t="s">
        <v>183</v>
      </c>
      <c r="J428" s="361">
        <v>2082.73</v>
      </c>
      <c r="L428" s="360">
        <v>16957798</v>
      </c>
      <c r="P428" s="360">
        <v>20038989</v>
      </c>
      <c r="R428" s="362">
        <v>20038989</v>
      </c>
      <c r="S428" s="360" t="s">
        <v>524</v>
      </c>
      <c r="T428" s="360" t="s">
        <v>525</v>
      </c>
      <c r="U428" s="360" t="s">
        <v>526</v>
      </c>
      <c r="V428" s="360" t="s">
        <v>527</v>
      </c>
      <c r="W428" s="360">
        <v>1000</v>
      </c>
    </row>
    <row r="429" spans="1:23">
      <c r="A429" s="360" t="s">
        <v>1408</v>
      </c>
      <c r="B429" s="360">
        <v>2013</v>
      </c>
      <c r="C429" s="360">
        <v>1</v>
      </c>
      <c r="D429" s="360">
        <v>136453754</v>
      </c>
      <c r="E429" s="360">
        <v>5012000</v>
      </c>
      <c r="F429" s="360">
        <v>300</v>
      </c>
      <c r="G429" s="360">
        <v>0</v>
      </c>
      <c r="H429" s="360">
        <v>516110</v>
      </c>
      <c r="I429" s="360" t="s">
        <v>118</v>
      </c>
      <c r="J429" s="361">
        <v>67751.56</v>
      </c>
      <c r="K429" s="360" t="s">
        <v>494</v>
      </c>
      <c r="L429" s="360">
        <v>4902288681</v>
      </c>
      <c r="P429" s="360">
        <v>20039049</v>
      </c>
      <c r="R429" s="362">
        <v>20039049</v>
      </c>
      <c r="S429" s="360" t="s">
        <v>530</v>
      </c>
      <c r="T429" s="360">
        <v>1066</v>
      </c>
      <c r="U429" s="360" t="s">
        <v>489</v>
      </c>
      <c r="V429" s="360" t="s">
        <v>317</v>
      </c>
      <c r="W429" s="360">
        <v>1000</v>
      </c>
    </row>
    <row r="430" spans="1:23">
      <c r="A430" s="360" t="s">
        <v>1408</v>
      </c>
      <c r="B430" s="360">
        <v>2013</v>
      </c>
      <c r="C430" s="360">
        <v>1</v>
      </c>
      <c r="D430" s="360">
        <v>136461833</v>
      </c>
      <c r="E430" s="360">
        <v>5012000</v>
      </c>
      <c r="F430" s="360">
        <v>300</v>
      </c>
      <c r="G430" s="360">
        <v>0</v>
      </c>
      <c r="H430" s="360">
        <v>516110</v>
      </c>
      <c r="I430" s="360" t="s">
        <v>118</v>
      </c>
      <c r="J430" s="361">
        <v>-67751.56</v>
      </c>
      <c r="L430" s="360">
        <v>16993249</v>
      </c>
      <c r="P430" s="360">
        <v>20039049</v>
      </c>
      <c r="R430" s="362">
        <v>20039049</v>
      </c>
      <c r="S430" s="360" t="s">
        <v>530</v>
      </c>
      <c r="T430" s="360">
        <v>1066</v>
      </c>
      <c r="U430" s="360" t="s">
        <v>489</v>
      </c>
      <c r="V430" s="360" t="s">
        <v>317</v>
      </c>
      <c r="W430" s="360">
        <v>1000</v>
      </c>
    </row>
    <row r="431" spans="1:23">
      <c r="A431" s="360" t="s">
        <v>1408</v>
      </c>
      <c r="B431" s="360">
        <v>2013</v>
      </c>
      <c r="C431" s="360">
        <v>1</v>
      </c>
      <c r="D431" s="360">
        <v>136619506</v>
      </c>
      <c r="E431" s="360">
        <v>5012000</v>
      </c>
      <c r="F431" s="360">
        <v>300</v>
      </c>
      <c r="G431" s="360">
        <v>0</v>
      </c>
      <c r="H431" s="360">
        <v>610002</v>
      </c>
      <c r="I431" s="360" t="s">
        <v>188</v>
      </c>
      <c r="J431" s="361">
        <v>136</v>
      </c>
      <c r="L431" s="360">
        <v>4772763</v>
      </c>
      <c r="P431" s="360">
        <v>20039049</v>
      </c>
      <c r="R431" s="362">
        <v>20039049</v>
      </c>
      <c r="S431" s="360" t="s">
        <v>530</v>
      </c>
      <c r="T431" s="360">
        <v>1066</v>
      </c>
      <c r="U431" s="360" t="s">
        <v>489</v>
      </c>
      <c r="V431" s="360" t="s">
        <v>317</v>
      </c>
      <c r="W431" s="360">
        <v>1000</v>
      </c>
    </row>
    <row r="432" spans="1:23">
      <c r="A432" s="360" t="s">
        <v>1408</v>
      </c>
      <c r="B432" s="360">
        <v>2013</v>
      </c>
      <c r="C432" s="360">
        <v>1</v>
      </c>
      <c r="D432" s="360">
        <v>136619507</v>
      </c>
      <c r="E432" s="360">
        <v>5012000</v>
      </c>
      <c r="F432" s="360">
        <v>300</v>
      </c>
      <c r="G432" s="360">
        <v>0</v>
      </c>
      <c r="H432" s="360">
        <v>610002</v>
      </c>
      <c r="I432" s="360" t="s">
        <v>188</v>
      </c>
      <c r="J432" s="361">
        <v>136</v>
      </c>
      <c r="L432" s="360">
        <v>4772763</v>
      </c>
      <c r="P432" s="360">
        <v>20039049</v>
      </c>
      <c r="R432" s="362">
        <v>20039049</v>
      </c>
      <c r="S432" s="360" t="s">
        <v>530</v>
      </c>
      <c r="T432" s="360">
        <v>1066</v>
      </c>
      <c r="U432" s="360" t="s">
        <v>489</v>
      </c>
      <c r="V432" s="360" t="s">
        <v>317</v>
      </c>
      <c r="W432" s="360">
        <v>1000</v>
      </c>
    </row>
    <row r="433" spans="1:23">
      <c r="A433" s="360" t="s">
        <v>1408</v>
      </c>
      <c r="B433" s="360">
        <v>2013</v>
      </c>
      <c r="C433" s="360">
        <v>1</v>
      </c>
      <c r="D433" s="360">
        <v>136619508</v>
      </c>
      <c r="E433" s="360">
        <v>5012000</v>
      </c>
      <c r="F433" s="360">
        <v>300</v>
      </c>
      <c r="G433" s="360">
        <v>0</v>
      </c>
      <c r="H433" s="360">
        <v>610002</v>
      </c>
      <c r="I433" s="360" t="s">
        <v>188</v>
      </c>
      <c r="J433" s="361">
        <v>136</v>
      </c>
      <c r="L433" s="360">
        <v>4772763</v>
      </c>
      <c r="P433" s="360">
        <v>20039049</v>
      </c>
      <c r="R433" s="362">
        <v>20039049</v>
      </c>
      <c r="S433" s="360" t="s">
        <v>530</v>
      </c>
      <c r="T433" s="360">
        <v>1066</v>
      </c>
      <c r="U433" s="360" t="s">
        <v>489</v>
      </c>
      <c r="V433" s="360" t="s">
        <v>317</v>
      </c>
      <c r="W433" s="360">
        <v>1000</v>
      </c>
    </row>
    <row r="434" spans="1:23">
      <c r="A434" s="360" t="s">
        <v>1408</v>
      </c>
      <c r="B434" s="360">
        <v>2013</v>
      </c>
      <c r="C434" s="360">
        <v>1</v>
      </c>
      <c r="D434" s="360">
        <v>136637348</v>
      </c>
      <c r="E434" s="360">
        <v>5012000</v>
      </c>
      <c r="F434" s="360">
        <v>300</v>
      </c>
      <c r="G434" s="360">
        <v>0</v>
      </c>
      <c r="H434" s="360">
        <v>610002</v>
      </c>
      <c r="I434" s="360" t="s">
        <v>188</v>
      </c>
      <c r="J434" s="361">
        <v>-408</v>
      </c>
      <c r="L434" s="360">
        <v>17038332</v>
      </c>
      <c r="P434" s="360">
        <v>20039049</v>
      </c>
      <c r="R434" s="362">
        <v>20039049</v>
      </c>
      <c r="S434" s="360" t="s">
        <v>530</v>
      </c>
      <c r="T434" s="360">
        <v>1066</v>
      </c>
      <c r="U434" s="360" t="s">
        <v>489</v>
      </c>
      <c r="V434" s="360" t="s">
        <v>317</v>
      </c>
      <c r="W434" s="360">
        <v>1000</v>
      </c>
    </row>
    <row r="435" spans="1:23">
      <c r="A435" s="360" t="s">
        <v>1408</v>
      </c>
      <c r="B435" s="360">
        <v>2013</v>
      </c>
      <c r="C435" s="360">
        <v>1</v>
      </c>
      <c r="D435" s="360">
        <v>136138366</v>
      </c>
      <c r="E435" s="360">
        <v>5012000</v>
      </c>
      <c r="F435" s="360">
        <v>519000</v>
      </c>
      <c r="G435" s="360">
        <v>0</v>
      </c>
      <c r="H435" s="360">
        <v>530050</v>
      </c>
      <c r="I435" s="360" t="s">
        <v>177</v>
      </c>
      <c r="J435" s="361">
        <v>42400.01</v>
      </c>
      <c r="K435" s="360" t="s">
        <v>531</v>
      </c>
      <c r="L435" s="360">
        <v>5601986091</v>
      </c>
      <c r="M435" s="360">
        <v>101879</v>
      </c>
      <c r="N435" s="360" t="s">
        <v>514</v>
      </c>
      <c r="P435" s="360">
        <v>20039423</v>
      </c>
      <c r="R435" s="362">
        <v>20039423</v>
      </c>
      <c r="S435" s="360" t="s">
        <v>531</v>
      </c>
      <c r="T435" s="360">
        <v>1078</v>
      </c>
      <c r="U435" s="360" t="s">
        <v>366</v>
      </c>
      <c r="V435" s="360" t="s">
        <v>317</v>
      </c>
      <c r="W435" s="360">
        <v>1000</v>
      </c>
    </row>
    <row r="436" spans="1:23">
      <c r="A436" s="360" t="s">
        <v>1408</v>
      </c>
      <c r="B436" s="360">
        <v>2013</v>
      </c>
      <c r="C436" s="360">
        <v>1</v>
      </c>
      <c r="D436" s="360">
        <v>136138366</v>
      </c>
      <c r="E436" s="360">
        <v>5012000</v>
      </c>
      <c r="F436" s="360">
        <v>519000</v>
      </c>
      <c r="G436" s="360">
        <v>0</v>
      </c>
      <c r="H436" s="360">
        <v>530050</v>
      </c>
      <c r="I436" s="360" t="s">
        <v>177</v>
      </c>
      <c r="J436" s="361">
        <v>8836.0499999999993</v>
      </c>
      <c r="K436" s="360" t="s">
        <v>1881</v>
      </c>
      <c r="L436" s="360">
        <v>5601986091</v>
      </c>
      <c r="M436" s="360">
        <v>101879</v>
      </c>
      <c r="N436" s="360" t="s">
        <v>514</v>
      </c>
      <c r="P436" s="360">
        <v>20039423</v>
      </c>
      <c r="R436" s="362">
        <v>20039423</v>
      </c>
      <c r="S436" s="360" t="s">
        <v>531</v>
      </c>
      <c r="T436" s="360">
        <v>1078</v>
      </c>
      <c r="U436" s="360" t="s">
        <v>366</v>
      </c>
      <c r="V436" s="360" t="s">
        <v>317</v>
      </c>
      <c r="W436" s="360">
        <v>1000</v>
      </c>
    </row>
    <row r="437" spans="1:23">
      <c r="A437" s="360" t="s">
        <v>1408</v>
      </c>
      <c r="B437" s="360">
        <v>2013</v>
      </c>
      <c r="C437" s="360">
        <v>1</v>
      </c>
      <c r="D437" s="360">
        <v>136212963</v>
      </c>
      <c r="E437" s="360">
        <v>5012000</v>
      </c>
      <c r="F437" s="360">
        <v>519000</v>
      </c>
      <c r="G437" s="360">
        <v>0</v>
      </c>
      <c r="H437" s="360">
        <v>545169</v>
      </c>
      <c r="I437" s="360" t="s">
        <v>183</v>
      </c>
      <c r="J437" s="361">
        <v>-40000</v>
      </c>
      <c r="K437" s="360" t="s">
        <v>532</v>
      </c>
      <c r="L437" s="360">
        <v>122360710</v>
      </c>
      <c r="P437" s="360">
        <v>20039423</v>
      </c>
      <c r="R437" s="362">
        <v>20039423</v>
      </c>
      <c r="S437" s="360" t="s">
        <v>531</v>
      </c>
      <c r="T437" s="360">
        <v>1078</v>
      </c>
      <c r="U437" s="360" t="s">
        <v>366</v>
      </c>
      <c r="V437" s="360" t="s">
        <v>317</v>
      </c>
      <c r="W437" s="360">
        <v>1000</v>
      </c>
    </row>
    <row r="438" spans="1:23">
      <c r="A438" s="360" t="s">
        <v>1408</v>
      </c>
      <c r="B438" s="360">
        <v>2013</v>
      </c>
      <c r="C438" s="360">
        <v>1</v>
      </c>
      <c r="D438" s="360">
        <v>136212963</v>
      </c>
      <c r="E438" s="360">
        <v>5012000</v>
      </c>
      <c r="F438" s="360">
        <v>519000</v>
      </c>
      <c r="G438" s="360">
        <v>0</v>
      </c>
      <c r="H438" s="360">
        <v>545169</v>
      </c>
      <c r="I438" s="360" t="s">
        <v>183</v>
      </c>
      <c r="J438" s="361">
        <v>-8335.9</v>
      </c>
      <c r="K438" s="360" t="s">
        <v>1127</v>
      </c>
      <c r="L438" s="360">
        <v>122360710</v>
      </c>
      <c r="P438" s="360">
        <v>20039423</v>
      </c>
      <c r="R438" s="362">
        <v>20039423</v>
      </c>
      <c r="S438" s="360" t="s">
        <v>531</v>
      </c>
      <c r="T438" s="360">
        <v>1078</v>
      </c>
      <c r="U438" s="360" t="s">
        <v>366</v>
      </c>
      <c r="V438" s="360" t="s">
        <v>317</v>
      </c>
      <c r="W438" s="360">
        <v>1000</v>
      </c>
    </row>
    <row r="439" spans="1:23">
      <c r="A439" s="360" t="s">
        <v>1408</v>
      </c>
      <c r="B439" s="360">
        <v>2013</v>
      </c>
      <c r="C439" s="360">
        <v>1</v>
      </c>
      <c r="D439" s="360">
        <v>136311216</v>
      </c>
      <c r="E439" s="360">
        <v>5012000</v>
      </c>
      <c r="F439" s="360">
        <v>519000</v>
      </c>
      <c r="G439" s="360">
        <v>0</v>
      </c>
      <c r="H439" s="360">
        <v>530050</v>
      </c>
      <c r="I439" s="360" t="s">
        <v>177</v>
      </c>
      <c r="J439" s="361">
        <v>-51236.06</v>
      </c>
      <c r="L439" s="360">
        <v>16957855</v>
      </c>
      <c r="P439" s="360">
        <v>20039423</v>
      </c>
      <c r="R439" s="362">
        <v>20039423</v>
      </c>
      <c r="S439" s="360" t="s">
        <v>531</v>
      </c>
      <c r="T439" s="360">
        <v>1078</v>
      </c>
      <c r="U439" s="360" t="s">
        <v>366</v>
      </c>
      <c r="V439" s="360" t="s">
        <v>317</v>
      </c>
      <c r="W439" s="360">
        <v>1000</v>
      </c>
    </row>
    <row r="440" spans="1:23">
      <c r="A440" s="360" t="s">
        <v>1408</v>
      </c>
      <c r="B440" s="360">
        <v>2013</v>
      </c>
      <c r="C440" s="360">
        <v>1</v>
      </c>
      <c r="D440" s="360">
        <v>136311216</v>
      </c>
      <c r="E440" s="360">
        <v>5012000</v>
      </c>
      <c r="F440" s="360">
        <v>519000</v>
      </c>
      <c r="G440" s="360">
        <v>0</v>
      </c>
      <c r="H440" s="360">
        <v>545169</v>
      </c>
      <c r="I440" s="360" t="s">
        <v>183</v>
      </c>
      <c r="J440" s="361">
        <v>48335.9</v>
      </c>
      <c r="L440" s="360">
        <v>16957855</v>
      </c>
      <c r="P440" s="360">
        <v>20039423</v>
      </c>
      <c r="R440" s="362">
        <v>20039423</v>
      </c>
      <c r="S440" s="360" t="s">
        <v>531</v>
      </c>
      <c r="T440" s="360">
        <v>1078</v>
      </c>
      <c r="U440" s="360" t="s">
        <v>366</v>
      </c>
      <c r="V440" s="360" t="s">
        <v>317</v>
      </c>
      <c r="W440" s="360">
        <v>1000</v>
      </c>
    </row>
    <row r="441" spans="1:23">
      <c r="A441" s="360" t="s">
        <v>1408</v>
      </c>
      <c r="B441" s="360">
        <v>2013</v>
      </c>
      <c r="C441" s="360">
        <v>1</v>
      </c>
      <c r="D441" s="360">
        <v>136212963</v>
      </c>
      <c r="E441" s="360">
        <v>5012000</v>
      </c>
      <c r="F441" s="360">
        <v>519000</v>
      </c>
      <c r="G441" s="360">
        <v>0</v>
      </c>
      <c r="H441" s="360">
        <v>545169</v>
      </c>
      <c r="I441" s="360" t="s">
        <v>183</v>
      </c>
      <c r="J441" s="361">
        <v>-125348</v>
      </c>
      <c r="K441" s="360" t="s">
        <v>1128</v>
      </c>
      <c r="L441" s="360">
        <v>122360710</v>
      </c>
      <c r="P441" s="360">
        <v>20039425</v>
      </c>
      <c r="R441" s="362">
        <v>20039425</v>
      </c>
      <c r="S441" s="360" t="s">
        <v>1129</v>
      </c>
      <c r="T441" s="360" t="s">
        <v>525</v>
      </c>
      <c r="U441" s="360" t="s">
        <v>526</v>
      </c>
      <c r="V441" s="360" t="s">
        <v>527</v>
      </c>
      <c r="W441" s="360">
        <v>1000</v>
      </c>
    </row>
    <row r="442" spans="1:23">
      <c r="A442" s="360" t="s">
        <v>1408</v>
      </c>
      <c r="B442" s="360">
        <v>2013</v>
      </c>
      <c r="C442" s="360">
        <v>1</v>
      </c>
      <c r="D442" s="360">
        <v>136311217</v>
      </c>
      <c r="E442" s="360">
        <v>5012000</v>
      </c>
      <c r="F442" s="360">
        <v>519000</v>
      </c>
      <c r="G442" s="360">
        <v>0</v>
      </c>
      <c r="H442" s="360">
        <v>545169</v>
      </c>
      <c r="I442" s="360" t="s">
        <v>183</v>
      </c>
      <c r="J442" s="361">
        <v>125348</v>
      </c>
      <c r="L442" s="360">
        <v>16957856</v>
      </c>
      <c r="P442" s="360">
        <v>20039425</v>
      </c>
      <c r="R442" s="362">
        <v>20039425</v>
      </c>
      <c r="S442" s="360" t="s">
        <v>1129</v>
      </c>
      <c r="T442" s="360" t="s">
        <v>525</v>
      </c>
      <c r="U442" s="360" t="s">
        <v>526</v>
      </c>
      <c r="V442" s="360" t="s">
        <v>527</v>
      </c>
      <c r="W442" s="360">
        <v>1000</v>
      </c>
    </row>
    <row r="443" spans="1:23">
      <c r="A443" s="360" t="s">
        <v>1408</v>
      </c>
      <c r="B443" s="360">
        <v>2013</v>
      </c>
      <c r="C443" s="360">
        <v>1</v>
      </c>
      <c r="D443" s="360">
        <v>136696070</v>
      </c>
      <c r="E443" s="360">
        <v>5012000</v>
      </c>
      <c r="F443" s="360">
        <v>519000</v>
      </c>
      <c r="G443" s="360">
        <v>0</v>
      </c>
      <c r="H443" s="360">
        <v>545169</v>
      </c>
      <c r="I443" s="360" t="s">
        <v>183</v>
      </c>
      <c r="J443" s="361">
        <v>125348</v>
      </c>
      <c r="K443" s="360" t="s">
        <v>1128</v>
      </c>
      <c r="L443" s="360">
        <v>122418605</v>
      </c>
      <c r="P443" s="360">
        <v>20039425</v>
      </c>
      <c r="R443" s="362">
        <v>20039425</v>
      </c>
      <c r="S443" s="360" t="s">
        <v>1129</v>
      </c>
      <c r="T443" s="360" t="s">
        <v>525</v>
      </c>
      <c r="U443" s="360" t="s">
        <v>526</v>
      </c>
      <c r="V443" s="360" t="s">
        <v>527</v>
      </c>
      <c r="W443" s="360">
        <v>1000</v>
      </c>
    </row>
    <row r="444" spans="1:23">
      <c r="A444" s="360" t="s">
        <v>1408</v>
      </c>
      <c r="B444" s="360">
        <v>2013</v>
      </c>
      <c r="C444" s="360">
        <v>1</v>
      </c>
      <c r="D444" s="360">
        <v>136696875</v>
      </c>
      <c r="E444" s="360">
        <v>5012000</v>
      </c>
      <c r="F444" s="360">
        <v>519000</v>
      </c>
      <c r="G444" s="360">
        <v>0</v>
      </c>
      <c r="H444" s="360">
        <v>545169</v>
      </c>
      <c r="I444" s="360" t="s">
        <v>183</v>
      </c>
      <c r="J444" s="361">
        <v>-125348</v>
      </c>
      <c r="L444" s="360">
        <v>17055971</v>
      </c>
      <c r="P444" s="360">
        <v>20039425</v>
      </c>
      <c r="R444" s="362">
        <v>20039425</v>
      </c>
      <c r="S444" s="360" t="s">
        <v>1129</v>
      </c>
      <c r="T444" s="360" t="s">
        <v>525</v>
      </c>
      <c r="U444" s="360" t="s">
        <v>526</v>
      </c>
      <c r="V444" s="360" t="s">
        <v>527</v>
      </c>
      <c r="W444" s="360">
        <v>1000</v>
      </c>
    </row>
    <row r="445" spans="1:23">
      <c r="A445" s="360" t="s">
        <v>1408</v>
      </c>
      <c r="B445" s="360">
        <v>2013</v>
      </c>
      <c r="C445" s="360">
        <v>1</v>
      </c>
      <c r="D445" s="360">
        <v>136212976</v>
      </c>
      <c r="E445" s="360">
        <v>5012000</v>
      </c>
      <c r="F445" s="360">
        <v>280</v>
      </c>
      <c r="G445" s="360">
        <v>0</v>
      </c>
      <c r="H445" s="360">
        <v>545169</v>
      </c>
      <c r="I445" s="360" t="s">
        <v>183</v>
      </c>
      <c r="J445" s="361">
        <v>-26000</v>
      </c>
      <c r="K445" s="360" t="s">
        <v>1130</v>
      </c>
      <c r="L445" s="360">
        <v>122361120</v>
      </c>
      <c r="P445" s="360">
        <v>20039447</v>
      </c>
      <c r="R445" s="362">
        <v>20039447</v>
      </c>
      <c r="S445" s="360" t="s">
        <v>1131</v>
      </c>
      <c r="T445" s="360">
        <v>1070</v>
      </c>
      <c r="U445" s="360" t="s">
        <v>358</v>
      </c>
      <c r="V445" s="360" t="s">
        <v>317</v>
      </c>
      <c r="W445" s="360">
        <v>1000</v>
      </c>
    </row>
    <row r="446" spans="1:23">
      <c r="A446" s="360" t="s">
        <v>1408</v>
      </c>
      <c r="B446" s="360">
        <v>2013</v>
      </c>
      <c r="C446" s="360">
        <v>1</v>
      </c>
      <c r="D446" s="360">
        <v>136311230</v>
      </c>
      <c r="E446" s="360">
        <v>5012000</v>
      </c>
      <c r="F446" s="360">
        <v>280</v>
      </c>
      <c r="G446" s="360">
        <v>0</v>
      </c>
      <c r="H446" s="360">
        <v>545169</v>
      </c>
      <c r="I446" s="360" t="s">
        <v>183</v>
      </c>
      <c r="J446" s="361">
        <v>26000</v>
      </c>
      <c r="L446" s="360">
        <v>16957869</v>
      </c>
      <c r="P446" s="360">
        <v>20039447</v>
      </c>
      <c r="R446" s="362">
        <v>20039447</v>
      </c>
      <c r="S446" s="360" t="s">
        <v>1131</v>
      </c>
      <c r="T446" s="360">
        <v>1070</v>
      </c>
      <c r="U446" s="360" t="s">
        <v>358</v>
      </c>
      <c r="V446" s="360" t="s">
        <v>317</v>
      </c>
      <c r="W446" s="360">
        <v>1000</v>
      </c>
    </row>
    <row r="447" spans="1:23">
      <c r="A447" s="360" t="s">
        <v>1408</v>
      </c>
      <c r="B447" s="360">
        <v>2013</v>
      </c>
      <c r="C447" s="360">
        <v>1</v>
      </c>
      <c r="D447" s="360">
        <v>136697112</v>
      </c>
      <c r="E447" s="360">
        <v>5012000</v>
      </c>
      <c r="F447" s="360">
        <v>280</v>
      </c>
      <c r="G447" s="360">
        <v>0</v>
      </c>
      <c r="H447" s="360">
        <v>545169</v>
      </c>
      <c r="I447" s="360" t="s">
        <v>183</v>
      </c>
      <c r="J447" s="361">
        <v>1500</v>
      </c>
      <c r="K447" s="360" t="s">
        <v>1882</v>
      </c>
      <c r="L447" s="360">
        <v>122418609</v>
      </c>
      <c r="P447" s="360">
        <v>20039447</v>
      </c>
      <c r="R447" s="362">
        <v>20039447</v>
      </c>
      <c r="S447" s="360" t="s">
        <v>1131</v>
      </c>
      <c r="T447" s="360">
        <v>1070</v>
      </c>
      <c r="U447" s="360" t="s">
        <v>358</v>
      </c>
      <c r="V447" s="360" t="s">
        <v>317</v>
      </c>
      <c r="W447" s="360">
        <v>1000</v>
      </c>
    </row>
    <row r="448" spans="1:23">
      <c r="A448" s="360" t="s">
        <v>1408</v>
      </c>
      <c r="B448" s="360">
        <v>2013</v>
      </c>
      <c r="C448" s="360">
        <v>1</v>
      </c>
      <c r="D448" s="360">
        <v>136697112</v>
      </c>
      <c r="E448" s="360">
        <v>5012000</v>
      </c>
      <c r="F448" s="360">
        <v>280</v>
      </c>
      <c r="G448" s="360">
        <v>0</v>
      </c>
      <c r="H448" s="360">
        <v>545169</v>
      </c>
      <c r="I448" s="360" t="s">
        <v>183</v>
      </c>
      <c r="J448" s="361">
        <v>195000</v>
      </c>
      <c r="K448" s="360" t="s">
        <v>1130</v>
      </c>
      <c r="L448" s="360">
        <v>122418609</v>
      </c>
      <c r="P448" s="360">
        <v>20039447</v>
      </c>
      <c r="R448" s="362">
        <v>20039447</v>
      </c>
      <c r="S448" s="360" t="s">
        <v>1131</v>
      </c>
      <c r="T448" s="360">
        <v>1070</v>
      </c>
      <c r="U448" s="360" t="s">
        <v>358</v>
      </c>
      <c r="V448" s="360" t="s">
        <v>317</v>
      </c>
      <c r="W448" s="360">
        <v>1000</v>
      </c>
    </row>
    <row r="449" spans="1:23">
      <c r="A449" s="360" t="s">
        <v>1408</v>
      </c>
      <c r="B449" s="360">
        <v>2013</v>
      </c>
      <c r="C449" s="360">
        <v>1</v>
      </c>
      <c r="D449" s="360">
        <v>136698608</v>
      </c>
      <c r="E449" s="360">
        <v>5012000</v>
      </c>
      <c r="F449" s="360">
        <v>280</v>
      </c>
      <c r="G449" s="360">
        <v>0</v>
      </c>
      <c r="H449" s="360">
        <v>545169</v>
      </c>
      <c r="I449" s="360" t="s">
        <v>183</v>
      </c>
      <c r="J449" s="361">
        <v>-196500</v>
      </c>
      <c r="L449" s="360">
        <v>17045267</v>
      </c>
      <c r="P449" s="360">
        <v>20039447</v>
      </c>
      <c r="R449" s="362">
        <v>20039447</v>
      </c>
      <c r="S449" s="360" t="s">
        <v>1131</v>
      </c>
      <c r="T449" s="360">
        <v>1070</v>
      </c>
      <c r="U449" s="360" t="s">
        <v>358</v>
      </c>
      <c r="V449" s="360" t="s">
        <v>317</v>
      </c>
      <c r="W449" s="360">
        <v>1000</v>
      </c>
    </row>
    <row r="450" spans="1:23">
      <c r="A450" s="360" t="s">
        <v>1408</v>
      </c>
      <c r="B450" s="360">
        <v>2013</v>
      </c>
      <c r="C450" s="360">
        <v>1</v>
      </c>
      <c r="D450" s="360">
        <v>136212976</v>
      </c>
      <c r="E450" s="360">
        <v>5012000</v>
      </c>
      <c r="F450" s="360">
        <v>280</v>
      </c>
      <c r="G450" s="360">
        <v>0</v>
      </c>
      <c r="H450" s="360">
        <v>545169</v>
      </c>
      <c r="I450" s="360" t="s">
        <v>183</v>
      </c>
      <c r="J450" s="361">
        <v>-227500</v>
      </c>
      <c r="K450" s="360" t="s">
        <v>1133</v>
      </c>
      <c r="L450" s="360">
        <v>122361120</v>
      </c>
      <c r="P450" s="360">
        <v>20039471</v>
      </c>
      <c r="R450" s="362">
        <v>20039471</v>
      </c>
      <c r="S450" s="360" t="s">
        <v>1132</v>
      </c>
      <c r="T450" s="360">
        <v>1070</v>
      </c>
      <c r="U450" s="360" t="s">
        <v>358</v>
      </c>
      <c r="V450" s="360" t="s">
        <v>317</v>
      </c>
      <c r="W450" s="360">
        <v>1000</v>
      </c>
    </row>
    <row r="451" spans="1:23">
      <c r="A451" s="360" t="s">
        <v>1408</v>
      </c>
      <c r="B451" s="360">
        <v>2013</v>
      </c>
      <c r="C451" s="360">
        <v>1</v>
      </c>
      <c r="D451" s="360">
        <v>136311229</v>
      </c>
      <c r="E451" s="360">
        <v>5012000</v>
      </c>
      <c r="F451" s="360">
        <v>280</v>
      </c>
      <c r="G451" s="360">
        <v>0</v>
      </c>
      <c r="H451" s="360">
        <v>545169</v>
      </c>
      <c r="I451" s="360" t="s">
        <v>183</v>
      </c>
      <c r="J451" s="361">
        <v>227500</v>
      </c>
      <c r="L451" s="360">
        <v>16957868</v>
      </c>
      <c r="P451" s="360">
        <v>20039471</v>
      </c>
      <c r="R451" s="362">
        <v>20039471</v>
      </c>
      <c r="S451" s="360" t="s">
        <v>1132</v>
      </c>
      <c r="T451" s="360">
        <v>1070</v>
      </c>
      <c r="U451" s="360" t="s">
        <v>358</v>
      </c>
      <c r="V451" s="360" t="s">
        <v>317</v>
      </c>
      <c r="W451" s="360">
        <v>1000</v>
      </c>
    </row>
    <row r="452" spans="1:23">
      <c r="A452" s="360" t="s">
        <v>1408</v>
      </c>
      <c r="B452" s="360">
        <v>2013</v>
      </c>
      <c r="C452" s="360">
        <v>1</v>
      </c>
      <c r="D452" s="360">
        <v>136332546</v>
      </c>
      <c r="E452" s="360">
        <v>5012000</v>
      </c>
      <c r="F452" s="360">
        <v>280</v>
      </c>
      <c r="G452" s="360">
        <v>0</v>
      </c>
      <c r="H452" s="360">
        <v>610000</v>
      </c>
      <c r="I452" s="360" t="s">
        <v>186</v>
      </c>
      <c r="J452" s="361">
        <v>150</v>
      </c>
      <c r="L452" s="360">
        <v>4825156</v>
      </c>
      <c r="P452" s="360">
        <v>20039471</v>
      </c>
      <c r="R452" s="362">
        <v>20039471</v>
      </c>
      <c r="S452" s="360" t="s">
        <v>1132</v>
      </c>
      <c r="T452" s="360">
        <v>1070</v>
      </c>
      <c r="U452" s="360" t="s">
        <v>358</v>
      </c>
      <c r="V452" s="360" t="s">
        <v>317</v>
      </c>
      <c r="W452" s="360">
        <v>1000</v>
      </c>
    </row>
    <row r="453" spans="1:23">
      <c r="A453" s="360" t="s">
        <v>1408</v>
      </c>
      <c r="B453" s="360">
        <v>2013</v>
      </c>
      <c r="C453" s="360">
        <v>1</v>
      </c>
      <c r="D453" s="360">
        <v>136357182</v>
      </c>
      <c r="E453" s="360">
        <v>5012000</v>
      </c>
      <c r="F453" s="360">
        <v>280</v>
      </c>
      <c r="G453" s="360">
        <v>0</v>
      </c>
      <c r="H453" s="360">
        <v>610000</v>
      </c>
      <c r="I453" s="360" t="s">
        <v>186</v>
      </c>
      <c r="J453" s="361">
        <v>-150</v>
      </c>
      <c r="L453" s="360">
        <v>16969971</v>
      </c>
      <c r="P453" s="360">
        <v>20039471</v>
      </c>
      <c r="R453" s="362">
        <v>20039471</v>
      </c>
      <c r="S453" s="360" t="s">
        <v>1132</v>
      </c>
      <c r="T453" s="360">
        <v>1070</v>
      </c>
      <c r="U453" s="360" t="s">
        <v>358</v>
      </c>
      <c r="V453" s="360" t="s">
        <v>317</v>
      </c>
      <c r="W453" s="360">
        <v>1000</v>
      </c>
    </row>
    <row r="454" spans="1:23">
      <c r="A454" s="360" t="s">
        <v>1408</v>
      </c>
      <c r="B454" s="360">
        <v>2013</v>
      </c>
      <c r="C454" s="360">
        <v>1</v>
      </c>
      <c r="D454" s="360">
        <v>136627454</v>
      </c>
      <c r="E454" s="360">
        <v>5012000</v>
      </c>
      <c r="F454" s="360">
        <v>280</v>
      </c>
      <c r="G454" s="360">
        <v>0</v>
      </c>
      <c r="H454" s="360">
        <v>610000</v>
      </c>
      <c r="I454" s="360" t="s">
        <v>186</v>
      </c>
      <c r="J454" s="361">
        <v>150</v>
      </c>
      <c r="L454" s="360">
        <v>4825156</v>
      </c>
      <c r="P454" s="360">
        <v>20039471</v>
      </c>
      <c r="R454" s="362">
        <v>20039471</v>
      </c>
      <c r="S454" s="360" t="s">
        <v>1132</v>
      </c>
      <c r="T454" s="360">
        <v>1070</v>
      </c>
      <c r="U454" s="360" t="s">
        <v>358</v>
      </c>
      <c r="V454" s="360" t="s">
        <v>317</v>
      </c>
      <c r="W454" s="360">
        <v>1000</v>
      </c>
    </row>
    <row r="455" spans="1:23">
      <c r="A455" s="360" t="s">
        <v>1408</v>
      </c>
      <c r="B455" s="360">
        <v>2013</v>
      </c>
      <c r="C455" s="360">
        <v>1</v>
      </c>
      <c r="D455" s="360">
        <v>136627455</v>
      </c>
      <c r="E455" s="360">
        <v>5012000</v>
      </c>
      <c r="F455" s="360">
        <v>280</v>
      </c>
      <c r="G455" s="360">
        <v>0</v>
      </c>
      <c r="H455" s="360">
        <v>610000</v>
      </c>
      <c r="I455" s="360" t="s">
        <v>186</v>
      </c>
      <c r="J455" s="361">
        <v>150</v>
      </c>
      <c r="L455" s="360">
        <v>4825156</v>
      </c>
      <c r="P455" s="360">
        <v>20039471</v>
      </c>
      <c r="R455" s="362">
        <v>20039471</v>
      </c>
      <c r="S455" s="360" t="s">
        <v>1132</v>
      </c>
      <c r="T455" s="360">
        <v>1070</v>
      </c>
      <c r="U455" s="360" t="s">
        <v>358</v>
      </c>
      <c r="V455" s="360" t="s">
        <v>317</v>
      </c>
      <c r="W455" s="360">
        <v>1000</v>
      </c>
    </row>
    <row r="456" spans="1:23">
      <c r="A456" s="360" t="s">
        <v>1408</v>
      </c>
      <c r="B456" s="360">
        <v>2013</v>
      </c>
      <c r="C456" s="360">
        <v>1</v>
      </c>
      <c r="D456" s="360">
        <v>136637363</v>
      </c>
      <c r="E456" s="360">
        <v>5012000</v>
      </c>
      <c r="F456" s="360">
        <v>280</v>
      </c>
      <c r="G456" s="360">
        <v>0</v>
      </c>
      <c r="H456" s="360">
        <v>610000</v>
      </c>
      <c r="I456" s="360" t="s">
        <v>186</v>
      </c>
      <c r="J456" s="361">
        <v>-300</v>
      </c>
      <c r="L456" s="360">
        <v>17038347</v>
      </c>
      <c r="P456" s="360">
        <v>20039471</v>
      </c>
      <c r="R456" s="362">
        <v>20039471</v>
      </c>
      <c r="S456" s="360" t="s">
        <v>1132</v>
      </c>
      <c r="T456" s="360">
        <v>1070</v>
      </c>
      <c r="U456" s="360" t="s">
        <v>358</v>
      </c>
      <c r="V456" s="360" t="s">
        <v>317</v>
      </c>
      <c r="W456" s="360">
        <v>1000</v>
      </c>
    </row>
    <row r="457" spans="1:23">
      <c r="A457" s="360" t="s">
        <v>1408</v>
      </c>
      <c r="B457" s="360">
        <v>2013</v>
      </c>
      <c r="C457" s="360">
        <v>1</v>
      </c>
      <c r="D457" s="360">
        <v>136697112</v>
      </c>
      <c r="E457" s="360">
        <v>5012000</v>
      </c>
      <c r="F457" s="360">
        <v>280</v>
      </c>
      <c r="G457" s="360">
        <v>0</v>
      </c>
      <c r="H457" s="360">
        <v>545169</v>
      </c>
      <c r="I457" s="360" t="s">
        <v>183</v>
      </c>
      <c r="J457" s="361">
        <v>292500</v>
      </c>
      <c r="K457" s="360" t="s">
        <v>1133</v>
      </c>
      <c r="L457" s="360">
        <v>122418609</v>
      </c>
      <c r="P457" s="360">
        <v>20039471</v>
      </c>
      <c r="R457" s="362">
        <v>20039471</v>
      </c>
      <c r="S457" s="360" t="s">
        <v>1132</v>
      </c>
      <c r="T457" s="360">
        <v>1070</v>
      </c>
      <c r="U457" s="360" t="s">
        <v>358</v>
      </c>
      <c r="V457" s="360" t="s">
        <v>317</v>
      </c>
      <c r="W457" s="360">
        <v>1000</v>
      </c>
    </row>
    <row r="458" spans="1:23">
      <c r="A458" s="360" t="s">
        <v>1408</v>
      </c>
      <c r="B458" s="360">
        <v>2013</v>
      </c>
      <c r="C458" s="360">
        <v>1</v>
      </c>
      <c r="D458" s="360">
        <v>136698607</v>
      </c>
      <c r="E458" s="360">
        <v>5012000</v>
      </c>
      <c r="F458" s="360">
        <v>280</v>
      </c>
      <c r="G458" s="360">
        <v>0</v>
      </c>
      <c r="H458" s="360">
        <v>545169</v>
      </c>
      <c r="I458" s="360" t="s">
        <v>183</v>
      </c>
      <c r="J458" s="361">
        <v>-292500</v>
      </c>
      <c r="L458" s="360">
        <v>17045266</v>
      </c>
      <c r="P458" s="360">
        <v>20039471</v>
      </c>
      <c r="R458" s="362">
        <v>20039471</v>
      </c>
      <c r="S458" s="360" t="s">
        <v>1132</v>
      </c>
      <c r="T458" s="360">
        <v>1070</v>
      </c>
      <c r="U458" s="360" t="s">
        <v>358</v>
      </c>
      <c r="V458" s="360" t="s">
        <v>317</v>
      </c>
      <c r="W458" s="360">
        <v>1000</v>
      </c>
    </row>
    <row r="459" spans="1:23">
      <c r="A459" s="360" t="s">
        <v>1408</v>
      </c>
      <c r="B459" s="360">
        <v>2013</v>
      </c>
      <c r="C459" s="360">
        <v>1</v>
      </c>
      <c r="D459" s="360">
        <v>136428119</v>
      </c>
      <c r="E459" s="360">
        <v>5012000</v>
      </c>
      <c r="F459" s="360">
        <v>519005</v>
      </c>
      <c r="G459" s="360">
        <v>0</v>
      </c>
      <c r="H459" s="360">
        <v>516110</v>
      </c>
      <c r="I459" s="360" t="s">
        <v>118</v>
      </c>
      <c r="J459" s="361">
        <v>0.01</v>
      </c>
      <c r="L459" s="360">
        <v>5601992306</v>
      </c>
      <c r="M459" s="360">
        <v>143851</v>
      </c>
      <c r="N459" s="360" t="s">
        <v>1134</v>
      </c>
      <c r="P459" s="360">
        <v>20039473</v>
      </c>
      <c r="R459" s="362">
        <v>20039473</v>
      </c>
      <c r="S459" s="360" t="s">
        <v>1135</v>
      </c>
      <c r="T459" s="360">
        <v>1078</v>
      </c>
      <c r="U459" s="360" t="s">
        <v>366</v>
      </c>
      <c r="V459" s="360" t="s">
        <v>317</v>
      </c>
      <c r="W459" s="360">
        <v>1000</v>
      </c>
    </row>
    <row r="460" spans="1:23">
      <c r="A460" s="360" t="s">
        <v>1408</v>
      </c>
      <c r="B460" s="360">
        <v>2013</v>
      </c>
      <c r="C460" s="360">
        <v>1</v>
      </c>
      <c r="D460" s="360">
        <v>136433221</v>
      </c>
      <c r="E460" s="360">
        <v>5012000</v>
      </c>
      <c r="F460" s="360">
        <v>519005</v>
      </c>
      <c r="G460" s="360">
        <v>0</v>
      </c>
      <c r="H460" s="360">
        <v>516110</v>
      </c>
      <c r="I460" s="360" t="s">
        <v>118</v>
      </c>
      <c r="J460" s="361">
        <v>-0.01</v>
      </c>
      <c r="L460" s="360">
        <v>16987124</v>
      </c>
      <c r="P460" s="360">
        <v>20039473</v>
      </c>
      <c r="R460" s="362">
        <v>20039473</v>
      </c>
      <c r="S460" s="360" t="s">
        <v>1135</v>
      </c>
      <c r="T460" s="360">
        <v>1078</v>
      </c>
      <c r="U460" s="360" t="s">
        <v>366</v>
      </c>
      <c r="V460" s="360" t="s">
        <v>317</v>
      </c>
      <c r="W460" s="360">
        <v>1000</v>
      </c>
    </row>
    <row r="461" spans="1:23">
      <c r="A461" s="360" t="s">
        <v>1408</v>
      </c>
      <c r="B461" s="360">
        <v>2013</v>
      </c>
      <c r="C461" s="360">
        <v>1</v>
      </c>
      <c r="D461" s="360">
        <v>136421806</v>
      </c>
      <c r="E461" s="360">
        <v>5012000</v>
      </c>
      <c r="F461" s="360">
        <v>300</v>
      </c>
      <c r="G461" s="360">
        <v>0</v>
      </c>
      <c r="H461" s="360">
        <v>610002</v>
      </c>
      <c r="I461" s="360" t="s">
        <v>188</v>
      </c>
      <c r="J461" s="361">
        <v>272</v>
      </c>
      <c r="L461" s="360">
        <v>4894884</v>
      </c>
      <c r="P461" s="360">
        <v>20039592</v>
      </c>
      <c r="R461" s="362">
        <v>20039592</v>
      </c>
      <c r="S461" s="360" t="s">
        <v>1883</v>
      </c>
      <c r="T461" s="360">
        <v>1066</v>
      </c>
      <c r="U461" s="360" t="s">
        <v>489</v>
      </c>
      <c r="V461" s="360" t="s">
        <v>317</v>
      </c>
      <c r="W461" s="360">
        <v>1000</v>
      </c>
    </row>
    <row r="462" spans="1:23">
      <c r="A462" s="360" t="s">
        <v>1408</v>
      </c>
      <c r="B462" s="360">
        <v>2013</v>
      </c>
      <c r="C462" s="360">
        <v>1</v>
      </c>
      <c r="D462" s="360">
        <v>136421807</v>
      </c>
      <c r="E462" s="360">
        <v>5012000</v>
      </c>
      <c r="F462" s="360">
        <v>300</v>
      </c>
      <c r="G462" s="360">
        <v>0</v>
      </c>
      <c r="H462" s="360">
        <v>610002</v>
      </c>
      <c r="I462" s="360" t="s">
        <v>188</v>
      </c>
      <c r="J462" s="361">
        <v>340</v>
      </c>
      <c r="L462" s="360">
        <v>4894884</v>
      </c>
      <c r="P462" s="360">
        <v>20039592</v>
      </c>
      <c r="R462" s="362">
        <v>20039592</v>
      </c>
      <c r="S462" s="360" t="s">
        <v>1883</v>
      </c>
      <c r="T462" s="360">
        <v>1066</v>
      </c>
      <c r="U462" s="360" t="s">
        <v>489</v>
      </c>
      <c r="V462" s="360" t="s">
        <v>317</v>
      </c>
      <c r="W462" s="360">
        <v>1000</v>
      </c>
    </row>
    <row r="463" spans="1:23">
      <c r="A463" s="360" t="s">
        <v>1408</v>
      </c>
      <c r="B463" s="360">
        <v>2013</v>
      </c>
      <c r="C463" s="360">
        <v>1</v>
      </c>
      <c r="D463" s="360">
        <v>136433210</v>
      </c>
      <c r="E463" s="360">
        <v>5012000</v>
      </c>
      <c r="F463" s="360">
        <v>300</v>
      </c>
      <c r="G463" s="360">
        <v>0</v>
      </c>
      <c r="H463" s="360">
        <v>610002</v>
      </c>
      <c r="I463" s="360" t="s">
        <v>188</v>
      </c>
      <c r="J463" s="361">
        <v>-612</v>
      </c>
      <c r="L463" s="360">
        <v>16987113</v>
      </c>
      <c r="P463" s="360">
        <v>20039592</v>
      </c>
      <c r="R463" s="362">
        <v>20039592</v>
      </c>
      <c r="S463" s="360" t="s">
        <v>1883</v>
      </c>
      <c r="T463" s="360">
        <v>1066</v>
      </c>
      <c r="U463" s="360" t="s">
        <v>489</v>
      </c>
      <c r="V463" s="360" t="s">
        <v>317</v>
      </c>
      <c r="W463" s="360">
        <v>1000</v>
      </c>
    </row>
    <row r="464" spans="1:23">
      <c r="A464" s="360" t="s">
        <v>1408</v>
      </c>
      <c r="B464" s="360">
        <v>2013</v>
      </c>
      <c r="C464" s="360">
        <v>1</v>
      </c>
      <c r="D464" s="360">
        <v>136704431</v>
      </c>
      <c r="E464" s="360">
        <v>5012000</v>
      </c>
      <c r="F464" s="360">
        <v>300</v>
      </c>
      <c r="G464" s="360">
        <v>0</v>
      </c>
      <c r="H464" s="360">
        <v>500110</v>
      </c>
      <c r="I464" s="360" t="s">
        <v>110</v>
      </c>
      <c r="J464" s="361">
        <v>612</v>
      </c>
      <c r="L464" s="360">
        <v>17057551</v>
      </c>
      <c r="P464" s="360">
        <v>20039592</v>
      </c>
      <c r="R464" s="362">
        <v>20039592</v>
      </c>
      <c r="S464" s="360" t="s">
        <v>1883</v>
      </c>
      <c r="T464" s="360">
        <v>1066</v>
      </c>
      <c r="U464" s="360" t="s">
        <v>489</v>
      </c>
      <c r="V464" s="360" t="s">
        <v>317</v>
      </c>
      <c r="W464" s="360">
        <v>1000</v>
      </c>
    </row>
    <row r="465" spans="1:23">
      <c r="A465" s="360" t="s">
        <v>1408</v>
      </c>
      <c r="B465" s="360">
        <v>2013</v>
      </c>
      <c r="C465" s="360">
        <v>1</v>
      </c>
      <c r="D465" s="360">
        <v>136704431</v>
      </c>
      <c r="E465" s="360">
        <v>5012000</v>
      </c>
      <c r="F465" s="360">
        <v>300</v>
      </c>
      <c r="G465" s="360">
        <v>0</v>
      </c>
      <c r="H465" s="360">
        <v>500110</v>
      </c>
      <c r="I465" s="360" t="s">
        <v>110</v>
      </c>
      <c r="J465" s="361">
        <v>-612</v>
      </c>
      <c r="L465" s="360">
        <v>17057551</v>
      </c>
      <c r="P465" s="360">
        <v>20039592</v>
      </c>
      <c r="R465" s="362">
        <v>20039592</v>
      </c>
      <c r="S465" s="360" t="s">
        <v>1883</v>
      </c>
      <c r="T465" s="360">
        <v>1066</v>
      </c>
      <c r="U465" s="360" t="s">
        <v>489</v>
      </c>
      <c r="V465" s="360" t="s">
        <v>317</v>
      </c>
      <c r="W465" s="360">
        <v>1000</v>
      </c>
    </row>
    <row r="466" spans="1:23">
      <c r="A466" s="360" t="s">
        <v>1408</v>
      </c>
      <c r="B466" s="360">
        <v>2013</v>
      </c>
      <c r="C466" s="360">
        <v>1</v>
      </c>
      <c r="D466" s="360">
        <v>136702795</v>
      </c>
      <c r="E466" s="360">
        <v>5012000</v>
      </c>
      <c r="F466" s="360">
        <v>300</v>
      </c>
      <c r="G466" s="360">
        <v>0</v>
      </c>
      <c r="H466" s="360">
        <v>500110</v>
      </c>
      <c r="I466" s="360" t="s">
        <v>110</v>
      </c>
      <c r="J466" s="361">
        <v>612</v>
      </c>
      <c r="K466" s="360" t="s">
        <v>501</v>
      </c>
      <c r="L466" s="360">
        <v>122424027</v>
      </c>
      <c r="P466" s="360">
        <v>20039592</v>
      </c>
      <c r="R466" s="362">
        <v>20039592</v>
      </c>
      <c r="S466" s="360" t="s">
        <v>1883</v>
      </c>
      <c r="T466" s="360">
        <v>1066</v>
      </c>
      <c r="U466" s="360" t="s">
        <v>489</v>
      </c>
      <c r="V466" s="360" t="s">
        <v>317</v>
      </c>
      <c r="W466" s="360">
        <v>1000</v>
      </c>
    </row>
    <row r="467" spans="1:23">
      <c r="A467" s="360" t="s">
        <v>1408</v>
      </c>
      <c r="B467" s="360">
        <v>2013</v>
      </c>
      <c r="C467" s="360">
        <v>1</v>
      </c>
      <c r="D467" s="360">
        <v>136702795</v>
      </c>
      <c r="E467" s="360">
        <v>5012000</v>
      </c>
      <c r="F467" s="360">
        <v>300</v>
      </c>
      <c r="G467" s="360">
        <v>0</v>
      </c>
      <c r="H467" s="360">
        <v>500110</v>
      </c>
      <c r="I467" s="360" t="s">
        <v>110</v>
      </c>
      <c r="J467" s="361">
        <v>-612</v>
      </c>
      <c r="K467" s="360" t="s">
        <v>501</v>
      </c>
      <c r="L467" s="360">
        <v>122424027</v>
      </c>
      <c r="P467" s="360">
        <v>20039592</v>
      </c>
      <c r="R467" s="362">
        <v>20039592</v>
      </c>
      <c r="S467" s="360" t="s">
        <v>1883</v>
      </c>
      <c r="T467" s="360">
        <v>1066</v>
      </c>
      <c r="U467" s="360" t="s">
        <v>489</v>
      </c>
      <c r="V467" s="360" t="s">
        <v>317</v>
      </c>
      <c r="W467" s="360">
        <v>1000</v>
      </c>
    </row>
    <row r="468" spans="1:23">
      <c r="A468" s="360" t="s">
        <v>1408</v>
      </c>
      <c r="B468" s="360">
        <v>2013</v>
      </c>
      <c r="C468" s="360">
        <v>1</v>
      </c>
      <c r="D468" s="360">
        <v>136549558</v>
      </c>
      <c r="E468" s="360">
        <v>5012000</v>
      </c>
      <c r="F468" s="360">
        <v>270</v>
      </c>
      <c r="G468" s="360">
        <v>0</v>
      </c>
      <c r="H468" s="360">
        <v>530050</v>
      </c>
      <c r="I468" s="360" t="s">
        <v>177</v>
      </c>
      <c r="J468" s="361">
        <v>1217.28</v>
      </c>
      <c r="L468" s="360">
        <v>5601999882</v>
      </c>
      <c r="M468" s="360">
        <v>402031</v>
      </c>
      <c r="N468" s="360" t="s">
        <v>1884</v>
      </c>
      <c r="P468" s="360">
        <v>20039602</v>
      </c>
      <c r="R468" s="362">
        <v>20039602</v>
      </c>
      <c r="S468" s="360" t="s">
        <v>1137</v>
      </c>
      <c r="T468" s="360">
        <v>1001</v>
      </c>
      <c r="U468" s="360" t="s">
        <v>491</v>
      </c>
      <c r="V468" s="360" t="s">
        <v>317</v>
      </c>
      <c r="W468" s="360">
        <v>1000</v>
      </c>
    </row>
    <row r="469" spans="1:23">
      <c r="A469" s="360" t="s">
        <v>1408</v>
      </c>
      <c r="B469" s="360">
        <v>2013</v>
      </c>
      <c r="C469" s="360">
        <v>1</v>
      </c>
      <c r="D469" s="360">
        <v>136212965</v>
      </c>
      <c r="E469" s="360">
        <v>5012000</v>
      </c>
      <c r="F469" s="360">
        <v>270</v>
      </c>
      <c r="G469" s="360">
        <v>0</v>
      </c>
      <c r="H469" s="360">
        <v>545169</v>
      </c>
      <c r="I469" s="360" t="s">
        <v>183</v>
      </c>
      <c r="J469" s="361">
        <v>-689.58</v>
      </c>
      <c r="K469" s="360" t="s">
        <v>1136</v>
      </c>
      <c r="L469" s="360">
        <v>122360711</v>
      </c>
      <c r="P469" s="360">
        <v>20039602</v>
      </c>
      <c r="R469" s="362">
        <v>20039602</v>
      </c>
      <c r="S469" s="360" t="s">
        <v>1137</v>
      </c>
      <c r="T469" s="360">
        <v>1001</v>
      </c>
      <c r="U469" s="360" t="s">
        <v>491</v>
      </c>
      <c r="V469" s="360" t="s">
        <v>317</v>
      </c>
      <c r="W469" s="360">
        <v>1000</v>
      </c>
    </row>
    <row r="470" spans="1:23">
      <c r="A470" s="360" t="s">
        <v>1408</v>
      </c>
      <c r="B470" s="360">
        <v>2013</v>
      </c>
      <c r="C470" s="360">
        <v>1</v>
      </c>
      <c r="D470" s="360">
        <v>136212965</v>
      </c>
      <c r="E470" s="360">
        <v>5012000</v>
      </c>
      <c r="F470" s="360">
        <v>270</v>
      </c>
      <c r="G470" s="360">
        <v>0</v>
      </c>
      <c r="H470" s="360">
        <v>545169</v>
      </c>
      <c r="I470" s="360" t="s">
        <v>183</v>
      </c>
      <c r="J470" s="361">
        <v>-2508.21</v>
      </c>
      <c r="K470" s="360" t="s">
        <v>1138</v>
      </c>
      <c r="L470" s="360">
        <v>122360711</v>
      </c>
      <c r="P470" s="360">
        <v>20039602</v>
      </c>
      <c r="R470" s="362">
        <v>20039602</v>
      </c>
      <c r="S470" s="360" t="s">
        <v>1137</v>
      </c>
      <c r="T470" s="360">
        <v>1001</v>
      </c>
      <c r="U470" s="360" t="s">
        <v>491</v>
      </c>
      <c r="V470" s="360" t="s">
        <v>317</v>
      </c>
      <c r="W470" s="360">
        <v>1000</v>
      </c>
    </row>
    <row r="471" spans="1:23">
      <c r="A471" s="360" t="s">
        <v>1408</v>
      </c>
      <c r="B471" s="360">
        <v>2013</v>
      </c>
      <c r="C471" s="360">
        <v>1</v>
      </c>
      <c r="D471" s="360">
        <v>136212965</v>
      </c>
      <c r="E471" s="360">
        <v>5012000</v>
      </c>
      <c r="F471" s="360">
        <v>270</v>
      </c>
      <c r="G471" s="360">
        <v>0</v>
      </c>
      <c r="H471" s="360">
        <v>545169</v>
      </c>
      <c r="I471" s="360" t="s">
        <v>183</v>
      </c>
      <c r="J471" s="361">
        <v>-2700</v>
      </c>
      <c r="K471" s="360" t="s">
        <v>1139</v>
      </c>
      <c r="L471" s="360">
        <v>122360711</v>
      </c>
      <c r="P471" s="360">
        <v>20039602</v>
      </c>
      <c r="R471" s="362">
        <v>20039602</v>
      </c>
      <c r="S471" s="360" t="s">
        <v>1137</v>
      </c>
      <c r="T471" s="360">
        <v>1001</v>
      </c>
      <c r="U471" s="360" t="s">
        <v>491</v>
      </c>
      <c r="V471" s="360" t="s">
        <v>317</v>
      </c>
      <c r="W471" s="360">
        <v>1000</v>
      </c>
    </row>
    <row r="472" spans="1:23">
      <c r="A472" s="360" t="s">
        <v>1408</v>
      </c>
      <c r="B472" s="360">
        <v>2013</v>
      </c>
      <c r="C472" s="360">
        <v>1</v>
      </c>
      <c r="D472" s="360">
        <v>136310946</v>
      </c>
      <c r="E472" s="360">
        <v>5012000</v>
      </c>
      <c r="F472" s="360">
        <v>270</v>
      </c>
      <c r="G472" s="360">
        <v>0</v>
      </c>
      <c r="H472" s="360">
        <v>545169</v>
      </c>
      <c r="I472" s="360" t="s">
        <v>183</v>
      </c>
      <c r="J472" s="361">
        <v>5897.79</v>
      </c>
      <c r="L472" s="360">
        <v>16957585</v>
      </c>
      <c r="P472" s="360">
        <v>20039602</v>
      </c>
      <c r="R472" s="362">
        <v>20039602</v>
      </c>
      <c r="S472" s="360" t="s">
        <v>1137</v>
      </c>
      <c r="T472" s="360">
        <v>1001</v>
      </c>
      <c r="U472" s="360" t="s">
        <v>491</v>
      </c>
      <c r="V472" s="360" t="s">
        <v>317</v>
      </c>
      <c r="W472" s="360">
        <v>1000</v>
      </c>
    </row>
    <row r="473" spans="1:23">
      <c r="A473" s="360" t="s">
        <v>1408</v>
      </c>
      <c r="B473" s="360">
        <v>2013</v>
      </c>
      <c r="C473" s="360">
        <v>1</v>
      </c>
      <c r="D473" s="360">
        <v>136554788</v>
      </c>
      <c r="E473" s="360">
        <v>5012000</v>
      </c>
      <c r="F473" s="360">
        <v>270</v>
      </c>
      <c r="G473" s="360">
        <v>0</v>
      </c>
      <c r="H473" s="360">
        <v>530050</v>
      </c>
      <c r="I473" s="360" t="s">
        <v>177</v>
      </c>
      <c r="J473" s="361">
        <v>-1217.28</v>
      </c>
      <c r="L473" s="360">
        <v>17018354</v>
      </c>
      <c r="P473" s="360">
        <v>20039602</v>
      </c>
      <c r="R473" s="362">
        <v>20039602</v>
      </c>
      <c r="S473" s="360" t="s">
        <v>1137</v>
      </c>
      <c r="T473" s="360">
        <v>1001</v>
      </c>
      <c r="U473" s="360" t="s">
        <v>491</v>
      </c>
      <c r="V473" s="360" t="s">
        <v>317</v>
      </c>
      <c r="W473" s="360">
        <v>1000</v>
      </c>
    </row>
    <row r="474" spans="1:23">
      <c r="A474" s="360" t="s">
        <v>1408</v>
      </c>
      <c r="B474" s="360">
        <v>2013</v>
      </c>
      <c r="C474" s="360">
        <v>1</v>
      </c>
      <c r="D474" s="360">
        <v>136695978</v>
      </c>
      <c r="E474" s="360">
        <v>5012000</v>
      </c>
      <c r="F474" s="360">
        <v>270</v>
      </c>
      <c r="G474" s="360">
        <v>0</v>
      </c>
      <c r="H474" s="360">
        <v>545169</v>
      </c>
      <c r="I474" s="360" t="s">
        <v>183</v>
      </c>
      <c r="J474" s="361">
        <v>2508.21</v>
      </c>
      <c r="K474" s="360" t="s">
        <v>1138</v>
      </c>
      <c r="L474" s="360">
        <v>122423790</v>
      </c>
      <c r="P474" s="360">
        <v>20039602</v>
      </c>
      <c r="R474" s="362">
        <v>20039602</v>
      </c>
      <c r="S474" s="360" t="s">
        <v>1137</v>
      </c>
      <c r="T474" s="360">
        <v>1001</v>
      </c>
      <c r="U474" s="360" t="s">
        <v>491</v>
      </c>
      <c r="V474" s="360" t="s">
        <v>317</v>
      </c>
      <c r="W474" s="360">
        <v>1000</v>
      </c>
    </row>
    <row r="475" spans="1:23">
      <c r="A475" s="360" t="s">
        <v>1408</v>
      </c>
      <c r="B475" s="360">
        <v>2013</v>
      </c>
      <c r="C475" s="360">
        <v>1</v>
      </c>
      <c r="D475" s="360">
        <v>136695978</v>
      </c>
      <c r="E475" s="360">
        <v>5012000</v>
      </c>
      <c r="F475" s="360">
        <v>270</v>
      </c>
      <c r="G475" s="360">
        <v>0</v>
      </c>
      <c r="H475" s="360">
        <v>545169</v>
      </c>
      <c r="I475" s="360" t="s">
        <v>183</v>
      </c>
      <c r="J475" s="361">
        <v>689.58</v>
      </c>
      <c r="K475" s="360" t="s">
        <v>1136</v>
      </c>
      <c r="L475" s="360">
        <v>122423790</v>
      </c>
      <c r="P475" s="360">
        <v>20039602</v>
      </c>
      <c r="R475" s="362">
        <v>20039602</v>
      </c>
      <c r="S475" s="360" t="s">
        <v>1137</v>
      </c>
      <c r="T475" s="360">
        <v>1001</v>
      </c>
      <c r="U475" s="360" t="s">
        <v>491</v>
      </c>
      <c r="V475" s="360" t="s">
        <v>317</v>
      </c>
      <c r="W475" s="360">
        <v>1000</v>
      </c>
    </row>
    <row r="476" spans="1:23">
      <c r="A476" s="360" t="s">
        <v>1408</v>
      </c>
      <c r="B476" s="360">
        <v>2013</v>
      </c>
      <c r="C476" s="360">
        <v>1</v>
      </c>
      <c r="D476" s="360">
        <v>136695978</v>
      </c>
      <c r="E476" s="360">
        <v>5012000</v>
      </c>
      <c r="F476" s="360">
        <v>270</v>
      </c>
      <c r="G476" s="360">
        <v>0</v>
      </c>
      <c r="H476" s="360">
        <v>545169</v>
      </c>
      <c r="I476" s="360" t="s">
        <v>183</v>
      </c>
      <c r="J476" s="361">
        <v>1482.72</v>
      </c>
      <c r="K476" s="360" t="s">
        <v>1139</v>
      </c>
      <c r="L476" s="360">
        <v>122423790</v>
      </c>
      <c r="P476" s="360">
        <v>20039602</v>
      </c>
      <c r="R476" s="362">
        <v>20039602</v>
      </c>
      <c r="S476" s="360" t="s">
        <v>1137</v>
      </c>
      <c r="T476" s="360">
        <v>1001</v>
      </c>
      <c r="U476" s="360" t="s">
        <v>491</v>
      </c>
      <c r="V476" s="360" t="s">
        <v>317</v>
      </c>
      <c r="W476" s="360">
        <v>1000</v>
      </c>
    </row>
    <row r="477" spans="1:23">
      <c r="A477" s="360" t="s">
        <v>1408</v>
      </c>
      <c r="B477" s="360">
        <v>2013</v>
      </c>
      <c r="C477" s="360">
        <v>1</v>
      </c>
      <c r="D477" s="360">
        <v>136696781</v>
      </c>
      <c r="E477" s="360">
        <v>5012000</v>
      </c>
      <c r="F477" s="360">
        <v>270</v>
      </c>
      <c r="G477" s="360">
        <v>0</v>
      </c>
      <c r="H477" s="360">
        <v>545169</v>
      </c>
      <c r="I477" s="360" t="s">
        <v>183</v>
      </c>
      <c r="J477" s="361">
        <v>-4680.51</v>
      </c>
      <c r="L477" s="360">
        <v>17055877</v>
      </c>
      <c r="P477" s="360">
        <v>20039602</v>
      </c>
      <c r="R477" s="362">
        <v>20039602</v>
      </c>
      <c r="S477" s="360" t="s">
        <v>1137</v>
      </c>
      <c r="T477" s="360">
        <v>1001</v>
      </c>
      <c r="U477" s="360" t="s">
        <v>491</v>
      </c>
      <c r="V477" s="360" t="s">
        <v>317</v>
      </c>
      <c r="W477" s="360">
        <v>1000</v>
      </c>
    </row>
    <row r="478" spans="1:23">
      <c r="A478" s="360" t="s">
        <v>1408</v>
      </c>
      <c r="B478" s="360">
        <v>2013</v>
      </c>
      <c r="C478" s="360">
        <v>1</v>
      </c>
      <c r="D478" s="360">
        <v>136319787</v>
      </c>
      <c r="E478" s="360">
        <v>5012000</v>
      </c>
      <c r="F478" s="360">
        <v>280</v>
      </c>
      <c r="G478" s="360">
        <v>0</v>
      </c>
      <c r="H478" s="360">
        <v>610002</v>
      </c>
      <c r="I478" s="360" t="s">
        <v>188</v>
      </c>
      <c r="J478" s="361">
        <v>97.5</v>
      </c>
      <c r="L478" s="360">
        <v>36441036</v>
      </c>
      <c r="P478" s="360">
        <v>25836941</v>
      </c>
      <c r="R478" s="362">
        <v>25836941</v>
      </c>
      <c r="S478" s="360" t="s">
        <v>533</v>
      </c>
      <c r="T478" s="360">
        <v>1070</v>
      </c>
      <c r="U478" s="360" t="s">
        <v>358</v>
      </c>
      <c r="V478" s="360" t="s">
        <v>317</v>
      </c>
      <c r="W478" s="360">
        <v>1000</v>
      </c>
    </row>
    <row r="479" spans="1:23">
      <c r="A479" s="360" t="s">
        <v>1408</v>
      </c>
      <c r="B479" s="360">
        <v>2013</v>
      </c>
      <c r="C479" s="360">
        <v>1</v>
      </c>
      <c r="D479" s="360">
        <v>136322699</v>
      </c>
      <c r="E479" s="360">
        <v>5012000</v>
      </c>
      <c r="F479" s="360">
        <v>280</v>
      </c>
      <c r="G479" s="360">
        <v>0</v>
      </c>
      <c r="H479" s="360">
        <v>610316</v>
      </c>
      <c r="I479" s="360" t="s">
        <v>193</v>
      </c>
      <c r="J479" s="361">
        <v>390</v>
      </c>
      <c r="L479" s="360">
        <v>3743898</v>
      </c>
      <c r="P479" s="360">
        <v>25836941</v>
      </c>
      <c r="R479" s="362">
        <v>25836941</v>
      </c>
      <c r="S479" s="360" t="s">
        <v>533</v>
      </c>
      <c r="T479" s="360">
        <v>1070</v>
      </c>
      <c r="U479" s="360" t="s">
        <v>358</v>
      </c>
      <c r="V479" s="360" t="s">
        <v>317</v>
      </c>
      <c r="W479" s="360">
        <v>1000</v>
      </c>
    </row>
    <row r="480" spans="1:23">
      <c r="A480" s="360" t="s">
        <v>1408</v>
      </c>
      <c r="B480" s="360">
        <v>2013</v>
      </c>
      <c r="C480" s="360">
        <v>1</v>
      </c>
      <c r="D480" s="360">
        <v>136362306</v>
      </c>
      <c r="E480" s="360">
        <v>5012000</v>
      </c>
      <c r="F480" s="360">
        <v>280</v>
      </c>
      <c r="G480" s="360">
        <v>0</v>
      </c>
      <c r="H480" s="360">
        <v>610002</v>
      </c>
      <c r="I480" s="360" t="s">
        <v>188</v>
      </c>
      <c r="J480" s="361">
        <v>97.5</v>
      </c>
      <c r="L480" s="360">
        <v>36460936</v>
      </c>
      <c r="P480" s="360">
        <v>25836941</v>
      </c>
      <c r="R480" s="362">
        <v>25836941</v>
      </c>
      <c r="S480" s="360" t="s">
        <v>533</v>
      </c>
      <c r="T480" s="360">
        <v>1070</v>
      </c>
      <c r="U480" s="360" t="s">
        <v>358</v>
      </c>
      <c r="V480" s="360" t="s">
        <v>317</v>
      </c>
      <c r="W480" s="360">
        <v>1000</v>
      </c>
    </row>
    <row r="481" spans="1:23">
      <c r="A481" s="360" t="s">
        <v>1408</v>
      </c>
      <c r="B481" s="360">
        <v>2013</v>
      </c>
      <c r="C481" s="360">
        <v>1</v>
      </c>
      <c r="D481" s="360">
        <v>136366750</v>
      </c>
      <c r="E481" s="360">
        <v>5012000</v>
      </c>
      <c r="F481" s="360">
        <v>280</v>
      </c>
      <c r="G481" s="360">
        <v>0</v>
      </c>
      <c r="H481" s="360">
        <v>610316</v>
      </c>
      <c r="I481" s="360" t="s">
        <v>193</v>
      </c>
      <c r="J481" s="361">
        <v>390</v>
      </c>
      <c r="L481" s="360">
        <v>4626316</v>
      </c>
      <c r="P481" s="360">
        <v>25836941</v>
      </c>
      <c r="R481" s="362">
        <v>25836941</v>
      </c>
      <c r="S481" s="360" t="s">
        <v>533</v>
      </c>
      <c r="T481" s="360">
        <v>1070</v>
      </c>
      <c r="U481" s="360" t="s">
        <v>358</v>
      </c>
      <c r="V481" s="360" t="s">
        <v>317</v>
      </c>
      <c r="W481" s="360">
        <v>1000</v>
      </c>
    </row>
    <row r="482" spans="1:23">
      <c r="A482" s="360" t="s">
        <v>1408</v>
      </c>
      <c r="B482" s="360">
        <v>2013</v>
      </c>
      <c r="C482" s="360">
        <v>1</v>
      </c>
      <c r="D482" s="360">
        <v>136521565</v>
      </c>
      <c r="E482" s="360">
        <v>5012000</v>
      </c>
      <c r="F482" s="360">
        <v>280</v>
      </c>
      <c r="G482" s="360">
        <v>0</v>
      </c>
      <c r="H482" s="360">
        <v>610002</v>
      </c>
      <c r="I482" s="360" t="s">
        <v>188</v>
      </c>
      <c r="J482" s="361">
        <v>260</v>
      </c>
      <c r="L482" s="360">
        <v>3743898</v>
      </c>
      <c r="P482" s="360">
        <v>25836941</v>
      </c>
      <c r="R482" s="362">
        <v>25836941</v>
      </c>
      <c r="S482" s="360" t="s">
        <v>533</v>
      </c>
      <c r="T482" s="360">
        <v>1070</v>
      </c>
      <c r="U482" s="360" t="s">
        <v>358</v>
      </c>
      <c r="V482" s="360" t="s">
        <v>317</v>
      </c>
      <c r="W482" s="360">
        <v>1000</v>
      </c>
    </row>
    <row r="483" spans="1:23">
      <c r="A483" s="360" t="s">
        <v>1408</v>
      </c>
      <c r="B483" s="360">
        <v>2013</v>
      </c>
      <c r="C483" s="360">
        <v>1</v>
      </c>
      <c r="D483" s="360">
        <v>136562472</v>
      </c>
      <c r="E483" s="360">
        <v>5012000</v>
      </c>
      <c r="F483" s="360">
        <v>280</v>
      </c>
      <c r="G483" s="360">
        <v>0</v>
      </c>
      <c r="H483" s="360">
        <v>610316</v>
      </c>
      <c r="I483" s="360" t="s">
        <v>193</v>
      </c>
      <c r="J483" s="361">
        <v>260</v>
      </c>
      <c r="L483" s="360">
        <v>3743898</v>
      </c>
      <c r="P483" s="360">
        <v>25836941</v>
      </c>
      <c r="R483" s="362">
        <v>25836941</v>
      </c>
      <c r="S483" s="360" t="s">
        <v>533</v>
      </c>
      <c r="T483" s="360">
        <v>1070</v>
      </c>
      <c r="U483" s="360" t="s">
        <v>358</v>
      </c>
      <c r="V483" s="360" t="s">
        <v>317</v>
      </c>
      <c r="W483" s="360">
        <v>1000</v>
      </c>
    </row>
    <row r="484" spans="1:23">
      <c r="A484" s="360" t="s">
        <v>1408</v>
      </c>
      <c r="B484" s="360">
        <v>2013</v>
      </c>
      <c r="C484" s="360">
        <v>1</v>
      </c>
      <c r="D484" s="360">
        <v>136590744</v>
      </c>
      <c r="E484" s="360">
        <v>5012000</v>
      </c>
      <c r="F484" s="360">
        <v>280</v>
      </c>
      <c r="G484" s="360">
        <v>0</v>
      </c>
      <c r="H484" s="360">
        <v>610002</v>
      </c>
      <c r="I484" s="360" t="s">
        <v>188</v>
      </c>
      <c r="J484" s="361">
        <v>-260</v>
      </c>
      <c r="L484" s="360">
        <v>3743898</v>
      </c>
      <c r="P484" s="360">
        <v>25836941</v>
      </c>
      <c r="R484" s="362">
        <v>25836941</v>
      </c>
      <c r="S484" s="360" t="s">
        <v>533</v>
      </c>
      <c r="T484" s="360">
        <v>1070</v>
      </c>
      <c r="U484" s="360" t="s">
        <v>358</v>
      </c>
      <c r="V484" s="360" t="s">
        <v>317</v>
      </c>
      <c r="W484" s="360">
        <v>1000</v>
      </c>
    </row>
    <row r="485" spans="1:23">
      <c r="A485" s="360" t="s">
        <v>1408</v>
      </c>
      <c r="B485" s="360">
        <v>2013</v>
      </c>
      <c r="C485" s="360">
        <v>1</v>
      </c>
      <c r="D485" s="360">
        <v>136592223</v>
      </c>
      <c r="E485" s="360">
        <v>5012000</v>
      </c>
      <c r="F485" s="360">
        <v>280</v>
      </c>
      <c r="G485" s="360">
        <v>0</v>
      </c>
      <c r="H485" s="360">
        <v>610316</v>
      </c>
      <c r="I485" s="360" t="s">
        <v>193</v>
      </c>
      <c r="J485" s="361">
        <v>260</v>
      </c>
      <c r="L485" s="360">
        <v>3743898</v>
      </c>
      <c r="P485" s="360">
        <v>25836941</v>
      </c>
      <c r="R485" s="362">
        <v>25836941</v>
      </c>
      <c r="S485" s="360" t="s">
        <v>533</v>
      </c>
      <c r="T485" s="360">
        <v>1070</v>
      </c>
      <c r="U485" s="360" t="s">
        <v>358</v>
      </c>
      <c r="V485" s="360" t="s">
        <v>317</v>
      </c>
      <c r="W485" s="360">
        <v>1000</v>
      </c>
    </row>
    <row r="486" spans="1:23">
      <c r="A486" s="360" t="s">
        <v>1408</v>
      </c>
      <c r="B486" s="360">
        <v>2013</v>
      </c>
      <c r="C486" s="360">
        <v>1</v>
      </c>
      <c r="D486" s="360">
        <v>136322700</v>
      </c>
      <c r="E486" s="360">
        <v>5012000</v>
      </c>
      <c r="F486" s="360">
        <v>280</v>
      </c>
      <c r="G486" s="360">
        <v>0</v>
      </c>
      <c r="H486" s="360">
        <v>610316</v>
      </c>
      <c r="I486" s="360" t="s">
        <v>193</v>
      </c>
      <c r="J486" s="361">
        <v>260</v>
      </c>
      <c r="L486" s="360">
        <v>3743902</v>
      </c>
      <c r="P486" s="360">
        <v>25836945</v>
      </c>
      <c r="R486" s="362">
        <v>25836945</v>
      </c>
      <c r="S486" s="360" t="s">
        <v>534</v>
      </c>
      <c r="T486" s="360">
        <v>1070</v>
      </c>
      <c r="U486" s="360" t="s">
        <v>358</v>
      </c>
      <c r="V486" s="360" t="s">
        <v>317</v>
      </c>
      <c r="W486" s="360">
        <v>1000</v>
      </c>
    </row>
    <row r="487" spans="1:23">
      <c r="A487" s="360" t="s">
        <v>1408</v>
      </c>
      <c r="B487" s="360">
        <v>2013</v>
      </c>
      <c r="C487" s="360">
        <v>1</v>
      </c>
      <c r="D487" s="360">
        <v>136366751</v>
      </c>
      <c r="E487" s="360">
        <v>5012000</v>
      </c>
      <c r="F487" s="360">
        <v>280</v>
      </c>
      <c r="G487" s="360">
        <v>0</v>
      </c>
      <c r="H487" s="360">
        <v>610316</v>
      </c>
      <c r="I487" s="360" t="s">
        <v>193</v>
      </c>
      <c r="J487" s="361">
        <v>260</v>
      </c>
      <c r="L487" s="360">
        <v>4626324</v>
      </c>
      <c r="P487" s="360">
        <v>25836945</v>
      </c>
      <c r="R487" s="362">
        <v>25836945</v>
      </c>
      <c r="S487" s="360" t="s">
        <v>534</v>
      </c>
      <c r="T487" s="360">
        <v>1070</v>
      </c>
      <c r="U487" s="360" t="s">
        <v>358</v>
      </c>
      <c r="V487" s="360" t="s">
        <v>317</v>
      </c>
      <c r="W487" s="360">
        <v>1000</v>
      </c>
    </row>
    <row r="488" spans="1:23">
      <c r="A488" s="360" t="s">
        <v>1408</v>
      </c>
      <c r="B488" s="360">
        <v>2013</v>
      </c>
      <c r="C488" s="360">
        <v>1</v>
      </c>
      <c r="D488" s="360">
        <v>136521566</v>
      </c>
      <c r="E488" s="360">
        <v>5012000</v>
      </c>
      <c r="F488" s="360">
        <v>280</v>
      </c>
      <c r="G488" s="360">
        <v>0</v>
      </c>
      <c r="H488" s="360">
        <v>610002</v>
      </c>
      <c r="I488" s="360" t="s">
        <v>188</v>
      </c>
      <c r="J488" s="361">
        <v>260</v>
      </c>
      <c r="L488" s="360">
        <v>3743902</v>
      </c>
      <c r="P488" s="360">
        <v>25836945</v>
      </c>
      <c r="R488" s="362">
        <v>25836945</v>
      </c>
      <c r="S488" s="360" t="s">
        <v>534</v>
      </c>
      <c r="T488" s="360">
        <v>1070</v>
      </c>
      <c r="U488" s="360" t="s">
        <v>358</v>
      </c>
      <c r="V488" s="360" t="s">
        <v>317</v>
      </c>
      <c r="W488" s="360">
        <v>1000</v>
      </c>
    </row>
    <row r="489" spans="1:23">
      <c r="A489" s="360" t="s">
        <v>1408</v>
      </c>
      <c r="B489" s="360">
        <v>2013</v>
      </c>
      <c r="C489" s="360">
        <v>1</v>
      </c>
      <c r="D489" s="360">
        <v>136562473</v>
      </c>
      <c r="E489" s="360">
        <v>5012000</v>
      </c>
      <c r="F489" s="360">
        <v>280</v>
      </c>
      <c r="G489" s="360">
        <v>0</v>
      </c>
      <c r="H489" s="360">
        <v>610316</v>
      </c>
      <c r="I489" s="360" t="s">
        <v>193</v>
      </c>
      <c r="J489" s="361">
        <v>260</v>
      </c>
      <c r="L489" s="360">
        <v>3743902</v>
      </c>
      <c r="P489" s="360">
        <v>25836945</v>
      </c>
      <c r="R489" s="362">
        <v>25836945</v>
      </c>
      <c r="S489" s="360" t="s">
        <v>534</v>
      </c>
      <c r="T489" s="360">
        <v>1070</v>
      </c>
      <c r="U489" s="360" t="s">
        <v>358</v>
      </c>
      <c r="V489" s="360" t="s">
        <v>317</v>
      </c>
      <c r="W489" s="360">
        <v>1000</v>
      </c>
    </row>
    <row r="490" spans="1:23">
      <c r="A490" s="360" t="s">
        <v>1408</v>
      </c>
      <c r="B490" s="360">
        <v>2013</v>
      </c>
      <c r="C490" s="360">
        <v>1</v>
      </c>
      <c r="D490" s="360">
        <v>136590745</v>
      </c>
      <c r="E490" s="360">
        <v>5012000</v>
      </c>
      <c r="F490" s="360">
        <v>280</v>
      </c>
      <c r="G490" s="360">
        <v>0</v>
      </c>
      <c r="H490" s="360">
        <v>610002</v>
      </c>
      <c r="I490" s="360" t="s">
        <v>188</v>
      </c>
      <c r="J490" s="361">
        <v>-260</v>
      </c>
      <c r="L490" s="360">
        <v>3743902</v>
      </c>
      <c r="P490" s="360">
        <v>25836945</v>
      </c>
      <c r="R490" s="362">
        <v>25836945</v>
      </c>
      <c r="S490" s="360" t="s">
        <v>534</v>
      </c>
      <c r="T490" s="360">
        <v>1070</v>
      </c>
      <c r="U490" s="360" t="s">
        <v>358</v>
      </c>
      <c r="V490" s="360" t="s">
        <v>317</v>
      </c>
      <c r="W490" s="360">
        <v>1000</v>
      </c>
    </row>
    <row r="491" spans="1:23">
      <c r="A491" s="360" t="s">
        <v>1408</v>
      </c>
      <c r="B491" s="360">
        <v>2013</v>
      </c>
      <c r="C491" s="360">
        <v>1</v>
      </c>
      <c r="D491" s="360">
        <v>136592224</v>
      </c>
      <c r="E491" s="360">
        <v>5012000</v>
      </c>
      <c r="F491" s="360">
        <v>280</v>
      </c>
      <c r="G491" s="360">
        <v>0</v>
      </c>
      <c r="H491" s="360">
        <v>610316</v>
      </c>
      <c r="I491" s="360" t="s">
        <v>193</v>
      </c>
      <c r="J491" s="361">
        <v>260</v>
      </c>
      <c r="L491" s="360">
        <v>3743902</v>
      </c>
      <c r="P491" s="360">
        <v>25836945</v>
      </c>
      <c r="R491" s="362">
        <v>25836945</v>
      </c>
      <c r="S491" s="360" t="s">
        <v>534</v>
      </c>
      <c r="T491" s="360">
        <v>1070</v>
      </c>
      <c r="U491" s="360" t="s">
        <v>358</v>
      </c>
      <c r="V491" s="360" t="s">
        <v>317</v>
      </c>
      <c r="W491" s="360">
        <v>1000</v>
      </c>
    </row>
    <row r="492" spans="1:23">
      <c r="A492" s="360" t="s">
        <v>1408</v>
      </c>
      <c r="B492" s="360">
        <v>2013</v>
      </c>
      <c r="C492" s="360">
        <v>1</v>
      </c>
      <c r="D492" s="360">
        <v>136456690</v>
      </c>
      <c r="E492" s="360">
        <v>5012000</v>
      </c>
      <c r="F492" s="360">
        <v>280</v>
      </c>
      <c r="G492" s="360">
        <v>0</v>
      </c>
      <c r="H492" s="360">
        <v>610316</v>
      </c>
      <c r="I492" s="360" t="s">
        <v>193</v>
      </c>
      <c r="J492" s="361">
        <v>260</v>
      </c>
      <c r="L492" s="360">
        <v>3743908</v>
      </c>
      <c r="P492" s="360">
        <v>25836970</v>
      </c>
      <c r="R492" s="362">
        <v>25836970</v>
      </c>
      <c r="S492" s="360" t="s">
        <v>1885</v>
      </c>
      <c r="T492" s="360">
        <v>1070</v>
      </c>
      <c r="U492" s="360" t="s">
        <v>358</v>
      </c>
      <c r="V492" s="360" t="s">
        <v>317</v>
      </c>
      <c r="W492" s="360">
        <v>1000</v>
      </c>
    </row>
    <row r="493" spans="1:23">
      <c r="A493" s="360" t="s">
        <v>1408</v>
      </c>
      <c r="B493" s="360">
        <v>2013</v>
      </c>
      <c r="C493" s="360">
        <v>1</v>
      </c>
      <c r="D493" s="360">
        <v>136467232</v>
      </c>
      <c r="E493" s="360">
        <v>5012000</v>
      </c>
      <c r="F493" s="360">
        <v>280</v>
      </c>
      <c r="G493" s="360">
        <v>0</v>
      </c>
      <c r="H493" s="360">
        <v>610316</v>
      </c>
      <c r="I493" s="360" t="s">
        <v>193</v>
      </c>
      <c r="J493" s="361">
        <v>260</v>
      </c>
      <c r="L493" s="360">
        <v>3743908</v>
      </c>
      <c r="P493" s="360">
        <v>25836970</v>
      </c>
      <c r="R493" s="362">
        <v>25836970</v>
      </c>
      <c r="S493" s="360" t="s">
        <v>1885</v>
      </c>
      <c r="T493" s="360">
        <v>1070</v>
      </c>
      <c r="U493" s="360" t="s">
        <v>358</v>
      </c>
      <c r="V493" s="360" t="s">
        <v>317</v>
      </c>
      <c r="W493" s="360">
        <v>1000</v>
      </c>
    </row>
    <row r="494" spans="1:23">
      <c r="A494" s="360" t="s">
        <v>1408</v>
      </c>
      <c r="B494" s="360">
        <v>2013</v>
      </c>
      <c r="C494" s="360">
        <v>1</v>
      </c>
      <c r="D494" s="360">
        <v>136374793</v>
      </c>
      <c r="E494" s="360">
        <v>5012000</v>
      </c>
      <c r="F494" s="360">
        <v>280</v>
      </c>
      <c r="G494" s="360">
        <v>0</v>
      </c>
      <c r="H494" s="360">
        <v>530050</v>
      </c>
      <c r="I494" s="360" t="s">
        <v>177</v>
      </c>
      <c r="J494" s="361">
        <v>1426</v>
      </c>
      <c r="L494" s="360">
        <v>5601990328</v>
      </c>
      <c r="M494" s="360">
        <v>412686</v>
      </c>
      <c r="N494" s="360" t="s">
        <v>535</v>
      </c>
      <c r="P494" s="360">
        <v>25889207</v>
      </c>
      <c r="R494" s="362">
        <v>25889207</v>
      </c>
      <c r="S494" s="360" t="s">
        <v>536</v>
      </c>
      <c r="T494" s="360">
        <v>1070</v>
      </c>
      <c r="U494" s="360" t="s">
        <v>358</v>
      </c>
      <c r="V494" s="360" t="s">
        <v>317</v>
      </c>
      <c r="W494" s="360">
        <v>1000</v>
      </c>
    </row>
    <row r="495" spans="1:23">
      <c r="A495" s="360" t="s">
        <v>1408</v>
      </c>
      <c r="B495" s="360">
        <v>2013</v>
      </c>
      <c r="C495" s="360">
        <v>1</v>
      </c>
      <c r="D495" s="360">
        <v>136212968</v>
      </c>
      <c r="E495" s="360">
        <v>5012000</v>
      </c>
      <c r="F495" s="360">
        <v>517000</v>
      </c>
      <c r="G495" s="360">
        <v>0</v>
      </c>
      <c r="H495" s="360">
        <v>530190</v>
      </c>
      <c r="I495" s="360" t="s">
        <v>143</v>
      </c>
      <c r="J495" s="361">
        <v>-6500</v>
      </c>
      <c r="K495" s="360" t="s">
        <v>537</v>
      </c>
      <c r="L495" s="360">
        <v>122361114</v>
      </c>
      <c r="P495" s="360">
        <v>25949524</v>
      </c>
      <c r="R495" s="362">
        <v>25949524</v>
      </c>
      <c r="S495" s="360" t="s">
        <v>1886</v>
      </c>
      <c r="T495" s="360">
        <v>1058</v>
      </c>
      <c r="U495" s="360" t="s">
        <v>480</v>
      </c>
      <c r="V495" s="360" t="s">
        <v>317</v>
      </c>
      <c r="W495" s="360">
        <v>1000</v>
      </c>
    </row>
    <row r="496" spans="1:23">
      <c r="A496" s="360" t="s">
        <v>1408</v>
      </c>
      <c r="B496" s="360">
        <v>2013</v>
      </c>
      <c r="C496" s="360">
        <v>1</v>
      </c>
      <c r="D496" s="360">
        <v>136699188</v>
      </c>
      <c r="E496" s="360">
        <v>5012000</v>
      </c>
      <c r="F496" s="360">
        <v>517000</v>
      </c>
      <c r="G496" s="360">
        <v>0</v>
      </c>
      <c r="H496" s="360">
        <v>530190</v>
      </c>
      <c r="I496" s="360" t="s">
        <v>143</v>
      </c>
      <c r="J496" s="361">
        <v>6500</v>
      </c>
      <c r="K496" s="360" t="s">
        <v>537</v>
      </c>
      <c r="L496" s="360">
        <v>122423838</v>
      </c>
      <c r="P496" s="360">
        <v>25949524</v>
      </c>
      <c r="R496" s="362">
        <v>25949524</v>
      </c>
      <c r="S496" s="360" t="s">
        <v>1886</v>
      </c>
      <c r="T496" s="360">
        <v>1058</v>
      </c>
      <c r="U496" s="360" t="s">
        <v>480</v>
      </c>
      <c r="V496" s="360" t="s">
        <v>317</v>
      </c>
      <c r="W496" s="360">
        <v>1000</v>
      </c>
    </row>
    <row r="497" spans="1:23">
      <c r="A497" s="360" t="s">
        <v>1408</v>
      </c>
      <c r="B497" s="360">
        <v>2013</v>
      </c>
      <c r="C497" s="360">
        <v>1</v>
      </c>
      <c r="D497" s="360">
        <v>136212968</v>
      </c>
      <c r="E497" s="360">
        <v>5012000</v>
      </c>
      <c r="F497" s="360">
        <v>517000</v>
      </c>
      <c r="G497" s="360">
        <v>0</v>
      </c>
      <c r="H497" s="360">
        <v>530190</v>
      </c>
      <c r="I497" s="360" t="s">
        <v>143</v>
      </c>
      <c r="J497" s="361">
        <v>-2242.12</v>
      </c>
      <c r="K497" s="360" t="s">
        <v>538</v>
      </c>
      <c r="L497" s="360">
        <v>122361114</v>
      </c>
      <c r="P497" s="360">
        <v>25952926</v>
      </c>
      <c r="R497" s="362">
        <v>25952926</v>
      </c>
      <c r="S497" s="360" t="s">
        <v>539</v>
      </c>
      <c r="T497" s="360">
        <v>1058</v>
      </c>
      <c r="U497" s="360" t="s">
        <v>480</v>
      </c>
      <c r="V497" s="360" t="s">
        <v>317</v>
      </c>
      <c r="W497" s="360">
        <v>1000</v>
      </c>
    </row>
    <row r="498" spans="1:23">
      <c r="A498" s="360" t="s">
        <v>1408</v>
      </c>
      <c r="B498" s="360">
        <v>2013</v>
      </c>
      <c r="C498" s="360">
        <v>1</v>
      </c>
      <c r="D498" s="360">
        <v>136212968</v>
      </c>
      <c r="E498" s="360">
        <v>5012000</v>
      </c>
      <c r="F498" s="360">
        <v>517000</v>
      </c>
      <c r="G498" s="360">
        <v>0</v>
      </c>
      <c r="H498" s="360">
        <v>530190</v>
      </c>
      <c r="I498" s="360" t="s">
        <v>143</v>
      </c>
      <c r="J498" s="361">
        <v>-8812.98</v>
      </c>
      <c r="K498" s="360" t="s">
        <v>540</v>
      </c>
      <c r="L498" s="360">
        <v>122361114</v>
      </c>
      <c r="P498" s="360">
        <v>25952926</v>
      </c>
      <c r="R498" s="362">
        <v>25952926</v>
      </c>
      <c r="S498" s="360" t="s">
        <v>539</v>
      </c>
      <c r="T498" s="360">
        <v>1058</v>
      </c>
      <c r="U498" s="360" t="s">
        <v>480</v>
      </c>
      <c r="V498" s="360" t="s">
        <v>317</v>
      </c>
      <c r="W498" s="360">
        <v>1000</v>
      </c>
    </row>
    <row r="499" spans="1:23">
      <c r="A499" s="360" t="s">
        <v>1408</v>
      </c>
      <c r="B499" s="360">
        <v>2013</v>
      </c>
      <c r="C499" s="360">
        <v>1</v>
      </c>
      <c r="D499" s="360">
        <v>136699188</v>
      </c>
      <c r="E499" s="360">
        <v>5012000</v>
      </c>
      <c r="F499" s="360">
        <v>517000</v>
      </c>
      <c r="G499" s="360">
        <v>0</v>
      </c>
      <c r="H499" s="360">
        <v>530190</v>
      </c>
      <c r="I499" s="360" t="s">
        <v>143</v>
      </c>
      <c r="J499" s="361">
        <v>2242.12</v>
      </c>
      <c r="K499" s="360" t="s">
        <v>538</v>
      </c>
      <c r="L499" s="360">
        <v>122423838</v>
      </c>
      <c r="P499" s="360">
        <v>25952926</v>
      </c>
      <c r="R499" s="362">
        <v>25952926</v>
      </c>
      <c r="S499" s="360" t="s">
        <v>539</v>
      </c>
      <c r="T499" s="360">
        <v>1058</v>
      </c>
      <c r="U499" s="360" t="s">
        <v>480</v>
      </c>
      <c r="V499" s="360" t="s">
        <v>317</v>
      </c>
      <c r="W499" s="360">
        <v>1000</v>
      </c>
    </row>
    <row r="500" spans="1:23">
      <c r="A500" s="360" t="s">
        <v>1408</v>
      </c>
      <c r="B500" s="360">
        <v>2013</v>
      </c>
      <c r="C500" s="360">
        <v>1</v>
      </c>
      <c r="D500" s="360">
        <v>136699188</v>
      </c>
      <c r="E500" s="360">
        <v>5012000</v>
      </c>
      <c r="F500" s="360">
        <v>517000</v>
      </c>
      <c r="G500" s="360">
        <v>0</v>
      </c>
      <c r="H500" s="360">
        <v>530190</v>
      </c>
      <c r="I500" s="360" t="s">
        <v>143</v>
      </c>
      <c r="J500" s="361">
        <v>8812.98</v>
      </c>
      <c r="K500" s="360" t="s">
        <v>540</v>
      </c>
      <c r="L500" s="360">
        <v>122423838</v>
      </c>
      <c r="P500" s="360">
        <v>25952926</v>
      </c>
      <c r="R500" s="362">
        <v>25952926</v>
      </c>
      <c r="S500" s="360" t="s">
        <v>539</v>
      </c>
      <c r="T500" s="360">
        <v>1058</v>
      </c>
      <c r="U500" s="360" t="s">
        <v>480</v>
      </c>
      <c r="V500" s="360" t="s">
        <v>317</v>
      </c>
      <c r="W500" s="360">
        <v>1000</v>
      </c>
    </row>
    <row r="501" spans="1:23">
      <c r="A501" s="360" t="s">
        <v>1408</v>
      </c>
      <c r="B501" s="360">
        <v>2013</v>
      </c>
      <c r="C501" s="360">
        <v>1</v>
      </c>
      <c r="D501" s="360">
        <v>136212968</v>
      </c>
      <c r="E501" s="360">
        <v>5012000</v>
      </c>
      <c r="F501" s="360">
        <v>517000</v>
      </c>
      <c r="G501" s="360">
        <v>0</v>
      </c>
      <c r="H501" s="360">
        <v>530190</v>
      </c>
      <c r="I501" s="360" t="s">
        <v>143</v>
      </c>
      <c r="J501" s="361">
        <v>-540.79</v>
      </c>
      <c r="K501" s="360" t="s">
        <v>541</v>
      </c>
      <c r="L501" s="360">
        <v>122361114</v>
      </c>
      <c r="P501" s="360">
        <v>25959766</v>
      </c>
      <c r="R501" s="362">
        <v>25959766</v>
      </c>
      <c r="S501" s="360" t="s">
        <v>542</v>
      </c>
      <c r="T501" s="360">
        <v>1058</v>
      </c>
      <c r="U501" s="360" t="s">
        <v>480</v>
      </c>
      <c r="V501" s="360" t="s">
        <v>317</v>
      </c>
      <c r="W501" s="360">
        <v>1000</v>
      </c>
    </row>
    <row r="502" spans="1:23">
      <c r="A502" s="360" t="s">
        <v>1408</v>
      </c>
      <c r="B502" s="360">
        <v>2013</v>
      </c>
      <c r="C502" s="360">
        <v>1</v>
      </c>
      <c r="D502" s="360">
        <v>136699188</v>
      </c>
      <c r="E502" s="360">
        <v>5012000</v>
      </c>
      <c r="F502" s="360">
        <v>517000</v>
      </c>
      <c r="G502" s="360">
        <v>0</v>
      </c>
      <c r="H502" s="360">
        <v>530190</v>
      </c>
      <c r="I502" s="360" t="s">
        <v>143</v>
      </c>
      <c r="J502" s="361">
        <v>540.79</v>
      </c>
      <c r="K502" s="360" t="s">
        <v>541</v>
      </c>
      <c r="L502" s="360">
        <v>122423838</v>
      </c>
      <c r="P502" s="360">
        <v>25959766</v>
      </c>
      <c r="R502" s="362">
        <v>25959766</v>
      </c>
      <c r="S502" s="360" t="s">
        <v>542</v>
      </c>
      <c r="T502" s="360">
        <v>1058</v>
      </c>
      <c r="U502" s="360" t="s">
        <v>480</v>
      </c>
      <c r="V502" s="360" t="s">
        <v>317</v>
      </c>
      <c r="W502" s="360">
        <v>1000</v>
      </c>
    </row>
    <row r="503" spans="1:23">
      <c r="A503" s="360" t="s">
        <v>1408</v>
      </c>
      <c r="B503" s="360">
        <v>2013</v>
      </c>
      <c r="C503" s="360">
        <v>1</v>
      </c>
      <c r="D503" s="360">
        <v>136650506</v>
      </c>
      <c r="E503" s="360">
        <v>5012000</v>
      </c>
      <c r="F503" s="360">
        <v>519005</v>
      </c>
      <c r="G503" s="360">
        <v>0</v>
      </c>
      <c r="H503" s="360">
        <v>530050</v>
      </c>
      <c r="I503" s="360" t="s">
        <v>177</v>
      </c>
      <c r="J503" s="361">
        <v>25200</v>
      </c>
      <c r="K503" s="360" t="s">
        <v>1887</v>
      </c>
      <c r="L503" s="360">
        <v>5602003587</v>
      </c>
      <c r="M503" s="360">
        <v>109202</v>
      </c>
      <c r="N503" s="360" t="s">
        <v>500</v>
      </c>
      <c r="P503" s="360">
        <v>25964749</v>
      </c>
      <c r="R503" s="362">
        <v>25964749</v>
      </c>
      <c r="S503" s="360" t="s">
        <v>543</v>
      </c>
      <c r="T503" s="360">
        <v>1078</v>
      </c>
      <c r="U503" s="360" t="s">
        <v>366</v>
      </c>
      <c r="V503" s="360" t="s">
        <v>317</v>
      </c>
      <c r="W503" s="360">
        <v>1000</v>
      </c>
    </row>
    <row r="504" spans="1:23">
      <c r="A504" s="360" t="s">
        <v>1408</v>
      </c>
      <c r="B504" s="360">
        <v>2013</v>
      </c>
      <c r="C504" s="360">
        <v>1</v>
      </c>
      <c r="D504" s="360">
        <v>136650506</v>
      </c>
      <c r="E504" s="360">
        <v>5012000</v>
      </c>
      <c r="F504" s="360">
        <v>519005</v>
      </c>
      <c r="G504" s="360">
        <v>0</v>
      </c>
      <c r="H504" s="360">
        <v>530050</v>
      </c>
      <c r="I504" s="360" t="s">
        <v>177</v>
      </c>
      <c r="J504" s="361">
        <v>1023.75</v>
      </c>
      <c r="K504" s="360" t="s">
        <v>1888</v>
      </c>
      <c r="L504" s="360">
        <v>5602003587</v>
      </c>
      <c r="M504" s="360">
        <v>109202</v>
      </c>
      <c r="N504" s="360" t="s">
        <v>500</v>
      </c>
      <c r="P504" s="360">
        <v>25964749</v>
      </c>
      <c r="R504" s="362">
        <v>25964749</v>
      </c>
      <c r="S504" s="360" t="s">
        <v>543</v>
      </c>
      <c r="T504" s="360">
        <v>1078</v>
      </c>
      <c r="U504" s="360" t="s">
        <v>366</v>
      </c>
      <c r="V504" s="360" t="s">
        <v>317</v>
      </c>
      <c r="W504" s="360">
        <v>1000</v>
      </c>
    </row>
    <row r="505" spans="1:23">
      <c r="A505" s="360" t="s">
        <v>1408</v>
      </c>
      <c r="B505" s="360">
        <v>2013</v>
      </c>
      <c r="C505" s="360">
        <v>1</v>
      </c>
      <c r="D505" s="360">
        <v>136650687</v>
      </c>
      <c r="E505" s="360">
        <v>5012000</v>
      </c>
      <c r="F505" s="360">
        <v>519005</v>
      </c>
      <c r="G505" s="360">
        <v>0</v>
      </c>
      <c r="H505" s="360">
        <v>530050</v>
      </c>
      <c r="I505" s="360" t="s">
        <v>177</v>
      </c>
      <c r="J505" s="361">
        <v>-4226.25</v>
      </c>
      <c r="K505" s="360" t="s">
        <v>1889</v>
      </c>
      <c r="L505" s="360">
        <v>5602003690</v>
      </c>
      <c r="M505" s="360">
        <v>109202</v>
      </c>
      <c r="N505" s="360" t="s">
        <v>500</v>
      </c>
      <c r="P505" s="360">
        <v>25964749</v>
      </c>
      <c r="R505" s="362">
        <v>25964749</v>
      </c>
      <c r="S505" s="360" t="s">
        <v>543</v>
      </c>
      <c r="T505" s="360">
        <v>1078</v>
      </c>
      <c r="U505" s="360" t="s">
        <v>366</v>
      </c>
      <c r="V505" s="360" t="s">
        <v>317</v>
      </c>
      <c r="W505" s="360">
        <v>1000</v>
      </c>
    </row>
    <row r="506" spans="1:23">
      <c r="A506" s="360" t="s">
        <v>1408</v>
      </c>
      <c r="B506" s="360">
        <v>2013</v>
      </c>
      <c r="C506" s="360">
        <v>1</v>
      </c>
      <c r="D506" s="360">
        <v>136650687</v>
      </c>
      <c r="E506" s="360">
        <v>5012000</v>
      </c>
      <c r="F506" s="360">
        <v>519005</v>
      </c>
      <c r="G506" s="360">
        <v>0</v>
      </c>
      <c r="H506" s="360">
        <v>530050</v>
      </c>
      <c r="I506" s="360" t="s">
        <v>177</v>
      </c>
      <c r="J506" s="361">
        <v>-1023.75</v>
      </c>
      <c r="K506" s="360" t="s">
        <v>1890</v>
      </c>
      <c r="L506" s="360">
        <v>5602003690</v>
      </c>
      <c r="M506" s="360">
        <v>109202</v>
      </c>
      <c r="N506" s="360" t="s">
        <v>500</v>
      </c>
      <c r="P506" s="360">
        <v>25964749</v>
      </c>
      <c r="R506" s="362">
        <v>25964749</v>
      </c>
      <c r="S506" s="360" t="s">
        <v>543</v>
      </c>
      <c r="T506" s="360">
        <v>1078</v>
      </c>
      <c r="U506" s="360" t="s">
        <v>366</v>
      </c>
      <c r="V506" s="360" t="s">
        <v>317</v>
      </c>
      <c r="W506" s="360">
        <v>1000</v>
      </c>
    </row>
    <row r="507" spans="1:23">
      <c r="A507" s="360" t="s">
        <v>1408</v>
      </c>
      <c r="B507" s="360">
        <v>2013</v>
      </c>
      <c r="C507" s="360">
        <v>1</v>
      </c>
      <c r="D507" s="360">
        <v>136212963</v>
      </c>
      <c r="E507" s="360">
        <v>5012000</v>
      </c>
      <c r="F507" s="360">
        <v>519005</v>
      </c>
      <c r="G507" s="360">
        <v>0</v>
      </c>
      <c r="H507" s="360">
        <v>530050</v>
      </c>
      <c r="I507" s="360" t="s">
        <v>177</v>
      </c>
      <c r="J507" s="361">
        <v>-15000</v>
      </c>
      <c r="K507" s="360" t="s">
        <v>544</v>
      </c>
      <c r="L507" s="360">
        <v>122360710</v>
      </c>
      <c r="P507" s="360">
        <v>25964749</v>
      </c>
      <c r="R507" s="362">
        <v>25964749</v>
      </c>
      <c r="S507" s="360" t="s">
        <v>543</v>
      </c>
      <c r="T507" s="360">
        <v>1078</v>
      </c>
      <c r="U507" s="360" t="s">
        <v>366</v>
      </c>
      <c r="V507" s="360" t="s">
        <v>317</v>
      </c>
      <c r="W507" s="360">
        <v>1000</v>
      </c>
    </row>
    <row r="508" spans="1:23">
      <c r="A508" s="360" t="s">
        <v>1408</v>
      </c>
      <c r="B508" s="360">
        <v>2013</v>
      </c>
      <c r="C508" s="360">
        <v>1</v>
      </c>
      <c r="D508" s="360">
        <v>136212968</v>
      </c>
      <c r="E508" s="360">
        <v>5012000</v>
      </c>
      <c r="F508" s="360">
        <v>517000</v>
      </c>
      <c r="G508" s="360">
        <v>0</v>
      </c>
      <c r="H508" s="360">
        <v>530190</v>
      </c>
      <c r="I508" s="360" t="s">
        <v>143</v>
      </c>
      <c r="J508" s="361">
        <v>-1360.95</v>
      </c>
      <c r="K508" s="360" t="s">
        <v>545</v>
      </c>
      <c r="L508" s="360">
        <v>122361114</v>
      </c>
      <c r="P508" s="360">
        <v>25967305</v>
      </c>
      <c r="R508" s="362">
        <v>25967305</v>
      </c>
      <c r="S508" s="360" t="s">
        <v>546</v>
      </c>
      <c r="T508" s="360">
        <v>1058</v>
      </c>
      <c r="U508" s="360" t="s">
        <v>480</v>
      </c>
      <c r="V508" s="360" t="s">
        <v>317</v>
      </c>
      <c r="W508" s="360">
        <v>1000</v>
      </c>
    </row>
    <row r="509" spans="1:23">
      <c r="A509" s="360" t="s">
        <v>1408</v>
      </c>
      <c r="B509" s="360">
        <v>2013</v>
      </c>
      <c r="C509" s="360">
        <v>1</v>
      </c>
      <c r="D509" s="360">
        <v>136212968</v>
      </c>
      <c r="E509" s="360">
        <v>5012000</v>
      </c>
      <c r="F509" s="360">
        <v>517000</v>
      </c>
      <c r="G509" s="360">
        <v>0</v>
      </c>
      <c r="H509" s="360">
        <v>530190</v>
      </c>
      <c r="I509" s="360" t="s">
        <v>143</v>
      </c>
      <c r="J509" s="361">
        <v>-1341.97</v>
      </c>
      <c r="K509" s="360" t="s">
        <v>547</v>
      </c>
      <c r="L509" s="360">
        <v>122361114</v>
      </c>
      <c r="P509" s="360">
        <v>25967305</v>
      </c>
      <c r="R509" s="362">
        <v>25967305</v>
      </c>
      <c r="S509" s="360" t="s">
        <v>546</v>
      </c>
      <c r="T509" s="360">
        <v>1058</v>
      </c>
      <c r="U509" s="360" t="s">
        <v>480</v>
      </c>
      <c r="V509" s="360" t="s">
        <v>317</v>
      </c>
      <c r="W509" s="360">
        <v>1000</v>
      </c>
    </row>
    <row r="510" spans="1:23">
      <c r="A510" s="360" t="s">
        <v>1408</v>
      </c>
      <c r="B510" s="360">
        <v>2013</v>
      </c>
      <c r="C510" s="360">
        <v>1</v>
      </c>
      <c r="D510" s="360">
        <v>136212968</v>
      </c>
      <c r="E510" s="360">
        <v>5012000</v>
      </c>
      <c r="F510" s="360">
        <v>517000</v>
      </c>
      <c r="G510" s="360">
        <v>0</v>
      </c>
      <c r="H510" s="360">
        <v>530190</v>
      </c>
      <c r="I510" s="360" t="s">
        <v>143</v>
      </c>
      <c r="J510" s="361">
        <v>-313.44</v>
      </c>
      <c r="K510" s="360" t="s">
        <v>548</v>
      </c>
      <c r="L510" s="360">
        <v>122361114</v>
      </c>
      <c r="P510" s="360">
        <v>25967305</v>
      </c>
      <c r="R510" s="362">
        <v>25967305</v>
      </c>
      <c r="S510" s="360" t="s">
        <v>546</v>
      </c>
      <c r="T510" s="360">
        <v>1058</v>
      </c>
      <c r="U510" s="360" t="s">
        <v>480</v>
      </c>
      <c r="V510" s="360" t="s">
        <v>317</v>
      </c>
      <c r="W510" s="360">
        <v>1000</v>
      </c>
    </row>
    <row r="511" spans="1:23">
      <c r="A511" s="360" t="s">
        <v>1408</v>
      </c>
      <c r="B511" s="360">
        <v>2013</v>
      </c>
      <c r="C511" s="360">
        <v>1</v>
      </c>
      <c r="D511" s="360">
        <v>136212968</v>
      </c>
      <c r="E511" s="360">
        <v>5012000</v>
      </c>
      <c r="F511" s="360">
        <v>517000</v>
      </c>
      <c r="G511" s="360">
        <v>0</v>
      </c>
      <c r="H511" s="360">
        <v>530190</v>
      </c>
      <c r="I511" s="360" t="s">
        <v>143</v>
      </c>
      <c r="J511" s="361">
        <v>-3998</v>
      </c>
      <c r="K511" s="360" t="s">
        <v>549</v>
      </c>
      <c r="L511" s="360">
        <v>122361114</v>
      </c>
      <c r="P511" s="360">
        <v>25967305</v>
      </c>
      <c r="R511" s="362">
        <v>25967305</v>
      </c>
      <c r="S511" s="360" t="s">
        <v>546</v>
      </c>
      <c r="T511" s="360">
        <v>1058</v>
      </c>
      <c r="U511" s="360" t="s">
        <v>480</v>
      </c>
      <c r="V511" s="360" t="s">
        <v>317</v>
      </c>
      <c r="W511" s="360">
        <v>1000</v>
      </c>
    </row>
    <row r="512" spans="1:23">
      <c r="A512" s="360" t="s">
        <v>1408</v>
      </c>
      <c r="B512" s="360">
        <v>2013</v>
      </c>
      <c r="C512" s="360">
        <v>1</v>
      </c>
      <c r="D512" s="360">
        <v>136699188</v>
      </c>
      <c r="E512" s="360">
        <v>5012000</v>
      </c>
      <c r="F512" s="360">
        <v>517000</v>
      </c>
      <c r="G512" s="360">
        <v>0</v>
      </c>
      <c r="H512" s="360">
        <v>530190</v>
      </c>
      <c r="I512" s="360" t="s">
        <v>143</v>
      </c>
      <c r="J512" s="361">
        <v>3998</v>
      </c>
      <c r="K512" s="360" t="s">
        <v>549</v>
      </c>
      <c r="L512" s="360">
        <v>122423838</v>
      </c>
      <c r="P512" s="360">
        <v>25967305</v>
      </c>
      <c r="R512" s="362">
        <v>25967305</v>
      </c>
      <c r="S512" s="360" t="s">
        <v>546</v>
      </c>
      <c r="T512" s="360">
        <v>1058</v>
      </c>
      <c r="U512" s="360" t="s">
        <v>480</v>
      </c>
      <c r="V512" s="360" t="s">
        <v>317</v>
      </c>
      <c r="W512" s="360">
        <v>1000</v>
      </c>
    </row>
    <row r="513" spans="1:23">
      <c r="A513" s="360" t="s">
        <v>1408</v>
      </c>
      <c r="B513" s="360">
        <v>2013</v>
      </c>
      <c r="C513" s="360">
        <v>1</v>
      </c>
      <c r="D513" s="360">
        <v>136699188</v>
      </c>
      <c r="E513" s="360">
        <v>5012000</v>
      </c>
      <c r="F513" s="360">
        <v>517000</v>
      </c>
      <c r="G513" s="360">
        <v>0</v>
      </c>
      <c r="H513" s="360">
        <v>530190</v>
      </c>
      <c r="I513" s="360" t="s">
        <v>143</v>
      </c>
      <c r="J513" s="361">
        <v>313.44</v>
      </c>
      <c r="K513" s="360" t="s">
        <v>548</v>
      </c>
      <c r="L513" s="360">
        <v>122423838</v>
      </c>
      <c r="P513" s="360">
        <v>25967305</v>
      </c>
      <c r="R513" s="362">
        <v>25967305</v>
      </c>
      <c r="S513" s="360" t="s">
        <v>546</v>
      </c>
      <c r="T513" s="360">
        <v>1058</v>
      </c>
      <c r="U513" s="360" t="s">
        <v>480</v>
      </c>
      <c r="V513" s="360" t="s">
        <v>317</v>
      </c>
      <c r="W513" s="360">
        <v>1000</v>
      </c>
    </row>
    <row r="514" spans="1:23">
      <c r="A514" s="360" t="s">
        <v>1408</v>
      </c>
      <c r="B514" s="360">
        <v>2013</v>
      </c>
      <c r="C514" s="360">
        <v>1</v>
      </c>
      <c r="D514" s="360">
        <v>136699188</v>
      </c>
      <c r="E514" s="360">
        <v>5012000</v>
      </c>
      <c r="F514" s="360">
        <v>517000</v>
      </c>
      <c r="G514" s="360">
        <v>0</v>
      </c>
      <c r="H514" s="360">
        <v>530190</v>
      </c>
      <c r="I514" s="360" t="s">
        <v>143</v>
      </c>
      <c r="J514" s="361">
        <v>1341.97</v>
      </c>
      <c r="K514" s="360" t="s">
        <v>547</v>
      </c>
      <c r="L514" s="360">
        <v>122423838</v>
      </c>
      <c r="P514" s="360">
        <v>25967305</v>
      </c>
      <c r="R514" s="362">
        <v>25967305</v>
      </c>
      <c r="S514" s="360" t="s">
        <v>546</v>
      </c>
      <c r="T514" s="360">
        <v>1058</v>
      </c>
      <c r="U514" s="360" t="s">
        <v>480</v>
      </c>
      <c r="V514" s="360" t="s">
        <v>317</v>
      </c>
      <c r="W514" s="360">
        <v>1000</v>
      </c>
    </row>
    <row r="515" spans="1:23">
      <c r="A515" s="360" t="s">
        <v>1408</v>
      </c>
      <c r="B515" s="360">
        <v>2013</v>
      </c>
      <c r="C515" s="360">
        <v>1</v>
      </c>
      <c r="D515" s="360">
        <v>136699188</v>
      </c>
      <c r="E515" s="360">
        <v>5012000</v>
      </c>
      <c r="F515" s="360">
        <v>517000</v>
      </c>
      <c r="G515" s="360">
        <v>0</v>
      </c>
      <c r="H515" s="360">
        <v>530190</v>
      </c>
      <c r="I515" s="360" t="s">
        <v>143</v>
      </c>
      <c r="J515" s="361">
        <v>1360.95</v>
      </c>
      <c r="K515" s="360" t="s">
        <v>545</v>
      </c>
      <c r="L515" s="360">
        <v>122423838</v>
      </c>
      <c r="P515" s="360">
        <v>25967305</v>
      </c>
      <c r="R515" s="362">
        <v>25967305</v>
      </c>
      <c r="S515" s="360" t="s">
        <v>546</v>
      </c>
      <c r="T515" s="360">
        <v>1058</v>
      </c>
      <c r="U515" s="360" t="s">
        <v>480</v>
      </c>
      <c r="V515" s="360" t="s">
        <v>317</v>
      </c>
      <c r="W515" s="360">
        <v>1000</v>
      </c>
    </row>
    <row r="516" spans="1:23">
      <c r="A516" s="360" t="s">
        <v>1408</v>
      </c>
      <c r="B516" s="360">
        <v>2013</v>
      </c>
      <c r="C516" s="360">
        <v>1</v>
      </c>
      <c r="D516" s="360">
        <v>136212968</v>
      </c>
      <c r="E516" s="360">
        <v>5012000</v>
      </c>
      <c r="F516" s="360">
        <v>517000</v>
      </c>
      <c r="G516" s="360">
        <v>0</v>
      </c>
      <c r="H516" s="360">
        <v>530190</v>
      </c>
      <c r="I516" s="360" t="s">
        <v>143</v>
      </c>
      <c r="J516" s="361">
        <v>-9500</v>
      </c>
      <c r="K516" s="360" t="s">
        <v>550</v>
      </c>
      <c r="L516" s="360">
        <v>122361114</v>
      </c>
      <c r="P516" s="360">
        <v>25976460</v>
      </c>
      <c r="R516" s="362">
        <v>25976460</v>
      </c>
      <c r="S516" s="360" t="s">
        <v>551</v>
      </c>
      <c r="T516" s="360">
        <v>1058</v>
      </c>
      <c r="U516" s="360" t="s">
        <v>480</v>
      </c>
      <c r="V516" s="360" t="s">
        <v>317</v>
      </c>
      <c r="W516" s="360">
        <v>1000</v>
      </c>
    </row>
    <row r="517" spans="1:23">
      <c r="A517" s="360" t="s">
        <v>1408</v>
      </c>
      <c r="B517" s="360">
        <v>2013</v>
      </c>
      <c r="C517" s="360">
        <v>1</v>
      </c>
      <c r="D517" s="360">
        <v>136699188</v>
      </c>
      <c r="E517" s="360">
        <v>5012000</v>
      </c>
      <c r="F517" s="360">
        <v>517000</v>
      </c>
      <c r="G517" s="360">
        <v>0</v>
      </c>
      <c r="H517" s="360">
        <v>530190</v>
      </c>
      <c r="I517" s="360" t="s">
        <v>143</v>
      </c>
      <c r="J517" s="361">
        <v>9500</v>
      </c>
      <c r="K517" s="360" t="s">
        <v>550</v>
      </c>
      <c r="L517" s="360">
        <v>122423838</v>
      </c>
      <c r="P517" s="360">
        <v>25976460</v>
      </c>
      <c r="R517" s="362">
        <v>25976460</v>
      </c>
      <c r="S517" s="360" t="s">
        <v>551</v>
      </c>
      <c r="T517" s="360">
        <v>1058</v>
      </c>
      <c r="U517" s="360" t="s">
        <v>480</v>
      </c>
      <c r="V517" s="360" t="s">
        <v>317</v>
      </c>
      <c r="W517" s="360">
        <v>1000</v>
      </c>
    </row>
    <row r="518" spans="1:23">
      <c r="A518" s="360" t="s">
        <v>1408</v>
      </c>
      <c r="B518" s="360">
        <v>2013</v>
      </c>
      <c r="C518" s="360">
        <v>1</v>
      </c>
      <c r="D518" s="360">
        <v>136203643</v>
      </c>
      <c r="E518" s="360">
        <v>5012000</v>
      </c>
      <c r="F518" s="360">
        <v>280</v>
      </c>
      <c r="G518" s="360">
        <v>0</v>
      </c>
      <c r="H518" s="360">
        <v>530050</v>
      </c>
      <c r="I518" s="360" t="s">
        <v>177</v>
      </c>
      <c r="J518" s="361">
        <v>2926.4</v>
      </c>
      <c r="L518" s="360">
        <v>5601986957</v>
      </c>
      <c r="M518" s="360">
        <v>137558</v>
      </c>
      <c r="N518" s="360" t="s">
        <v>518</v>
      </c>
      <c r="P518" s="360">
        <v>25989770</v>
      </c>
      <c r="R518" s="362">
        <v>25989770</v>
      </c>
      <c r="S518" s="360" t="s">
        <v>552</v>
      </c>
      <c r="T518" s="360">
        <v>1070</v>
      </c>
      <c r="U518" s="360" t="s">
        <v>358</v>
      </c>
      <c r="V518" s="360" t="s">
        <v>317</v>
      </c>
      <c r="W518" s="360">
        <v>1000</v>
      </c>
    </row>
    <row r="519" spans="1:23">
      <c r="A519" s="360" t="s">
        <v>1408</v>
      </c>
      <c r="B519" s="360">
        <v>2013</v>
      </c>
      <c r="C519" s="360">
        <v>1</v>
      </c>
      <c r="D519" s="360">
        <v>136212958</v>
      </c>
      <c r="E519" s="360">
        <v>5012000</v>
      </c>
      <c r="F519" s="360">
        <v>280</v>
      </c>
      <c r="G519" s="360">
        <v>0</v>
      </c>
      <c r="H519" s="360">
        <v>530050</v>
      </c>
      <c r="I519" s="360" t="s">
        <v>177</v>
      </c>
      <c r="J519" s="361">
        <v>-2926.4</v>
      </c>
      <c r="K519" s="360" t="s">
        <v>553</v>
      </c>
      <c r="L519" s="360">
        <v>122360705</v>
      </c>
      <c r="P519" s="360">
        <v>25989770</v>
      </c>
      <c r="R519" s="362">
        <v>25989770</v>
      </c>
      <c r="S519" s="360" t="s">
        <v>552</v>
      </c>
      <c r="T519" s="360">
        <v>1070</v>
      </c>
      <c r="U519" s="360" t="s">
        <v>358</v>
      </c>
      <c r="V519" s="360" t="s">
        <v>317</v>
      </c>
      <c r="W519" s="360">
        <v>1000</v>
      </c>
    </row>
    <row r="520" spans="1:23">
      <c r="A520" s="360" t="s">
        <v>1408</v>
      </c>
      <c r="B520" s="360">
        <v>2013</v>
      </c>
      <c r="C520" s="360">
        <v>1</v>
      </c>
      <c r="D520" s="360">
        <v>136697112</v>
      </c>
      <c r="E520" s="360">
        <v>5012000</v>
      </c>
      <c r="F520" s="360">
        <v>280</v>
      </c>
      <c r="G520" s="360">
        <v>0</v>
      </c>
      <c r="H520" s="360">
        <v>530050</v>
      </c>
      <c r="I520" s="360" t="s">
        <v>177</v>
      </c>
      <c r="J520" s="361">
        <v>4803.5200000000004</v>
      </c>
      <c r="K520" s="360" t="s">
        <v>1891</v>
      </c>
      <c r="L520" s="360">
        <v>122418609</v>
      </c>
      <c r="P520" s="360">
        <v>25989770</v>
      </c>
      <c r="R520" s="362">
        <v>25989770</v>
      </c>
      <c r="S520" s="360" t="s">
        <v>552</v>
      </c>
      <c r="T520" s="360">
        <v>1070</v>
      </c>
      <c r="U520" s="360" t="s">
        <v>358</v>
      </c>
      <c r="V520" s="360" t="s">
        <v>317</v>
      </c>
      <c r="W520" s="360">
        <v>1000</v>
      </c>
    </row>
    <row r="521" spans="1:23">
      <c r="A521" s="360" t="s">
        <v>1408</v>
      </c>
      <c r="B521" s="360">
        <v>2013</v>
      </c>
      <c r="C521" s="360">
        <v>1</v>
      </c>
      <c r="D521" s="360">
        <v>136212968</v>
      </c>
      <c r="E521" s="360">
        <v>5012000</v>
      </c>
      <c r="F521" s="360">
        <v>517000</v>
      </c>
      <c r="G521" s="360">
        <v>0</v>
      </c>
      <c r="H521" s="360">
        <v>530190</v>
      </c>
      <c r="I521" s="360" t="s">
        <v>143</v>
      </c>
      <c r="J521" s="361">
        <v>-5000</v>
      </c>
      <c r="K521" s="360" t="s">
        <v>554</v>
      </c>
      <c r="L521" s="360">
        <v>122361114</v>
      </c>
      <c r="P521" s="360">
        <v>26001511</v>
      </c>
      <c r="R521" s="362">
        <v>26001511</v>
      </c>
      <c r="S521" s="360" t="s">
        <v>555</v>
      </c>
      <c r="T521" s="360">
        <v>1058</v>
      </c>
      <c r="U521" s="360" t="s">
        <v>480</v>
      </c>
      <c r="V521" s="360" t="s">
        <v>317</v>
      </c>
      <c r="W521" s="360">
        <v>1000</v>
      </c>
    </row>
    <row r="522" spans="1:23">
      <c r="A522" s="360" t="s">
        <v>1408</v>
      </c>
      <c r="B522" s="360">
        <v>2013</v>
      </c>
      <c r="C522" s="360">
        <v>1</v>
      </c>
      <c r="D522" s="360">
        <v>136699188</v>
      </c>
      <c r="E522" s="360">
        <v>5012000</v>
      </c>
      <c r="F522" s="360">
        <v>517000</v>
      </c>
      <c r="G522" s="360">
        <v>0</v>
      </c>
      <c r="H522" s="360">
        <v>530190</v>
      </c>
      <c r="I522" s="360" t="s">
        <v>143</v>
      </c>
      <c r="J522" s="361">
        <v>5000</v>
      </c>
      <c r="K522" s="360" t="s">
        <v>554</v>
      </c>
      <c r="L522" s="360">
        <v>122423838</v>
      </c>
      <c r="P522" s="360">
        <v>26001511</v>
      </c>
      <c r="R522" s="362">
        <v>26001511</v>
      </c>
      <c r="S522" s="360" t="s">
        <v>555</v>
      </c>
      <c r="T522" s="360">
        <v>1058</v>
      </c>
      <c r="U522" s="360" t="s">
        <v>480</v>
      </c>
      <c r="V522" s="360" t="s">
        <v>317</v>
      </c>
      <c r="W522" s="360">
        <v>1000</v>
      </c>
    </row>
    <row r="523" spans="1:23">
      <c r="A523" s="360" t="s">
        <v>1408</v>
      </c>
      <c r="B523" s="360">
        <v>2013</v>
      </c>
      <c r="C523" s="360">
        <v>1</v>
      </c>
      <c r="D523" s="360">
        <v>135638838</v>
      </c>
      <c r="E523" s="360">
        <v>5012000</v>
      </c>
      <c r="F523" s="360">
        <v>300</v>
      </c>
      <c r="G523" s="360">
        <v>0</v>
      </c>
      <c r="H523" s="360">
        <v>610002</v>
      </c>
      <c r="I523" s="360" t="s">
        <v>188</v>
      </c>
      <c r="J523" s="361">
        <v>544</v>
      </c>
      <c r="L523" s="360">
        <v>4528963</v>
      </c>
      <c r="P523" s="360">
        <v>26001546</v>
      </c>
      <c r="R523" s="362">
        <v>26001546</v>
      </c>
      <c r="S523" s="360" t="s">
        <v>556</v>
      </c>
      <c r="T523" s="360">
        <v>1066</v>
      </c>
      <c r="U523" s="360" t="s">
        <v>489</v>
      </c>
      <c r="V523" s="360" t="s">
        <v>317</v>
      </c>
      <c r="W523" s="360">
        <v>1000</v>
      </c>
    </row>
    <row r="524" spans="1:23">
      <c r="A524" s="360" t="s">
        <v>1408</v>
      </c>
      <c r="B524" s="360">
        <v>2013</v>
      </c>
      <c r="C524" s="360">
        <v>1</v>
      </c>
      <c r="D524" s="360">
        <v>136153106</v>
      </c>
      <c r="E524" s="360">
        <v>5012000</v>
      </c>
      <c r="F524" s="360">
        <v>300</v>
      </c>
      <c r="G524" s="360">
        <v>0</v>
      </c>
      <c r="H524" s="360">
        <v>610002</v>
      </c>
      <c r="I524" s="360" t="s">
        <v>188</v>
      </c>
      <c r="J524" s="361">
        <v>272</v>
      </c>
      <c r="L524" s="360">
        <v>4528963</v>
      </c>
      <c r="P524" s="360">
        <v>26001546</v>
      </c>
      <c r="R524" s="362">
        <v>26001546</v>
      </c>
      <c r="S524" s="360" t="s">
        <v>556</v>
      </c>
      <c r="T524" s="360">
        <v>1066</v>
      </c>
      <c r="U524" s="360" t="s">
        <v>489</v>
      </c>
      <c r="V524" s="360" t="s">
        <v>317</v>
      </c>
      <c r="W524" s="360">
        <v>1000</v>
      </c>
    </row>
    <row r="525" spans="1:23">
      <c r="A525" s="360" t="s">
        <v>1408</v>
      </c>
      <c r="B525" s="360">
        <v>2013</v>
      </c>
      <c r="C525" s="360">
        <v>1</v>
      </c>
      <c r="D525" s="360">
        <v>136207833</v>
      </c>
      <c r="E525" s="360">
        <v>5012000</v>
      </c>
      <c r="F525" s="360">
        <v>300</v>
      </c>
      <c r="G525" s="360">
        <v>0</v>
      </c>
      <c r="H525" s="360">
        <v>610316</v>
      </c>
      <c r="I525" s="360" t="s">
        <v>193</v>
      </c>
      <c r="J525" s="361">
        <v>272</v>
      </c>
      <c r="L525" s="360">
        <v>4528963</v>
      </c>
      <c r="P525" s="360">
        <v>26001546</v>
      </c>
      <c r="R525" s="362">
        <v>26001546</v>
      </c>
      <c r="S525" s="360" t="s">
        <v>556</v>
      </c>
      <c r="T525" s="360">
        <v>1066</v>
      </c>
      <c r="U525" s="360" t="s">
        <v>489</v>
      </c>
      <c r="V525" s="360" t="s">
        <v>317</v>
      </c>
      <c r="W525" s="360">
        <v>1000</v>
      </c>
    </row>
    <row r="526" spans="1:23">
      <c r="A526" s="360" t="s">
        <v>1408</v>
      </c>
      <c r="B526" s="360">
        <v>2013</v>
      </c>
      <c r="C526" s="360">
        <v>1</v>
      </c>
      <c r="D526" s="360">
        <v>136259710</v>
      </c>
      <c r="E526" s="360">
        <v>5012000</v>
      </c>
      <c r="F526" s="360">
        <v>300</v>
      </c>
      <c r="G526" s="360">
        <v>0</v>
      </c>
      <c r="H526" s="360">
        <v>610002</v>
      </c>
      <c r="I526" s="360" t="s">
        <v>188</v>
      </c>
      <c r="J526" s="361">
        <v>544</v>
      </c>
      <c r="L526" s="360">
        <v>4528963</v>
      </c>
      <c r="P526" s="360">
        <v>26001546</v>
      </c>
      <c r="R526" s="362">
        <v>26001546</v>
      </c>
      <c r="S526" s="360" t="s">
        <v>556</v>
      </c>
      <c r="T526" s="360">
        <v>1066</v>
      </c>
      <c r="U526" s="360" t="s">
        <v>489</v>
      </c>
      <c r="V526" s="360" t="s">
        <v>317</v>
      </c>
      <c r="W526" s="360">
        <v>1000</v>
      </c>
    </row>
    <row r="527" spans="1:23">
      <c r="A527" s="360" t="s">
        <v>1408</v>
      </c>
      <c r="B527" s="360">
        <v>2013</v>
      </c>
      <c r="C527" s="360">
        <v>1</v>
      </c>
      <c r="D527" s="360">
        <v>136326737</v>
      </c>
      <c r="E527" s="360">
        <v>5012000</v>
      </c>
      <c r="F527" s="360">
        <v>300</v>
      </c>
      <c r="G527" s="360">
        <v>0</v>
      </c>
      <c r="H527" s="360">
        <v>610002</v>
      </c>
      <c r="I527" s="360" t="s">
        <v>188</v>
      </c>
      <c r="J527" s="361">
        <v>544</v>
      </c>
      <c r="L527" s="360">
        <v>4528963</v>
      </c>
      <c r="P527" s="360">
        <v>26001546</v>
      </c>
      <c r="R527" s="362">
        <v>26001546</v>
      </c>
      <c r="S527" s="360" t="s">
        <v>556</v>
      </c>
      <c r="T527" s="360">
        <v>1066</v>
      </c>
      <c r="U527" s="360" t="s">
        <v>489</v>
      </c>
      <c r="V527" s="360" t="s">
        <v>317</v>
      </c>
      <c r="W527" s="360">
        <v>1000</v>
      </c>
    </row>
    <row r="528" spans="1:23">
      <c r="A528" s="360" t="s">
        <v>1408</v>
      </c>
      <c r="B528" s="360">
        <v>2013</v>
      </c>
      <c r="C528" s="360">
        <v>1</v>
      </c>
      <c r="D528" s="360">
        <v>136401446</v>
      </c>
      <c r="E528" s="360">
        <v>5012000</v>
      </c>
      <c r="F528" s="360">
        <v>300</v>
      </c>
      <c r="G528" s="360">
        <v>0</v>
      </c>
      <c r="H528" s="360">
        <v>610002</v>
      </c>
      <c r="I528" s="360" t="s">
        <v>188</v>
      </c>
      <c r="J528" s="361">
        <v>408</v>
      </c>
      <c r="L528" s="360">
        <v>4528963</v>
      </c>
      <c r="P528" s="360">
        <v>26001546</v>
      </c>
      <c r="R528" s="362">
        <v>26001546</v>
      </c>
      <c r="S528" s="360" t="s">
        <v>556</v>
      </c>
      <c r="T528" s="360">
        <v>1066</v>
      </c>
      <c r="U528" s="360" t="s">
        <v>489</v>
      </c>
      <c r="V528" s="360" t="s">
        <v>317</v>
      </c>
      <c r="W528" s="360">
        <v>1000</v>
      </c>
    </row>
    <row r="529" spans="1:23">
      <c r="A529" s="360" t="s">
        <v>1408</v>
      </c>
      <c r="B529" s="360">
        <v>2013</v>
      </c>
      <c r="C529" s="360">
        <v>1</v>
      </c>
      <c r="D529" s="360">
        <v>136421821</v>
      </c>
      <c r="E529" s="360">
        <v>5012000</v>
      </c>
      <c r="F529" s="360">
        <v>300</v>
      </c>
      <c r="G529" s="360">
        <v>0</v>
      </c>
      <c r="H529" s="360">
        <v>610002</v>
      </c>
      <c r="I529" s="360" t="s">
        <v>188</v>
      </c>
      <c r="J529" s="361">
        <v>272</v>
      </c>
      <c r="L529" s="360">
        <v>4528963</v>
      </c>
      <c r="P529" s="360">
        <v>26001546</v>
      </c>
      <c r="R529" s="362">
        <v>26001546</v>
      </c>
      <c r="S529" s="360" t="s">
        <v>556</v>
      </c>
      <c r="T529" s="360">
        <v>1066</v>
      </c>
      <c r="U529" s="360" t="s">
        <v>489</v>
      </c>
      <c r="V529" s="360" t="s">
        <v>317</v>
      </c>
      <c r="W529" s="360">
        <v>1000</v>
      </c>
    </row>
    <row r="530" spans="1:23">
      <c r="A530" s="360" t="s">
        <v>1408</v>
      </c>
      <c r="B530" s="360">
        <v>2013</v>
      </c>
      <c r="C530" s="360">
        <v>1</v>
      </c>
      <c r="D530" s="360">
        <v>136467245</v>
      </c>
      <c r="E530" s="360">
        <v>5012000</v>
      </c>
      <c r="F530" s="360">
        <v>300</v>
      </c>
      <c r="G530" s="360">
        <v>0</v>
      </c>
      <c r="H530" s="360">
        <v>610002</v>
      </c>
      <c r="I530" s="360" t="s">
        <v>188</v>
      </c>
      <c r="J530" s="361">
        <v>544</v>
      </c>
      <c r="L530" s="360">
        <v>4528963</v>
      </c>
      <c r="P530" s="360">
        <v>26001546</v>
      </c>
      <c r="R530" s="362">
        <v>26001546</v>
      </c>
      <c r="S530" s="360" t="s">
        <v>556</v>
      </c>
      <c r="T530" s="360">
        <v>1066</v>
      </c>
      <c r="U530" s="360" t="s">
        <v>489</v>
      </c>
      <c r="V530" s="360" t="s">
        <v>317</v>
      </c>
      <c r="W530" s="360">
        <v>1000</v>
      </c>
    </row>
    <row r="531" spans="1:23">
      <c r="A531" s="360" t="s">
        <v>1408</v>
      </c>
      <c r="B531" s="360">
        <v>2013</v>
      </c>
      <c r="C531" s="360">
        <v>1</v>
      </c>
      <c r="D531" s="360">
        <v>136484206</v>
      </c>
      <c r="E531" s="360">
        <v>5012000</v>
      </c>
      <c r="F531" s="360">
        <v>300</v>
      </c>
      <c r="G531" s="360">
        <v>0</v>
      </c>
      <c r="H531" s="360">
        <v>610002</v>
      </c>
      <c r="I531" s="360" t="s">
        <v>188</v>
      </c>
      <c r="J531" s="361">
        <v>544</v>
      </c>
      <c r="L531" s="360">
        <v>4528963</v>
      </c>
      <c r="P531" s="360">
        <v>26001546</v>
      </c>
      <c r="R531" s="362">
        <v>26001546</v>
      </c>
      <c r="S531" s="360" t="s">
        <v>556</v>
      </c>
      <c r="T531" s="360">
        <v>1066</v>
      </c>
      <c r="U531" s="360" t="s">
        <v>489</v>
      </c>
      <c r="V531" s="360" t="s">
        <v>317</v>
      </c>
      <c r="W531" s="360">
        <v>1000</v>
      </c>
    </row>
    <row r="532" spans="1:23">
      <c r="A532" s="360" t="s">
        <v>1408</v>
      </c>
      <c r="B532" s="360">
        <v>2013</v>
      </c>
      <c r="C532" s="360">
        <v>1</v>
      </c>
      <c r="D532" s="360">
        <v>136623380</v>
      </c>
      <c r="E532" s="360">
        <v>5012000</v>
      </c>
      <c r="F532" s="360">
        <v>300</v>
      </c>
      <c r="G532" s="360">
        <v>0</v>
      </c>
      <c r="H532" s="360">
        <v>610002</v>
      </c>
      <c r="I532" s="360" t="s">
        <v>188</v>
      </c>
      <c r="J532" s="361">
        <v>272</v>
      </c>
      <c r="L532" s="360">
        <v>4528963</v>
      </c>
      <c r="P532" s="360">
        <v>26001546</v>
      </c>
      <c r="R532" s="362">
        <v>26001546</v>
      </c>
      <c r="S532" s="360" t="s">
        <v>556</v>
      </c>
      <c r="T532" s="360">
        <v>1066</v>
      </c>
      <c r="U532" s="360" t="s">
        <v>489</v>
      </c>
      <c r="V532" s="360" t="s">
        <v>317</v>
      </c>
      <c r="W532" s="360">
        <v>1000</v>
      </c>
    </row>
    <row r="533" spans="1:23">
      <c r="A533" s="360" t="s">
        <v>1408</v>
      </c>
      <c r="B533" s="360">
        <v>2013</v>
      </c>
      <c r="C533" s="360">
        <v>1</v>
      </c>
      <c r="D533" s="360">
        <v>136669048</v>
      </c>
      <c r="E533" s="360">
        <v>5012000</v>
      </c>
      <c r="F533" s="360">
        <v>300</v>
      </c>
      <c r="G533" s="360">
        <v>0</v>
      </c>
      <c r="H533" s="360">
        <v>610002</v>
      </c>
      <c r="I533" s="360" t="s">
        <v>188</v>
      </c>
      <c r="J533" s="361">
        <v>272</v>
      </c>
      <c r="L533" s="360">
        <v>4528963</v>
      </c>
      <c r="P533" s="360">
        <v>26001546</v>
      </c>
      <c r="R533" s="362">
        <v>26001546</v>
      </c>
      <c r="S533" s="360" t="s">
        <v>556</v>
      </c>
      <c r="T533" s="360">
        <v>1066</v>
      </c>
      <c r="U533" s="360" t="s">
        <v>489</v>
      </c>
      <c r="V533" s="360" t="s">
        <v>317</v>
      </c>
      <c r="W533" s="360">
        <v>1000</v>
      </c>
    </row>
    <row r="534" spans="1:23">
      <c r="A534" s="360" t="s">
        <v>1408</v>
      </c>
      <c r="B534" s="360">
        <v>2013</v>
      </c>
      <c r="C534" s="360">
        <v>1</v>
      </c>
      <c r="D534" s="360">
        <v>136548467</v>
      </c>
      <c r="E534" s="360">
        <v>5012000</v>
      </c>
      <c r="F534" s="360">
        <v>270</v>
      </c>
      <c r="G534" s="360">
        <v>0</v>
      </c>
      <c r="H534" s="360">
        <v>610002</v>
      </c>
      <c r="I534" s="360" t="s">
        <v>188</v>
      </c>
      <c r="J534" s="361">
        <v>191.64</v>
      </c>
      <c r="L534" s="360">
        <v>4546727</v>
      </c>
      <c r="P534" s="360">
        <v>26005403</v>
      </c>
      <c r="R534" s="362">
        <v>26005403</v>
      </c>
      <c r="S534" s="360" t="s">
        <v>557</v>
      </c>
      <c r="T534" s="360">
        <v>1001</v>
      </c>
      <c r="U534" s="360" t="s">
        <v>491</v>
      </c>
      <c r="V534" s="360" t="s">
        <v>317</v>
      </c>
      <c r="W534" s="360">
        <v>1000</v>
      </c>
    </row>
    <row r="535" spans="1:23">
      <c r="A535" s="360" t="s">
        <v>1408</v>
      </c>
      <c r="B535" s="360">
        <v>2013</v>
      </c>
      <c r="C535" s="360">
        <v>1</v>
      </c>
      <c r="D535" s="360">
        <v>136548468</v>
      </c>
      <c r="E535" s="360">
        <v>5012000</v>
      </c>
      <c r="F535" s="360">
        <v>270</v>
      </c>
      <c r="G535" s="360">
        <v>0</v>
      </c>
      <c r="H535" s="360">
        <v>610002</v>
      </c>
      <c r="I535" s="360" t="s">
        <v>188</v>
      </c>
      <c r="J535" s="361">
        <v>511.04</v>
      </c>
      <c r="L535" s="360">
        <v>4546726</v>
      </c>
      <c r="P535" s="360">
        <v>26005403</v>
      </c>
      <c r="R535" s="362">
        <v>26005403</v>
      </c>
      <c r="S535" s="360" t="s">
        <v>557</v>
      </c>
      <c r="T535" s="360">
        <v>1001</v>
      </c>
      <c r="U535" s="360" t="s">
        <v>491</v>
      </c>
      <c r="V535" s="360" t="s">
        <v>317</v>
      </c>
      <c r="W535" s="360">
        <v>1000</v>
      </c>
    </row>
    <row r="536" spans="1:23">
      <c r="A536" s="360" t="s">
        <v>1408</v>
      </c>
      <c r="B536" s="360">
        <v>2013</v>
      </c>
      <c r="C536" s="360">
        <v>1</v>
      </c>
      <c r="D536" s="360">
        <v>136199739</v>
      </c>
      <c r="E536" s="360">
        <v>5012000</v>
      </c>
      <c r="F536" s="360">
        <v>270</v>
      </c>
      <c r="G536" s="360">
        <v>0</v>
      </c>
      <c r="H536" s="360">
        <v>530050</v>
      </c>
      <c r="I536" s="360" t="s">
        <v>177</v>
      </c>
      <c r="J536" s="361">
        <v>456.81</v>
      </c>
      <c r="L536" s="360">
        <v>5601987041</v>
      </c>
      <c r="M536" s="360">
        <v>101987</v>
      </c>
      <c r="N536" s="360" t="s">
        <v>510</v>
      </c>
      <c r="P536" s="360">
        <v>26028424</v>
      </c>
      <c r="R536" s="362">
        <v>26028424</v>
      </c>
      <c r="S536" s="360" t="s">
        <v>1141</v>
      </c>
      <c r="T536" s="360">
        <v>1001</v>
      </c>
      <c r="U536" s="360" t="s">
        <v>491</v>
      </c>
      <c r="V536" s="360" t="s">
        <v>317</v>
      </c>
      <c r="W536" s="360">
        <v>1000</v>
      </c>
    </row>
    <row r="537" spans="1:23">
      <c r="A537" s="360" t="s">
        <v>1408</v>
      </c>
      <c r="B537" s="360">
        <v>2013</v>
      </c>
      <c r="C537" s="360">
        <v>1</v>
      </c>
      <c r="D537" s="360">
        <v>136212965</v>
      </c>
      <c r="E537" s="360">
        <v>5012000</v>
      </c>
      <c r="F537" s="360">
        <v>270</v>
      </c>
      <c r="G537" s="360">
        <v>0</v>
      </c>
      <c r="H537" s="360">
        <v>530050</v>
      </c>
      <c r="I537" s="360" t="s">
        <v>177</v>
      </c>
      <c r="J537" s="361">
        <v>-852.5</v>
      </c>
      <c r="K537" s="360" t="s">
        <v>1140</v>
      </c>
      <c r="L537" s="360">
        <v>122360711</v>
      </c>
      <c r="P537" s="360">
        <v>26028424</v>
      </c>
      <c r="R537" s="362">
        <v>26028424</v>
      </c>
      <c r="S537" s="360" t="s">
        <v>1141</v>
      </c>
      <c r="T537" s="360">
        <v>1001</v>
      </c>
      <c r="U537" s="360" t="s">
        <v>491</v>
      </c>
      <c r="V537" s="360" t="s">
        <v>317</v>
      </c>
      <c r="W537" s="360">
        <v>1000</v>
      </c>
    </row>
    <row r="538" spans="1:23">
      <c r="A538" s="360" t="s">
        <v>1408</v>
      </c>
      <c r="B538" s="360">
        <v>2013</v>
      </c>
      <c r="C538" s="360">
        <v>1</v>
      </c>
      <c r="D538" s="360">
        <v>136212968</v>
      </c>
      <c r="E538" s="360">
        <v>5012000</v>
      </c>
      <c r="F538" s="360">
        <v>517000</v>
      </c>
      <c r="G538" s="360">
        <v>0</v>
      </c>
      <c r="H538" s="360">
        <v>530190</v>
      </c>
      <c r="I538" s="360" t="s">
        <v>143</v>
      </c>
      <c r="J538" s="361">
        <v>-7297.17</v>
      </c>
      <c r="K538" s="360" t="s">
        <v>565</v>
      </c>
      <c r="L538" s="360">
        <v>122361114</v>
      </c>
      <c r="P538" s="360">
        <v>26041815</v>
      </c>
      <c r="R538" s="362">
        <v>26041815</v>
      </c>
      <c r="S538" s="360" t="s">
        <v>566</v>
      </c>
      <c r="T538" s="360">
        <v>1058</v>
      </c>
      <c r="U538" s="360" t="s">
        <v>480</v>
      </c>
      <c r="V538" s="360" t="s">
        <v>317</v>
      </c>
      <c r="W538" s="360">
        <v>1000</v>
      </c>
    </row>
    <row r="539" spans="1:23">
      <c r="A539" s="360" t="s">
        <v>1408</v>
      </c>
      <c r="B539" s="360">
        <v>2013</v>
      </c>
      <c r="C539" s="360">
        <v>1</v>
      </c>
      <c r="D539" s="360">
        <v>136699188</v>
      </c>
      <c r="E539" s="360">
        <v>5012000</v>
      </c>
      <c r="F539" s="360">
        <v>517000</v>
      </c>
      <c r="G539" s="360">
        <v>0</v>
      </c>
      <c r="H539" s="360">
        <v>530190</v>
      </c>
      <c r="I539" s="360" t="s">
        <v>143</v>
      </c>
      <c r="J539" s="361">
        <v>7297.17</v>
      </c>
      <c r="K539" s="360" t="s">
        <v>565</v>
      </c>
      <c r="L539" s="360">
        <v>122423838</v>
      </c>
      <c r="P539" s="360">
        <v>26041815</v>
      </c>
      <c r="R539" s="362">
        <v>26041815</v>
      </c>
      <c r="S539" s="360" t="s">
        <v>566</v>
      </c>
      <c r="T539" s="360">
        <v>1058</v>
      </c>
      <c r="U539" s="360" t="s">
        <v>480</v>
      </c>
      <c r="V539" s="360" t="s">
        <v>317</v>
      </c>
      <c r="W539" s="360">
        <v>1000</v>
      </c>
    </row>
    <row r="540" spans="1:23">
      <c r="A540" s="360" t="s">
        <v>1408</v>
      </c>
      <c r="B540" s="360">
        <v>2013</v>
      </c>
      <c r="C540" s="360">
        <v>1</v>
      </c>
      <c r="D540" s="360">
        <v>136326755</v>
      </c>
      <c r="E540" s="360">
        <v>5012000</v>
      </c>
      <c r="F540" s="360">
        <v>300</v>
      </c>
      <c r="G540" s="360">
        <v>0</v>
      </c>
      <c r="H540" s="360">
        <v>610002</v>
      </c>
      <c r="I540" s="360" t="s">
        <v>188</v>
      </c>
      <c r="J540" s="361">
        <v>306</v>
      </c>
      <c r="L540" s="360">
        <v>4748265</v>
      </c>
      <c r="P540" s="360">
        <v>26048883</v>
      </c>
      <c r="R540" s="362">
        <v>26048883</v>
      </c>
      <c r="S540" s="360" t="s">
        <v>570</v>
      </c>
      <c r="T540" s="360">
        <v>1066</v>
      </c>
      <c r="U540" s="360" t="s">
        <v>489</v>
      </c>
      <c r="V540" s="360" t="s">
        <v>317</v>
      </c>
      <c r="W540" s="360">
        <v>1000</v>
      </c>
    </row>
    <row r="541" spans="1:23">
      <c r="A541" s="360" t="s">
        <v>1408</v>
      </c>
      <c r="B541" s="360">
        <v>2013</v>
      </c>
      <c r="C541" s="360">
        <v>1</v>
      </c>
      <c r="D541" s="360">
        <v>136326756</v>
      </c>
      <c r="E541" s="360">
        <v>5012000</v>
      </c>
      <c r="F541" s="360">
        <v>300</v>
      </c>
      <c r="G541" s="360">
        <v>0</v>
      </c>
      <c r="H541" s="360">
        <v>610002</v>
      </c>
      <c r="I541" s="360" t="s">
        <v>188</v>
      </c>
      <c r="J541" s="361">
        <v>340</v>
      </c>
      <c r="L541" s="360">
        <v>4889700</v>
      </c>
      <c r="P541" s="360">
        <v>26048883</v>
      </c>
      <c r="R541" s="362">
        <v>26048883</v>
      </c>
      <c r="S541" s="360" t="s">
        <v>570</v>
      </c>
      <c r="T541" s="360">
        <v>1066</v>
      </c>
      <c r="U541" s="360" t="s">
        <v>489</v>
      </c>
      <c r="V541" s="360" t="s">
        <v>317</v>
      </c>
      <c r="W541" s="360">
        <v>1000</v>
      </c>
    </row>
    <row r="542" spans="1:23">
      <c r="A542" s="360" t="s">
        <v>1408</v>
      </c>
      <c r="B542" s="360">
        <v>2013</v>
      </c>
      <c r="C542" s="360">
        <v>1</v>
      </c>
      <c r="D542" s="360">
        <v>136212961</v>
      </c>
      <c r="E542" s="360">
        <v>5012000</v>
      </c>
      <c r="F542" s="360">
        <v>250</v>
      </c>
      <c r="G542" s="360">
        <v>0</v>
      </c>
      <c r="H542" s="360">
        <v>530050</v>
      </c>
      <c r="I542" s="360" t="s">
        <v>177</v>
      </c>
      <c r="J542" s="361">
        <v>-3860.66</v>
      </c>
      <c r="K542" s="360" t="s">
        <v>1142</v>
      </c>
      <c r="L542" s="360">
        <v>122360708</v>
      </c>
      <c r="P542" s="360">
        <v>26053973</v>
      </c>
      <c r="R542" s="362">
        <v>26053973</v>
      </c>
      <c r="S542" s="360" t="s">
        <v>1143</v>
      </c>
      <c r="T542" s="360">
        <v>1063</v>
      </c>
      <c r="U542" s="360" t="s">
        <v>509</v>
      </c>
      <c r="V542" s="360" t="s">
        <v>317</v>
      </c>
      <c r="W542" s="360">
        <v>1000</v>
      </c>
    </row>
    <row r="543" spans="1:23">
      <c r="A543" s="360" t="s">
        <v>1408</v>
      </c>
      <c r="B543" s="360">
        <v>2013</v>
      </c>
      <c r="C543" s="360">
        <v>1</v>
      </c>
      <c r="D543" s="360">
        <v>136696143</v>
      </c>
      <c r="E543" s="360">
        <v>5012000</v>
      </c>
      <c r="F543" s="360">
        <v>250</v>
      </c>
      <c r="G543" s="360">
        <v>0</v>
      </c>
      <c r="H543" s="360">
        <v>530050</v>
      </c>
      <c r="I543" s="360" t="s">
        <v>177</v>
      </c>
      <c r="J543" s="361">
        <v>3860.66</v>
      </c>
      <c r="K543" s="360" t="s">
        <v>1142</v>
      </c>
      <c r="L543" s="360">
        <v>122423801</v>
      </c>
      <c r="P543" s="360">
        <v>26053973</v>
      </c>
      <c r="R543" s="362">
        <v>26053973</v>
      </c>
      <c r="S543" s="360" t="s">
        <v>1143</v>
      </c>
      <c r="T543" s="360">
        <v>1063</v>
      </c>
      <c r="U543" s="360" t="s">
        <v>509</v>
      </c>
      <c r="V543" s="360" t="s">
        <v>317</v>
      </c>
      <c r="W543" s="360">
        <v>1000</v>
      </c>
    </row>
    <row r="544" spans="1:23">
      <c r="A544" s="360" t="s">
        <v>1408</v>
      </c>
      <c r="B544" s="360">
        <v>2013</v>
      </c>
      <c r="C544" s="360">
        <v>1</v>
      </c>
      <c r="D544" s="360">
        <v>136466159</v>
      </c>
      <c r="E544" s="360">
        <v>5012000</v>
      </c>
      <c r="F544" s="360">
        <v>280</v>
      </c>
      <c r="G544" s="360">
        <v>0</v>
      </c>
      <c r="H544" s="360">
        <v>516410</v>
      </c>
      <c r="I544" s="360" t="s">
        <v>134</v>
      </c>
      <c r="J544" s="361">
        <v>302.76</v>
      </c>
      <c r="K544" s="360" t="s">
        <v>494</v>
      </c>
      <c r="L544" s="360">
        <v>5001080095</v>
      </c>
      <c r="M544" s="360">
        <v>100714</v>
      </c>
      <c r="N544" s="360" t="s">
        <v>495</v>
      </c>
      <c r="P544" s="360">
        <v>26055098</v>
      </c>
      <c r="R544" s="362">
        <v>26055098</v>
      </c>
      <c r="S544" s="360" t="s">
        <v>576</v>
      </c>
      <c r="T544" s="360">
        <v>1070</v>
      </c>
      <c r="U544" s="360" t="s">
        <v>358</v>
      </c>
      <c r="V544" s="360" t="s">
        <v>317</v>
      </c>
      <c r="W544" s="360">
        <v>1000</v>
      </c>
    </row>
    <row r="545" spans="1:23">
      <c r="A545" s="360" t="s">
        <v>1408</v>
      </c>
      <c r="B545" s="360">
        <v>2013</v>
      </c>
      <c r="C545" s="360">
        <v>1</v>
      </c>
      <c r="D545" s="360">
        <v>136499685</v>
      </c>
      <c r="E545" s="360">
        <v>5012000</v>
      </c>
      <c r="F545" s="360">
        <v>280</v>
      </c>
      <c r="G545" s="360">
        <v>0</v>
      </c>
      <c r="H545" s="360">
        <v>516410</v>
      </c>
      <c r="I545" s="360" t="s">
        <v>134</v>
      </c>
      <c r="J545" s="361">
        <v>-302.76</v>
      </c>
      <c r="L545" s="360">
        <v>5001081015</v>
      </c>
      <c r="M545" s="360">
        <v>100714</v>
      </c>
      <c r="N545" s="360" t="s">
        <v>495</v>
      </c>
      <c r="P545" s="360">
        <v>26055098</v>
      </c>
      <c r="R545" s="362">
        <v>26055098</v>
      </c>
      <c r="S545" s="360" t="s">
        <v>576</v>
      </c>
      <c r="T545" s="360">
        <v>1070</v>
      </c>
      <c r="U545" s="360" t="s">
        <v>358</v>
      </c>
      <c r="V545" s="360" t="s">
        <v>317</v>
      </c>
      <c r="W545" s="360">
        <v>1000</v>
      </c>
    </row>
    <row r="546" spans="1:23">
      <c r="A546" s="360" t="s">
        <v>1408</v>
      </c>
      <c r="B546" s="360">
        <v>2013</v>
      </c>
      <c r="C546" s="360">
        <v>1</v>
      </c>
      <c r="D546" s="360">
        <v>136589451</v>
      </c>
      <c r="E546" s="360">
        <v>5012000</v>
      </c>
      <c r="F546" s="360">
        <v>280</v>
      </c>
      <c r="G546" s="360">
        <v>0</v>
      </c>
      <c r="H546" s="360">
        <v>516410</v>
      </c>
      <c r="I546" s="360" t="s">
        <v>134</v>
      </c>
      <c r="J546" s="361">
        <v>1.1399999999999999</v>
      </c>
      <c r="L546" s="360">
        <v>5602001248</v>
      </c>
      <c r="M546" s="360">
        <v>100714</v>
      </c>
      <c r="N546" s="360" t="s">
        <v>495</v>
      </c>
      <c r="P546" s="360">
        <v>26055098</v>
      </c>
      <c r="R546" s="362">
        <v>26055098</v>
      </c>
      <c r="S546" s="360" t="s">
        <v>576</v>
      </c>
      <c r="T546" s="360">
        <v>1070</v>
      </c>
      <c r="U546" s="360" t="s">
        <v>358</v>
      </c>
      <c r="V546" s="360" t="s">
        <v>317</v>
      </c>
      <c r="W546" s="360">
        <v>1000</v>
      </c>
    </row>
    <row r="547" spans="1:23">
      <c r="A547" s="360" t="s">
        <v>1408</v>
      </c>
      <c r="B547" s="360">
        <v>2013</v>
      </c>
      <c r="C547" s="360">
        <v>1</v>
      </c>
      <c r="D547" s="360">
        <v>136662975</v>
      </c>
      <c r="E547" s="360">
        <v>5012000</v>
      </c>
      <c r="F547" s="360">
        <v>280</v>
      </c>
      <c r="G547" s="360">
        <v>0</v>
      </c>
      <c r="H547" s="360">
        <v>530050</v>
      </c>
      <c r="I547" s="360" t="s">
        <v>177</v>
      </c>
      <c r="J547" s="361">
        <v>744.19</v>
      </c>
      <c r="L547" s="360">
        <v>5602004270</v>
      </c>
      <c r="M547" s="360">
        <v>137558</v>
      </c>
      <c r="N547" s="360" t="s">
        <v>518</v>
      </c>
      <c r="P547" s="360">
        <v>26055098</v>
      </c>
      <c r="R547" s="362">
        <v>26055098</v>
      </c>
      <c r="S547" s="360" t="s">
        <v>576</v>
      </c>
      <c r="T547" s="360">
        <v>1070</v>
      </c>
      <c r="U547" s="360" t="s">
        <v>358</v>
      </c>
      <c r="V547" s="360" t="s">
        <v>317</v>
      </c>
      <c r="W547" s="360">
        <v>1000</v>
      </c>
    </row>
    <row r="548" spans="1:23">
      <c r="A548" s="360" t="s">
        <v>1408</v>
      </c>
      <c r="B548" s="360">
        <v>2013</v>
      </c>
      <c r="C548" s="360">
        <v>1</v>
      </c>
      <c r="D548" s="360">
        <v>136662982</v>
      </c>
      <c r="E548" s="360">
        <v>5012000</v>
      </c>
      <c r="F548" s="360">
        <v>280</v>
      </c>
      <c r="G548" s="360">
        <v>0</v>
      </c>
      <c r="H548" s="360">
        <v>530050</v>
      </c>
      <c r="I548" s="360" t="s">
        <v>177</v>
      </c>
      <c r="J548" s="361">
        <v>1561.24</v>
      </c>
      <c r="L548" s="360">
        <v>5602004277</v>
      </c>
      <c r="M548" s="360">
        <v>137558</v>
      </c>
      <c r="N548" s="360" t="s">
        <v>518</v>
      </c>
      <c r="P548" s="360">
        <v>26055098</v>
      </c>
      <c r="R548" s="362">
        <v>26055098</v>
      </c>
      <c r="S548" s="360" t="s">
        <v>576</v>
      </c>
      <c r="T548" s="360">
        <v>1070</v>
      </c>
      <c r="U548" s="360" t="s">
        <v>358</v>
      </c>
      <c r="V548" s="360" t="s">
        <v>317</v>
      </c>
      <c r="W548" s="360">
        <v>1000</v>
      </c>
    </row>
    <row r="549" spans="1:23">
      <c r="A549" s="360" t="s">
        <v>1408</v>
      </c>
      <c r="B549" s="360">
        <v>2013</v>
      </c>
      <c r="C549" s="360">
        <v>1</v>
      </c>
      <c r="D549" s="360">
        <v>136662996</v>
      </c>
      <c r="E549" s="360">
        <v>5012000</v>
      </c>
      <c r="F549" s="360">
        <v>280</v>
      </c>
      <c r="G549" s="360">
        <v>0</v>
      </c>
      <c r="H549" s="360">
        <v>530050</v>
      </c>
      <c r="I549" s="360" t="s">
        <v>177</v>
      </c>
      <c r="J549" s="361">
        <v>375.07</v>
      </c>
      <c r="L549" s="360">
        <v>5602004291</v>
      </c>
      <c r="M549" s="360">
        <v>137558</v>
      </c>
      <c r="N549" s="360" t="s">
        <v>518</v>
      </c>
      <c r="P549" s="360">
        <v>26055098</v>
      </c>
      <c r="R549" s="362">
        <v>26055098</v>
      </c>
      <c r="S549" s="360" t="s">
        <v>576</v>
      </c>
      <c r="T549" s="360">
        <v>1070</v>
      </c>
      <c r="U549" s="360" t="s">
        <v>358</v>
      </c>
      <c r="V549" s="360" t="s">
        <v>317</v>
      </c>
      <c r="W549" s="360">
        <v>1000</v>
      </c>
    </row>
    <row r="550" spans="1:23">
      <c r="A550" s="360" t="s">
        <v>1408</v>
      </c>
      <c r="B550" s="360">
        <v>2013</v>
      </c>
      <c r="C550" s="360">
        <v>1</v>
      </c>
      <c r="D550" s="360">
        <v>135628173</v>
      </c>
      <c r="E550" s="360">
        <v>5012000</v>
      </c>
      <c r="F550" s="360">
        <v>280</v>
      </c>
      <c r="G550" s="360">
        <v>0</v>
      </c>
      <c r="H550" s="360">
        <v>610002</v>
      </c>
      <c r="I550" s="360" t="s">
        <v>188</v>
      </c>
      <c r="J550" s="361">
        <v>487.5</v>
      </c>
      <c r="L550" s="360">
        <v>4776682</v>
      </c>
      <c r="P550" s="360">
        <v>26055098</v>
      </c>
      <c r="R550" s="362">
        <v>26055098</v>
      </c>
      <c r="S550" s="360" t="s">
        <v>576</v>
      </c>
      <c r="T550" s="360">
        <v>1070</v>
      </c>
      <c r="U550" s="360" t="s">
        <v>358</v>
      </c>
      <c r="V550" s="360" t="s">
        <v>317</v>
      </c>
      <c r="W550" s="360">
        <v>1000</v>
      </c>
    </row>
    <row r="551" spans="1:23">
      <c r="A551" s="360" t="s">
        <v>1408</v>
      </c>
      <c r="B551" s="360">
        <v>2013</v>
      </c>
      <c r="C551" s="360">
        <v>1</v>
      </c>
      <c r="D551" s="360">
        <v>135628174</v>
      </c>
      <c r="E551" s="360">
        <v>5012000</v>
      </c>
      <c r="F551" s="360">
        <v>280</v>
      </c>
      <c r="G551" s="360">
        <v>0</v>
      </c>
      <c r="H551" s="360">
        <v>610002</v>
      </c>
      <c r="I551" s="360" t="s">
        <v>188</v>
      </c>
      <c r="J551" s="361">
        <v>325</v>
      </c>
      <c r="L551" s="360">
        <v>4776682</v>
      </c>
      <c r="P551" s="360">
        <v>26055098</v>
      </c>
      <c r="R551" s="362">
        <v>26055098</v>
      </c>
      <c r="S551" s="360" t="s">
        <v>576</v>
      </c>
      <c r="T551" s="360">
        <v>1070</v>
      </c>
      <c r="U551" s="360" t="s">
        <v>358</v>
      </c>
      <c r="V551" s="360" t="s">
        <v>317</v>
      </c>
      <c r="W551" s="360">
        <v>1000</v>
      </c>
    </row>
    <row r="552" spans="1:23">
      <c r="A552" s="360" t="s">
        <v>1408</v>
      </c>
      <c r="B552" s="360">
        <v>2013</v>
      </c>
      <c r="C552" s="360">
        <v>1</v>
      </c>
      <c r="D552" s="360">
        <v>135682576</v>
      </c>
      <c r="E552" s="360">
        <v>5012000</v>
      </c>
      <c r="F552" s="360">
        <v>280</v>
      </c>
      <c r="G552" s="360">
        <v>0</v>
      </c>
      <c r="H552" s="360">
        <v>610002</v>
      </c>
      <c r="I552" s="360" t="s">
        <v>188</v>
      </c>
      <c r="J552" s="361">
        <v>-325</v>
      </c>
      <c r="L552" s="360">
        <v>4776682</v>
      </c>
      <c r="P552" s="360">
        <v>26055098</v>
      </c>
      <c r="R552" s="362">
        <v>26055098</v>
      </c>
      <c r="S552" s="360" t="s">
        <v>576</v>
      </c>
      <c r="T552" s="360">
        <v>1070</v>
      </c>
      <c r="U552" s="360" t="s">
        <v>358</v>
      </c>
      <c r="V552" s="360" t="s">
        <v>317</v>
      </c>
      <c r="W552" s="360">
        <v>1000</v>
      </c>
    </row>
    <row r="553" spans="1:23">
      <c r="A553" s="360" t="s">
        <v>1408</v>
      </c>
      <c r="B553" s="360">
        <v>2013</v>
      </c>
      <c r="C553" s="360">
        <v>1</v>
      </c>
      <c r="D553" s="360">
        <v>135683234</v>
      </c>
      <c r="E553" s="360">
        <v>5012000</v>
      </c>
      <c r="F553" s="360">
        <v>280</v>
      </c>
      <c r="G553" s="360">
        <v>0</v>
      </c>
      <c r="H553" s="360">
        <v>610002</v>
      </c>
      <c r="I553" s="360" t="s">
        <v>188</v>
      </c>
      <c r="J553" s="361">
        <v>325</v>
      </c>
      <c r="L553" s="360">
        <v>4776682</v>
      </c>
      <c r="P553" s="360">
        <v>26055098</v>
      </c>
      <c r="R553" s="362">
        <v>26055098</v>
      </c>
      <c r="S553" s="360" t="s">
        <v>576</v>
      </c>
      <c r="T553" s="360">
        <v>1070</v>
      </c>
      <c r="U553" s="360" t="s">
        <v>358</v>
      </c>
      <c r="V553" s="360" t="s">
        <v>317</v>
      </c>
      <c r="W553" s="360">
        <v>1000</v>
      </c>
    </row>
    <row r="554" spans="1:23">
      <c r="A554" s="360" t="s">
        <v>1408</v>
      </c>
      <c r="B554" s="360">
        <v>2013</v>
      </c>
      <c r="C554" s="360">
        <v>1</v>
      </c>
      <c r="D554" s="360">
        <v>136528111</v>
      </c>
      <c r="E554" s="360">
        <v>5012000</v>
      </c>
      <c r="F554" s="360">
        <v>280</v>
      </c>
      <c r="G554" s="360">
        <v>0</v>
      </c>
      <c r="H554" s="360">
        <v>610002</v>
      </c>
      <c r="I554" s="360" t="s">
        <v>188</v>
      </c>
      <c r="J554" s="361">
        <v>390</v>
      </c>
      <c r="L554" s="360">
        <v>4787580</v>
      </c>
      <c r="P554" s="360">
        <v>26057306</v>
      </c>
      <c r="R554" s="362">
        <v>26057306</v>
      </c>
      <c r="S554" s="360" t="s">
        <v>1892</v>
      </c>
      <c r="T554" s="360">
        <v>1070</v>
      </c>
      <c r="U554" s="360" t="s">
        <v>358</v>
      </c>
      <c r="V554" s="360" t="s">
        <v>317</v>
      </c>
      <c r="W554" s="360">
        <v>1000</v>
      </c>
    </row>
    <row r="555" spans="1:23">
      <c r="A555" s="360" t="s">
        <v>1408</v>
      </c>
      <c r="B555" s="360">
        <v>2013</v>
      </c>
      <c r="C555" s="360">
        <v>1</v>
      </c>
      <c r="D555" s="360">
        <v>136484271</v>
      </c>
      <c r="E555" s="360">
        <v>5012000</v>
      </c>
      <c r="F555" s="360">
        <v>519005</v>
      </c>
      <c r="G555" s="360">
        <v>0</v>
      </c>
      <c r="H555" s="360">
        <v>610002</v>
      </c>
      <c r="I555" s="360" t="s">
        <v>188</v>
      </c>
      <c r="J555" s="361">
        <v>206.37</v>
      </c>
      <c r="L555" s="360">
        <v>4796888</v>
      </c>
      <c r="P555" s="360">
        <v>26059525</v>
      </c>
      <c r="R555" s="362">
        <v>26059525</v>
      </c>
      <c r="S555" s="360" t="s">
        <v>1893</v>
      </c>
      <c r="T555" s="360">
        <v>1078</v>
      </c>
      <c r="U555" s="360" t="s">
        <v>366</v>
      </c>
      <c r="V555" s="360" t="s">
        <v>317</v>
      </c>
      <c r="W555" s="360">
        <v>1000</v>
      </c>
    </row>
    <row r="556" spans="1:23">
      <c r="A556" s="360" t="s">
        <v>1408</v>
      </c>
      <c r="B556" s="360">
        <v>2013</v>
      </c>
      <c r="C556" s="360">
        <v>1</v>
      </c>
      <c r="D556" s="360">
        <v>136541232</v>
      </c>
      <c r="E556" s="360">
        <v>5012000</v>
      </c>
      <c r="F556" s="360">
        <v>519005</v>
      </c>
      <c r="G556" s="360">
        <v>0</v>
      </c>
      <c r="H556" s="360">
        <v>610002</v>
      </c>
      <c r="I556" s="360" t="s">
        <v>188</v>
      </c>
      <c r="J556" s="361">
        <v>137.58000000000001</v>
      </c>
      <c r="L556" s="360">
        <v>4796888</v>
      </c>
      <c r="P556" s="360">
        <v>26059525</v>
      </c>
      <c r="R556" s="362">
        <v>26059525</v>
      </c>
      <c r="S556" s="360" t="s">
        <v>1893</v>
      </c>
      <c r="T556" s="360">
        <v>1078</v>
      </c>
      <c r="U556" s="360" t="s">
        <v>366</v>
      </c>
      <c r="V556" s="360" t="s">
        <v>317</v>
      </c>
      <c r="W556" s="360">
        <v>1000</v>
      </c>
    </row>
    <row r="557" spans="1:23">
      <c r="A557" s="360" t="s">
        <v>1408</v>
      </c>
      <c r="B557" s="360">
        <v>2013</v>
      </c>
      <c r="C557" s="360">
        <v>1</v>
      </c>
      <c r="D557" s="360">
        <v>136597968</v>
      </c>
      <c r="E557" s="360">
        <v>5012000</v>
      </c>
      <c r="F557" s="360">
        <v>519005</v>
      </c>
      <c r="G557" s="360">
        <v>0</v>
      </c>
      <c r="H557" s="360">
        <v>610002</v>
      </c>
      <c r="I557" s="360" t="s">
        <v>188</v>
      </c>
      <c r="J557" s="361">
        <v>309.56</v>
      </c>
      <c r="L557" s="360">
        <v>4796888</v>
      </c>
      <c r="P557" s="360">
        <v>26059525</v>
      </c>
      <c r="R557" s="362">
        <v>26059525</v>
      </c>
      <c r="S557" s="360" t="s">
        <v>1893</v>
      </c>
      <c r="T557" s="360">
        <v>1078</v>
      </c>
      <c r="U557" s="360" t="s">
        <v>366</v>
      </c>
      <c r="V557" s="360" t="s">
        <v>317</v>
      </c>
      <c r="W557" s="360">
        <v>1000</v>
      </c>
    </row>
    <row r="558" spans="1:23">
      <c r="A558" s="360" t="s">
        <v>1408</v>
      </c>
      <c r="B558" s="360">
        <v>2013</v>
      </c>
      <c r="C558" s="360">
        <v>1</v>
      </c>
      <c r="D558" s="360">
        <v>136646273</v>
      </c>
      <c r="E558" s="360">
        <v>5012000</v>
      </c>
      <c r="F558" s="360">
        <v>519005</v>
      </c>
      <c r="G558" s="360">
        <v>0</v>
      </c>
      <c r="H558" s="360">
        <v>610002</v>
      </c>
      <c r="I558" s="360" t="s">
        <v>188</v>
      </c>
      <c r="J558" s="361">
        <v>206.37</v>
      </c>
      <c r="L558" s="360">
        <v>4796888</v>
      </c>
      <c r="P558" s="360">
        <v>26059525</v>
      </c>
      <c r="R558" s="362">
        <v>26059525</v>
      </c>
      <c r="S558" s="360" t="s">
        <v>1893</v>
      </c>
      <c r="T558" s="360">
        <v>1078</v>
      </c>
      <c r="U558" s="360" t="s">
        <v>366</v>
      </c>
      <c r="V558" s="360" t="s">
        <v>317</v>
      </c>
      <c r="W558" s="360">
        <v>1000</v>
      </c>
    </row>
    <row r="559" spans="1:23">
      <c r="A559" s="360" t="s">
        <v>1408</v>
      </c>
      <c r="B559" s="360">
        <v>2013</v>
      </c>
      <c r="C559" s="360">
        <v>1</v>
      </c>
      <c r="D559" s="360">
        <v>136212965</v>
      </c>
      <c r="E559" s="360">
        <v>5012000</v>
      </c>
      <c r="F559" s="360">
        <v>270</v>
      </c>
      <c r="G559" s="360">
        <v>0</v>
      </c>
      <c r="H559" s="360">
        <v>530050</v>
      </c>
      <c r="I559" s="360" t="s">
        <v>177</v>
      </c>
      <c r="J559" s="361">
        <v>-2073.41</v>
      </c>
      <c r="K559" s="360" t="s">
        <v>587</v>
      </c>
      <c r="L559" s="360">
        <v>122360711</v>
      </c>
      <c r="P559" s="360">
        <v>26060107</v>
      </c>
      <c r="R559" s="362">
        <v>26060107</v>
      </c>
      <c r="S559" s="360" t="s">
        <v>588</v>
      </c>
      <c r="T559" s="360">
        <v>1001</v>
      </c>
      <c r="U559" s="360" t="s">
        <v>491</v>
      </c>
      <c r="V559" s="360" t="s">
        <v>317</v>
      </c>
      <c r="W559" s="360">
        <v>1000</v>
      </c>
    </row>
    <row r="560" spans="1:23">
      <c r="A560" s="360" t="s">
        <v>1408</v>
      </c>
      <c r="B560" s="360">
        <v>2013</v>
      </c>
      <c r="C560" s="360">
        <v>1</v>
      </c>
      <c r="D560" s="360">
        <v>136695978</v>
      </c>
      <c r="E560" s="360">
        <v>5012000</v>
      </c>
      <c r="F560" s="360">
        <v>270</v>
      </c>
      <c r="G560" s="360">
        <v>0</v>
      </c>
      <c r="H560" s="360">
        <v>530050</v>
      </c>
      <c r="I560" s="360" t="s">
        <v>177</v>
      </c>
      <c r="J560" s="361">
        <v>2073.41</v>
      </c>
      <c r="K560" s="360" t="s">
        <v>587</v>
      </c>
      <c r="L560" s="360">
        <v>122423790</v>
      </c>
      <c r="P560" s="360">
        <v>26060107</v>
      </c>
      <c r="R560" s="362">
        <v>26060107</v>
      </c>
      <c r="S560" s="360" t="s">
        <v>588</v>
      </c>
      <c r="T560" s="360">
        <v>1001</v>
      </c>
      <c r="U560" s="360" t="s">
        <v>491</v>
      </c>
      <c r="V560" s="360" t="s">
        <v>317</v>
      </c>
      <c r="W560" s="360">
        <v>1000</v>
      </c>
    </row>
    <row r="561" spans="1:23">
      <c r="A561" s="360" t="s">
        <v>1408</v>
      </c>
      <c r="B561" s="360">
        <v>2013</v>
      </c>
      <c r="C561" s="360">
        <v>1</v>
      </c>
      <c r="D561" s="360">
        <v>136526763</v>
      </c>
      <c r="E561" s="360">
        <v>5012000</v>
      </c>
      <c r="F561" s="360">
        <v>250</v>
      </c>
      <c r="G561" s="360">
        <v>0</v>
      </c>
      <c r="H561" s="360">
        <v>530050</v>
      </c>
      <c r="I561" s="360" t="s">
        <v>177</v>
      </c>
      <c r="J561" s="361">
        <v>357.96</v>
      </c>
      <c r="L561" s="360">
        <v>5601998787</v>
      </c>
      <c r="M561" s="360">
        <v>103569</v>
      </c>
      <c r="N561" s="360" t="s">
        <v>571</v>
      </c>
      <c r="P561" s="360">
        <v>26061063</v>
      </c>
      <c r="R561" s="362">
        <v>26061063</v>
      </c>
      <c r="S561" s="360" t="s">
        <v>1894</v>
      </c>
      <c r="T561" s="360">
        <v>1063</v>
      </c>
      <c r="U561" s="360" t="s">
        <v>509</v>
      </c>
      <c r="V561" s="360" t="s">
        <v>317</v>
      </c>
      <c r="W561" s="360">
        <v>1000</v>
      </c>
    </row>
    <row r="562" spans="1:23">
      <c r="A562" s="360" t="s">
        <v>1408</v>
      </c>
      <c r="B562" s="360">
        <v>2013</v>
      </c>
      <c r="C562" s="360">
        <v>1</v>
      </c>
      <c r="D562" s="360">
        <v>136616198</v>
      </c>
      <c r="E562" s="360">
        <v>5012000</v>
      </c>
      <c r="F562" s="360">
        <v>250</v>
      </c>
      <c r="G562" s="360">
        <v>0</v>
      </c>
      <c r="H562" s="360">
        <v>530050</v>
      </c>
      <c r="I562" s="360" t="s">
        <v>177</v>
      </c>
      <c r="J562" s="361">
        <v>357.96</v>
      </c>
      <c r="L562" s="360">
        <v>5602002054</v>
      </c>
      <c r="M562" s="360">
        <v>137558</v>
      </c>
      <c r="N562" s="360" t="s">
        <v>518</v>
      </c>
      <c r="P562" s="360">
        <v>26061063</v>
      </c>
      <c r="R562" s="362">
        <v>26061063</v>
      </c>
      <c r="S562" s="360" t="s">
        <v>1894</v>
      </c>
      <c r="T562" s="360">
        <v>1063</v>
      </c>
      <c r="U562" s="360" t="s">
        <v>509</v>
      </c>
      <c r="V562" s="360" t="s">
        <v>317</v>
      </c>
      <c r="W562" s="360">
        <v>1000</v>
      </c>
    </row>
    <row r="563" spans="1:23">
      <c r="A563" s="360" t="s">
        <v>1408</v>
      </c>
      <c r="B563" s="360">
        <v>2013</v>
      </c>
      <c r="C563" s="360">
        <v>1</v>
      </c>
      <c r="D563" s="360">
        <v>136504909</v>
      </c>
      <c r="E563" s="360">
        <v>5012000</v>
      </c>
      <c r="F563" s="360">
        <v>250</v>
      </c>
      <c r="G563" s="360">
        <v>0</v>
      </c>
      <c r="H563" s="360">
        <v>516110</v>
      </c>
      <c r="I563" s="360" t="s">
        <v>118</v>
      </c>
      <c r="J563" s="361">
        <v>-2102.25</v>
      </c>
      <c r="K563" s="360" t="s">
        <v>494</v>
      </c>
      <c r="L563" s="360">
        <v>4902291673</v>
      </c>
      <c r="P563" s="360">
        <v>26061675</v>
      </c>
      <c r="R563" s="362">
        <v>26061675</v>
      </c>
      <c r="S563" s="360" t="s">
        <v>558</v>
      </c>
      <c r="T563" s="360">
        <v>1063</v>
      </c>
      <c r="U563" s="360" t="s">
        <v>509</v>
      </c>
      <c r="V563" s="360" t="s">
        <v>317</v>
      </c>
      <c r="W563" s="360">
        <v>1000</v>
      </c>
    </row>
    <row r="564" spans="1:23">
      <c r="A564" s="360" t="s">
        <v>1408</v>
      </c>
      <c r="B564" s="360">
        <v>2013</v>
      </c>
      <c r="C564" s="360">
        <v>1</v>
      </c>
      <c r="D564" s="360">
        <v>136266932</v>
      </c>
      <c r="E564" s="360">
        <v>5012000</v>
      </c>
      <c r="F564" s="360">
        <v>300</v>
      </c>
      <c r="G564" s="360">
        <v>0</v>
      </c>
      <c r="H564" s="360">
        <v>610002</v>
      </c>
      <c r="I564" s="360" t="s">
        <v>188</v>
      </c>
      <c r="J564" s="361">
        <v>136</v>
      </c>
      <c r="L564" s="360">
        <v>4826554</v>
      </c>
      <c r="P564" s="360">
        <v>26066905</v>
      </c>
      <c r="R564" s="362">
        <v>26066905</v>
      </c>
      <c r="S564" s="360" t="s">
        <v>581</v>
      </c>
      <c r="T564" s="360">
        <v>1066</v>
      </c>
      <c r="U564" s="360" t="s">
        <v>489</v>
      </c>
      <c r="V564" s="360" t="s">
        <v>317</v>
      </c>
      <c r="W564" s="360">
        <v>1000</v>
      </c>
    </row>
    <row r="565" spans="1:23">
      <c r="A565" s="360" t="s">
        <v>1408</v>
      </c>
      <c r="B565" s="360">
        <v>2013</v>
      </c>
      <c r="C565" s="360">
        <v>1</v>
      </c>
      <c r="D565" s="360">
        <v>135638877</v>
      </c>
      <c r="E565" s="360">
        <v>5012000</v>
      </c>
      <c r="F565" s="360">
        <v>300</v>
      </c>
      <c r="G565" s="360">
        <v>0</v>
      </c>
      <c r="H565" s="360">
        <v>610002</v>
      </c>
      <c r="I565" s="360" t="s">
        <v>188</v>
      </c>
      <c r="J565" s="361">
        <v>68</v>
      </c>
      <c r="L565" s="360">
        <v>4826760</v>
      </c>
      <c r="P565" s="360">
        <v>26067296</v>
      </c>
      <c r="R565" s="362">
        <v>26067296</v>
      </c>
      <c r="S565" s="360" t="s">
        <v>561</v>
      </c>
      <c r="T565" s="360">
        <v>1066</v>
      </c>
      <c r="U565" s="360" t="s">
        <v>489</v>
      </c>
      <c r="V565" s="360" t="s">
        <v>317</v>
      </c>
      <c r="W565" s="360">
        <v>1000</v>
      </c>
    </row>
    <row r="566" spans="1:23">
      <c r="A566" s="360" t="s">
        <v>1408</v>
      </c>
      <c r="B566" s="360">
        <v>2013</v>
      </c>
      <c r="C566" s="360">
        <v>1</v>
      </c>
      <c r="D566" s="360">
        <v>136503138</v>
      </c>
      <c r="E566" s="360">
        <v>5012000</v>
      </c>
      <c r="F566" s="360">
        <v>300</v>
      </c>
      <c r="G566" s="360">
        <v>0</v>
      </c>
      <c r="H566" s="360">
        <v>516900</v>
      </c>
      <c r="I566" s="360" t="s">
        <v>139</v>
      </c>
      <c r="J566" s="361">
        <v>1293.81</v>
      </c>
      <c r="K566" s="360" t="s">
        <v>494</v>
      </c>
      <c r="L566" s="360">
        <v>5001081100</v>
      </c>
      <c r="M566" s="360">
        <v>125887</v>
      </c>
      <c r="N566" s="360" t="s">
        <v>1895</v>
      </c>
      <c r="P566" s="360">
        <v>26067298</v>
      </c>
      <c r="R566" s="362">
        <v>26067298</v>
      </c>
      <c r="S566" s="360" t="s">
        <v>563</v>
      </c>
      <c r="T566" s="360">
        <v>1066</v>
      </c>
      <c r="U566" s="360" t="s">
        <v>489</v>
      </c>
      <c r="V566" s="360" t="s">
        <v>317</v>
      </c>
      <c r="W566" s="360">
        <v>1000</v>
      </c>
    </row>
    <row r="567" spans="1:23">
      <c r="A567" s="360" t="s">
        <v>1408</v>
      </c>
      <c r="B567" s="360">
        <v>2013</v>
      </c>
      <c r="C567" s="360">
        <v>1</v>
      </c>
      <c r="D567" s="360">
        <v>136503139</v>
      </c>
      <c r="E567" s="360">
        <v>5012000</v>
      </c>
      <c r="F567" s="360">
        <v>300</v>
      </c>
      <c r="G567" s="360">
        <v>0</v>
      </c>
      <c r="H567" s="360">
        <v>516900</v>
      </c>
      <c r="I567" s="360" t="s">
        <v>139</v>
      </c>
      <c r="J567" s="361">
        <v>875.35</v>
      </c>
      <c r="K567" s="360" t="s">
        <v>494</v>
      </c>
      <c r="L567" s="360">
        <v>5001081141</v>
      </c>
      <c r="M567" s="360">
        <v>125887</v>
      </c>
      <c r="N567" s="360" t="s">
        <v>1895</v>
      </c>
      <c r="P567" s="360">
        <v>26067298</v>
      </c>
      <c r="R567" s="362">
        <v>26067298</v>
      </c>
      <c r="S567" s="360" t="s">
        <v>563</v>
      </c>
      <c r="T567" s="360">
        <v>1066</v>
      </c>
      <c r="U567" s="360" t="s">
        <v>489</v>
      </c>
      <c r="V567" s="360" t="s">
        <v>317</v>
      </c>
      <c r="W567" s="360">
        <v>1000</v>
      </c>
    </row>
    <row r="568" spans="1:23">
      <c r="A568" s="360" t="s">
        <v>1408</v>
      </c>
      <c r="B568" s="360">
        <v>2013</v>
      </c>
      <c r="C568" s="360">
        <v>1</v>
      </c>
      <c r="D568" s="360">
        <v>136648523</v>
      </c>
      <c r="E568" s="360">
        <v>5012000</v>
      </c>
      <c r="F568" s="360">
        <v>300</v>
      </c>
      <c r="G568" s="360">
        <v>0</v>
      </c>
      <c r="H568" s="360">
        <v>516900</v>
      </c>
      <c r="I568" s="360" t="s">
        <v>139</v>
      </c>
      <c r="J568" s="361">
        <v>75.5</v>
      </c>
      <c r="L568" s="360">
        <v>5602002779</v>
      </c>
      <c r="M568" s="360">
        <v>125887</v>
      </c>
      <c r="N568" s="360" t="s">
        <v>1895</v>
      </c>
      <c r="P568" s="360">
        <v>26067298</v>
      </c>
      <c r="R568" s="362">
        <v>26067298</v>
      </c>
      <c r="S568" s="360" t="s">
        <v>563</v>
      </c>
      <c r="T568" s="360">
        <v>1066</v>
      </c>
      <c r="U568" s="360" t="s">
        <v>489</v>
      </c>
      <c r="V568" s="360" t="s">
        <v>317</v>
      </c>
      <c r="W568" s="360">
        <v>1000</v>
      </c>
    </row>
    <row r="569" spans="1:23">
      <c r="A569" s="360" t="s">
        <v>1408</v>
      </c>
      <c r="B569" s="360">
        <v>2013</v>
      </c>
      <c r="C569" s="360">
        <v>1</v>
      </c>
      <c r="D569" s="360">
        <v>136648523</v>
      </c>
      <c r="E569" s="360">
        <v>5012000</v>
      </c>
      <c r="F569" s="360">
        <v>300</v>
      </c>
      <c r="G569" s="360">
        <v>0</v>
      </c>
      <c r="H569" s="360">
        <v>516900</v>
      </c>
      <c r="I569" s="360" t="s">
        <v>139</v>
      </c>
      <c r="J569" s="361">
        <v>51.08</v>
      </c>
      <c r="L569" s="360">
        <v>5602002779</v>
      </c>
      <c r="M569" s="360">
        <v>125887</v>
      </c>
      <c r="N569" s="360" t="s">
        <v>1895</v>
      </c>
      <c r="P569" s="360">
        <v>26067298</v>
      </c>
      <c r="R569" s="362">
        <v>26067298</v>
      </c>
      <c r="S569" s="360" t="s">
        <v>563</v>
      </c>
      <c r="T569" s="360">
        <v>1066</v>
      </c>
      <c r="U569" s="360" t="s">
        <v>489</v>
      </c>
      <c r="V569" s="360" t="s">
        <v>317</v>
      </c>
      <c r="W569" s="360">
        <v>1000</v>
      </c>
    </row>
    <row r="570" spans="1:23">
      <c r="A570" s="360" t="s">
        <v>1408</v>
      </c>
      <c r="B570" s="360">
        <v>2013</v>
      </c>
      <c r="C570" s="360">
        <v>1</v>
      </c>
      <c r="D570" s="360">
        <v>135628225</v>
      </c>
      <c r="E570" s="360">
        <v>5012000</v>
      </c>
      <c r="F570" s="360">
        <v>300</v>
      </c>
      <c r="G570" s="360">
        <v>0</v>
      </c>
      <c r="H570" s="360">
        <v>610002</v>
      </c>
      <c r="I570" s="360" t="s">
        <v>188</v>
      </c>
      <c r="J570" s="361">
        <v>204</v>
      </c>
      <c r="L570" s="360">
        <v>4831114</v>
      </c>
      <c r="P570" s="360">
        <v>26068202</v>
      </c>
      <c r="R570" s="362">
        <v>26068202</v>
      </c>
      <c r="S570" s="360" t="s">
        <v>569</v>
      </c>
      <c r="T570" s="360">
        <v>1066</v>
      </c>
      <c r="U570" s="360" t="s">
        <v>489</v>
      </c>
      <c r="V570" s="360" t="s">
        <v>317</v>
      </c>
      <c r="W570" s="360">
        <v>1000</v>
      </c>
    </row>
    <row r="571" spans="1:23">
      <c r="A571" s="360" t="s">
        <v>1408</v>
      </c>
      <c r="B571" s="360">
        <v>2013</v>
      </c>
      <c r="C571" s="360">
        <v>1</v>
      </c>
      <c r="D571" s="360">
        <v>135628226</v>
      </c>
      <c r="E571" s="360">
        <v>5012000</v>
      </c>
      <c r="F571" s="360">
        <v>300</v>
      </c>
      <c r="G571" s="360">
        <v>0</v>
      </c>
      <c r="H571" s="360">
        <v>610002</v>
      </c>
      <c r="I571" s="360" t="s">
        <v>188</v>
      </c>
      <c r="J571" s="361">
        <v>340</v>
      </c>
      <c r="L571" s="360">
        <v>4831126</v>
      </c>
      <c r="P571" s="360">
        <v>26068204</v>
      </c>
      <c r="R571" s="362">
        <v>26068204</v>
      </c>
      <c r="S571" s="360" t="s">
        <v>575</v>
      </c>
      <c r="T571" s="360">
        <v>1066</v>
      </c>
      <c r="U571" s="360" t="s">
        <v>489</v>
      </c>
      <c r="V571" s="360" t="s">
        <v>317</v>
      </c>
      <c r="W571" s="360">
        <v>1000</v>
      </c>
    </row>
    <row r="572" spans="1:23">
      <c r="A572" s="360" t="s">
        <v>1408</v>
      </c>
      <c r="B572" s="360">
        <v>2013</v>
      </c>
      <c r="C572" s="360">
        <v>1</v>
      </c>
      <c r="D572" s="360">
        <v>135628239</v>
      </c>
      <c r="E572" s="360">
        <v>5012000</v>
      </c>
      <c r="F572" s="360">
        <v>300</v>
      </c>
      <c r="G572" s="360">
        <v>0</v>
      </c>
      <c r="H572" s="360">
        <v>610002</v>
      </c>
      <c r="I572" s="360" t="s">
        <v>188</v>
      </c>
      <c r="J572" s="361">
        <v>136</v>
      </c>
      <c r="L572" s="360">
        <v>4839501</v>
      </c>
      <c r="P572" s="360">
        <v>26070060</v>
      </c>
      <c r="R572" s="362">
        <v>26070060</v>
      </c>
      <c r="S572" s="360" t="s">
        <v>568</v>
      </c>
      <c r="T572" s="360">
        <v>1066</v>
      </c>
      <c r="U572" s="360" t="s">
        <v>489</v>
      </c>
      <c r="V572" s="360" t="s">
        <v>317</v>
      </c>
      <c r="W572" s="360">
        <v>1000</v>
      </c>
    </row>
    <row r="573" spans="1:23">
      <c r="A573" s="360" t="s">
        <v>1408</v>
      </c>
      <c r="B573" s="360">
        <v>2013</v>
      </c>
      <c r="C573" s="360">
        <v>1</v>
      </c>
      <c r="D573" s="360">
        <v>136615144</v>
      </c>
      <c r="E573" s="360">
        <v>5012000</v>
      </c>
      <c r="F573" s="360">
        <v>280</v>
      </c>
      <c r="G573" s="360">
        <v>0</v>
      </c>
      <c r="H573" s="360">
        <v>530050</v>
      </c>
      <c r="I573" s="360" t="s">
        <v>177</v>
      </c>
      <c r="J573" s="361">
        <v>81.39</v>
      </c>
      <c r="L573" s="360">
        <v>5602001970</v>
      </c>
      <c r="M573" s="360">
        <v>105036</v>
      </c>
      <c r="N573" s="360" t="s">
        <v>614</v>
      </c>
      <c r="P573" s="360">
        <v>26070959</v>
      </c>
      <c r="R573" s="362">
        <v>26070959</v>
      </c>
      <c r="S573" s="360" t="s">
        <v>1146</v>
      </c>
      <c r="T573" s="360">
        <v>1070</v>
      </c>
      <c r="U573" s="360" t="s">
        <v>358</v>
      </c>
      <c r="V573" s="360" t="s">
        <v>317</v>
      </c>
      <c r="W573" s="360">
        <v>1000</v>
      </c>
    </row>
    <row r="574" spans="1:23">
      <c r="A574" s="360" t="s">
        <v>1408</v>
      </c>
      <c r="B574" s="360">
        <v>2013</v>
      </c>
      <c r="C574" s="360">
        <v>1</v>
      </c>
      <c r="D574" s="360">
        <v>136615144</v>
      </c>
      <c r="E574" s="360">
        <v>5012000</v>
      </c>
      <c r="F574" s="360">
        <v>280</v>
      </c>
      <c r="G574" s="360">
        <v>0</v>
      </c>
      <c r="H574" s="360">
        <v>530050</v>
      </c>
      <c r="I574" s="360" t="s">
        <v>177</v>
      </c>
      <c r="J574" s="361">
        <v>1000</v>
      </c>
      <c r="L574" s="360">
        <v>5602001970</v>
      </c>
      <c r="M574" s="360">
        <v>105036</v>
      </c>
      <c r="N574" s="360" t="s">
        <v>614</v>
      </c>
      <c r="P574" s="360">
        <v>26070959</v>
      </c>
      <c r="R574" s="362">
        <v>26070959</v>
      </c>
      <c r="S574" s="360" t="s">
        <v>1146</v>
      </c>
      <c r="T574" s="360">
        <v>1070</v>
      </c>
      <c r="U574" s="360" t="s">
        <v>358</v>
      </c>
      <c r="V574" s="360" t="s">
        <v>317</v>
      </c>
      <c r="W574" s="360">
        <v>1000</v>
      </c>
    </row>
    <row r="575" spans="1:23">
      <c r="A575" s="360" t="s">
        <v>1408</v>
      </c>
      <c r="B575" s="360">
        <v>2013</v>
      </c>
      <c r="C575" s="360">
        <v>1</v>
      </c>
      <c r="D575" s="360">
        <v>135707573</v>
      </c>
      <c r="E575" s="360">
        <v>5012000</v>
      </c>
      <c r="F575" s="360">
        <v>250</v>
      </c>
      <c r="G575" s="360">
        <v>0</v>
      </c>
      <c r="H575" s="360">
        <v>516060</v>
      </c>
      <c r="I575" s="360" t="s">
        <v>1460</v>
      </c>
      <c r="J575" s="361">
        <v>66.37</v>
      </c>
      <c r="K575" s="360" t="s">
        <v>1896</v>
      </c>
      <c r="L575" s="360">
        <v>1332</v>
      </c>
      <c r="P575" s="360">
        <v>26071025</v>
      </c>
      <c r="R575" s="362">
        <v>26071025</v>
      </c>
      <c r="S575" s="360" t="s">
        <v>1147</v>
      </c>
      <c r="T575" s="360">
        <v>1284</v>
      </c>
      <c r="U575" s="360" t="s">
        <v>1148</v>
      </c>
      <c r="V575" s="360" t="s">
        <v>696</v>
      </c>
      <c r="W575" s="360">
        <v>1000</v>
      </c>
    </row>
    <row r="576" spans="1:23">
      <c r="A576" s="360" t="s">
        <v>1408</v>
      </c>
      <c r="B576" s="360">
        <v>2013</v>
      </c>
      <c r="C576" s="360">
        <v>1</v>
      </c>
      <c r="D576" s="360">
        <v>136526762</v>
      </c>
      <c r="E576" s="360">
        <v>5012000</v>
      </c>
      <c r="F576" s="360">
        <v>250</v>
      </c>
      <c r="G576" s="360">
        <v>0</v>
      </c>
      <c r="H576" s="360">
        <v>530050</v>
      </c>
      <c r="I576" s="360" t="s">
        <v>177</v>
      </c>
      <c r="J576" s="361">
        <v>12628.46</v>
      </c>
      <c r="L576" s="360">
        <v>5601998786</v>
      </c>
      <c r="M576" s="360">
        <v>103569</v>
      </c>
      <c r="N576" s="360" t="s">
        <v>571</v>
      </c>
      <c r="P576" s="360">
        <v>26071302</v>
      </c>
      <c r="R576" s="362">
        <v>26071302</v>
      </c>
      <c r="S576" s="360" t="s">
        <v>1897</v>
      </c>
      <c r="T576" s="360">
        <v>1063</v>
      </c>
      <c r="U576" s="360" t="s">
        <v>509</v>
      </c>
      <c r="V576" s="360" t="s">
        <v>317</v>
      </c>
      <c r="W576" s="360">
        <v>1000</v>
      </c>
    </row>
    <row r="577" spans="1:23">
      <c r="A577" s="360" t="s">
        <v>1408</v>
      </c>
      <c r="B577" s="360">
        <v>2013</v>
      </c>
      <c r="C577" s="360">
        <v>1</v>
      </c>
      <c r="D577" s="360">
        <v>136138374</v>
      </c>
      <c r="E577" s="360">
        <v>5012000</v>
      </c>
      <c r="F577" s="360">
        <v>517000</v>
      </c>
      <c r="G577" s="360">
        <v>0</v>
      </c>
      <c r="H577" s="360">
        <v>516460</v>
      </c>
      <c r="I577" s="360" t="s">
        <v>137</v>
      </c>
      <c r="J577" s="361">
        <v>20.05</v>
      </c>
      <c r="L577" s="360">
        <v>5601986107</v>
      </c>
      <c r="M577" s="360">
        <v>110231</v>
      </c>
      <c r="N577" s="360" t="s">
        <v>519</v>
      </c>
      <c r="P577" s="360">
        <v>26071656</v>
      </c>
      <c r="R577" s="362">
        <v>26071656</v>
      </c>
      <c r="S577" s="360" t="s">
        <v>1149</v>
      </c>
      <c r="T577" s="360">
        <v>1058</v>
      </c>
      <c r="U577" s="360" t="s">
        <v>480</v>
      </c>
      <c r="V577" s="360" t="s">
        <v>317</v>
      </c>
      <c r="W577" s="360">
        <v>1000</v>
      </c>
    </row>
    <row r="578" spans="1:23">
      <c r="A578" s="360" t="s">
        <v>1408</v>
      </c>
      <c r="B578" s="360">
        <v>2013</v>
      </c>
      <c r="C578" s="360">
        <v>1</v>
      </c>
      <c r="D578" s="360">
        <v>136138374</v>
      </c>
      <c r="E578" s="360">
        <v>5012000</v>
      </c>
      <c r="F578" s="360">
        <v>517000</v>
      </c>
      <c r="G578" s="360">
        <v>0</v>
      </c>
      <c r="H578" s="360">
        <v>516460</v>
      </c>
      <c r="I578" s="360" t="s">
        <v>137</v>
      </c>
      <c r="J578" s="361">
        <v>1.8</v>
      </c>
      <c r="L578" s="360">
        <v>5601986107</v>
      </c>
      <c r="M578" s="360">
        <v>110231</v>
      </c>
      <c r="N578" s="360" t="s">
        <v>519</v>
      </c>
      <c r="P578" s="360">
        <v>26071656</v>
      </c>
      <c r="R578" s="362">
        <v>26071656</v>
      </c>
      <c r="S578" s="360" t="s">
        <v>1149</v>
      </c>
      <c r="T578" s="360">
        <v>1058</v>
      </c>
      <c r="U578" s="360" t="s">
        <v>480</v>
      </c>
      <c r="V578" s="360" t="s">
        <v>317</v>
      </c>
      <c r="W578" s="360">
        <v>1000</v>
      </c>
    </row>
    <row r="579" spans="1:23">
      <c r="A579" s="360" t="s">
        <v>1408</v>
      </c>
      <c r="B579" s="360">
        <v>2013</v>
      </c>
      <c r="C579" s="360">
        <v>1</v>
      </c>
      <c r="D579" s="360">
        <v>136138374</v>
      </c>
      <c r="E579" s="360">
        <v>5012000</v>
      </c>
      <c r="F579" s="360">
        <v>517000</v>
      </c>
      <c r="G579" s="360">
        <v>0</v>
      </c>
      <c r="H579" s="360">
        <v>516460</v>
      </c>
      <c r="I579" s="360" t="s">
        <v>137</v>
      </c>
      <c r="J579" s="361">
        <v>12.1</v>
      </c>
      <c r="L579" s="360">
        <v>5601986107</v>
      </c>
      <c r="M579" s="360">
        <v>110231</v>
      </c>
      <c r="N579" s="360" t="s">
        <v>519</v>
      </c>
      <c r="P579" s="360">
        <v>26071656</v>
      </c>
      <c r="R579" s="362">
        <v>26071656</v>
      </c>
      <c r="S579" s="360" t="s">
        <v>1149</v>
      </c>
      <c r="T579" s="360">
        <v>1058</v>
      </c>
      <c r="U579" s="360" t="s">
        <v>480</v>
      </c>
      <c r="V579" s="360" t="s">
        <v>317</v>
      </c>
      <c r="W579" s="360">
        <v>1000</v>
      </c>
    </row>
    <row r="580" spans="1:23">
      <c r="A580" s="360" t="s">
        <v>1408</v>
      </c>
      <c r="B580" s="360">
        <v>2013</v>
      </c>
      <c r="C580" s="360">
        <v>1</v>
      </c>
      <c r="D580" s="360">
        <v>136138374</v>
      </c>
      <c r="E580" s="360">
        <v>5012000</v>
      </c>
      <c r="F580" s="360">
        <v>517000</v>
      </c>
      <c r="G580" s="360">
        <v>0</v>
      </c>
      <c r="H580" s="360">
        <v>516460</v>
      </c>
      <c r="I580" s="360" t="s">
        <v>137</v>
      </c>
      <c r="J580" s="361">
        <v>9.66</v>
      </c>
      <c r="L580" s="360">
        <v>5601986107</v>
      </c>
      <c r="M580" s="360">
        <v>110231</v>
      </c>
      <c r="N580" s="360" t="s">
        <v>519</v>
      </c>
      <c r="P580" s="360">
        <v>26071656</v>
      </c>
      <c r="R580" s="362">
        <v>26071656</v>
      </c>
      <c r="S580" s="360" t="s">
        <v>1149</v>
      </c>
      <c r="T580" s="360">
        <v>1058</v>
      </c>
      <c r="U580" s="360" t="s">
        <v>480</v>
      </c>
      <c r="V580" s="360" t="s">
        <v>317</v>
      </c>
      <c r="W580" s="360">
        <v>1000</v>
      </c>
    </row>
    <row r="581" spans="1:23">
      <c r="A581" s="360" t="s">
        <v>1408</v>
      </c>
      <c r="B581" s="360">
        <v>2013</v>
      </c>
      <c r="C581" s="360">
        <v>1</v>
      </c>
      <c r="D581" s="360">
        <v>136138374</v>
      </c>
      <c r="E581" s="360">
        <v>5012000</v>
      </c>
      <c r="F581" s="360">
        <v>517000</v>
      </c>
      <c r="G581" s="360">
        <v>0</v>
      </c>
      <c r="H581" s="360">
        <v>516460</v>
      </c>
      <c r="I581" s="360" t="s">
        <v>137</v>
      </c>
      <c r="J581" s="361">
        <v>68.56</v>
      </c>
      <c r="L581" s="360">
        <v>5601986107</v>
      </c>
      <c r="M581" s="360">
        <v>110231</v>
      </c>
      <c r="N581" s="360" t="s">
        <v>519</v>
      </c>
      <c r="P581" s="360">
        <v>26071656</v>
      </c>
      <c r="R581" s="362">
        <v>26071656</v>
      </c>
      <c r="S581" s="360" t="s">
        <v>1149</v>
      </c>
      <c r="T581" s="360">
        <v>1058</v>
      </c>
      <c r="U581" s="360" t="s">
        <v>480</v>
      </c>
      <c r="V581" s="360" t="s">
        <v>317</v>
      </c>
      <c r="W581" s="360">
        <v>1000</v>
      </c>
    </row>
    <row r="582" spans="1:23">
      <c r="A582" s="360" t="s">
        <v>1408</v>
      </c>
      <c r="B582" s="360">
        <v>2013</v>
      </c>
      <c r="C582" s="360">
        <v>1</v>
      </c>
      <c r="D582" s="360">
        <v>136138375</v>
      </c>
      <c r="E582" s="360">
        <v>5012000</v>
      </c>
      <c r="F582" s="360">
        <v>517000</v>
      </c>
      <c r="G582" s="360">
        <v>0</v>
      </c>
      <c r="H582" s="360">
        <v>516460</v>
      </c>
      <c r="I582" s="360" t="s">
        <v>137</v>
      </c>
      <c r="J582" s="361">
        <v>0.05</v>
      </c>
      <c r="L582" s="360">
        <v>5601986108</v>
      </c>
      <c r="M582" s="360">
        <v>110231</v>
      </c>
      <c r="N582" s="360" t="s">
        <v>519</v>
      </c>
      <c r="P582" s="360">
        <v>26071656</v>
      </c>
      <c r="R582" s="362">
        <v>26071656</v>
      </c>
      <c r="S582" s="360" t="s">
        <v>1149</v>
      </c>
      <c r="T582" s="360">
        <v>1058</v>
      </c>
      <c r="U582" s="360" t="s">
        <v>480</v>
      </c>
      <c r="V582" s="360" t="s">
        <v>317</v>
      </c>
      <c r="W582" s="360">
        <v>1000</v>
      </c>
    </row>
    <row r="583" spans="1:23">
      <c r="A583" s="360" t="s">
        <v>1408</v>
      </c>
      <c r="B583" s="360">
        <v>2013</v>
      </c>
      <c r="C583" s="360">
        <v>1</v>
      </c>
      <c r="D583" s="360">
        <v>136138375</v>
      </c>
      <c r="E583" s="360">
        <v>5012000</v>
      </c>
      <c r="F583" s="360">
        <v>517000</v>
      </c>
      <c r="G583" s="360">
        <v>0</v>
      </c>
      <c r="H583" s="360">
        <v>516460</v>
      </c>
      <c r="I583" s="360" t="s">
        <v>137</v>
      </c>
      <c r="J583" s="361">
        <v>0.11</v>
      </c>
      <c r="L583" s="360">
        <v>5601986108</v>
      </c>
      <c r="M583" s="360">
        <v>110231</v>
      </c>
      <c r="N583" s="360" t="s">
        <v>519</v>
      </c>
      <c r="P583" s="360">
        <v>26071656</v>
      </c>
      <c r="R583" s="362">
        <v>26071656</v>
      </c>
      <c r="S583" s="360" t="s">
        <v>1149</v>
      </c>
      <c r="T583" s="360">
        <v>1058</v>
      </c>
      <c r="U583" s="360" t="s">
        <v>480</v>
      </c>
      <c r="V583" s="360" t="s">
        <v>317</v>
      </c>
      <c r="W583" s="360">
        <v>1000</v>
      </c>
    </row>
    <row r="584" spans="1:23">
      <c r="A584" s="360" t="s">
        <v>1408</v>
      </c>
      <c r="B584" s="360">
        <v>2013</v>
      </c>
      <c r="C584" s="360">
        <v>1</v>
      </c>
      <c r="D584" s="360">
        <v>136138375</v>
      </c>
      <c r="E584" s="360">
        <v>5012000</v>
      </c>
      <c r="F584" s="360">
        <v>517000</v>
      </c>
      <c r="G584" s="360">
        <v>0</v>
      </c>
      <c r="H584" s="360">
        <v>516460</v>
      </c>
      <c r="I584" s="360" t="s">
        <v>137</v>
      </c>
      <c r="J584" s="361">
        <v>0.08</v>
      </c>
      <c r="L584" s="360">
        <v>5601986108</v>
      </c>
      <c r="M584" s="360">
        <v>110231</v>
      </c>
      <c r="N584" s="360" t="s">
        <v>519</v>
      </c>
      <c r="P584" s="360">
        <v>26071656</v>
      </c>
      <c r="R584" s="362">
        <v>26071656</v>
      </c>
      <c r="S584" s="360" t="s">
        <v>1149</v>
      </c>
      <c r="T584" s="360">
        <v>1058</v>
      </c>
      <c r="U584" s="360" t="s">
        <v>480</v>
      </c>
      <c r="V584" s="360" t="s">
        <v>317</v>
      </c>
      <c r="W584" s="360">
        <v>1000</v>
      </c>
    </row>
    <row r="585" spans="1:23">
      <c r="A585" s="360" t="s">
        <v>1408</v>
      </c>
      <c r="B585" s="360">
        <v>2013</v>
      </c>
      <c r="C585" s="360">
        <v>1</v>
      </c>
      <c r="D585" s="360">
        <v>136138375</v>
      </c>
      <c r="E585" s="360">
        <v>5012000</v>
      </c>
      <c r="F585" s="360">
        <v>517000</v>
      </c>
      <c r="G585" s="360">
        <v>0</v>
      </c>
      <c r="H585" s="360">
        <v>516460</v>
      </c>
      <c r="I585" s="360" t="s">
        <v>137</v>
      </c>
      <c r="J585" s="361">
        <v>1.53</v>
      </c>
      <c r="L585" s="360">
        <v>5601986108</v>
      </c>
      <c r="M585" s="360">
        <v>110231</v>
      </c>
      <c r="N585" s="360" t="s">
        <v>519</v>
      </c>
      <c r="P585" s="360">
        <v>26071656</v>
      </c>
      <c r="R585" s="362">
        <v>26071656</v>
      </c>
      <c r="S585" s="360" t="s">
        <v>1149</v>
      </c>
      <c r="T585" s="360">
        <v>1058</v>
      </c>
      <c r="U585" s="360" t="s">
        <v>480</v>
      </c>
      <c r="V585" s="360" t="s">
        <v>317</v>
      </c>
      <c r="W585" s="360">
        <v>1000</v>
      </c>
    </row>
    <row r="586" spans="1:23">
      <c r="A586" s="360" t="s">
        <v>1408</v>
      </c>
      <c r="B586" s="360">
        <v>2013</v>
      </c>
      <c r="C586" s="360">
        <v>1</v>
      </c>
      <c r="D586" s="360">
        <v>136138375</v>
      </c>
      <c r="E586" s="360">
        <v>5012000</v>
      </c>
      <c r="F586" s="360">
        <v>517000</v>
      </c>
      <c r="G586" s="360">
        <v>0</v>
      </c>
      <c r="H586" s="360">
        <v>516460</v>
      </c>
      <c r="I586" s="360" t="s">
        <v>137</v>
      </c>
      <c r="J586" s="361">
        <v>0.42</v>
      </c>
      <c r="L586" s="360">
        <v>5601986108</v>
      </c>
      <c r="M586" s="360">
        <v>110231</v>
      </c>
      <c r="N586" s="360" t="s">
        <v>519</v>
      </c>
      <c r="P586" s="360">
        <v>26071656</v>
      </c>
      <c r="R586" s="362">
        <v>26071656</v>
      </c>
      <c r="S586" s="360" t="s">
        <v>1149</v>
      </c>
      <c r="T586" s="360">
        <v>1058</v>
      </c>
      <c r="U586" s="360" t="s">
        <v>480</v>
      </c>
      <c r="V586" s="360" t="s">
        <v>317</v>
      </c>
      <c r="W586" s="360">
        <v>1000</v>
      </c>
    </row>
    <row r="587" spans="1:23">
      <c r="A587" s="360" t="s">
        <v>1408</v>
      </c>
      <c r="B587" s="360">
        <v>2013</v>
      </c>
      <c r="C587" s="360">
        <v>1</v>
      </c>
      <c r="D587" s="360">
        <v>136138375</v>
      </c>
      <c r="E587" s="360">
        <v>5012000</v>
      </c>
      <c r="F587" s="360">
        <v>517000</v>
      </c>
      <c r="G587" s="360">
        <v>0</v>
      </c>
      <c r="H587" s="360">
        <v>516460</v>
      </c>
      <c r="I587" s="360" t="s">
        <v>137</v>
      </c>
      <c r="J587" s="361">
        <v>0.24</v>
      </c>
      <c r="L587" s="360">
        <v>5601986108</v>
      </c>
      <c r="M587" s="360">
        <v>110231</v>
      </c>
      <c r="N587" s="360" t="s">
        <v>519</v>
      </c>
      <c r="P587" s="360">
        <v>26071656</v>
      </c>
      <c r="R587" s="362">
        <v>26071656</v>
      </c>
      <c r="S587" s="360" t="s">
        <v>1149</v>
      </c>
      <c r="T587" s="360">
        <v>1058</v>
      </c>
      <c r="U587" s="360" t="s">
        <v>480</v>
      </c>
      <c r="V587" s="360" t="s">
        <v>317</v>
      </c>
      <c r="W587" s="360">
        <v>1000</v>
      </c>
    </row>
    <row r="588" spans="1:23">
      <c r="A588" s="360" t="s">
        <v>1408</v>
      </c>
      <c r="B588" s="360">
        <v>2013</v>
      </c>
      <c r="C588" s="360">
        <v>1</v>
      </c>
      <c r="D588" s="360">
        <v>136138375</v>
      </c>
      <c r="E588" s="360">
        <v>5012000</v>
      </c>
      <c r="F588" s="360">
        <v>517000</v>
      </c>
      <c r="G588" s="360">
        <v>0</v>
      </c>
      <c r="H588" s="360">
        <v>516460</v>
      </c>
      <c r="I588" s="360" t="s">
        <v>137</v>
      </c>
      <c r="J588" s="361">
        <v>-3.31</v>
      </c>
      <c r="L588" s="360">
        <v>5601986108</v>
      </c>
      <c r="M588" s="360">
        <v>110231</v>
      </c>
      <c r="N588" s="360" t="s">
        <v>519</v>
      </c>
      <c r="P588" s="360">
        <v>26071656</v>
      </c>
      <c r="R588" s="362">
        <v>26071656</v>
      </c>
      <c r="S588" s="360" t="s">
        <v>1149</v>
      </c>
      <c r="T588" s="360">
        <v>1058</v>
      </c>
      <c r="U588" s="360" t="s">
        <v>480</v>
      </c>
      <c r="V588" s="360" t="s">
        <v>317</v>
      </c>
      <c r="W588" s="360">
        <v>1000</v>
      </c>
    </row>
    <row r="589" spans="1:23">
      <c r="A589" s="360" t="s">
        <v>1408</v>
      </c>
      <c r="B589" s="360">
        <v>2013</v>
      </c>
      <c r="C589" s="360">
        <v>1</v>
      </c>
      <c r="D589" s="360">
        <v>136138375</v>
      </c>
      <c r="E589" s="360">
        <v>5012000</v>
      </c>
      <c r="F589" s="360">
        <v>517000</v>
      </c>
      <c r="G589" s="360">
        <v>0</v>
      </c>
      <c r="H589" s="360">
        <v>516460</v>
      </c>
      <c r="I589" s="360" t="s">
        <v>137</v>
      </c>
      <c r="J589" s="361">
        <v>5.47</v>
      </c>
      <c r="L589" s="360">
        <v>5601986108</v>
      </c>
      <c r="M589" s="360">
        <v>110231</v>
      </c>
      <c r="N589" s="360" t="s">
        <v>519</v>
      </c>
      <c r="P589" s="360">
        <v>26071656</v>
      </c>
      <c r="R589" s="362">
        <v>26071656</v>
      </c>
      <c r="S589" s="360" t="s">
        <v>1149</v>
      </c>
      <c r="T589" s="360">
        <v>1058</v>
      </c>
      <c r="U589" s="360" t="s">
        <v>480</v>
      </c>
      <c r="V589" s="360" t="s">
        <v>317</v>
      </c>
      <c r="W589" s="360">
        <v>1000</v>
      </c>
    </row>
    <row r="590" spans="1:23">
      <c r="A590" s="360" t="s">
        <v>1408</v>
      </c>
      <c r="B590" s="360">
        <v>2013</v>
      </c>
      <c r="C590" s="360">
        <v>1</v>
      </c>
      <c r="D590" s="360">
        <v>136138375</v>
      </c>
      <c r="E590" s="360">
        <v>5012000</v>
      </c>
      <c r="F590" s="360">
        <v>517000</v>
      </c>
      <c r="G590" s="360">
        <v>0</v>
      </c>
      <c r="H590" s="360">
        <v>516460</v>
      </c>
      <c r="I590" s="360" t="s">
        <v>137</v>
      </c>
      <c r="J590" s="361">
        <v>0.15</v>
      </c>
      <c r="L590" s="360">
        <v>5601986108</v>
      </c>
      <c r="M590" s="360">
        <v>110231</v>
      </c>
      <c r="N590" s="360" t="s">
        <v>519</v>
      </c>
      <c r="P590" s="360">
        <v>26071656</v>
      </c>
      <c r="R590" s="362">
        <v>26071656</v>
      </c>
      <c r="S590" s="360" t="s">
        <v>1149</v>
      </c>
      <c r="T590" s="360">
        <v>1058</v>
      </c>
      <c r="U590" s="360" t="s">
        <v>480</v>
      </c>
      <c r="V590" s="360" t="s">
        <v>317</v>
      </c>
      <c r="W590" s="360">
        <v>1000</v>
      </c>
    </row>
    <row r="591" spans="1:23">
      <c r="A591" s="360" t="s">
        <v>1408</v>
      </c>
      <c r="B591" s="360">
        <v>2013</v>
      </c>
      <c r="C591" s="360">
        <v>1</v>
      </c>
      <c r="D591" s="360">
        <v>136138375</v>
      </c>
      <c r="E591" s="360">
        <v>5012000</v>
      </c>
      <c r="F591" s="360">
        <v>517000</v>
      </c>
      <c r="G591" s="360">
        <v>0</v>
      </c>
      <c r="H591" s="360">
        <v>516460</v>
      </c>
      <c r="I591" s="360" t="s">
        <v>137</v>
      </c>
      <c r="J591" s="361">
        <v>0.05</v>
      </c>
      <c r="L591" s="360">
        <v>5601986108</v>
      </c>
      <c r="M591" s="360">
        <v>110231</v>
      </c>
      <c r="N591" s="360" t="s">
        <v>519</v>
      </c>
      <c r="P591" s="360">
        <v>26071656</v>
      </c>
      <c r="R591" s="362">
        <v>26071656</v>
      </c>
      <c r="S591" s="360" t="s">
        <v>1149</v>
      </c>
      <c r="T591" s="360">
        <v>1058</v>
      </c>
      <c r="U591" s="360" t="s">
        <v>480</v>
      </c>
      <c r="V591" s="360" t="s">
        <v>317</v>
      </c>
      <c r="W591" s="360">
        <v>1000</v>
      </c>
    </row>
    <row r="592" spans="1:23">
      <c r="A592" s="360" t="s">
        <v>1408</v>
      </c>
      <c r="B592" s="360">
        <v>2013</v>
      </c>
      <c r="C592" s="360">
        <v>1</v>
      </c>
      <c r="D592" s="360">
        <v>136138375</v>
      </c>
      <c r="E592" s="360">
        <v>5012000</v>
      </c>
      <c r="F592" s="360">
        <v>517000</v>
      </c>
      <c r="G592" s="360">
        <v>0</v>
      </c>
      <c r="H592" s="360">
        <v>516460</v>
      </c>
      <c r="I592" s="360" t="s">
        <v>137</v>
      </c>
      <c r="J592" s="361">
        <v>0.17</v>
      </c>
      <c r="L592" s="360">
        <v>5601986108</v>
      </c>
      <c r="M592" s="360">
        <v>110231</v>
      </c>
      <c r="N592" s="360" t="s">
        <v>519</v>
      </c>
      <c r="P592" s="360">
        <v>26071656</v>
      </c>
      <c r="R592" s="362">
        <v>26071656</v>
      </c>
      <c r="S592" s="360" t="s">
        <v>1149</v>
      </c>
      <c r="T592" s="360">
        <v>1058</v>
      </c>
      <c r="U592" s="360" t="s">
        <v>480</v>
      </c>
      <c r="V592" s="360" t="s">
        <v>317</v>
      </c>
      <c r="W592" s="360">
        <v>1000</v>
      </c>
    </row>
    <row r="593" spans="1:23">
      <c r="A593" s="360" t="s">
        <v>1408</v>
      </c>
      <c r="B593" s="360">
        <v>2013</v>
      </c>
      <c r="C593" s="360">
        <v>1</v>
      </c>
      <c r="D593" s="360">
        <v>136138375</v>
      </c>
      <c r="E593" s="360">
        <v>5012000</v>
      </c>
      <c r="F593" s="360">
        <v>517000</v>
      </c>
      <c r="G593" s="360">
        <v>0</v>
      </c>
      <c r="H593" s="360">
        <v>516460</v>
      </c>
      <c r="I593" s="360" t="s">
        <v>137</v>
      </c>
      <c r="J593" s="361">
        <v>0.21</v>
      </c>
      <c r="L593" s="360">
        <v>5601986108</v>
      </c>
      <c r="M593" s="360">
        <v>110231</v>
      </c>
      <c r="N593" s="360" t="s">
        <v>519</v>
      </c>
      <c r="P593" s="360">
        <v>26071656</v>
      </c>
      <c r="R593" s="362">
        <v>26071656</v>
      </c>
      <c r="S593" s="360" t="s">
        <v>1149</v>
      </c>
      <c r="T593" s="360">
        <v>1058</v>
      </c>
      <c r="U593" s="360" t="s">
        <v>480</v>
      </c>
      <c r="V593" s="360" t="s">
        <v>317</v>
      </c>
      <c r="W593" s="360">
        <v>1000</v>
      </c>
    </row>
    <row r="594" spans="1:23">
      <c r="A594" s="360" t="s">
        <v>1408</v>
      </c>
      <c r="B594" s="360">
        <v>2013</v>
      </c>
      <c r="C594" s="360">
        <v>1</v>
      </c>
      <c r="D594" s="360">
        <v>136138375</v>
      </c>
      <c r="E594" s="360">
        <v>5012000</v>
      </c>
      <c r="F594" s="360">
        <v>517000</v>
      </c>
      <c r="G594" s="360">
        <v>0</v>
      </c>
      <c r="H594" s="360">
        <v>516460</v>
      </c>
      <c r="I594" s="360" t="s">
        <v>137</v>
      </c>
      <c r="J594" s="361">
        <v>406.15</v>
      </c>
      <c r="L594" s="360">
        <v>5601986108</v>
      </c>
      <c r="M594" s="360">
        <v>110231</v>
      </c>
      <c r="N594" s="360" t="s">
        <v>519</v>
      </c>
      <c r="P594" s="360">
        <v>26071656</v>
      </c>
      <c r="R594" s="362">
        <v>26071656</v>
      </c>
      <c r="S594" s="360" t="s">
        <v>1149</v>
      </c>
      <c r="T594" s="360">
        <v>1058</v>
      </c>
      <c r="U594" s="360" t="s">
        <v>480</v>
      </c>
      <c r="V594" s="360" t="s">
        <v>317</v>
      </c>
      <c r="W594" s="360">
        <v>1000</v>
      </c>
    </row>
    <row r="595" spans="1:23">
      <c r="A595" s="360" t="s">
        <v>1408</v>
      </c>
      <c r="B595" s="360">
        <v>2013</v>
      </c>
      <c r="C595" s="360">
        <v>1</v>
      </c>
      <c r="D595" s="360">
        <v>136138375</v>
      </c>
      <c r="E595" s="360">
        <v>5012000</v>
      </c>
      <c r="F595" s="360">
        <v>517000</v>
      </c>
      <c r="G595" s="360">
        <v>0</v>
      </c>
      <c r="H595" s="360">
        <v>516460</v>
      </c>
      <c r="I595" s="360" t="s">
        <v>137</v>
      </c>
      <c r="J595" s="361">
        <v>1.54</v>
      </c>
      <c r="L595" s="360">
        <v>5601986108</v>
      </c>
      <c r="M595" s="360">
        <v>110231</v>
      </c>
      <c r="N595" s="360" t="s">
        <v>519</v>
      </c>
      <c r="P595" s="360">
        <v>26071656</v>
      </c>
      <c r="R595" s="362">
        <v>26071656</v>
      </c>
      <c r="S595" s="360" t="s">
        <v>1149</v>
      </c>
      <c r="T595" s="360">
        <v>1058</v>
      </c>
      <c r="U595" s="360" t="s">
        <v>480</v>
      </c>
      <c r="V595" s="360" t="s">
        <v>317</v>
      </c>
      <c r="W595" s="360">
        <v>1000</v>
      </c>
    </row>
    <row r="596" spans="1:23">
      <c r="A596" s="360" t="s">
        <v>1408</v>
      </c>
      <c r="B596" s="360">
        <v>2013</v>
      </c>
      <c r="C596" s="360">
        <v>1</v>
      </c>
      <c r="D596" s="360">
        <v>136138375</v>
      </c>
      <c r="E596" s="360">
        <v>5012000</v>
      </c>
      <c r="F596" s="360">
        <v>517000</v>
      </c>
      <c r="G596" s="360">
        <v>0</v>
      </c>
      <c r="H596" s="360">
        <v>516460</v>
      </c>
      <c r="I596" s="360" t="s">
        <v>137</v>
      </c>
      <c r="J596" s="361">
        <v>0.18</v>
      </c>
      <c r="L596" s="360">
        <v>5601986108</v>
      </c>
      <c r="M596" s="360">
        <v>110231</v>
      </c>
      <c r="N596" s="360" t="s">
        <v>519</v>
      </c>
      <c r="P596" s="360">
        <v>26071656</v>
      </c>
      <c r="R596" s="362">
        <v>26071656</v>
      </c>
      <c r="S596" s="360" t="s">
        <v>1149</v>
      </c>
      <c r="T596" s="360">
        <v>1058</v>
      </c>
      <c r="U596" s="360" t="s">
        <v>480</v>
      </c>
      <c r="V596" s="360" t="s">
        <v>317</v>
      </c>
      <c r="W596" s="360">
        <v>1000</v>
      </c>
    </row>
    <row r="597" spans="1:23">
      <c r="A597" s="360" t="s">
        <v>1408</v>
      </c>
      <c r="B597" s="360">
        <v>2013</v>
      </c>
      <c r="C597" s="360">
        <v>1</v>
      </c>
      <c r="D597" s="360">
        <v>136138375</v>
      </c>
      <c r="E597" s="360">
        <v>5012000</v>
      </c>
      <c r="F597" s="360">
        <v>517000</v>
      </c>
      <c r="G597" s="360">
        <v>0</v>
      </c>
      <c r="H597" s="360">
        <v>516460</v>
      </c>
      <c r="I597" s="360" t="s">
        <v>137</v>
      </c>
      <c r="J597" s="361">
        <v>0.09</v>
      </c>
      <c r="L597" s="360">
        <v>5601986108</v>
      </c>
      <c r="M597" s="360">
        <v>110231</v>
      </c>
      <c r="N597" s="360" t="s">
        <v>519</v>
      </c>
      <c r="P597" s="360">
        <v>26071656</v>
      </c>
      <c r="R597" s="362">
        <v>26071656</v>
      </c>
      <c r="S597" s="360" t="s">
        <v>1149</v>
      </c>
      <c r="T597" s="360">
        <v>1058</v>
      </c>
      <c r="U597" s="360" t="s">
        <v>480</v>
      </c>
      <c r="V597" s="360" t="s">
        <v>317</v>
      </c>
      <c r="W597" s="360">
        <v>1000</v>
      </c>
    </row>
    <row r="598" spans="1:23">
      <c r="A598" s="360" t="s">
        <v>1408</v>
      </c>
      <c r="B598" s="360">
        <v>2013</v>
      </c>
      <c r="C598" s="360">
        <v>1</v>
      </c>
      <c r="D598" s="360">
        <v>136213038</v>
      </c>
      <c r="E598" s="360">
        <v>5012000</v>
      </c>
      <c r="F598" s="360">
        <v>517000</v>
      </c>
      <c r="G598" s="360">
        <v>0</v>
      </c>
      <c r="H598" s="360">
        <v>516460</v>
      </c>
      <c r="I598" s="360" t="s">
        <v>137</v>
      </c>
      <c r="J598" s="361">
        <v>605.28</v>
      </c>
      <c r="L598" s="360">
        <v>5601987831</v>
      </c>
      <c r="M598" s="360">
        <v>110231</v>
      </c>
      <c r="N598" s="360" t="s">
        <v>519</v>
      </c>
      <c r="P598" s="360">
        <v>26071656</v>
      </c>
      <c r="R598" s="362">
        <v>26071656</v>
      </c>
      <c r="S598" s="360" t="s">
        <v>1149</v>
      </c>
      <c r="T598" s="360">
        <v>1058</v>
      </c>
      <c r="U598" s="360" t="s">
        <v>480</v>
      </c>
      <c r="V598" s="360" t="s">
        <v>317</v>
      </c>
      <c r="W598" s="360">
        <v>1000</v>
      </c>
    </row>
    <row r="599" spans="1:23">
      <c r="A599" s="360" t="s">
        <v>1408</v>
      </c>
      <c r="B599" s="360">
        <v>2013</v>
      </c>
      <c r="C599" s="360">
        <v>1</v>
      </c>
      <c r="D599" s="360">
        <v>136699188</v>
      </c>
      <c r="E599" s="360">
        <v>5012000</v>
      </c>
      <c r="F599" s="360">
        <v>517000</v>
      </c>
      <c r="G599" s="360">
        <v>0</v>
      </c>
      <c r="H599" s="360">
        <v>530190</v>
      </c>
      <c r="I599" s="360" t="s">
        <v>143</v>
      </c>
      <c r="J599" s="361">
        <v>4417.53</v>
      </c>
      <c r="K599" s="360" t="s">
        <v>1898</v>
      </c>
      <c r="L599" s="360">
        <v>122423838</v>
      </c>
      <c r="P599" s="360">
        <v>26071656</v>
      </c>
      <c r="R599" s="362">
        <v>26071656</v>
      </c>
      <c r="S599" s="360" t="s">
        <v>1149</v>
      </c>
      <c r="T599" s="360">
        <v>1058</v>
      </c>
      <c r="U599" s="360" t="s">
        <v>480</v>
      </c>
      <c r="V599" s="360" t="s">
        <v>317</v>
      </c>
      <c r="W599" s="360">
        <v>1000</v>
      </c>
    </row>
    <row r="600" spans="1:23">
      <c r="A600" s="360" t="s">
        <v>1408</v>
      </c>
      <c r="B600" s="360">
        <v>2013</v>
      </c>
      <c r="C600" s="360">
        <v>1</v>
      </c>
      <c r="D600" s="360">
        <v>135628246</v>
      </c>
      <c r="E600" s="360">
        <v>5012000</v>
      </c>
      <c r="F600" s="360">
        <v>300</v>
      </c>
      <c r="G600" s="360">
        <v>0</v>
      </c>
      <c r="H600" s="360">
        <v>610002</v>
      </c>
      <c r="I600" s="360" t="s">
        <v>188</v>
      </c>
      <c r="J600" s="361">
        <v>204</v>
      </c>
      <c r="L600" s="360">
        <v>4847234</v>
      </c>
      <c r="P600" s="360">
        <v>26071671</v>
      </c>
      <c r="R600" s="362">
        <v>26071671</v>
      </c>
      <c r="S600" s="360" t="s">
        <v>574</v>
      </c>
      <c r="T600" s="360">
        <v>1066</v>
      </c>
      <c r="U600" s="360" t="s">
        <v>489</v>
      </c>
      <c r="V600" s="360" t="s">
        <v>317</v>
      </c>
      <c r="W600" s="360">
        <v>1000</v>
      </c>
    </row>
    <row r="601" spans="1:23">
      <c r="A601" s="360" t="s">
        <v>1408</v>
      </c>
      <c r="B601" s="360">
        <v>2013</v>
      </c>
      <c r="C601" s="360">
        <v>1</v>
      </c>
      <c r="D601" s="360">
        <v>135628247</v>
      </c>
      <c r="E601" s="360">
        <v>5012000</v>
      </c>
      <c r="F601" s="360">
        <v>300</v>
      </c>
      <c r="G601" s="360">
        <v>0</v>
      </c>
      <c r="H601" s="360">
        <v>610002</v>
      </c>
      <c r="I601" s="360" t="s">
        <v>188</v>
      </c>
      <c r="J601" s="361">
        <v>204</v>
      </c>
      <c r="L601" s="360">
        <v>4847264</v>
      </c>
      <c r="P601" s="360">
        <v>26071674</v>
      </c>
      <c r="R601" s="362">
        <v>26071674</v>
      </c>
      <c r="S601" s="360" t="s">
        <v>567</v>
      </c>
      <c r="T601" s="360">
        <v>1066</v>
      </c>
      <c r="U601" s="360" t="s">
        <v>489</v>
      </c>
      <c r="V601" s="360" t="s">
        <v>317</v>
      </c>
      <c r="W601" s="360">
        <v>1000</v>
      </c>
    </row>
    <row r="602" spans="1:23">
      <c r="A602" s="360" t="s">
        <v>1408</v>
      </c>
      <c r="B602" s="360">
        <v>2013</v>
      </c>
      <c r="C602" s="360">
        <v>1</v>
      </c>
      <c r="D602" s="360">
        <v>136419578</v>
      </c>
      <c r="E602" s="360">
        <v>5012000</v>
      </c>
      <c r="F602" s="360">
        <v>300</v>
      </c>
      <c r="G602" s="360">
        <v>0</v>
      </c>
      <c r="H602" s="360">
        <v>530050</v>
      </c>
      <c r="I602" s="360" t="s">
        <v>177</v>
      </c>
      <c r="J602" s="361">
        <v>935.63</v>
      </c>
      <c r="L602" s="360">
        <v>5601991647</v>
      </c>
      <c r="M602" s="360">
        <v>137558</v>
      </c>
      <c r="N602" s="360" t="s">
        <v>518</v>
      </c>
      <c r="P602" s="360">
        <v>26071717</v>
      </c>
      <c r="R602" s="362">
        <v>26071717</v>
      </c>
      <c r="S602" s="360" t="s">
        <v>1150</v>
      </c>
      <c r="T602" s="360">
        <v>1066</v>
      </c>
      <c r="U602" s="360" t="s">
        <v>489</v>
      </c>
      <c r="V602" s="360" t="s">
        <v>317</v>
      </c>
      <c r="W602" s="360">
        <v>1000</v>
      </c>
    </row>
    <row r="603" spans="1:23">
      <c r="A603" s="360" t="s">
        <v>1408</v>
      </c>
      <c r="B603" s="360">
        <v>2013</v>
      </c>
      <c r="C603" s="360">
        <v>1</v>
      </c>
      <c r="D603" s="360">
        <v>136525364</v>
      </c>
      <c r="E603" s="360">
        <v>5012000</v>
      </c>
      <c r="F603" s="360">
        <v>250</v>
      </c>
      <c r="G603" s="360">
        <v>0</v>
      </c>
      <c r="H603" s="360">
        <v>530050</v>
      </c>
      <c r="I603" s="360" t="s">
        <v>177</v>
      </c>
      <c r="J603" s="361">
        <v>3218.15</v>
      </c>
      <c r="L603" s="360">
        <v>5601998549</v>
      </c>
      <c r="M603" s="360">
        <v>101055</v>
      </c>
      <c r="N603" s="360" t="s">
        <v>1899</v>
      </c>
      <c r="P603" s="360">
        <v>26073315</v>
      </c>
      <c r="R603" s="362">
        <v>26073315</v>
      </c>
      <c r="S603" s="360" t="s">
        <v>1900</v>
      </c>
      <c r="T603" s="360">
        <v>1063</v>
      </c>
      <c r="U603" s="360" t="s">
        <v>509</v>
      </c>
      <c r="V603" s="360" t="s">
        <v>317</v>
      </c>
      <c r="W603" s="360">
        <v>1000</v>
      </c>
    </row>
    <row r="604" spans="1:23">
      <c r="A604" s="360" t="s">
        <v>1408</v>
      </c>
      <c r="B604" s="360">
        <v>2013</v>
      </c>
      <c r="C604" s="360">
        <v>1</v>
      </c>
      <c r="D604" s="360">
        <v>135626279</v>
      </c>
      <c r="E604" s="360">
        <v>5012000</v>
      </c>
      <c r="F604" s="360">
        <v>300</v>
      </c>
      <c r="G604" s="360">
        <v>0</v>
      </c>
      <c r="H604" s="360">
        <v>516110</v>
      </c>
      <c r="I604" s="360" t="s">
        <v>118</v>
      </c>
      <c r="J604" s="361">
        <v>708.16</v>
      </c>
      <c r="K604" s="360" t="s">
        <v>494</v>
      </c>
      <c r="L604" s="360">
        <v>4902278380</v>
      </c>
      <c r="P604" s="360">
        <v>26073843</v>
      </c>
      <c r="R604" s="362">
        <v>26073843</v>
      </c>
      <c r="S604" s="360" t="s">
        <v>561</v>
      </c>
      <c r="T604" s="360">
        <v>1066</v>
      </c>
      <c r="U604" s="360" t="s">
        <v>489</v>
      </c>
      <c r="V604" s="360" t="s">
        <v>317</v>
      </c>
      <c r="W604" s="360">
        <v>1000</v>
      </c>
    </row>
    <row r="605" spans="1:23">
      <c r="A605" s="360" t="s">
        <v>1408</v>
      </c>
      <c r="B605" s="360">
        <v>2013</v>
      </c>
      <c r="C605" s="360">
        <v>1</v>
      </c>
      <c r="D605" s="360">
        <v>135626280</v>
      </c>
      <c r="E605" s="360">
        <v>5012000</v>
      </c>
      <c r="F605" s="360">
        <v>300</v>
      </c>
      <c r="G605" s="360">
        <v>0</v>
      </c>
      <c r="H605" s="360">
        <v>516115</v>
      </c>
      <c r="I605" s="360" t="s">
        <v>1459</v>
      </c>
      <c r="J605" s="361">
        <v>15266</v>
      </c>
      <c r="K605" s="360" t="s">
        <v>494</v>
      </c>
      <c r="L605" s="360">
        <v>4902278381</v>
      </c>
      <c r="P605" s="360">
        <v>26073843</v>
      </c>
      <c r="R605" s="362">
        <v>26073843</v>
      </c>
      <c r="S605" s="360" t="s">
        <v>561</v>
      </c>
      <c r="T605" s="360">
        <v>1066</v>
      </c>
      <c r="U605" s="360" t="s">
        <v>489</v>
      </c>
      <c r="V605" s="360" t="s">
        <v>317</v>
      </c>
      <c r="W605" s="360">
        <v>1000</v>
      </c>
    </row>
    <row r="606" spans="1:23">
      <c r="A606" s="360" t="s">
        <v>1408</v>
      </c>
      <c r="B606" s="360">
        <v>2013</v>
      </c>
      <c r="C606" s="360">
        <v>1</v>
      </c>
      <c r="D606" s="360">
        <v>135683341</v>
      </c>
      <c r="E606" s="360">
        <v>5012000</v>
      </c>
      <c r="F606" s="360">
        <v>300</v>
      </c>
      <c r="G606" s="360">
        <v>0</v>
      </c>
      <c r="H606" s="360">
        <v>610002</v>
      </c>
      <c r="I606" s="360" t="s">
        <v>188</v>
      </c>
      <c r="J606" s="361">
        <v>272</v>
      </c>
      <c r="L606" s="360">
        <v>4858494</v>
      </c>
      <c r="P606" s="360">
        <v>26073843</v>
      </c>
      <c r="R606" s="362">
        <v>26073843</v>
      </c>
      <c r="S606" s="360" t="s">
        <v>561</v>
      </c>
      <c r="T606" s="360">
        <v>1066</v>
      </c>
      <c r="U606" s="360" t="s">
        <v>489</v>
      </c>
      <c r="V606" s="360" t="s">
        <v>317</v>
      </c>
      <c r="W606" s="360">
        <v>1000</v>
      </c>
    </row>
    <row r="607" spans="1:23">
      <c r="A607" s="360" t="s">
        <v>1408</v>
      </c>
      <c r="B607" s="360">
        <v>2013</v>
      </c>
      <c r="C607" s="360">
        <v>1</v>
      </c>
      <c r="D607" s="360">
        <v>136259845</v>
      </c>
      <c r="E607" s="360">
        <v>5012000</v>
      </c>
      <c r="F607" s="360">
        <v>300</v>
      </c>
      <c r="G607" s="360">
        <v>0</v>
      </c>
      <c r="H607" s="360">
        <v>610002</v>
      </c>
      <c r="I607" s="360" t="s">
        <v>188</v>
      </c>
      <c r="J607" s="361">
        <v>272</v>
      </c>
      <c r="L607" s="360">
        <v>4858494</v>
      </c>
      <c r="P607" s="360">
        <v>26073843</v>
      </c>
      <c r="R607" s="362">
        <v>26073843</v>
      </c>
      <c r="S607" s="360" t="s">
        <v>561</v>
      </c>
      <c r="T607" s="360">
        <v>1066</v>
      </c>
      <c r="U607" s="360" t="s">
        <v>489</v>
      </c>
      <c r="V607" s="360" t="s">
        <v>317</v>
      </c>
      <c r="W607" s="360">
        <v>1000</v>
      </c>
    </row>
    <row r="608" spans="1:23">
      <c r="A608" s="360" t="s">
        <v>1408</v>
      </c>
      <c r="B608" s="360">
        <v>2013</v>
      </c>
      <c r="C608" s="360">
        <v>1</v>
      </c>
      <c r="D608" s="360">
        <v>136401575</v>
      </c>
      <c r="E608" s="360">
        <v>5012000</v>
      </c>
      <c r="F608" s="360">
        <v>300</v>
      </c>
      <c r="G608" s="360">
        <v>0</v>
      </c>
      <c r="H608" s="360">
        <v>610002</v>
      </c>
      <c r="I608" s="360" t="s">
        <v>188</v>
      </c>
      <c r="J608" s="361">
        <v>340</v>
      </c>
      <c r="L608" s="360">
        <v>4858494</v>
      </c>
      <c r="P608" s="360">
        <v>26073843</v>
      </c>
      <c r="R608" s="362">
        <v>26073843</v>
      </c>
      <c r="S608" s="360" t="s">
        <v>561</v>
      </c>
      <c r="T608" s="360">
        <v>1066</v>
      </c>
      <c r="U608" s="360" t="s">
        <v>489</v>
      </c>
      <c r="V608" s="360" t="s">
        <v>317</v>
      </c>
      <c r="W608" s="360">
        <v>1000</v>
      </c>
    </row>
    <row r="609" spans="1:23">
      <c r="A609" s="360" t="s">
        <v>1408</v>
      </c>
      <c r="B609" s="360">
        <v>2013</v>
      </c>
      <c r="C609" s="360">
        <v>1</v>
      </c>
      <c r="D609" s="360">
        <v>136521724</v>
      </c>
      <c r="E609" s="360">
        <v>5012000</v>
      </c>
      <c r="F609" s="360">
        <v>300</v>
      </c>
      <c r="G609" s="360">
        <v>0</v>
      </c>
      <c r="H609" s="360">
        <v>610002</v>
      </c>
      <c r="I609" s="360" t="s">
        <v>188</v>
      </c>
      <c r="J609" s="361">
        <v>272</v>
      </c>
      <c r="L609" s="360">
        <v>4858494</v>
      </c>
      <c r="P609" s="360">
        <v>26073843</v>
      </c>
      <c r="R609" s="362">
        <v>26073843</v>
      </c>
      <c r="S609" s="360" t="s">
        <v>561</v>
      </c>
      <c r="T609" s="360">
        <v>1066</v>
      </c>
      <c r="U609" s="360" t="s">
        <v>489</v>
      </c>
      <c r="V609" s="360" t="s">
        <v>317</v>
      </c>
      <c r="W609" s="360">
        <v>1000</v>
      </c>
    </row>
    <row r="610" spans="1:23">
      <c r="A610" s="360" t="s">
        <v>1408</v>
      </c>
      <c r="B610" s="360">
        <v>2013</v>
      </c>
      <c r="C610" s="360">
        <v>1</v>
      </c>
      <c r="D610" s="360">
        <v>136521725</v>
      </c>
      <c r="E610" s="360">
        <v>5012000</v>
      </c>
      <c r="F610" s="360">
        <v>300</v>
      </c>
      <c r="G610" s="360">
        <v>0</v>
      </c>
      <c r="H610" s="360">
        <v>610002</v>
      </c>
      <c r="I610" s="360" t="s">
        <v>188</v>
      </c>
      <c r="J610" s="361">
        <v>204</v>
      </c>
      <c r="L610" s="360">
        <v>4858494</v>
      </c>
      <c r="P610" s="360">
        <v>26073843</v>
      </c>
      <c r="R610" s="362">
        <v>26073843</v>
      </c>
      <c r="S610" s="360" t="s">
        <v>561</v>
      </c>
      <c r="T610" s="360">
        <v>1066</v>
      </c>
      <c r="U610" s="360" t="s">
        <v>489</v>
      </c>
      <c r="V610" s="360" t="s">
        <v>317</v>
      </c>
      <c r="W610" s="360">
        <v>1000</v>
      </c>
    </row>
    <row r="611" spans="1:23">
      <c r="A611" s="360" t="s">
        <v>1408</v>
      </c>
      <c r="B611" s="360">
        <v>2013</v>
      </c>
      <c r="C611" s="360">
        <v>1</v>
      </c>
      <c r="D611" s="360">
        <v>136521726</v>
      </c>
      <c r="E611" s="360">
        <v>5012000</v>
      </c>
      <c r="F611" s="360">
        <v>300</v>
      </c>
      <c r="G611" s="360">
        <v>0</v>
      </c>
      <c r="H611" s="360">
        <v>610002</v>
      </c>
      <c r="I611" s="360" t="s">
        <v>188</v>
      </c>
      <c r="J611" s="361">
        <v>272</v>
      </c>
      <c r="L611" s="360">
        <v>4858494</v>
      </c>
      <c r="P611" s="360">
        <v>26073843</v>
      </c>
      <c r="R611" s="362">
        <v>26073843</v>
      </c>
      <c r="S611" s="360" t="s">
        <v>561</v>
      </c>
      <c r="T611" s="360">
        <v>1066</v>
      </c>
      <c r="U611" s="360" t="s">
        <v>489</v>
      </c>
      <c r="V611" s="360" t="s">
        <v>317</v>
      </c>
      <c r="W611" s="360">
        <v>1000</v>
      </c>
    </row>
    <row r="612" spans="1:23">
      <c r="A612" s="360" t="s">
        <v>1408</v>
      </c>
      <c r="B612" s="360">
        <v>2013</v>
      </c>
      <c r="C612" s="360">
        <v>1</v>
      </c>
      <c r="D612" s="360">
        <v>136525769</v>
      </c>
      <c r="E612" s="360">
        <v>5012000</v>
      </c>
      <c r="F612" s="360">
        <v>300</v>
      </c>
      <c r="G612" s="360">
        <v>0</v>
      </c>
      <c r="H612" s="360">
        <v>516110</v>
      </c>
      <c r="I612" s="360" t="s">
        <v>118</v>
      </c>
      <c r="J612" s="361">
        <v>2201.81</v>
      </c>
      <c r="K612" s="360" t="s">
        <v>494</v>
      </c>
      <c r="L612" s="360">
        <v>4902292975</v>
      </c>
      <c r="P612" s="360">
        <v>26073843</v>
      </c>
      <c r="R612" s="362">
        <v>26073843</v>
      </c>
      <c r="S612" s="360" t="s">
        <v>561</v>
      </c>
      <c r="T612" s="360">
        <v>1066</v>
      </c>
      <c r="U612" s="360" t="s">
        <v>489</v>
      </c>
      <c r="V612" s="360" t="s">
        <v>317</v>
      </c>
      <c r="W612" s="360">
        <v>1000</v>
      </c>
    </row>
    <row r="613" spans="1:23">
      <c r="A613" s="360" t="s">
        <v>1408</v>
      </c>
      <c r="B613" s="360">
        <v>2013</v>
      </c>
      <c r="C613" s="360">
        <v>1</v>
      </c>
      <c r="D613" s="360">
        <v>136543567</v>
      </c>
      <c r="E613" s="360">
        <v>5012000</v>
      </c>
      <c r="F613" s="360">
        <v>300</v>
      </c>
      <c r="G613" s="360">
        <v>0</v>
      </c>
      <c r="H613" s="360">
        <v>516020</v>
      </c>
      <c r="I613" s="360" t="s">
        <v>162</v>
      </c>
      <c r="J613" s="361">
        <v>798.48</v>
      </c>
      <c r="K613" s="360" t="s">
        <v>494</v>
      </c>
      <c r="L613" s="360">
        <v>4902293891</v>
      </c>
      <c r="P613" s="360">
        <v>26073843</v>
      </c>
      <c r="R613" s="362">
        <v>26073843</v>
      </c>
      <c r="S613" s="360" t="s">
        <v>561</v>
      </c>
      <c r="T613" s="360">
        <v>1066</v>
      </c>
      <c r="U613" s="360" t="s">
        <v>489</v>
      </c>
      <c r="V613" s="360" t="s">
        <v>317</v>
      </c>
      <c r="W613" s="360">
        <v>1000</v>
      </c>
    </row>
    <row r="614" spans="1:23">
      <c r="A614" s="360" t="s">
        <v>1408</v>
      </c>
      <c r="B614" s="360">
        <v>2013</v>
      </c>
      <c r="C614" s="360">
        <v>1</v>
      </c>
      <c r="D614" s="360">
        <v>136544674</v>
      </c>
      <c r="E614" s="360">
        <v>5012000</v>
      </c>
      <c r="F614" s="360">
        <v>300</v>
      </c>
      <c r="G614" s="360">
        <v>0</v>
      </c>
      <c r="H614" s="360">
        <v>610002</v>
      </c>
      <c r="I614" s="360" t="s">
        <v>188</v>
      </c>
      <c r="J614" s="361">
        <v>272</v>
      </c>
      <c r="L614" s="360">
        <v>4858494</v>
      </c>
      <c r="P614" s="360">
        <v>26073843</v>
      </c>
      <c r="R614" s="362">
        <v>26073843</v>
      </c>
      <c r="S614" s="360" t="s">
        <v>561</v>
      </c>
      <c r="T614" s="360">
        <v>1066</v>
      </c>
      <c r="U614" s="360" t="s">
        <v>489</v>
      </c>
      <c r="V614" s="360" t="s">
        <v>317</v>
      </c>
      <c r="W614" s="360">
        <v>1000</v>
      </c>
    </row>
    <row r="615" spans="1:23">
      <c r="A615" s="360" t="s">
        <v>1408</v>
      </c>
      <c r="B615" s="360">
        <v>2013</v>
      </c>
      <c r="C615" s="360">
        <v>1</v>
      </c>
      <c r="D615" s="360">
        <v>136544675</v>
      </c>
      <c r="E615" s="360">
        <v>5012000</v>
      </c>
      <c r="F615" s="360">
        <v>300</v>
      </c>
      <c r="G615" s="360">
        <v>0</v>
      </c>
      <c r="H615" s="360">
        <v>610002</v>
      </c>
      <c r="I615" s="360" t="s">
        <v>188</v>
      </c>
      <c r="J615" s="361">
        <v>272</v>
      </c>
      <c r="L615" s="360">
        <v>4858494</v>
      </c>
      <c r="P615" s="360">
        <v>26073843</v>
      </c>
      <c r="R615" s="362">
        <v>26073843</v>
      </c>
      <c r="S615" s="360" t="s">
        <v>561</v>
      </c>
      <c r="T615" s="360">
        <v>1066</v>
      </c>
      <c r="U615" s="360" t="s">
        <v>489</v>
      </c>
      <c r="V615" s="360" t="s">
        <v>317</v>
      </c>
      <c r="W615" s="360">
        <v>1000</v>
      </c>
    </row>
    <row r="616" spans="1:23">
      <c r="A616" s="360" t="s">
        <v>1408</v>
      </c>
      <c r="B616" s="360">
        <v>2013</v>
      </c>
      <c r="C616" s="360">
        <v>1</v>
      </c>
      <c r="D616" s="360">
        <v>136562587</v>
      </c>
      <c r="E616" s="360">
        <v>5012000</v>
      </c>
      <c r="F616" s="360">
        <v>300</v>
      </c>
      <c r="G616" s="360">
        <v>0</v>
      </c>
      <c r="H616" s="360">
        <v>610002</v>
      </c>
      <c r="I616" s="360" t="s">
        <v>188</v>
      </c>
      <c r="J616" s="361">
        <v>544</v>
      </c>
      <c r="L616" s="360">
        <v>4858494</v>
      </c>
      <c r="P616" s="360">
        <v>26073843</v>
      </c>
      <c r="R616" s="362">
        <v>26073843</v>
      </c>
      <c r="S616" s="360" t="s">
        <v>561</v>
      </c>
      <c r="T616" s="360">
        <v>1066</v>
      </c>
      <c r="U616" s="360" t="s">
        <v>489</v>
      </c>
      <c r="V616" s="360" t="s">
        <v>317</v>
      </c>
      <c r="W616" s="360">
        <v>1000</v>
      </c>
    </row>
    <row r="617" spans="1:23">
      <c r="A617" s="360" t="s">
        <v>1408</v>
      </c>
      <c r="B617" s="360">
        <v>2013</v>
      </c>
      <c r="C617" s="360">
        <v>1</v>
      </c>
      <c r="D617" s="360">
        <v>136562588</v>
      </c>
      <c r="E617" s="360">
        <v>5012000</v>
      </c>
      <c r="F617" s="360">
        <v>300</v>
      </c>
      <c r="G617" s="360">
        <v>0</v>
      </c>
      <c r="H617" s="360">
        <v>610002</v>
      </c>
      <c r="I617" s="360" t="s">
        <v>188</v>
      </c>
      <c r="J617" s="361">
        <v>544</v>
      </c>
      <c r="L617" s="360">
        <v>4858494</v>
      </c>
      <c r="P617" s="360">
        <v>26073843</v>
      </c>
      <c r="R617" s="362">
        <v>26073843</v>
      </c>
      <c r="S617" s="360" t="s">
        <v>561</v>
      </c>
      <c r="T617" s="360">
        <v>1066</v>
      </c>
      <c r="U617" s="360" t="s">
        <v>489</v>
      </c>
      <c r="V617" s="360" t="s">
        <v>317</v>
      </c>
      <c r="W617" s="360">
        <v>1000</v>
      </c>
    </row>
    <row r="618" spans="1:23">
      <c r="A618" s="360" t="s">
        <v>1408</v>
      </c>
      <c r="B618" s="360">
        <v>2013</v>
      </c>
      <c r="C618" s="360">
        <v>1</v>
      </c>
      <c r="D618" s="360">
        <v>136623411</v>
      </c>
      <c r="E618" s="360">
        <v>5012000</v>
      </c>
      <c r="F618" s="360">
        <v>300</v>
      </c>
      <c r="G618" s="360">
        <v>0</v>
      </c>
      <c r="H618" s="360">
        <v>610002</v>
      </c>
      <c r="I618" s="360" t="s">
        <v>188</v>
      </c>
      <c r="J618" s="361">
        <v>272</v>
      </c>
      <c r="L618" s="360">
        <v>4858494</v>
      </c>
      <c r="P618" s="360">
        <v>26073843</v>
      </c>
      <c r="R618" s="362">
        <v>26073843</v>
      </c>
      <c r="S618" s="360" t="s">
        <v>561</v>
      </c>
      <c r="T618" s="360">
        <v>1066</v>
      </c>
      <c r="U618" s="360" t="s">
        <v>489</v>
      </c>
      <c r="V618" s="360" t="s">
        <v>317</v>
      </c>
      <c r="W618" s="360">
        <v>1000</v>
      </c>
    </row>
    <row r="619" spans="1:23">
      <c r="A619" s="360" t="s">
        <v>1408</v>
      </c>
      <c r="B619" s="360">
        <v>2013</v>
      </c>
      <c r="C619" s="360">
        <v>1</v>
      </c>
      <c r="D619" s="360">
        <v>136623412</v>
      </c>
      <c r="E619" s="360">
        <v>5012000</v>
      </c>
      <c r="F619" s="360">
        <v>300</v>
      </c>
      <c r="G619" s="360">
        <v>0</v>
      </c>
      <c r="H619" s="360">
        <v>610002</v>
      </c>
      <c r="I619" s="360" t="s">
        <v>188</v>
      </c>
      <c r="J619" s="361">
        <v>544</v>
      </c>
      <c r="L619" s="360">
        <v>4858494</v>
      </c>
      <c r="P619" s="360">
        <v>26073843</v>
      </c>
      <c r="R619" s="362">
        <v>26073843</v>
      </c>
      <c r="S619" s="360" t="s">
        <v>561</v>
      </c>
      <c r="T619" s="360">
        <v>1066</v>
      </c>
      <c r="U619" s="360" t="s">
        <v>489</v>
      </c>
      <c r="V619" s="360" t="s">
        <v>317</v>
      </c>
      <c r="W619" s="360">
        <v>1000</v>
      </c>
    </row>
    <row r="620" spans="1:23">
      <c r="A620" s="360" t="s">
        <v>1408</v>
      </c>
      <c r="B620" s="360">
        <v>2013</v>
      </c>
      <c r="C620" s="360">
        <v>1</v>
      </c>
      <c r="D620" s="360">
        <v>136207848</v>
      </c>
      <c r="E620" s="360">
        <v>5012000</v>
      </c>
      <c r="F620" s="360">
        <v>300</v>
      </c>
      <c r="G620" s="360">
        <v>0</v>
      </c>
      <c r="H620" s="360">
        <v>610002</v>
      </c>
      <c r="I620" s="360" t="s">
        <v>188</v>
      </c>
      <c r="J620" s="361">
        <v>204</v>
      </c>
      <c r="L620" s="360">
        <v>4858495</v>
      </c>
      <c r="P620" s="360">
        <v>26073844</v>
      </c>
      <c r="R620" s="362">
        <v>26073844</v>
      </c>
      <c r="S620" s="360" t="s">
        <v>562</v>
      </c>
      <c r="T620" s="360">
        <v>1066</v>
      </c>
      <c r="U620" s="360" t="s">
        <v>489</v>
      </c>
      <c r="V620" s="360" t="s">
        <v>317</v>
      </c>
      <c r="W620" s="360">
        <v>1000</v>
      </c>
    </row>
    <row r="621" spans="1:23">
      <c r="A621" s="360" t="s">
        <v>1408</v>
      </c>
      <c r="B621" s="360">
        <v>2013</v>
      </c>
      <c r="C621" s="360">
        <v>1</v>
      </c>
      <c r="D621" s="360">
        <v>136207849</v>
      </c>
      <c r="E621" s="360">
        <v>5012000</v>
      </c>
      <c r="F621" s="360">
        <v>300</v>
      </c>
      <c r="G621" s="360">
        <v>0</v>
      </c>
      <c r="H621" s="360">
        <v>610002</v>
      </c>
      <c r="I621" s="360" t="s">
        <v>188</v>
      </c>
      <c r="J621" s="361">
        <v>204</v>
      </c>
      <c r="L621" s="360">
        <v>4858495</v>
      </c>
      <c r="P621" s="360">
        <v>26073844</v>
      </c>
      <c r="R621" s="362">
        <v>26073844</v>
      </c>
      <c r="S621" s="360" t="s">
        <v>562</v>
      </c>
      <c r="T621" s="360">
        <v>1066</v>
      </c>
      <c r="U621" s="360" t="s">
        <v>489</v>
      </c>
      <c r="V621" s="360" t="s">
        <v>317</v>
      </c>
      <c r="W621" s="360">
        <v>1000</v>
      </c>
    </row>
    <row r="622" spans="1:23">
      <c r="A622" s="360" t="s">
        <v>1408</v>
      </c>
      <c r="B622" s="360">
        <v>2013</v>
      </c>
      <c r="C622" s="360">
        <v>1</v>
      </c>
      <c r="D622" s="360">
        <v>136259846</v>
      </c>
      <c r="E622" s="360">
        <v>5012000</v>
      </c>
      <c r="F622" s="360">
        <v>300</v>
      </c>
      <c r="G622" s="360">
        <v>0</v>
      </c>
      <c r="H622" s="360">
        <v>610002</v>
      </c>
      <c r="I622" s="360" t="s">
        <v>188</v>
      </c>
      <c r="J622" s="361">
        <v>272</v>
      </c>
      <c r="L622" s="360">
        <v>4858495</v>
      </c>
      <c r="P622" s="360">
        <v>26073844</v>
      </c>
      <c r="R622" s="362">
        <v>26073844</v>
      </c>
      <c r="S622" s="360" t="s">
        <v>562</v>
      </c>
      <c r="T622" s="360">
        <v>1066</v>
      </c>
      <c r="U622" s="360" t="s">
        <v>489</v>
      </c>
      <c r="V622" s="360" t="s">
        <v>317</v>
      </c>
      <c r="W622" s="360">
        <v>1000</v>
      </c>
    </row>
    <row r="623" spans="1:23">
      <c r="A623" s="360" t="s">
        <v>1408</v>
      </c>
      <c r="B623" s="360">
        <v>2013</v>
      </c>
      <c r="C623" s="360">
        <v>1</v>
      </c>
      <c r="D623" s="360">
        <v>136401576</v>
      </c>
      <c r="E623" s="360">
        <v>5012000</v>
      </c>
      <c r="F623" s="360">
        <v>300</v>
      </c>
      <c r="G623" s="360">
        <v>0</v>
      </c>
      <c r="H623" s="360">
        <v>610002</v>
      </c>
      <c r="I623" s="360" t="s">
        <v>188</v>
      </c>
      <c r="J623" s="361">
        <v>204</v>
      </c>
      <c r="L623" s="360">
        <v>4858495</v>
      </c>
      <c r="P623" s="360">
        <v>26073844</v>
      </c>
      <c r="R623" s="362">
        <v>26073844</v>
      </c>
      <c r="S623" s="360" t="s">
        <v>562</v>
      </c>
      <c r="T623" s="360">
        <v>1066</v>
      </c>
      <c r="U623" s="360" t="s">
        <v>489</v>
      </c>
      <c r="V623" s="360" t="s">
        <v>317</v>
      </c>
      <c r="W623" s="360">
        <v>1000</v>
      </c>
    </row>
    <row r="624" spans="1:23">
      <c r="A624" s="360" t="s">
        <v>1408</v>
      </c>
      <c r="B624" s="360">
        <v>2013</v>
      </c>
      <c r="C624" s="360">
        <v>1</v>
      </c>
      <c r="D624" s="360">
        <v>136623413</v>
      </c>
      <c r="E624" s="360">
        <v>5012000</v>
      </c>
      <c r="F624" s="360">
        <v>300</v>
      </c>
      <c r="G624" s="360">
        <v>0</v>
      </c>
      <c r="H624" s="360">
        <v>610002</v>
      </c>
      <c r="I624" s="360" t="s">
        <v>188</v>
      </c>
      <c r="J624" s="361">
        <v>272</v>
      </c>
      <c r="L624" s="360">
        <v>4858495</v>
      </c>
      <c r="P624" s="360">
        <v>26073844</v>
      </c>
      <c r="R624" s="362">
        <v>26073844</v>
      </c>
      <c r="S624" s="360" t="s">
        <v>562</v>
      </c>
      <c r="T624" s="360">
        <v>1066</v>
      </c>
      <c r="U624" s="360" t="s">
        <v>489</v>
      </c>
      <c r="V624" s="360" t="s">
        <v>317</v>
      </c>
      <c r="W624" s="360">
        <v>1000</v>
      </c>
    </row>
    <row r="625" spans="1:23">
      <c r="A625" s="360" t="s">
        <v>1408</v>
      </c>
      <c r="B625" s="360">
        <v>2013</v>
      </c>
      <c r="C625" s="360">
        <v>1</v>
      </c>
      <c r="D625" s="360">
        <v>136646345</v>
      </c>
      <c r="E625" s="360">
        <v>5012000</v>
      </c>
      <c r="F625" s="360">
        <v>300</v>
      </c>
      <c r="G625" s="360">
        <v>0</v>
      </c>
      <c r="H625" s="360">
        <v>610002</v>
      </c>
      <c r="I625" s="360" t="s">
        <v>188</v>
      </c>
      <c r="J625" s="361">
        <v>340</v>
      </c>
      <c r="L625" s="360">
        <v>4858495</v>
      </c>
      <c r="P625" s="360">
        <v>26073844</v>
      </c>
      <c r="R625" s="362">
        <v>26073844</v>
      </c>
      <c r="S625" s="360" t="s">
        <v>562</v>
      </c>
      <c r="T625" s="360">
        <v>1066</v>
      </c>
      <c r="U625" s="360" t="s">
        <v>489</v>
      </c>
      <c r="V625" s="360" t="s">
        <v>317</v>
      </c>
      <c r="W625" s="360">
        <v>1000</v>
      </c>
    </row>
    <row r="626" spans="1:23">
      <c r="A626" s="360" t="s">
        <v>1408</v>
      </c>
      <c r="B626" s="360">
        <v>2013</v>
      </c>
      <c r="C626" s="360">
        <v>1</v>
      </c>
      <c r="D626" s="360">
        <v>136401577</v>
      </c>
      <c r="E626" s="360">
        <v>5012000</v>
      </c>
      <c r="F626" s="360">
        <v>300</v>
      </c>
      <c r="G626" s="360">
        <v>0</v>
      </c>
      <c r="H626" s="360">
        <v>610002</v>
      </c>
      <c r="I626" s="360" t="s">
        <v>188</v>
      </c>
      <c r="J626" s="361">
        <v>68</v>
      </c>
      <c r="L626" s="360">
        <v>4858497</v>
      </c>
      <c r="P626" s="360">
        <v>26073846</v>
      </c>
      <c r="R626" s="362">
        <v>26073846</v>
      </c>
      <c r="S626" s="360" t="s">
        <v>1901</v>
      </c>
      <c r="T626" s="360">
        <v>1066</v>
      </c>
      <c r="U626" s="360" t="s">
        <v>489</v>
      </c>
      <c r="V626" s="360" t="s">
        <v>317</v>
      </c>
      <c r="W626" s="360">
        <v>1000</v>
      </c>
    </row>
    <row r="627" spans="1:23">
      <c r="A627" s="360" t="s">
        <v>1408</v>
      </c>
      <c r="B627" s="360">
        <v>2013</v>
      </c>
      <c r="C627" s="360">
        <v>1</v>
      </c>
      <c r="D627" s="360">
        <v>136421935</v>
      </c>
      <c r="E627" s="360">
        <v>5012000</v>
      </c>
      <c r="F627" s="360">
        <v>300</v>
      </c>
      <c r="G627" s="360">
        <v>0</v>
      </c>
      <c r="H627" s="360">
        <v>610002</v>
      </c>
      <c r="I627" s="360" t="s">
        <v>188</v>
      </c>
      <c r="J627" s="361">
        <v>544</v>
      </c>
      <c r="L627" s="360">
        <v>4858497</v>
      </c>
      <c r="P627" s="360">
        <v>26073846</v>
      </c>
      <c r="R627" s="362">
        <v>26073846</v>
      </c>
      <c r="S627" s="360" t="s">
        <v>1901</v>
      </c>
      <c r="T627" s="360">
        <v>1066</v>
      </c>
      <c r="U627" s="360" t="s">
        <v>489</v>
      </c>
      <c r="V627" s="360" t="s">
        <v>317</v>
      </c>
      <c r="W627" s="360">
        <v>1000</v>
      </c>
    </row>
    <row r="628" spans="1:23">
      <c r="A628" s="360" t="s">
        <v>1408</v>
      </c>
      <c r="B628" s="360">
        <v>2013</v>
      </c>
      <c r="C628" s="360">
        <v>1</v>
      </c>
      <c r="D628" s="360">
        <v>136521727</v>
      </c>
      <c r="E628" s="360">
        <v>5012000</v>
      </c>
      <c r="F628" s="360">
        <v>300</v>
      </c>
      <c r="G628" s="360">
        <v>0</v>
      </c>
      <c r="H628" s="360">
        <v>610002</v>
      </c>
      <c r="I628" s="360" t="s">
        <v>188</v>
      </c>
      <c r="J628" s="361">
        <v>136</v>
      </c>
      <c r="L628" s="360">
        <v>4858497</v>
      </c>
      <c r="P628" s="360">
        <v>26073846</v>
      </c>
      <c r="R628" s="362">
        <v>26073846</v>
      </c>
      <c r="S628" s="360" t="s">
        <v>1901</v>
      </c>
      <c r="T628" s="360">
        <v>1066</v>
      </c>
      <c r="U628" s="360" t="s">
        <v>489</v>
      </c>
      <c r="V628" s="360" t="s">
        <v>317</v>
      </c>
      <c r="W628" s="360">
        <v>1000</v>
      </c>
    </row>
    <row r="629" spans="1:23">
      <c r="A629" s="360" t="s">
        <v>1408</v>
      </c>
      <c r="B629" s="360">
        <v>2013</v>
      </c>
      <c r="C629" s="360">
        <v>1</v>
      </c>
      <c r="D629" s="360">
        <v>136209958</v>
      </c>
      <c r="E629" s="360">
        <v>5012000</v>
      </c>
      <c r="F629" s="360">
        <v>280</v>
      </c>
      <c r="G629" s="360">
        <v>0</v>
      </c>
      <c r="H629" s="360">
        <v>516230</v>
      </c>
      <c r="I629" s="360" t="s">
        <v>125</v>
      </c>
      <c r="J629" s="361">
        <v>218.21</v>
      </c>
      <c r="K629" s="360" t="s">
        <v>494</v>
      </c>
      <c r="L629" s="360">
        <v>4902282452</v>
      </c>
      <c r="P629" s="360">
        <v>26074137</v>
      </c>
      <c r="R629" s="362">
        <v>26074137</v>
      </c>
      <c r="S629" s="360" t="s">
        <v>589</v>
      </c>
      <c r="T629" s="360">
        <v>1070</v>
      </c>
      <c r="U629" s="360" t="s">
        <v>358</v>
      </c>
      <c r="V629" s="360" t="s">
        <v>317</v>
      </c>
      <c r="W629" s="360">
        <v>1000</v>
      </c>
    </row>
    <row r="630" spans="1:23">
      <c r="A630" s="360" t="s">
        <v>1408</v>
      </c>
      <c r="B630" s="360">
        <v>2013</v>
      </c>
      <c r="C630" s="360">
        <v>1</v>
      </c>
      <c r="D630" s="360">
        <v>136209921</v>
      </c>
      <c r="E630" s="360">
        <v>5012000</v>
      </c>
      <c r="F630" s="360">
        <v>280</v>
      </c>
      <c r="G630" s="360">
        <v>0</v>
      </c>
      <c r="H630" s="360">
        <v>516230</v>
      </c>
      <c r="I630" s="360" t="s">
        <v>125</v>
      </c>
      <c r="J630" s="361">
        <v>2025.67</v>
      </c>
      <c r="K630" s="360" t="s">
        <v>494</v>
      </c>
      <c r="L630" s="360">
        <v>4902282445</v>
      </c>
      <c r="P630" s="360">
        <v>26074137</v>
      </c>
      <c r="R630" s="362">
        <v>26074137</v>
      </c>
      <c r="S630" s="360" t="s">
        <v>589</v>
      </c>
      <c r="T630" s="360">
        <v>1070</v>
      </c>
      <c r="U630" s="360" t="s">
        <v>358</v>
      </c>
      <c r="V630" s="360" t="s">
        <v>317</v>
      </c>
      <c r="W630" s="360">
        <v>1000</v>
      </c>
    </row>
    <row r="631" spans="1:23">
      <c r="A631" s="360" t="s">
        <v>1408</v>
      </c>
      <c r="B631" s="360">
        <v>2013</v>
      </c>
      <c r="C631" s="360">
        <v>1</v>
      </c>
      <c r="D631" s="360">
        <v>136209944</v>
      </c>
      <c r="E631" s="360">
        <v>5012000</v>
      </c>
      <c r="F631" s="360">
        <v>280</v>
      </c>
      <c r="G631" s="360">
        <v>0</v>
      </c>
      <c r="H631" s="360">
        <v>516310</v>
      </c>
      <c r="I631" s="360" t="s">
        <v>129</v>
      </c>
      <c r="J631" s="361">
        <v>2.04</v>
      </c>
      <c r="K631" s="360" t="s">
        <v>494</v>
      </c>
      <c r="L631" s="360">
        <v>4902282446</v>
      </c>
      <c r="P631" s="360">
        <v>26074137</v>
      </c>
      <c r="R631" s="362">
        <v>26074137</v>
      </c>
      <c r="S631" s="360" t="s">
        <v>589</v>
      </c>
      <c r="T631" s="360">
        <v>1070</v>
      </c>
      <c r="U631" s="360" t="s">
        <v>358</v>
      </c>
      <c r="V631" s="360" t="s">
        <v>317</v>
      </c>
      <c r="W631" s="360">
        <v>1000</v>
      </c>
    </row>
    <row r="632" spans="1:23">
      <c r="A632" s="360" t="s">
        <v>1408</v>
      </c>
      <c r="B632" s="360">
        <v>2013</v>
      </c>
      <c r="C632" s="360">
        <v>1</v>
      </c>
      <c r="D632" s="360">
        <v>136484436</v>
      </c>
      <c r="E632" s="360">
        <v>5012000</v>
      </c>
      <c r="F632" s="360">
        <v>280</v>
      </c>
      <c r="G632" s="360">
        <v>0</v>
      </c>
      <c r="H632" s="360">
        <v>610002</v>
      </c>
      <c r="I632" s="360" t="s">
        <v>188</v>
      </c>
      <c r="J632" s="361">
        <v>260</v>
      </c>
      <c r="L632" s="360">
        <v>4859609</v>
      </c>
      <c r="P632" s="360">
        <v>26074173</v>
      </c>
      <c r="R632" s="362">
        <v>26074173</v>
      </c>
      <c r="S632" s="360" t="s">
        <v>559</v>
      </c>
      <c r="T632" s="360">
        <v>1070</v>
      </c>
      <c r="U632" s="360" t="s">
        <v>358</v>
      </c>
      <c r="V632" s="360" t="s">
        <v>317</v>
      </c>
      <c r="W632" s="360">
        <v>1000</v>
      </c>
    </row>
    <row r="633" spans="1:23">
      <c r="A633" s="360" t="s">
        <v>1408</v>
      </c>
      <c r="B633" s="360">
        <v>2013</v>
      </c>
      <c r="C633" s="360">
        <v>1</v>
      </c>
      <c r="D633" s="360">
        <v>136498996</v>
      </c>
      <c r="E633" s="360">
        <v>5012000</v>
      </c>
      <c r="F633" s="360">
        <v>280</v>
      </c>
      <c r="G633" s="360">
        <v>0</v>
      </c>
      <c r="H633" s="360">
        <v>516150</v>
      </c>
      <c r="I633" s="360" t="s">
        <v>120</v>
      </c>
      <c r="J633" s="361">
        <v>2053.7800000000002</v>
      </c>
      <c r="K633" s="360" t="s">
        <v>494</v>
      </c>
      <c r="L633" s="360">
        <v>4902291270</v>
      </c>
      <c r="P633" s="360">
        <v>26074173</v>
      </c>
      <c r="R633" s="362">
        <v>26074173</v>
      </c>
      <c r="S633" s="360" t="s">
        <v>559</v>
      </c>
      <c r="T633" s="360">
        <v>1070</v>
      </c>
      <c r="U633" s="360" t="s">
        <v>358</v>
      </c>
      <c r="V633" s="360" t="s">
        <v>317</v>
      </c>
      <c r="W633" s="360">
        <v>1000</v>
      </c>
    </row>
    <row r="634" spans="1:23">
      <c r="A634" s="360" t="s">
        <v>1408</v>
      </c>
      <c r="B634" s="360">
        <v>2013</v>
      </c>
      <c r="C634" s="360">
        <v>1</v>
      </c>
      <c r="D634" s="360">
        <v>136521731</v>
      </c>
      <c r="E634" s="360">
        <v>5012000</v>
      </c>
      <c r="F634" s="360">
        <v>280</v>
      </c>
      <c r="G634" s="360">
        <v>0</v>
      </c>
      <c r="H634" s="360">
        <v>610002</v>
      </c>
      <c r="I634" s="360" t="s">
        <v>188</v>
      </c>
      <c r="J634" s="361">
        <v>520</v>
      </c>
      <c r="L634" s="360">
        <v>4859609</v>
      </c>
      <c r="P634" s="360">
        <v>26074173</v>
      </c>
      <c r="R634" s="362">
        <v>26074173</v>
      </c>
      <c r="S634" s="360" t="s">
        <v>559</v>
      </c>
      <c r="T634" s="360">
        <v>1070</v>
      </c>
      <c r="U634" s="360" t="s">
        <v>358</v>
      </c>
      <c r="V634" s="360" t="s">
        <v>317</v>
      </c>
      <c r="W634" s="360">
        <v>1000</v>
      </c>
    </row>
    <row r="635" spans="1:23">
      <c r="A635" s="360" t="s">
        <v>1408</v>
      </c>
      <c r="B635" s="360">
        <v>2013</v>
      </c>
      <c r="C635" s="360">
        <v>1</v>
      </c>
      <c r="D635" s="360">
        <v>136544676</v>
      </c>
      <c r="E635" s="360">
        <v>5012000</v>
      </c>
      <c r="F635" s="360">
        <v>280</v>
      </c>
      <c r="G635" s="360">
        <v>0</v>
      </c>
      <c r="H635" s="360">
        <v>610002</v>
      </c>
      <c r="I635" s="360" t="s">
        <v>188</v>
      </c>
      <c r="J635" s="361">
        <v>520</v>
      </c>
      <c r="L635" s="360">
        <v>4859609</v>
      </c>
      <c r="P635" s="360">
        <v>26074173</v>
      </c>
      <c r="R635" s="362">
        <v>26074173</v>
      </c>
      <c r="S635" s="360" t="s">
        <v>559</v>
      </c>
      <c r="T635" s="360">
        <v>1070</v>
      </c>
      <c r="U635" s="360" t="s">
        <v>358</v>
      </c>
      <c r="V635" s="360" t="s">
        <v>317</v>
      </c>
      <c r="W635" s="360">
        <v>1000</v>
      </c>
    </row>
    <row r="636" spans="1:23">
      <c r="A636" s="360" t="s">
        <v>1408</v>
      </c>
      <c r="B636" s="360">
        <v>2013</v>
      </c>
      <c r="C636" s="360">
        <v>1</v>
      </c>
      <c r="D636" s="360">
        <v>136562593</v>
      </c>
      <c r="E636" s="360">
        <v>5012000</v>
      </c>
      <c r="F636" s="360">
        <v>280</v>
      </c>
      <c r="G636" s="360">
        <v>0</v>
      </c>
      <c r="H636" s="360">
        <v>610002</v>
      </c>
      <c r="I636" s="360" t="s">
        <v>188</v>
      </c>
      <c r="J636" s="361">
        <v>260</v>
      </c>
      <c r="L636" s="360">
        <v>4859609</v>
      </c>
      <c r="P636" s="360">
        <v>26074173</v>
      </c>
      <c r="R636" s="362">
        <v>26074173</v>
      </c>
      <c r="S636" s="360" t="s">
        <v>559</v>
      </c>
      <c r="T636" s="360">
        <v>1070</v>
      </c>
      <c r="U636" s="360" t="s">
        <v>358</v>
      </c>
      <c r="V636" s="360" t="s">
        <v>317</v>
      </c>
      <c r="W636" s="360">
        <v>1000</v>
      </c>
    </row>
    <row r="637" spans="1:23">
      <c r="A637" s="360" t="s">
        <v>1408</v>
      </c>
      <c r="B637" s="360">
        <v>2013</v>
      </c>
      <c r="C637" s="360">
        <v>1</v>
      </c>
      <c r="D637" s="360">
        <v>136322945</v>
      </c>
      <c r="E637" s="360">
        <v>5012000</v>
      </c>
      <c r="F637" s="360">
        <v>519005</v>
      </c>
      <c r="G637" s="360">
        <v>0</v>
      </c>
      <c r="H637" s="360">
        <v>610001</v>
      </c>
      <c r="I637" s="360" t="s">
        <v>187</v>
      </c>
      <c r="J637" s="361">
        <v>107.5</v>
      </c>
      <c r="L637" s="360">
        <v>4864414</v>
      </c>
      <c r="P637" s="360">
        <v>26075319</v>
      </c>
      <c r="R637" s="362">
        <v>26075319</v>
      </c>
      <c r="S637" s="360" t="s">
        <v>1144</v>
      </c>
      <c r="T637" s="360">
        <v>1078</v>
      </c>
      <c r="U637" s="360" t="s">
        <v>366</v>
      </c>
      <c r="V637" s="360" t="s">
        <v>317</v>
      </c>
      <c r="W637" s="360">
        <v>1000</v>
      </c>
    </row>
    <row r="638" spans="1:23">
      <c r="A638" s="360" t="s">
        <v>1408</v>
      </c>
      <c r="B638" s="360">
        <v>2013</v>
      </c>
      <c r="C638" s="360">
        <v>1</v>
      </c>
      <c r="D638" s="360">
        <v>136401596</v>
      </c>
      <c r="E638" s="360">
        <v>5012000</v>
      </c>
      <c r="F638" s="360">
        <v>519005</v>
      </c>
      <c r="G638" s="360">
        <v>0</v>
      </c>
      <c r="H638" s="360">
        <v>610001</v>
      </c>
      <c r="I638" s="360" t="s">
        <v>187</v>
      </c>
      <c r="J638" s="361">
        <v>86</v>
      </c>
      <c r="L638" s="360">
        <v>4864414</v>
      </c>
      <c r="P638" s="360">
        <v>26075319</v>
      </c>
      <c r="R638" s="362">
        <v>26075319</v>
      </c>
      <c r="S638" s="360" t="s">
        <v>1144</v>
      </c>
      <c r="T638" s="360">
        <v>1078</v>
      </c>
      <c r="U638" s="360" t="s">
        <v>366</v>
      </c>
      <c r="V638" s="360" t="s">
        <v>317</v>
      </c>
      <c r="W638" s="360">
        <v>1000</v>
      </c>
    </row>
    <row r="639" spans="1:23">
      <c r="A639" s="360" t="s">
        <v>1408</v>
      </c>
      <c r="B639" s="360">
        <v>2013</v>
      </c>
      <c r="C639" s="360">
        <v>1</v>
      </c>
      <c r="D639" s="360">
        <v>136675346</v>
      </c>
      <c r="E639" s="360">
        <v>5012000</v>
      </c>
      <c r="F639" s="360">
        <v>300</v>
      </c>
      <c r="G639" s="360">
        <v>0</v>
      </c>
      <c r="H639" s="360">
        <v>610002</v>
      </c>
      <c r="I639" s="360" t="s">
        <v>188</v>
      </c>
      <c r="J639" s="361">
        <v>68</v>
      </c>
      <c r="L639" s="360">
        <v>4864853</v>
      </c>
      <c r="P639" s="360">
        <v>26075361</v>
      </c>
      <c r="R639" s="362">
        <v>26075361</v>
      </c>
      <c r="S639" s="360" t="s">
        <v>581</v>
      </c>
      <c r="T639" s="360">
        <v>1066</v>
      </c>
      <c r="U639" s="360" t="s">
        <v>489</v>
      </c>
      <c r="V639" s="360" t="s">
        <v>317</v>
      </c>
      <c r="W639" s="360">
        <v>1000</v>
      </c>
    </row>
    <row r="640" spans="1:23">
      <c r="A640" s="360" t="s">
        <v>1408</v>
      </c>
      <c r="B640" s="360">
        <v>2013</v>
      </c>
      <c r="C640" s="360">
        <v>1</v>
      </c>
      <c r="D640" s="360">
        <v>136259895</v>
      </c>
      <c r="E640" s="360">
        <v>5012000</v>
      </c>
      <c r="F640" s="360">
        <v>250</v>
      </c>
      <c r="G640" s="360">
        <v>0</v>
      </c>
      <c r="H640" s="360">
        <v>610002</v>
      </c>
      <c r="I640" s="360" t="s">
        <v>188</v>
      </c>
      <c r="J640" s="361">
        <v>504.77</v>
      </c>
      <c r="L640" s="360">
        <v>4865299</v>
      </c>
      <c r="P640" s="360">
        <v>26075620</v>
      </c>
      <c r="R640" s="362">
        <v>26075620</v>
      </c>
      <c r="S640" s="360" t="s">
        <v>558</v>
      </c>
      <c r="T640" s="360">
        <v>1063</v>
      </c>
      <c r="U640" s="360" t="s">
        <v>509</v>
      </c>
      <c r="V640" s="360" t="s">
        <v>317</v>
      </c>
      <c r="W640" s="360">
        <v>1000</v>
      </c>
    </row>
    <row r="641" spans="1:23">
      <c r="A641" s="360" t="s">
        <v>1408</v>
      </c>
      <c r="B641" s="360">
        <v>2013</v>
      </c>
      <c r="C641" s="360">
        <v>1</v>
      </c>
      <c r="D641" s="360">
        <v>135683408</v>
      </c>
      <c r="E641" s="360">
        <v>5012000</v>
      </c>
      <c r="F641" s="360">
        <v>250</v>
      </c>
      <c r="G641" s="360">
        <v>0</v>
      </c>
      <c r="H641" s="360">
        <v>610002</v>
      </c>
      <c r="I641" s="360" t="s">
        <v>188</v>
      </c>
      <c r="J641" s="361">
        <v>288.44</v>
      </c>
      <c r="L641" s="360">
        <v>4865561</v>
      </c>
      <c r="P641" s="360">
        <v>26075804</v>
      </c>
      <c r="R641" s="362">
        <v>26075804</v>
      </c>
      <c r="S641" s="360" t="s">
        <v>573</v>
      </c>
      <c r="T641" s="360">
        <v>1063</v>
      </c>
      <c r="U641" s="360" t="s">
        <v>509</v>
      </c>
      <c r="V641" s="360" t="s">
        <v>317</v>
      </c>
      <c r="W641" s="360">
        <v>1000</v>
      </c>
    </row>
    <row r="642" spans="1:23">
      <c r="A642" s="360" t="s">
        <v>1408</v>
      </c>
      <c r="B642" s="360">
        <v>2013</v>
      </c>
      <c r="C642" s="360">
        <v>1</v>
      </c>
      <c r="D642" s="360">
        <v>135683409</v>
      </c>
      <c r="E642" s="360">
        <v>5012000</v>
      </c>
      <c r="F642" s="360">
        <v>250</v>
      </c>
      <c r="G642" s="360">
        <v>0</v>
      </c>
      <c r="H642" s="360">
        <v>610002</v>
      </c>
      <c r="I642" s="360" t="s">
        <v>188</v>
      </c>
      <c r="J642" s="361">
        <v>288.44</v>
      </c>
      <c r="L642" s="360">
        <v>4865561</v>
      </c>
      <c r="P642" s="360">
        <v>26075804</v>
      </c>
      <c r="R642" s="362">
        <v>26075804</v>
      </c>
      <c r="S642" s="360" t="s">
        <v>573</v>
      </c>
      <c r="T642" s="360">
        <v>1063</v>
      </c>
      <c r="U642" s="360" t="s">
        <v>509</v>
      </c>
      <c r="V642" s="360" t="s">
        <v>317</v>
      </c>
      <c r="W642" s="360">
        <v>1000</v>
      </c>
    </row>
    <row r="643" spans="1:23">
      <c r="A643" s="360" t="s">
        <v>1408</v>
      </c>
      <c r="B643" s="360">
        <v>2013</v>
      </c>
      <c r="C643" s="360">
        <v>1</v>
      </c>
      <c r="D643" s="360">
        <v>135688276</v>
      </c>
      <c r="E643" s="360">
        <v>5012000</v>
      </c>
      <c r="F643" s="360">
        <v>250</v>
      </c>
      <c r="G643" s="360">
        <v>0</v>
      </c>
      <c r="H643" s="360">
        <v>610002</v>
      </c>
      <c r="I643" s="360" t="s">
        <v>188</v>
      </c>
      <c r="J643" s="361">
        <v>288.44</v>
      </c>
      <c r="L643" s="360">
        <v>4865561</v>
      </c>
      <c r="P643" s="360">
        <v>26075804</v>
      </c>
      <c r="R643" s="362">
        <v>26075804</v>
      </c>
      <c r="S643" s="360" t="s">
        <v>573</v>
      </c>
      <c r="T643" s="360">
        <v>1063</v>
      </c>
      <c r="U643" s="360" t="s">
        <v>509</v>
      </c>
      <c r="V643" s="360" t="s">
        <v>317</v>
      </c>
      <c r="W643" s="360">
        <v>1000</v>
      </c>
    </row>
    <row r="644" spans="1:23">
      <c r="A644" s="360" t="s">
        <v>1408</v>
      </c>
      <c r="B644" s="360">
        <v>2013</v>
      </c>
      <c r="C644" s="360">
        <v>1</v>
      </c>
      <c r="D644" s="360">
        <v>135631715</v>
      </c>
      <c r="E644" s="360">
        <v>5012000</v>
      </c>
      <c r="F644" s="360">
        <v>280</v>
      </c>
      <c r="G644" s="360">
        <v>0</v>
      </c>
      <c r="H644" s="360">
        <v>610002</v>
      </c>
      <c r="I644" s="360" t="s">
        <v>188</v>
      </c>
      <c r="J644" s="361">
        <v>520</v>
      </c>
      <c r="L644" s="360">
        <v>4866325</v>
      </c>
      <c r="P644" s="360">
        <v>26075921</v>
      </c>
      <c r="R644" s="362">
        <v>26075921</v>
      </c>
      <c r="S644" s="360" t="s">
        <v>1151</v>
      </c>
      <c r="T644" s="360">
        <v>1070</v>
      </c>
      <c r="U644" s="360" t="s">
        <v>358</v>
      </c>
      <c r="V644" s="360" t="s">
        <v>317</v>
      </c>
      <c r="W644" s="360">
        <v>1000</v>
      </c>
    </row>
    <row r="645" spans="1:23">
      <c r="A645" s="360" t="s">
        <v>1408</v>
      </c>
      <c r="B645" s="360">
        <v>2013</v>
      </c>
      <c r="C645" s="360">
        <v>1</v>
      </c>
      <c r="D645" s="360">
        <v>135682580</v>
      </c>
      <c r="E645" s="360">
        <v>5012000</v>
      </c>
      <c r="F645" s="360">
        <v>280</v>
      </c>
      <c r="G645" s="360">
        <v>0</v>
      </c>
      <c r="H645" s="360">
        <v>610002</v>
      </c>
      <c r="I645" s="360" t="s">
        <v>188</v>
      </c>
      <c r="J645" s="361">
        <v>-520</v>
      </c>
      <c r="L645" s="360">
        <v>4866325</v>
      </c>
      <c r="P645" s="360">
        <v>26075921</v>
      </c>
      <c r="R645" s="362">
        <v>26075921</v>
      </c>
      <c r="S645" s="360" t="s">
        <v>1151</v>
      </c>
      <c r="T645" s="360">
        <v>1070</v>
      </c>
      <c r="U645" s="360" t="s">
        <v>358</v>
      </c>
      <c r="V645" s="360" t="s">
        <v>317</v>
      </c>
      <c r="W645" s="360">
        <v>1000</v>
      </c>
    </row>
    <row r="646" spans="1:23">
      <c r="A646" s="360" t="s">
        <v>1408</v>
      </c>
      <c r="B646" s="360">
        <v>2013</v>
      </c>
      <c r="C646" s="360">
        <v>1</v>
      </c>
      <c r="D646" s="360">
        <v>135683437</v>
      </c>
      <c r="E646" s="360">
        <v>5012000</v>
      </c>
      <c r="F646" s="360">
        <v>280</v>
      </c>
      <c r="G646" s="360">
        <v>0</v>
      </c>
      <c r="H646" s="360">
        <v>610002</v>
      </c>
      <c r="I646" s="360" t="s">
        <v>188</v>
      </c>
      <c r="J646" s="361">
        <v>520</v>
      </c>
      <c r="L646" s="360">
        <v>4886322</v>
      </c>
      <c r="P646" s="360">
        <v>26075921</v>
      </c>
      <c r="R646" s="362">
        <v>26075921</v>
      </c>
      <c r="S646" s="360" t="s">
        <v>1151</v>
      </c>
      <c r="T646" s="360">
        <v>1070</v>
      </c>
      <c r="U646" s="360" t="s">
        <v>358</v>
      </c>
      <c r="V646" s="360" t="s">
        <v>317</v>
      </c>
      <c r="W646" s="360">
        <v>1000</v>
      </c>
    </row>
    <row r="647" spans="1:23">
      <c r="A647" s="360" t="s">
        <v>1408</v>
      </c>
      <c r="B647" s="360">
        <v>2013</v>
      </c>
      <c r="C647" s="360">
        <v>1</v>
      </c>
      <c r="D647" s="360">
        <v>136485836</v>
      </c>
      <c r="E647" s="360">
        <v>5012000</v>
      </c>
      <c r="F647" s="360">
        <v>517000</v>
      </c>
      <c r="G647" s="360">
        <v>0</v>
      </c>
      <c r="H647" s="360">
        <v>516460</v>
      </c>
      <c r="I647" s="360" t="s">
        <v>137</v>
      </c>
      <c r="J647" s="361">
        <v>974.04</v>
      </c>
      <c r="K647" s="360" t="s">
        <v>494</v>
      </c>
      <c r="L647" s="360">
        <v>5001080715</v>
      </c>
      <c r="M647" s="360">
        <v>101684</v>
      </c>
      <c r="N647" s="360" t="s">
        <v>1145</v>
      </c>
      <c r="P647" s="360">
        <v>26075971</v>
      </c>
      <c r="R647" s="362">
        <v>26075971</v>
      </c>
      <c r="S647" s="360" t="s">
        <v>1902</v>
      </c>
      <c r="T647" s="360">
        <v>1058</v>
      </c>
      <c r="U647" s="360" t="s">
        <v>480</v>
      </c>
      <c r="V647" s="360" t="s">
        <v>317</v>
      </c>
      <c r="W647" s="360">
        <v>1000</v>
      </c>
    </row>
    <row r="648" spans="1:23">
      <c r="A648" s="360" t="s">
        <v>1408</v>
      </c>
      <c r="B648" s="360">
        <v>2013</v>
      </c>
      <c r="C648" s="360">
        <v>1</v>
      </c>
      <c r="D648" s="360">
        <v>136189856</v>
      </c>
      <c r="E648" s="360">
        <v>5012000</v>
      </c>
      <c r="F648" s="360">
        <v>250</v>
      </c>
      <c r="G648" s="360">
        <v>0</v>
      </c>
      <c r="H648" s="360">
        <v>516060</v>
      </c>
      <c r="I648" s="360" t="s">
        <v>1460</v>
      </c>
      <c r="J648" s="361">
        <v>139.13</v>
      </c>
      <c r="K648" s="360" t="s">
        <v>1903</v>
      </c>
      <c r="L648" s="360">
        <v>1556</v>
      </c>
      <c r="P648" s="360">
        <v>26075972</v>
      </c>
      <c r="R648" s="362">
        <v>26075972</v>
      </c>
      <c r="S648" s="360" t="s">
        <v>1147</v>
      </c>
      <c r="T648" s="360">
        <v>1284</v>
      </c>
      <c r="U648" s="360" t="s">
        <v>1148</v>
      </c>
      <c r="V648" s="360" t="s">
        <v>696</v>
      </c>
      <c r="W648" s="360">
        <v>1000</v>
      </c>
    </row>
    <row r="649" spans="1:23">
      <c r="A649" s="360" t="s">
        <v>1408</v>
      </c>
      <c r="B649" s="360">
        <v>2013</v>
      </c>
      <c r="C649" s="360">
        <v>1</v>
      </c>
      <c r="D649" s="360">
        <v>136263499</v>
      </c>
      <c r="E649" s="360">
        <v>5012000</v>
      </c>
      <c r="F649" s="360">
        <v>250</v>
      </c>
      <c r="G649" s="360">
        <v>0</v>
      </c>
      <c r="H649" s="360">
        <v>610425</v>
      </c>
      <c r="I649" s="360" t="s">
        <v>199</v>
      </c>
      <c r="J649" s="361">
        <v>325.56</v>
      </c>
      <c r="L649" s="360">
        <v>4866453</v>
      </c>
      <c r="P649" s="360">
        <v>26075972</v>
      </c>
      <c r="R649" s="362">
        <v>26075972</v>
      </c>
      <c r="S649" s="360" t="s">
        <v>1147</v>
      </c>
      <c r="T649" s="360">
        <v>1284</v>
      </c>
      <c r="U649" s="360" t="s">
        <v>1148</v>
      </c>
      <c r="V649" s="360" t="s">
        <v>696</v>
      </c>
      <c r="W649" s="360">
        <v>1000</v>
      </c>
    </row>
    <row r="650" spans="1:23">
      <c r="A650" s="360" t="s">
        <v>1408</v>
      </c>
      <c r="B650" s="360">
        <v>2013</v>
      </c>
      <c r="C650" s="360">
        <v>1</v>
      </c>
      <c r="D650" s="360">
        <v>136484479</v>
      </c>
      <c r="E650" s="360">
        <v>5012000</v>
      </c>
      <c r="F650" s="360">
        <v>300</v>
      </c>
      <c r="G650" s="360">
        <v>0</v>
      </c>
      <c r="H650" s="360">
        <v>610002</v>
      </c>
      <c r="I650" s="360" t="s">
        <v>188</v>
      </c>
      <c r="J650" s="361">
        <v>408</v>
      </c>
      <c r="L650" s="360">
        <v>4867215</v>
      </c>
      <c r="P650" s="360">
        <v>26076174</v>
      </c>
      <c r="R650" s="362">
        <v>26076174</v>
      </c>
      <c r="S650" s="360" t="s">
        <v>560</v>
      </c>
      <c r="T650" s="360">
        <v>1066</v>
      </c>
      <c r="U650" s="360" t="s">
        <v>489</v>
      </c>
      <c r="V650" s="360" t="s">
        <v>317</v>
      </c>
      <c r="W650" s="360">
        <v>1000</v>
      </c>
    </row>
    <row r="651" spans="1:23">
      <c r="A651" s="360" t="s">
        <v>1408</v>
      </c>
      <c r="B651" s="360">
        <v>2013</v>
      </c>
      <c r="C651" s="360">
        <v>1</v>
      </c>
      <c r="D651" s="360">
        <v>136521779</v>
      </c>
      <c r="E651" s="360">
        <v>5012000</v>
      </c>
      <c r="F651" s="360">
        <v>300</v>
      </c>
      <c r="G651" s="360">
        <v>0</v>
      </c>
      <c r="H651" s="360">
        <v>610002</v>
      </c>
      <c r="I651" s="360" t="s">
        <v>188</v>
      </c>
      <c r="J651" s="361">
        <v>136</v>
      </c>
      <c r="L651" s="360">
        <v>4867215</v>
      </c>
      <c r="P651" s="360">
        <v>26076174</v>
      </c>
      <c r="R651" s="362">
        <v>26076174</v>
      </c>
      <c r="S651" s="360" t="s">
        <v>560</v>
      </c>
      <c r="T651" s="360">
        <v>1066</v>
      </c>
      <c r="U651" s="360" t="s">
        <v>489</v>
      </c>
      <c r="V651" s="360" t="s">
        <v>317</v>
      </c>
      <c r="W651" s="360">
        <v>1000</v>
      </c>
    </row>
    <row r="652" spans="1:23">
      <c r="A652" s="360" t="s">
        <v>1408</v>
      </c>
      <c r="B652" s="360">
        <v>2013</v>
      </c>
      <c r="C652" s="360">
        <v>1</v>
      </c>
      <c r="D652" s="360">
        <v>136623417</v>
      </c>
      <c r="E652" s="360">
        <v>5012000</v>
      </c>
      <c r="F652" s="360">
        <v>300</v>
      </c>
      <c r="G652" s="360">
        <v>0</v>
      </c>
      <c r="H652" s="360">
        <v>610002</v>
      </c>
      <c r="I652" s="360" t="s">
        <v>188</v>
      </c>
      <c r="J652" s="361">
        <v>408</v>
      </c>
      <c r="L652" s="360">
        <v>4867215</v>
      </c>
      <c r="P652" s="360">
        <v>26076174</v>
      </c>
      <c r="R652" s="362">
        <v>26076174</v>
      </c>
      <c r="S652" s="360" t="s">
        <v>560</v>
      </c>
      <c r="T652" s="360">
        <v>1066</v>
      </c>
      <c r="U652" s="360" t="s">
        <v>489</v>
      </c>
      <c r="V652" s="360" t="s">
        <v>317</v>
      </c>
      <c r="W652" s="360">
        <v>1000</v>
      </c>
    </row>
    <row r="653" spans="1:23">
      <c r="A653" s="360" t="s">
        <v>1408</v>
      </c>
      <c r="B653" s="360">
        <v>2013</v>
      </c>
      <c r="C653" s="360">
        <v>1</v>
      </c>
      <c r="D653" s="360">
        <v>136669126</v>
      </c>
      <c r="E653" s="360">
        <v>5012000</v>
      </c>
      <c r="F653" s="360">
        <v>300</v>
      </c>
      <c r="G653" s="360">
        <v>0</v>
      </c>
      <c r="H653" s="360">
        <v>610002</v>
      </c>
      <c r="I653" s="360" t="s">
        <v>188</v>
      </c>
      <c r="J653" s="361">
        <v>544</v>
      </c>
      <c r="L653" s="360">
        <v>4867215</v>
      </c>
      <c r="P653" s="360">
        <v>26076174</v>
      </c>
      <c r="R653" s="362">
        <v>26076174</v>
      </c>
      <c r="S653" s="360" t="s">
        <v>560</v>
      </c>
      <c r="T653" s="360">
        <v>1066</v>
      </c>
      <c r="U653" s="360" t="s">
        <v>489</v>
      </c>
      <c r="V653" s="360" t="s">
        <v>317</v>
      </c>
      <c r="W653" s="360">
        <v>1000</v>
      </c>
    </row>
    <row r="654" spans="1:23">
      <c r="A654" s="360" t="s">
        <v>1408</v>
      </c>
      <c r="B654" s="360">
        <v>2013</v>
      </c>
      <c r="C654" s="360">
        <v>1</v>
      </c>
      <c r="D654" s="360">
        <v>136569050</v>
      </c>
      <c r="E654" s="360">
        <v>5012000</v>
      </c>
      <c r="F654" s="360">
        <v>300</v>
      </c>
      <c r="G654" s="360">
        <v>0</v>
      </c>
      <c r="H654" s="360">
        <v>610002</v>
      </c>
      <c r="I654" s="360" t="s">
        <v>188</v>
      </c>
      <c r="J654" s="361">
        <v>272</v>
      </c>
      <c r="L654" s="360">
        <v>4872986</v>
      </c>
      <c r="P654" s="360">
        <v>26076987</v>
      </c>
      <c r="R654" s="362">
        <v>26076987</v>
      </c>
      <c r="S654" s="360" t="s">
        <v>567</v>
      </c>
      <c r="T654" s="360">
        <v>1066</v>
      </c>
      <c r="U654" s="360" t="s">
        <v>489</v>
      </c>
      <c r="V654" s="360" t="s">
        <v>317</v>
      </c>
      <c r="W654" s="360">
        <v>1000</v>
      </c>
    </row>
    <row r="655" spans="1:23">
      <c r="A655" s="360" t="s">
        <v>1408</v>
      </c>
      <c r="B655" s="360">
        <v>2013</v>
      </c>
      <c r="C655" s="360">
        <v>1</v>
      </c>
      <c r="D655" s="360">
        <v>136367049</v>
      </c>
      <c r="E655" s="360">
        <v>5012000</v>
      </c>
      <c r="F655" s="360">
        <v>250</v>
      </c>
      <c r="G655" s="360">
        <v>0</v>
      </c>
      <c r="H655" s="360">
        <v>610002</v>
      </c>
      <c r="I655" s="360" t="s">
        <v>188</v>
      </c>
      <c r="J655" s="361">
        <v>288.44</v>
      </c>
      <c r="L655" s="360">
        <v>4876694</v>
      </c>
      <c r="P655" s="360">
        <v>26077203</v>
      </c>
      <c r="R655" s="362">
        <v>26077203</v>
      </c>
      <c r="S655" s="360" t="s">
        <v>558</v>
      </c>
      <c r="T655" s="360">
        <v>1063</v>
      </c>
      <c r="U655" s="360" t="s">
        <v>509</v>
      </c>
      <c r="V655" s="360" t="s">
        <v>317</v>
      </c>
      <c r="W655" s="360">
        <v>1000</v>
      </c>
    </row>
    <row r="656" spans="1:23">
      <c r="A656" s="360" t="s">
        <v>1408</v>
      </c>
      <c r="B656" s="360">
        <v>2013</v>
      </c>
      <c r="C656" s="360">
        <v>1</v>
      </c>
      <c r="D656" s="360">
        <v>136401645</v>
      </c>
      <c r="E656" s="360">
        <v>5012000</v>
      </c>
      <c r="F656" s="360">
        <v>250</v>
      </c>
      <c r="G656" s="360">
        <v>0</v>
      </c>
      <c r="H656" s="360">
        <v>610002</v>
      </c>
      <c r="I656" s="360" t="s">
        <v>188</v>
      </c>
      <c r="J656" s="361">
        <v>288.44</v>
      </c>
      <c r="L656" s="360">
        <v>4876694</v>
      </c>
      <c r="P656" s="360">
        <v>26077203</v>
      </c>
      <c r="R656" s="362">
        <v>26077203</v>
      </c>
      <c r="S656" s="360" t="s">
        <v>558</v>
      </c>
      <c r="T656" s="360">
        <v>1063</v>
      </c>
      <c r="U656" s="360" t="s">
        <v>509</v>
      </c>
      <c r="V656" s="360" t="s">
        <v>317</v>
      </c>
      <c r="W656" s="360">
        <v>1000</v>
      </c>
    </row>
    <row r="657" spans="1:23">
      <c r="A657" s="360" t="s">
        <v>1408</v>
      </c>
      <c r="B657" s="360">
        <v>2013</v>
      </c>
      <c r="C657" s="360">
        <v>1</v>
      </c>
      <c r="D657" s="360">
        <v>136449370</v>
      </c>
      <c r="E657" s="360">
        <v>5012000</v>
      </c>
      <c r="F657" s="360">
        <v>250</v>
      </c>
      <c r="G657" s="360">
        <v>0</v>
      </c>
      <c r="H657" s="360">
        <v>610002</v>
      </c>
      <c r="I657" s="360" t="s">
        <v>188</v>
      </c>
      <c r="J657" s="361">
        <v>144.22</v>
      </c>
      <c r="L657" s="360">
        <v>4876629</v>
      </c>
      <c r="P657" s="360">
        <v>26077211</v>
      </c>
      <c r="R657" s="362">
        <v>26077211</v>
      </c>
      <c r="S657" s="360" t="s">
        <v>573</v>
      </c>
      <c r="T657" s="360">
        <v>1063</v>
      </c>
      <c r="U657" s="360" t="s">
        <v>509</v>
      </c>
      <c r="V657" s="360" t="s">
        <v>317</v>
      </c>
      <c r="W657" s="360">
        <v>1000</v>
      </c>
    </row>
    <row r="658" spans="1:23">
      <c r="A658" s="360" t="s">
        <v>1408</v>
      </c>
      <c r="B658" s="360">
        <v>2013</v>
      </c>
      <c r="C658" s="360">
        <v>1</v>
      </c>
      <c r="D658" s="360">
        <v>136449371</v>
      </c>
      <c r="E658" s="360">
        <v>5012000</v>
      </c>
      <c r="F658" s="360">
        <v>250</v>
      </c>
      <c r="G658" s="360">
        <v>0</v>
      </c>
      <c r="H658" s="360">
        <v>610002</v>
      </c>
      <c r="I658" s="360" t="s">
        <v>188</v>
      </c>
      <c r="J658" s="361">
        <v>144.22</v>
      </c>
      <c r="L658" s="360">
        <v>4876629</v>
      </c>
      <c r="P658" s="360">
        <v>26077211</v>
      </c>
      <c r="R658" s="362">
        <v>26077211</v>
      </c>
      <c r="S658" s="360" t="s">
        <v>573</v>
      </c>
      <c r="T658" s="360">
        <v>1063</v>
      </c>
      <c r="U658" s="360" t="s">
        <v>509</v>
      </c>
      <c r="V658" s="360" t="s">
        <v>317</v>
      </c>
      <c r="W658" s="360">
        <v>1000</v>
      </c>
    </row>
    <row r="659" spans="1:23">
      <c r="A659" s="360" t="s">
        <v>1408</v>
      </c>
      <c r="B659" s="360">
        <v>2013</v>
      </c>
      <c r="C659" s="360">
        <v>1</v>
      </c>
      <c r="D659" s="360">
        <v>136456765</v>
      </c>
      <c r="E659" s="360">
        <v>5012000</v>
      </c>
      <c r="F659" s="360">
        <v>250</v>
      </c>
      <c r="G659" s="360">
        <v>0</v>
      </c>
      <c r="H659" s="360">
        <v>610002</v>
      </c>
      <c r="I659" s="360" t="s">
        <v>188</v>
      </c>
      <c r="J659" s="361">
        <v>144.22</v>
      </c>
      <c r="L659" s="360">
        <v>4876629</v>
      </c>
      <c r="P659" s="360">
        <v>26077211</v>
      </c>
      <c r="R659" s="362">
        <v>26077211</v>
      </c>
      <c r="S659" s="360" t="s">
        <v>573</v>
      </c>
      <c r="T659" s="360">
        <v>1063</v>
      </c>
      <c r="U659" s="360" t="s">
        <v>509</v>
      </c>
      <c r="V659" s="360" t="s">
        <v>317</v>
      </c>
      <c r="W659" s="360">
        <v>1000</v>
      </c>
    </row>
    <row r="660" spans="1:23">
      <c r="A660" s="360" t="s">
        <v>1408</v>
      </c>
      <c r="B660" s="360">
        <v>2013</v>
      </c>
      <c r="C660" s="360">
        <v>1</v>
      </c>
      <c r="D660" s="360">
        <v>136696143</v>
      </c>
      <c r="E660" s="360">
        <v>5012000</v>
      </c>
      <c r="F660" s="360">
        <v>250</v>
      </c>
      <c r="G660" s="360">
        <v>0</v>
      </c>
      <c r="H660" s="360">
        <v>530050</v>
      </c>
      <c r="I660" s="360" t="s">
        <v>177</v>
      </c>
      <c r="J660" s="361">
        <v>719.59</v>
      </c>
      <c r="K660" s="360" t="s">
        <v>1904</v>
      </c>
      <c r="L660" s="360">
        <v>122423801</v>
      </c>
      <c r="P660" s="360">
        <v>26077707</v>
      </c>
      <c r="R660" s="362">
        <v>26077707</v>
      </c>
      <c r="S660" s="360" t="s">
        <v>1905</v>
      </c>
      <c r="T660" s="360">
        <v>1063</v>
      </c>
      <c r="U660" s="360" t="s">
        <v>509</v>
      </c>
      <c r="V660" s="360" t="s">
        <v>317</v>
      </c>
      <c r="W660" s="360">
        <v>1000</v>
      </c>
    </row>
    <row r="661" spans="1:23">
      <c r="A661" s="360" t="s">
        <v>1408</v>
      </c>
      <c r="B661" s="360">
        <v>2013</v>
      </c>
      <c r="C661" s="360">
        <v>1</v>
      </c>
      <c r="D661" s="360">
        <v>136427730</v>
      </c>
      <c r="E661" s="360">
        <v>5012000</v>
      </c>
      <c r="F661" s="360">
        <v>280</v>
      </c>
      <c r="G661" s="360">
        <v>0</v>
      </c>
      <c r="H661" s="360">
        <v>610002</v>
      </c>
      <c r="I661" s="360" t="s">
        <v>188</v>
      </c>
      <c r="J661" s="361">
        <v>65</v>
      </c>
      <c r="L661" s="360">
        <v>4888037</v>
      </c>
      <c r="P661" s="360">
        <v>26078230</v>
      </c>
      <c r="R661" s="362">
        <v>26078230</v>
      </c>
      <c r="S661" s="360" t="s">
        <v>1906</v>
      </c>
      <c r="T661" s="360">
        <v>1070</v>
      </c>
      <c r="U661" s="360" t="s">
        <v>358</v>
      </c>
      <c r="V661" s="360" t="s">
        <v>317</v>
      </c>
      <c r="W661" s="360">
        <v>1000</v>
      </c>
    </row>
    <row r="662" spans="1:23">
      <c r="A662" s="360" t="s">
        <v>1408</v>
      </c>
      <c r="B662" s="360">
        <v>2013</v>
      </c>
      <c r="C662" s="360">
        <v>1</v>
      </c>
      <c r="D662" s="360">
        <v>136459813</v>
      </c>
      <c r="E662" s="360">
        <v>5012000</v>
      </c>
      <c r="F662" s="360">
        <v>280</v>
      </c>
      <c r="G662" s="360">
        <v>0</v>
      </c>
      <c r="H662" s="360">
        <v>516060</v>
      </c>
      <c r="I662" s="360" t="s">
        <v>1460</v>
      </c>
      <c r="J662" s="361">
        <v>385.88</v>
      </c>
      <c r="K662" s="360" t="s">
        <v>1907</v>
      </c>
      <c r="L662" s="360">
        <v>2689</v>
      </c>
      <c r="P662" s="360">
        <v>26078363</v>
      </c>
      <c r="R662" s="362">
        <v>26078363</v>
      </c>
      <c r="S662" s="360" t="s">
        <v>1908</v>
      </c>
      <c r="T662" s="360">
        <v>1070</v>
      </c>
      <c r="U662" s="360" t="s">
        <v>358</v>
      </c>
      <c r="V662" s="360" t="s">
        <v>317</v>
      </c>
      <c r="W662" s="360">
        <v>1000</v>
      </c>
    </row>
    <row r="663" spans="1:23">
      <c r="A663" s="360" t="s">
        <v>1408</v>
      </c>
      <c r="B663" s="360">
        <v>2013</v>
      </c>
      <c r="C663" s="360">
        <v>1</v>
      </c>
      <c r="D663" s="360">
        <v>136202718</v>
      </c>
      <c r="E663" s="360">
        <v>5012000</v>
      </c>
      <c r="F663" s="360">
        <v>300</v>
      </c>
      <c r="G663" s="360">
        <v>0</v>
      </c>
      <c r="H663" s="360">
        <v>610001</v>
      </c>
      <c r="I663" s="360" t="s">
        <v>187</v>
      </c>
      <c r="J663" s="361">
        <v>320</v>
      </c>
      <c r="L663" s="360">
        <v>4888352</v>
      </c>
      <c r="P663" s="360">
        <v>26078381</v>
      </c>
      <c r="R663" s="362">
        <v>26078381</v>
      </c>
      <c r="S663" s="360" t="s">
        <v>1909</v>
      </c>
      <c r="T663" s="360">
        <v>1066</v>
      </c>
      <c r="U663" s="360" t="s">
        <v>489</v>
      </c>
      <c r="V663" s="360" t="s">
        <v>317</v>
      </c>
      <c r="W663" s="360">
        <v>1000</v>
      </c>
    </row>
    <row r="664" spans="1:23">
      <c r="A664" s="360" t="s">
        <v>1408</v>
      </c>
      <c r="B664" s="360">
        <v>2013</v>
      </c>
      <c r="C664" s="360">
        <v>1</v>
      </c>
      <c r="D664" s="360">
        <v>136202719</v>
      </c>
      <c r="E664" s="360">
        <v>5012000</v>
      </c>
      <c r="F664" s="360">
        <v>300</v>
      </c>
      <c r="G664" s="360">
        <v>0</v>
      </c>
      <c r="H664" s="360">
        <v>610003</v>
      </c>
      <c r="I664" s="360" t="s">
        <v>189</v>
      </c>
      <c r="J664" s="361">
        <v>464</v>
      </c>
      <c r="L664" s="360">
        <v>4888352</v>
      </c>
      <c r="P664" s="360">
        <v>26078381</v>
      </c>
      <c r="R664" s="362">
        <v>26078381</v>
      </c>
      <c r="S664" s="360" t="s">
        <v>1909</v>
      </c>
      <c r="T664" s="360">
        <v>1066</v>
      </c>
      <c r="U664" s="360" t="s">
        <v>489</v>
      </c>
      <c r="V664" s="360" t="s">
        <v>317</v>
      </c>
      <c r="W664" s="360">
        <v>1000</v>
      </c>
    </row>
    <row r="665" spans="1:23">
      <c r="A665" s="360" t="s">
        <v>1408</v>
      </c>
      <c r="B665" s="360">
        <v>2013</v>
      </c>
      <c r="C665" s="360">
        <v>1</v>
      </c>
      <c r="D665" s="360">
        <v>136202720</v>
      </c>
      <c r="E665" s="360">
        <v>5012000</v>
      </c>
      <c r="F665" s="360">
        <v>300</v>
      </c>
      <c r="G665" s="360">
        <v>0</v>
      </c>
      <c r="H665" s="360">
        <v>610001</v>
      </c>
      <c r="I665" s="360" t="s">
        <v>187</v>
      </c>
      <c r="J665" s="361">
        <v>320</v>
      </c>
      <c r="L665" s="360">
        <v>4888352</v>
      </c>
      <c r="P665" s="360">
        <v>26078381</v>
      </c>
      <c r="R665" s="362">
        <v>26078381</v>
      </c>
      <c r="S665" s="360" t="s">
        <v>1909</v>
      </c>
      <c r="T665" s="360">
        <v>1066</v>
      </c>
      <c r="U665" s="360" t="s">
        <v>489</v>
      </c>
      <c r="V665" s="360" t="s">
        <v>317</v>
      </c>
      <c r="W665" s="360">
        <v>1000</v>
      </c>
    </row>
    <row r="666" spans="1:23">
      <c r="A666" s="360" t="s">
        <v>1408</v>
      </c>
      <c r="B666" s="360">
        <v>2013</v>
      </c>
      <c r="C666" s="360">
        <v>1</v>
      </c>
      <c r="D666" s="360">
        <v>136202721</v>
      </c>
      <c r="E666" s="360">
        <v>5012000</v>
      </c>
      <c r="F666" s="360">
        <v>300</v>
      </c>
      <c r="G666" s="360">
        <v>0</v>
      </c>
      <c r="H666" s="360">
        <v>610003</v>
      </c>
      <c r="I666" s="360" t="s">
        <v>189</v>
      </c>
      <c r="J666" s="361">
        <v>464</v>
      </c>
      <c r="L666" s="360">
        <v>4888352</v>
      </c>
      <c r="P666" s="360">
        <v>26078381</v>
      </c>
      <c r="R666" s="362">
        <v>26078381</v>
      </c>
      <c r="S666" s="360" t="s">
        <v>1909</v>
      </c>
      <c r="T666" s="360">
        <v>1066</v>
      </c>
      <c r="U666" s="360" t="s">
        <v>489</v>
      </c>
      <c r="V666" s="360" t="s">
        <v>317</v>
      </c>
      <c r="W666" s="360">
        <v>1000</v>
      </c>
    </row>
    <row r="667" spans="1:23">
      <c r="A667" s="360" t="s">
        <v>1408</v>
      </c>
      <c r="B667" s="360">
        <v>2013</v>
      </c>
      <c r="C667" s="360">
        <v>1</v>
      </c>
      <c r="D667" s="360">
        <v>136675358</v>
      </c>
      <c r="E667" s="360">
        <v>5012000</v>
      </c>
      <c r="F667" s="360">
        <v>300</v>
      </c>
      <c r="G667" s="360">
        <v>0</v>
      </c>
      <c r="H667" s="360">
        <v>610002</v>
      </c>
      <c r="I667" s="360" t="s">
        <v>188</v>
      </c>
      <c r="J667" s="361">
        <v>340</v>
      </c>
      <c r="L667" s="360">
        <v>4889523</v>
      </c>
      <c r="P667" s="360">
        <v>26078535</v>
      </c>
      <c r="R667" s="362">
        <v>26078535</v>
      </c>
      <c r="S667" s="360" t="s">
        <v>574</v>
      </c>
      <c r="T667" s="360">
        <v>1066</v>
      </c>
      <c r="U667" s="360" t="s">
        <v>489</v>
      </c>
      <c r="V667" s="360" t="s">
        <v>317</v>
      </c>
      <c r="W667" s="360">
        <v>1000</v>
      </c>
    </row>
    <row r="668" spans="1:23">
      <c r="A668" s="360" t="s">
        <v>1408</v>
      </c>
      <c r="B668" s="360">
        <v>2013</v>
      </c>
      <c r="C668" s="360">
        <v>1</v>
      </c>
      <c r="D668" s="360">
        <v>136569063</v>
      </c>
      <c r="E668" s="360">
        <v>5012000</v>
      </c>
      <c r="F668" s="360">
        <v>300</v>
      </c>
      <c r="G668" s="360">
        <v>0</v>
      </c>
      <c r="H668" s="360">
        <v>610002</v>
      </c>
      <c r="I668" s="360" t="s">
        <v>188</v>
      </c>
      <c r="J668" s="361">
        <v>204</v>
      </c>
      <c r="L668" s="360">
        <v>4889534</v>
      </c>
      <c r="P668" s="360">
        <v>26078536</v>
      </c>
      <c r="R668" s="362">
        <v>26078536</v>
      </c>
      <c r="S668" s="360" t="s">
        <v>569</v>
      </c>
      <c r="T668" s="360">
        <v>1066</v>
      </c>
      <c r="U668" s="360" t="s">
        <v>489</v>
      </c>
      <c r="V668" s="360" t="s">
        <v>317</v>
      </c>
      <c r="W668" s="360">
        <v>1000</v>
      </c>
    </row>
    <row r="669" spans="1:23">
      <c r="A669" s="360" t="s">
        <v>1408</v>
      </c>
      <c r="B669" s="360">
        <v>2013</v>
      </c>
      <c r="C669" s="360">
        <v>1</v>
      </c>
      <c r="D669" s="360">
        <v>136318549</v>
      </c>
      <c r="E669" s="360">
        <v>5012000</v>
      </c>
      <c r="F669" s="360">
        <v>250</v>
      </c>
      <c r="G669" s="360">
        <v>0</v>
      </c>
      <c r="H669" s="360">
        <v>516460</v>
      </c>
      <c r="I669" s="360" t="s">
        <v>137</v>
      </c>
      <c r="J669" s="361">
        <v>10.35</v>
      </c>
      <c r="K669" s="360" t="s">
        <v>494</v>
      </c>
      <c r="L669" s="360">
        <v>4902283932</v>
      </c>
      <c r="P669" s="360">
        <v>26078644</v>
      </c>
      <c r="R669" s="362">
        <v>26078644</v>
      </c>
      <c r="S669" s="360" t="s">
        <v>583</v>
      </c>
      <c r="T669" s="360">
        <v>1063</v>
      </c>
      <c r="U669" s="360" t="s">
        <v>509</v>
      </c>
      <c r="V669" s="360" t="s">
        <v>317</v>
      </c>
      <c r="W669" s="360">
        <v>1000</v>
      </c>
    </row>
    <row r="670" spans="1:23">
      <c r="A670" s="360" t="s">
        <v>1408</v>
      </c>
      <c r="B670" s="360">
        <v>2013</v>
      </c>
      <c r="C670" s="360">
        <v>1</v>
      </c>
      <c r="D670" s="360">
        <v>136318547</v>
      </c>
      <c r="E670" s="360">
        <v>5012000</v>
      </c>
      <c r="F670" s="360">
        <v>250</v>
      </c>
      <c r="G670" s="360">
        <v>0</v>
      </c>
      <c r="H670" s="360">
        <v>516900</v>
      </c>
      <c r="I670" s="360" t="s">
        <v>139</v>
      </c>
      <c r="J670" s="361">
        <v>5.32</v>
      </c>
      <c r="K670" s="360" t="s">
        <v>494</v>
      </c>
      <c r="L670" s="360">
        <v>4902283931</v>
      </c>
      <c r="P670" s="360">
        <v>26078644</v>
      </c>
      <c r="R670" s="362">
        <v>26078644</v>
      </c>
      <c r="S670" s="360" t="s">
        <v>583</v>
      </c>
      <c r="T670" s="360">
        <v>1063</v>
      </c>
      <c r="U670" s="360" t="s">
        <v>509</v>
      </c>
      <c r="V670" s="360" t="s">
        <v>317</v>
      </c>
      <c r="W670" s="360">
        <v>1000</v>
      </c>
    </row>
    <row r="671" spans="1:23">
      <c r="A671" s="360" t="s">
        <v>1408</v>
      </c>
      <c r="B671" s="360">
        <v>2013</v>
      </c>
      <c r="C671" s="360">
        <v>1</v>
      </c>
      <c r="D671" s="360">
        <v>136318550</v>
      </c>
      <c r="E671" s="360">
        <v>5012000</v>
      </c>
      <c r="F671" s="360">
        <v>250</v>
      </c>
      <c r="G671" s="360">
        <v>0</v>
      </c>
      <c r="H671" s="360">
        <v>516435</v>
      </c>
      <c r="I671" s="360" t="s">
        <v>172</v>
      </c>
      <c r="J671" s="361">
        <v>-11.18</v>
      </c>
      <c r="K671" s="360" t="s">
        <v>494</v>
      </c>
      <c r="L671" s="360">
        <v>4902283933</v>
      </c>
      <c r="P671" s="360">
        <v>26078644</v>
      </c>
      <c r="R671" s="362">
        <v>26078644</v>
      </c>
      <c r="S671" s="360" t="s">
        <v>583</v>
      </c>
      <c r="T671" s="360">
        <v>1063</v>
      </c>
      <c r="U671" s="360" t="s">
        <v>509</v>
      </c>
      <c r="V671" s="360" t="s">
        <v>317</v>
      </c>
      <c r="W671" s="360">
        <v>1000</v>
      </c>
    </row>
    <row r="672" spans="1:23">
      <c r="A672" s="360" t="s">
        <v>1408</v>
      </c>
      <c r="B672" s="360">
        <v>2013</v>
      </c>
      <c r="C672" s="360">
        <v>1</v>
      </c>
      <c r="D672" s="360">
        <v>136318546</v>
      </c>
      <c r="E672" s="360">
        <v>5012000</v>
      </c>
      <c r="F672" s="360">
        <v>250</v>
      </c>
      <c r="G672" s="360">
        <v>0</v>
      </c>
      <c r="H672" s="360">
        <v>516460</v>
      </c>
      <c r="I672" s="360" t="s">
        <v>137</v>
      </c>
      <c r="J672" s="361">
        <v>7.54</v>
      </c>
      <c r="K672" s="360" t="s">
        <v>494</v>
      </c>
      <c r="L672" s="360">
        <v>4902283930</v>
      </c>
      <c r="P672" s="360">
        <v>26078644</v>
      </c>
      <c r="R672" s="362">
        <v>26078644</v>
      </c>
      <c r="S672" s="360" t="s">
        <v>583</v>
      </c>
      <c r="T672" s="360">
        <v>1063</v>
      </c>
      <c r="U672" s="360" t="s">
        <v>509</v>
      </c>
      <c r="V672" s="360" t="s">
        <v>317</v>
      </c>
      <c r="W672" s="360">
        <v>1000</v>
      </c>
    </row>
    <row r="673" spans="1:23">
      <c r="A673" s="360" t="s">
        <v>1408</v>
      </c>
      <c r="B673" s="360">
        <v>2013</v>
      </c>
      <c r="C673" s="360">
        <v>1</v>
      </c>
      <c r="D673" s="360">
        <v>136318544</v>
      </c>
      <c r="E673" s="360">
        <v>5012000</v>
      </c>
      <c r="F673" s="360">
        <v>250</v>
      </c>
      <c r="G673" s="360">
        <v>0</v>
      </c>
      <c r="H673" s="360">
        <v>516435</v>
      </c>
      <c r="I673" s="360" t="s">
        <v>172</v>
      </c>
      <c r="J673" s="361">
        <v>11.17</v>
      </c>
      <c r="K673" s="360" t="s">
        <v>494</v>
      </c>
      <c r="L673" s="360">
        <v>4902283929</v>
      </c>
      <c r="P673" s="360">
        <v>26078644</v>
      </c>
      <c r="R673" s="362">
        <v>26078644</v>
      </c>
      <c r="S673" s="360" t="s">
        <v>583</v>
      </c>
      <c r="T673" s="360">
        <v>1063</v>
      </c>
      <c r="U673" s="360" t="s">
        <v>509</v>
      </c>
      <c r="V673" s="360" t="s">
        <v>317</v>
      </c>
      <c r="W673" s="360">
        <v>1000</v>
      </c>
    </row>
    <row r="674" spans="1:23">
      <c r="A674" s="360" t="s">
        <v>1408</v>
      </c>
      <c r="B674" s="360">
        <v>2013</v>
      </c>
      <c r="C674" s="360">
        <v>1</v>
      </c>
      <c r="D674" s="360">
        <v>136324843</v>
      </c>
      <c r="E674" s="360">
        <v>5012000</v>
      </c>
      <c r="F674" s="360">
        <v>250</v>
      </c>
      <c r="G674" s="360">
        <v>0</v>
      </c>
      <c r="H674" s="360">
        <v>516435</v>
      </c>
      <c r="I674" s="360" t="s">
        <v>172</v>
      </c>
      <c r="J674" s="361">
        <v>11.18</v>
      </c>
      <c r="K674" s="360" t="s">
        <v>494</v>
      </c>
      <c r="L674" s="360">
        <v>4902284467</v>
      </c>
      <c r="P674" s="360">
        <v>26078644</v>
      </c>
      <c r="R674" s="362">
        <v>26078644</v>
      </c>
      <c r="S674" s="360" t="s">
        <v>583</v>
      </c>
      <c r="T674" s="360">
        <v>1063</v>
      </c>
      <c r="U674" s="360" t="s">
        <v>509</v>
      </c>
      <c r="V674" s="360" t="s">
        <v>317</v>
      </c>
      <c r="W674" s="360">
        <v>1000</v>
      </c>
    </row>
    <row r="675" spans="1:23">
      <c r="A675" s="360" t="s">
        <v>1408</v>
      </c>
      <c r="B675" s="360">
        <v>2013</v>
      </c>
      <c r="C675" s="360">
        <v>1</v>
      </c>
      <c r="D675" s="360">
        <v>136367123</v>
      </c>
      <c r="E675" s="360">
        <v>5012000</v>
      </c>
      <c r="F675" s="360">
        <v>250</v>
      </c>
      <c r="G675" s="360">
        <v>0</v>
      </c>
      <c r="H675" s="360">
        <v>610001</v>
      </c>
      <c r="I675" s="360" t="s">
        <v>187</v>
      </c>
      <c r="J675" s="361">
        <v>83.82</v>
      </c>
      <c r="L675" s="360">
        <v>4889853</v>
      </c>
      <c r="P675" s="360">
        <v>26078644</v>
      </c>
      <c r="R675" s="362">
        <v>26078644</v>
      </c>
      <c r="S675" s="360" t="s">
        <v>583</v>
      </c>
      <c r="T675" s="360">
        <v>1063</v>
      </c>
      <c r="U675" s="360" t="s">
        <v>509</v>
      </c>
      <c r="V675" s="360" t="s">
        <v>317</v>
      </c>
      <c r="W675" s="360">
        <v>1000</v>
      </c>
    </row>
    <row r="676" spans="1:23">
      <c r="A676" s="360" t="s">
        <v>1408</v>
      </c>
      <c r="B676" s="360">
        <v>2013</v>
      </c>
      <c r="C676" s="360">
        <v>1</v>
      </c>
      <c r="D676" s="360">
        <v>136367124</v>
      </c>
      <c r="E676" s="360">
        <v>5012000</v>
      </c>
      <c r="F676" s="360">
        <v>250</v>
      </c>
      <c r="G676" s="360">
        <v>0</v>
      </c>
      <c r="H676" s="360">
        <v>610001</v>
      </c>
      <c r="I676" s="360" t="s">
        <v>187</v>
      </c>
      <c r="J676" s="361">
        <v>251.46</v>
      </c>
      <c r="L676" s="360">
        <v>4889853</v>
      </c>
      <c r="P676" s="360">
        <v>26078644</v>
      </c>
      <c r="R676" s="362">
        <v>26078644</v>
      </c>
      <c r="S676" s="360" t="s">
        <v>583</v>
      </c>
      <c r="T676" s="360">
        <v>1063</v>
      </c>
      <c r="U676" s="360" t="s">
        <v>509</v>
      </c>
      <c r="V676" s="360" t="s">
        <v>317</v>
      </c>
      <c r="W676" s="360">
        <v>1000</v>
      </c>
    </row>
    <row r="677" spans="1:23">
      <c r="A677" s="360" t="s">
        <v>1408</v>
      </c>
      <c r="B677" s="360">
        <v>2013</v>
      </c>
      <c r="C677" s="360">
        <v>1</v>
      </c>
      <c r="D677" s="360">
        <v>136524869</v>
      </c>
      <c r="E677" s="360">
        <v>5012000</v>
      </c>
      <c r="F677" s="360">
        <v>300</v>
      </c>
      <c r="G677" s="360">
        <v>0</v>
      </c>
      <c r="H677" s="360">
        <v>610001</v>
      </c>
      <c r="I677" s="360" t="s">
        <v>187</v>
      </c>
      <c r="J677" s="361">
        <v>160</v>
      </c>
      <c r="L677" s="360">
        <v>4890681</v>
      </c>
      <c r="P677" s="360">
        <v>26078787</v>
      </c>
      <c r="R677" s="362">
        <v>26078787</v>
      </c>
      <c r="S677" s="360" t="s">
        <v>577</v>
      </c>
      <c r="T677" s="360">
        <v>1066</v>
      </c>
      <c r="U677" s="360" t="s">
        <v>489</v>
      </c>
      <c r="V677" s="360" t="s">
        <v>317</v>
      </c>
      <c r="W677" s="360">
        <v>1000</v>
      </c>
    </row>
    <row r="678" spans="1:23">
      <c r="A678" s="360" t="s">
        <v>1408</v>
      </c>
      <c r="B678" s="360">
        <v>2013</v>
      </c>
      <c r="C678" s="360">
        <v>1</v>
      </c>
      <c r="D678" s="360">
        <v>136524870</v>
      </c>
      <c r="E678" s="360">
        <v>5012000</v>
      </c>
      <c r="F678" s="360">
        <v>300</v>
      </c>
      <c r="G678" s="360">
        <v>0</v>
      </c>
      <c r="H678" s="360">
        <v>610001</v>
      </c>
      <c r="I678" s="360" t="s">
        <v>187</v>
      </c>
      <c r="J678" s="361">
        <v>160</v>
      </c>
      <c r="L678" s="360">
        <v>4890682</v>
      </c>
      <c r="P678" s="360">
        <v>26078808</v>
      </c>
      <c r="R678" s="362">
        <v>26078808</v>
      </c>
      <c r="S678" s="360" t="s">
        <v>578</v>
      </c>
      <c r="T678" s="360">
        <v>1066</v>
      </c>
      <c r="U678" s="360" t="s">
        <v>489</v>
      </c>
      <c r="V678" s="360" t="s">
        <v>317</v>
      </c>
      <c r="W678" s="360">
        <v>1000</v>
      </c>
    </row>
    <row r="679" spans="1:23">
      <c r="A679" s="360" t="s">
        <v>1408</v>
      </c>
      <c r="B679" s="360">
        <v>2013</v>
      </c>
      <c r="C679" s="360">
        <v>1</v>
      </c>
      <c r="D679" s="360">
        <v>136524871</v>
      </c>
      <c r="E679" s="360">
        <v>5012000</v>
      </c>
      <c r="F679" s="360">
        <v>300</v>
      </c>
      <c r="G679" s="360">
        <v>0</v>
      </c>
      <c r="H679" s="360">
        <v>610001</v>
      </c>
      <c r="I679" s="360" t="s">
        <v>187</v>
      </c>
      <c r="J679" s="361">
        <v>160</v>
      </c>
      <c r="L679" s="360">
        <v>4890683</v>
      </c>
      <c r="P679" s="360">
        <v>26078809</v>
      </c>
      <c r="R679" s="362">
        <v>26078809</v>
      </c>
      <c r="S679" s="360" t="s">
        <v>579</v>
      </c>
      <c r="T679" s="360">
        <v>1066</v>
      </c>
      <c r="U679" s="360" t="s">
        <v>489</v>
      </c>
      <c r="V679" s="360" t="s">
        <v>317</v>
      </c>
      <c r="W679" s="360">
        <v>1000</v>
      </c>
    </row>
    <row r="680" spans="1:23">
      <c r="A680" s="360" t="s">
        <v>1408</v>
      </c>
      <c r="B680" s="360">
        <v>2013</v>
      </c>
      <c r="C680" s="360">
        <v>1</v>
      </c>
      <c r="D680" s="360">
        <v>136548592</v>
      </c>
      <c r="E680" s="360">
        <v>5012000</v>
      </c>
      <c r="F680" s="360">
        <v>300</v>
      </c>
      <c r="G680" s="360">
        <v>0</v>
      </c>
      <c r="H680" s="360">
        <v>610001</v>
      </c>
      <c r="I680" s="360" t="s">
        <v>187</v>
      </c>
      <c r="J680" s="361">
        <v>160</v>
      </c>
      <c r="L680" s="360">
        <v>4890684</v>
      </c>
      <c r="P680" s="360">
        <v>26078810</v>
      </c>
      <c r="R680" s="362">
        <v>26078810</v>
      </c>
      <c r="S680" s="360" t="s">
        <v>580</v>
      </c>
      <c r="T680" s="360">
        <v>1066</v>
      </c>
      <c r="U680" s="360" t="s">
        <v>489</v>
      </c>
      <c r="V680" s="360" t="s">
        <v>317</v>
      </c>
      <c r="W680" s="360">
        <v>1000</v>
      </c>
    </row>
    <row r="681" spans="1:23">
      <c r="A681" s="360" t="s">
        <v>1408</v>
      </c>
      <c r="B681" s="360">
        <v>2013</v>
      </c>
      <c r="C681" s="360">
        <v>1</v>
      </c>
      <c r="D681" s="360">
        <v>136645054</v>
      </c>
      <c r="E681" s="360">
        <v>5012000</v>
      </c>
      <c r="F681" s="360">
        <v>300</v>
      </c>
      <c r="G681" s="360">
        <v>0</v>
      </c>
      <c r="H681" s="360">
        <v>610001</v>
      </c>
      <c r="I681" s="360" t="s">
        <v>187</v>
      </c>
      <c r="J681" s="361">
        <v>-160</v>
      </c>
      <c r="L681" s="360">
        <v>4890684</v>
      </c>
      <c r="P681" s="360">
        <v>26078810</v>
      </c>
      <c r="R681" s="362">
        <v>26078810</v>
      </c>
      <c r="S681" s="360" t="s">
        <v>580</v>
      </c>
      <c r="T681" s="360">
        <v>1066</v>
      </c>
      <c r="U681" s="360" t="s">
        <v>489</v>
      </c>
      <c r="V681" s="360" t="s">
        <v>317</v>
      </c>
      <c r="W681" s="360">
        <v>1000</v>
      </c>
    </row>
    <row r="682" spans="1:23">
      <c r="A682" s="360" t="s">
        <v>1408</v>
      </c>
      <c r="B682" s="360">
        <v>2013</v>
      </c>
      <c r="C682" s="360">
        <v>1</v>
      </c>
      <c r="D682" s="360">
        <v>136646429</v>
      </c>
      <c r="E682" s="360">
        <v>5012000</v>
      </c>
      <c r="F682" s="360">
        <v>300</v>
      </c>
      <c r="G682" s="360">
        <v>0</v>
      </c>
      <c r="H682" s="360">
        <v>610001</v>
      </c>
      <c r="I682" s="360" t="s">
        <v>187</v>
      </c>
      <c r="J682" s="361">
        <v>160</v>
      </c>
      <c r="L682" s="360">
        <v>4890684</v>
      </c>
      <c r="P682" s="360">
        <v>26078810</v>
      </c>
      <c r="R682" s="362">
        <v>26078810</v>
      </c>
      <c r="S682" s="360" t="s">
        <v>580</v>
      </c>
      <c r="T682" s="360">
        <v>1066</v>
      </c>
      <c r="U682" s="360" t="s">
        <v>489</v>
      </c>
      <c r="V682" s="360" t="s">
        <v>317</v>
      </c>
      <c r="W682" s="360">
        <v>1000</v>
      </c>
    </row>
    <row r="683" spans="1:23">
      <c r="A683" s="360" t="s">
        <v>1408</v>
      </c>
      <c r="B683" s="360">
        <v>2013</v>
      </c>
      <c r="C683" s="360">
        <v>1</v>
      </c>
      <c r="D683" s="360">
        <v>136521818</v>
      </c>
      <c r="E683" s="360">
        <v>5012000</v>
      </c>
      <c r="F683" s="360">
        <v>250</v>
      </c>
      <c r="G683" s="360">
        <v>0</v>
      </c>
      <c r="H683" s="360">
        <v>610002</v>
      </c>
      <c r="I683" s="360" t="s">
        <v>188</v>
      </c>
      <c r="J683" s="361">
        <v>288.44</v>
      </c>
      <c r="L683" s="360">
        <v>4890914</v>
      </c>
      <c r="P683" s="360">
        <v>26078863</v>
      </c>
      <c r="R683" s="362">
        <v>26078863</v>
      </c>
      <c r="S683" s="360" t="s">
        <v>573</v>
      </c>
      <c r="T683" s="360">
        <v>1063</v>
      </c>
      <c r="U683" s="360" t="s">
        <v>509</v>
      </c>
      <c r="V683" s="360" t="s">
        <v>317</v>
      </c>
      <c r="W683" s="360">
        <v>1000</v>
      </c>
    </row>
    <row r="684" spans="1:23">
      <c r="A684" s="360" t="s">
        <v>1408</v>
      </c>
      <c r="B684" s="360">
        <v>2013</v>
      </c>
      <c r="C684" s="360">
        <v>1</v>
      </c>
      <c r="D684" s="360">
        <v>136521819</v>
      </c>
      <c r="E684" s="360">
        <v>5012000</v>
      </c>
      <c r="F684" s="360">
        <v>250</v>
      </c>
      <c r="G684" s="360">
        <v>0</v>
      </c>
      <c r="H684" s="360">
        <v>610002</v>
      </c>
      <c r="I684" s="360" t="s">
        <v>188</v>
      </c>
      <c r="J684" s="361">
        <v>288.44</v>
      </c>
      <c r="L684" s="360">
        <v>4890914</v>
      </c>
      <c r="P684" s="360">
        <v>26078863</v>
      </c>
      <c r="R684" s="362">
        <v>26078863</v>
      </c>
      <c r="S684" s="360" t="s">
        <v>573</v>
      </c>
      <c r="T684" s="360">
        <v>1063</v>
      </c>
      <c r="U684" s="360" t="s">
        <v>509</v>
      </c>
      <c r="V684" s="360" t="s">
        <v>317</v>
      </c>
      <c r="W684" s="360">
        <v>1000</v>
      </c>
    </row>
    <row r="685" spans="1:23">
      <c r="A685" s="360" t="s">
        <v>1408</v>
      </c>
      <c r="B685" s="360">
        <v>2013</v>
      </c>
      <c r="C685" s="360">
        <v>1</v>
      </c>
      <c r="D685" s="360">
        <v>136602748</v>
      </c>
      <c r="E685" s="360">
        <v>5012000</v>
      </c>
      <c r="F685" s="360">
        <v>250</v>
      </c>
      <c r="G685" s="360">
        <v>0</v>
      </c>
      <c r="H685" s="360">
        <v>610003</v>
      </c>
      <c r="I685" s="360" t="s">
        <v>189</v>
      </c>
      <c r="J685" s="361">
        <v>68.16</v>
      </c>
      <c r="L685" s="360">
        <v>4890565</v>
      </c>
      <c r="P685" s="360">
        <v>26078988</v>
      </c>
      <c r="R685" s="362">
        <v>26078988</v>
      </c>
      <c r="S685" s="360" t="s">
        <v>582</v>
      </c>
      <c r="T685" s="360">
        <v>1063</v>
      </c>
      <c r="U685" s="360" t="s">
        <v>509</v>
      </c>
      <c r="V685" s="360" t="s">
        <v>317</v>
      </c>
      <c r="W685" s="360">
        <v>1000</v>
      </c>
    </row>
    <row r="686" spans="1:23">
      <c r="A686" s="360" t="s">
        <v>1408</v>
      </c>
      <c r="B686" s="360">
        <v>2013</v>
      </c>
      <c r="C686" s="360">
        <v>1</v>
      </c>
      <c r="D686" s="360">
        <v>136484558</v>
      </c>
      <c r="E686" s="360">
        <v>5012000</v>
      </c>
      <c r="F686" s="360">
        <v>250</v>
      </c>
      <c r="G686" s="360">
        <v>0</v>
      </c>
      <c r="H686" s="360">
        <v>610002</v>
      </c>
      <c r="I686" s="360" t="s">
        <v>188</v>
      </c>
      <c r="J686" s="361">
        <v>432.66</v>
      </c>
      <c r="L686" s="360">
        <v>4890571</v>
      </c>
      <c r="P686" s="360">
        <v>26078994</v>
      </c>
      <c r="R686" s="362">
        <v>26078994</v>
      </c>
      <c r="S686" s="360" t="s">
        <v>558</v>
      </c>
      <c r="T686" s="360">
        <v>1063</v>
      </c>
      <c r="U686" s="360" t="s">
        <v>509</v>
      </c>
      <c r="V686" s="360" t="s">
        <v>317</v>
      </c>
      <c r="W686" s="360">
        <v>1000</v>
      </c>
    </row>
    <row r="687" spans="1:23">
      <c r="A687" s="360" t="s">
        <v>1408</v>
      </c>
      <c r="B687" s="360">
        <v>2013</v>
      </c>
      <c r="C687" s="360">
        <v>1</v>
      </c>
      <c r="D687" s="360">
        <v>136521830</v>
      </c>
      <c r="E687" s="360">
        <v>5012000</v>
      </c>
      <c r="F687" s="360">
        <v>250</v>
      </c>
      <c r="G687" s="360">
        <v>0</v>
      </c>
      <c r="H687" s="360">
        <v>610002</v>
      </c>
      <c r="I687" s="360" t="s">
        <v>188</v>
      </c>
      <c r="J687" s="361">
        <v>432.66</v>
      </c>
      <c r="L687" s="360">
        <v>4890571</v>
      </c>
      <c r="P687" s="360">
        <v>26078994</v>
      </c>
      <c r="R687" s="362">
        <v>26078994</v>
      </c>
      <c r="S687" s="360" t="s">
        <v>558</v>
      </c>
      <c r="T687" s="360">
        <v>1063</v>
      </c>
      <c r="U687" s="360" t="s">
        <v>509</v>
      </c>
      <c r="V687" s="360" t="s">
        <v>317</v>
      </c>
      <c r="W687" s="360">
        <v>1000</v>
      </c>
    </row>
    <row r="688" spans="1:23">
      <c r="A688" s="360" t="s">
        <v>1408</v>
      </c>
      <c r="B688" s="360">
        <v>2013</v>
      </c>
      <c r="C688" s="360">
        <v>1</v>
      </c>
      <c r="D688" s="360">
        <v>136472265</v>
      </c>
      <c r="E688" s="360">
        <v>5012000</v>
      </c>
      <c r="F688" s="360">
        <v>250</v>
      </c>
      <c r="G688" s="360">
        <v>0</v>
      </c>
      <c r="H688" s="360">
        <v>610001</v>
      </c>
      <c r="I688" s="360" t="s">
        <v>187</v>
      </c>
      <c r="J688" s="361">
        <v>41.91</v>
      </c>
      <c r="L688" s="360">
        <v>4894366</v>
      </c>
      <c r="P688" s="360">
        <v>26079503</v>
      </c>
      <c r="R688" s="362">
        <v>26079503</v>
      </c>
      <c r="S688" s="360" t="s">
        <v>584</v>
      </c>
      <c r="T688" s="360">
        <v>1063</v>
      </c>
      <c r="U688" s="360" t="s">
        <v>509</v>
      </c>
      <c r="V688" s="360" t="s">
        <v>317</v>
      </c>
      <c r="W688" s="360">
        <v>1000</v>
      </c>
    </row>
    <row r="689" spans="1:23">
      <c r="A689" s="360" t="s">
        <v>1408</v>
      </c>
      <c r="B689" s="360">
        <v>2013</v>
      </c>
      <c r="C689" s="360">
        <v>1</v>
      </c>
      <c r="D689" s="360">
        <v>136472266</v>
      </c>
      <c r="E689" s="360">
        <v>5012000</v>
      </c>
      <c r="F689" s="360">
        <v>250</v>
      </c>
      <c r="G689" s="360">
        <v>0</v>
      </c>
      <c r="H689" s="360">
        <v>610001</v>
      </c>
      <c r="I689" s="360" t="s">
        <v>187</v>
      </c>
      <c r="J689" s="361">
        <v>41.91</v>
      </c>
      <c r="L689" s="360">
        <v>4894367</v>
      </c>
      <c r="P689" s="360">
        <v>26079504</v>
      </c>
      <c r="R689" s="362">
        <v>26079504</v>
      </c>
      <c r="S689" s="360" t="s">
        <v>585</v>
      </c>
      <c r="T689" s="360">
        <v>1063</v>
      </c>
      <c r="U689" s="360" t="s">
        <v>509</v>
      </c>
      <c r="V689" s="360" t="s">
        <v>317</v>
      </c>
      <c r="W689" s="360">
        <v>1000</v>
      </c>
    </row>
    <row r="690" spans="1:23">
      <c r="A690" s="360" t="s">
        <v>1408</v>
      </c>
      <c r="B690" s="360">
        <v>2013</v>
      </c>
      <c r="C690" s="360">
        <v>1</v>
      </c>
      <c r="D690" s="360">
        <v>136612198</v>
      </c>
      <c r="E690" s="360">
        <v>5012000</v>
      </c>
      <c r="F690" s="360">
        <v>250</v>
      </c>
      <c r="G690" s="360">
        <v>0</v>
      </c>
      <c r="H690" s="360">
        <v>530050</v>
      </c>
      <c r="I690" s="360" t="s">
        <v>177</v>
      </c>
      <c r="J690" s="361">
        <v>428.37</v>
      </c>
      <c r="L690" s="360">
        <v>5602001965</v>
      </c>
      <c r="M690" s="360">
        <v>103569</v>
      </c>
      <c r="N690" s="360" t="s">
        <v>571</v>
      </c>
      <c r="P690" s="360">
        <v>26080001</v>
      </c>
      <c r="R690" s="362">
        <v>26080001</v>
      </c>
      <c r="S690" s="360" t="s">
        <v>1910</v>
      </c>
      <c r="T690" s="360">
        <v>1063</v>
      </c>
      <c r="U690" s="360" t="s">
        <v>509</v>
      </c>
      <c r="V690" s="360" t="s">
        <v>317</v>
      </c>
      <c r="W690" s="360">
        <v>1000</v>
      </c>
    </row>
    <row r="691" spans="1:23">
      <c r="A691" s="360" t="s">
        <v>1408</v>
      </c>
      <c r="B691" s="360">
        <v>2013</v>
      </c>
      <c r="C691" s="360">
        <v>1</v>
      </c>
      <c r="D691" s="360">
        <v>136673433</v>
      </c>
      <c r="E691" s="360">
        <v>5012000</v>
      </c>
      <c r="F691" s="360">
        <v>517000</v>
      </c>
      <c r="G691" s="360">
        <v>0</v>
      </c>
      <c r="H691" s="360">
        <v>530190</v>
      </c>
      <c r="I691" s="360" t="s">
        <v>143</v>
      </c>
      <c r="J691" s="361">
        <v>618.35</v>
      </c>
      <c r="K691" s="360" t="s">
        <v>542</v>
      </c>
      <c r="L691" s="360">
        <v>5602004813</v>
      </c>
      <c r="M691" s="360">
        <v>110231</v>
      </c>
      <c r="N691" s="360" t="s">
        <v>519</v>
      </c>
      <c r="P691" s="360">
        <v>26080044</v>
      </c>
      <c r="R691" s="362">
        <v>26080044</v>
      </c>
      <c r="S691" s="360" t="s">
        <v>542</v>
      </c>
      <c r="T691" s="360">
        <v>1058</v>
      </c>
      <c r="U691" s="360" t="s">
        <v>480</v>
      </c>
      <c r="V691" s="360" t="s">
        <v>317</v>
      </c>
      <c r="W691" s="360">
        <v>1000</v>
      </c>
    </row>
    <row r="692" spans="1:23">
      <c r="A692" s="360" t="s">
        <v>1408</v>
      </c>
      <c r="B692" s="360">
        <v>2013</v>
      </c>
      <c r="C692" s="360">
        <v>1</v>
      </c>
      <c r="D692" s="360">
        <v>136673433</v>
      </c>
      <c r="E692" s="360">
        <v>5012000</v>
      </c>
      <c r="F692" s="360">
        <v>517000</v>
      </c>
      <c r="G692" s="360">
        <v>0</v>
      </c>
      <c r="H692" s="360">
        <v>530190</v>
      </c>
      <c r="I692" s="360" t="s">
        <v>143</v>
      </c>
      <c r="J692" s="361">
        <v>670.01</v>
      </c>
      <c r="K692" s="360" t="s">
        <v>542</v>
      </c>
      <c r="L692" s="360">
        <v>5602004813</v>
      </c>
      <c r="M692" s="360">
        <v>110231</v>
      </c>
      <c r="N692" s="360" t="s">
        <v>519</v>
      </c>
      <c r="P692" s="360">
        <v>26080044</v>
      </c>
      <c r="R692" s="362">
        <v>26080044</v>
      </c>
      <c r="S692" s="360" t="s">
        <v>542</v>
      </c>
      <c r="T692" s="360">
        <v>1058</v>
      </c>
      <c r="U692" s="360" t="s">
        <v>480</v>
      </c>
      <c r="V692" s="360" t="s">
        <v>317</v>
      </c>
      <c r="W692" s="360">
        <v>1000</v>
      </c>
    </row>
    <row r="693" spans="1:23">
      <c r="A693" s="360" t="s">
        <v>1408</v>
      </c>
      <c r="B693" s="360">
        <v>2013</v>
      </c>
      <c r="C693" s="360">
        <v>1</v>
      </c>
      <c r="D693" s="360">
        <v>136673356</v>
      </c>
      <c r="E693" s="360">
        <v>5012000</v>
      </c>
      <c r="F693" s="360">
        <v>517000</v>
      </c>
      <c r="G693" s="360">
        <v>0</v>
      </c>
      <c r="H693" s="360">
        <v>530190</v>
      </c>
      <c r="I693" s="360" t="s">
        <v>143</v>
      </c>
      <c r="J693" s="361">
        <v>-670.31</v>
      </c>
      <c r="K693" s="360" t="s">
        <v>1911</v>
      </c>
      <c r="L693" s="360">
        <v>5602004376</v>
      </c>
      <c r="M693" s="360">
        <v>110231</v>
      </c>
      <c r="N693" s="360" t="s">
        <v>519</v>
      </c>
      <c r="P693" s="360">
        <v>26080044</v>
      </c>
      <c r="R693" s="362">
        <v>26080044</v>
      </c>
      <c r="S693" s="360" t="s">
        <v>542</v>
      </c>
      <c r="T693" s="360">
        <v>1058</v>
      </c>
      <c r="U693" s="360" t="s">
        <v>480</v>
      </c>
      <c r="V693" s="360" t="s">
        <v>317</v>
      </c>
      <c r="W693" s="360">
        <v>1000</v>
      </c>
    </row>
    <row r="694" spans="1:23">
      <c r="A694" s="360" t="s">
        <v>1408</v>
      </c>
      <c r="B694" s="360">
        <v>2013</v>
      </c>
      <c r="C694" s="360">
        <v>1</v>
      </c>
      <c r="D694" s="360">
        <v>136521876</v>
      </c>
      <c r="E694" s="360">
        <v>5012000</v>
      </c>
      <c r="F694" s="360">
        <v>280</v>
      </c>
      <c r="G694" s="360">
        <v>0</v>
      </c>
      <c r="H694" s="360">
        <v>610002</v>
      </c>
      <c r="I694" s="360" t="s">
        <v>188</v>
      </c>
      <c r="J694" s="361">
        <v>130</v>
      </c>
      <c r="L694" s="360">
        <v>4897496</v>
      </c>
      <c r="P694" s="360">
        <v>26080284</v>
      </c>
      <c r="R694" s="362">
        <v>26080284</v>
      </c>
      <c r="S694" s="360" t="s">
        <v>1912</v>
      </c>
      <c r="T694" s="360">
        <v>1070</v>
      </c>
      <c r="U694" s="360" t="s">
        <v>358</v>
      </c>
      <c r="V694" s="360" t="s">
        <v>317</v>
      </c>
      <c r="W694" s="360">
        <v>1000</v>
      </c>
    </row>
    <row r="695" spans="1:23">
      <c r="A695" s="360" t="s">
        <v>1408</v>
      </c>
      <c r="B695" s="360">
        <v>2013</v>
      </c>
      <c r="C695" s="360">
        <v>1</v>
      </c>
      <c r="D695" s="360">
        <v>136521877</v>
      </c>
      <c r="E695" s="360">
        <v>5012000</v>
      </c>
      <c r="F695" s="360">
        <v>280</v>
      </c>
      <c r="G695" s="360">
        <v>0</v>
      </c>
      <c r="H695" s="360">
        <v>610002</v>
      </c>
      <c r="I695" s="360" t="s">
        <v>188</v>
      </c>
      <c r="J695" s="361">
        <v>130</v>
      </c>
      <c r="L695" s="360">
        <v>4897519</v>
      </c>
      <c r="P695" s="360">
        <v>26080295</v>
      </c>
      <c r="R695" s="362">
        <v>26080295</v>
      </c>
      <c r="S695" s="360" t="s">
        <v>1913</v>
      </c>
      <c r="T695" s="360">
        <v>1070</v>
      </c>
      <c r="U695" s="360" t="s">
        <v>358</v>
      </c>
      <c r="V695" s="360" t="s">
        <v>317</v>
      </c>
      <c r="W695" s="360">
        <v>1000</v>
      </c>
    </row>
    <row r="696" spans="1:23">
      <c r="A696" s="360" t="s">
        <v>1408</v>
      </c>
      <c r="B696" s="360">
        <v>2013</v>
      </c>
      <c r="C696" s="360">
        <v>1</v>
      </c>
      <c r="D696" s="360">
        <v>136484659</v>
      </c>
      <c r="E696" s="360">
        <v>5012000</v>
      </c>
      <c r="F696" s="360">
        <v>519000</v>
      </c>
      <c r="G696" s="360">
        <v>0</v>
      </c>
      <c r="H696" s="360">
        <v>610001</v>
      </c>
      <c r="I696" s="360" t="s">
        <v>187</v>
      </c>
      <c r="J696" s="361">
        <v>64.5</v>
      </c>
      <c r="L696" s="360">
        <v>4898547</v>
      </c>
      <c r="P696" s="360">
        <v>26080450</v>
      </c>
      <c r="R696" s="362">
        <v>26080450</v>
      </c>
      <c r="S696" s="360" t="s">
        <v>572</v>
      </c>
      <c r="T696" s="360">
        <v>1078</v>
      </c>
      <c r="U696" s="360" t="s">
        <v>366</v>
      </c>
      <c r="V696" s="360" t="s">
        <v>317</v>
      </c>
      <c r="W696" s="360">
        <v>1000</v>
      </c>
    </row>
    <row r="697" spans="1:23">
      <c r="A697" s="360" t="s">
        <v>1408</v>
      </c>
      <c r="B697" s="360">
        <v>2013</v>
      </c>
      <c r="C697" s="360">
        <v>1</v>
      </c>
      <c r="D697" s="360">
        <v>136528328</v>
      </c>
      <c r="E697" s="360">
        <v>5012000</v>
      </c>
      <c r="F697" s="360">
        <v>519000</v>
      </c>
      <c r="G697" s="360">
        <v>0</v>
      </c>
      <c r="H697" s="360">
        <v>610001</v>
      </c>
      <c r="I697" s="360" t="s">
        <v>187</v>
      </c>
      <c r="J697" s="361">
        <v>172</v>
      </c>
      <c r="L697" s="360">
        <v>4898547</v>
      </c>
      <c r="P697" s="360">
        <v>26080450</v>
      </c>
      <c r="R697" s="362">
        <v>26080450</v>
      </c>
      <c r="S697" s="360" t="s">
        <v>572</v>
      </c>
      <c r="T697" s="360">
        <v>1078</v>
      </c>
      <c r="U697" s="360" t="s">
        <v>366</v>
      </c>
      <c r="V697" s="360" t="s">
        <v>317</v>
      </c>
      <c r="W697" s="360">
        <v>1000</v>
      </c>
    </row>
    <row r="698" spans="1:23">
      <c r="A698" s="360" t="s">
        <v>1408</v>
      </c>
      <c r="B698" s="360">
        <v>2013</v>
      </c>
      <c r="C698" s="360">
        <v>1</v>
      </c>
      <c r="D698" s="360">
        <v>136541494</v>
      </c>
      <c r="E698" s="360">
        <v>5012000</v>
      </c>
      <c r="F698" s="360">
        <v>519000</v>
      </c>
      <c r="G698" s="360">
        <v>0</v>
      </c>
      <c r="H698" s="360">
        <v>610001</v>
      </c>
      <c r="I698" s="360" t="s">
        <v>187</v>
      </c>
      <c r="J698" s="361">
        <v>172</v>
      </c>
      <c r="L698" s="360">
        <v>4898547</v>
      </c>
      <c r="P698" s="360">
        <v>26080450</v>
      </c>
      <c r="R698" s="362">
        <v>26080450</v>
      </c>
      <c r="S698" s="360" t="s">
        <v>572</v>
      </c>
      <c r="T698" s="360">
        <v>1078</v>
      </c>
      <c r="U698" s="360" t="s">
        <v>366</v>
      </c>
      <c r="V698" s="360" t="s">
        <v>317</v>
      </c>
      <c r="W698" s="360">
        <v>1000</v>
      </c>
    </row>
    <row r="699" spans="1:23">
      <c r="A699" s="360" t="s">
        <v>1408</v>
      </c>
      <c r="B699" s="360">
        <v>2013</v>
      </c>
      <c r="C699" s="360">
        <v>1</v>
      </c>
      <c r="D699" s="360">
        <v>136541495</v>
      </c>
      <c r="E699" s="360">
        <v>5012000</v>
      </c>
      <c r="F699" s="360">
        <v>519000</v>
      </c>
      <c r="G699" s="360">
        <v>0</v>
      </c>
      <c r="H699" s="360">
        <v>610001</v>
      </c>
      <c r="I699" s="360" t="s">
        <v>187</v>
      </c>
      <c r="J699" s="361">
        <v>172</v>
      </c>
      <c r="L699" s="360">
        <v>4898547</v>
      </c>
      <c r="P699" s="360">
        <v>26080450</v>
      </c>
      <c r="R699" s="362">
        <v>26080450</v>
      </c>
      <c r="S699" s="360" t="s">
        <v>572</v>
      </c>
      <c r="T699" s="360">
        <v>1078</v>
      </c>
      <c r="U699" s="360" t="s">
        <v>366</v>
      </c>
      <c r="V699" s="360" t="s">
        <v>317</v>
      </c>
      <c r="W699" s="360">
        <v>1000</v>
      </c>
    </row>
    <row r="700" spans="1:23">
      <c r="A700" s="360" t="s">
        <v>1408</v>
      </c>
      <c r="B700" s="360">
        <v>2013</v>
      </c>
      <c r="C700" s="360">
        <v>1</v>
      </c>
      <c r="D700" s="360">
        <v>136562741</v>
      </c>
      <c r="E700" s="360">
        <v>5012000</v>
      </c>
      <c r="F700" s="360">
        <v>250</v>
      </c>
      <c r="G700" s="360">
        <v>0</v>
      </c>
      <c r="H700" s="360">
        <v>610002</v>
      </c>
      <c r="I700" s="360" t="s">
        <v>188</v>
      </c>
      <c r="J700" s="361">
        <v>576.88</v>
      </c>
      <c r="L700" s="360">
        <v>4898794</v>
      </c>
      <c r="P700" s="360">
        <v>26080564</v>
      </c>
      <c r="R700" s="362">
        <v>26080564</v>
      </c>
      <c r="S700" s="360" t="s">
        <v>558</v>
      </c>
      <c r="T700" s="360">
        <v>1063</v>
      </c>
      <c r="U700" s="360" t="s">
        <v>509</v>
      </c>
      <c r="V700" s="360" t="s">
        <v>317</v>
      </c>
      <c r="W700" s="360">
        <v>1000</v>
      </c>
    </row>
    <row r="701" spans="1:23">
      <c r="A701" s="360" t="s">
        <v>1408</v>
      </c>
      <c r="B701" s="360">
        <v>2013</v>
      </c>
      <c r="C701" s="360">
        <v>1</v>
      </c>
      <c r="D701" s="360">
        <v>136528336</v>
      </c>
      <c r="E701" s="360">
        <v>5012000</v>
      </c>
      <c r="F701" s="360">
        <v>300</v>
      </c>
      <c r="G701" s="360">
        <v>0</v>
      </c>
      <c r="H701" s="360">
        <v>610002</v>
      </c>
      <c r="I701" s="360" t="s">
        <v>188</v>
      </c>
      <c r="J701" s="361">
        <v>68</v>
      </c>
      <c r="L701" s="360">
        <v>4899265</v>
      </c>
      <c r="P701" s="360">
        <v>26080989</v>
      </c>
      <c r="R701" s="362">
        <v>26080989</v>
      </c>
      <c r="S701" s="360" t="s">
        <v>1914</v>
      </c>
      <c r="T701" s="360">
        <v>1066</v>
      </c>
      <c r="U701" s="360" t="s">
        <v>489</v>
      </c>
      <c r="V701" s="360" t="s">
        <v>317</v>
      </c>
      <c r="W701" s="360">
        <v>1000</v>
      </c>
    </row>
    <row r="702" spans="1:23">
      <c r="A702" s="360" t="s">
        <v>1408</v>
      </c>
      <c r="B702" s="360">
        <v>2013</v>
      </c>
      <c r="C702" s="360">
        <v>1</v>
      </c>
      <c r="D702" s="360">
        <v>136598039</v>
      </c>
      <c r="E702" s="360">
        <v>5012000</v>
      </c>
      <c r="F702" s="360">
        <v>519000</v>
      </c>
      <c r="G702" s="360">
        <v>0</v>
      </c>
      <c r="H702" s="360">
        <v>610001</v>
      </c>
      <c r="I702" s="360" t="s">
        <v>187</v>
      </c>
      <c r="J702" s="361">
        <v>86</v>
      </c>
      <c r="L702" s="360">
        <v>4899578</v>
      </c>
      <c r="P702" s="360">
        <v>26081187</v>
      </c>
      <c r="R702" s="362">
        <v>26081187</v>
      </c>
      <c r="S702" s="360" t="s">
        <v>572</v>
      </c>
      <c r="T702" s="360">
        <v>1078</v>
      </c>
      <c r="U702" s="360" t="s">
        <v>366</v>
      </c>
      <c r="V702" s="360" t="s">
        <v>317</v>
      </c>
      <c r="W702" s="360">
        <v>1000</v>
      </c>
    </row>
    <row r="703" spans="1:23">
      <c r="A703" s="360" t="s">
        <v>1408</v>
      </c>
      <c r="B703" s="360">
        <v>2013</v>
      </c>
      <c r="C703" s="360">
        <v>1</v>
      </c>
      <c r="D703" s="360">
        <v>136598040</v>
      </c>
      <c r="E703" s="360">
        <v>5012000</v>
      </c>
      <c r="F703" s="360">
        <v>519000</v>
      </c>
      <c r="G703" s="360">
        <v>0</v>
      </c>
      <c r="H703" s="360">
        <v>610001</v>
      </c>
      <c r="I703" s="360" t="s">
        <v>187</v>
      </c>
      <c r="J703" s="361">
        <v>86</v>
      </c>
      <c r="L703" s="360">
        <v>4899578</v>
      </c>
      <c r="P703" s="360">
        <v>26081187</v>
      </c>
      <c r="R703" s="362">
        <v>26081187</v>
      </c>
      <c r="S703" s="360" t="s">
        <v>572</v>
      </c>
      <c r="T703" s="360">
        <v>1078</v>
      </c>
      <c r="U703" s="360" t="s">
        <v>366</v>
      </c>
      <c r="V703" s="360" t="s">
        <v>317</v>
      </c>
      <c r="W703" s="360">
        <v>1000</v>
      </c>
    </row>
    <row r="704" spans="1:23">
      <c r="A704" s="360" t="s">
        <v>1408</v>
      </c>
      <c r="B704" s="360">
        <v>2013</v>
      </c>
      <c r="C704" s="360">
        <v>1</v>
      </c>
      <c r="D704" s="360">
        <v>136663144</v>
      </c>
      <c r="E704" s="360">
        <v>5012000</v>
      </c>
      <c r="F704" s="360">
        <v>280</v>
      </c>
      <c r="G704" s="360">
        <v>0</v>
      </c>
      <c r="H704" s="360">
        <v>516110</v>
      </c>
      <c r="I704" s="360" t="s">
        <v>118</v>
      </c>
      <c r="J704" s="361">
        <v>124.29</v>
      </c>
      <c r="K704" s="360" t="s">
        <v>494</v>
      </c>
      <c r="L704" s="360">
        <v>4902298219</v>
      </c>
      <c r="P704" s="360">
        <v>26081756</v>
      </c>
      <c r="R704" s="362">
        <v>26081756</v>
      </c>
      <c r="S704" s="360" t="s">
        <v>559</v>
      </c>
      <c r="T704" s="360">
        <v>1070</v>
      </c>
      <c r="U704" s="360" t="s">
        <v>358</v>
      </c>
      <c r="V704" s="360" t="s">
        <v>317</v>
      </c>
      <c r="W704" s="360">
        <v>1000</v>
      </c>
    </row>
    <row r="705" spans="1:23">
      <c r="A705" s="360" t="s">
        <v>1408</v>
      </c>
      <c r="B705" s="360">
        <v>2013</v>
      </c>
      <c r="C705" s="360">
        <v>1</v>
      </c>
      <c r="D705" s="360">
        <v>136669204</v>
      </c>
      <c r="E705" s="360">
        <v>5012000</v>
      </c>
      <c r="F705" s="360">
        <v>514000</v>
      </c>
      <c r="G705" s="360">
        <v>0</v>
      </c>
      <c r="H705" s="360">
        <v>610002</v>
      </c>
      <c r="I705" s="360" t="s">
        <v>188</v>
      </c>
      <c r="J705" s="361">
        <v>67.37</v>
      </c>
      <c r="L705" s="360">
        <v>4904627</v>
      </c>
      <c r="P705" s="360">
        <v>26082105</v>
      </c>
      <c r="R705" s="362">
        <v>26082105</v>
      </c>
      <c r="S705" s="360" t="s">
        <v>586</v>
      </c>
      <c r="T705" s="360">
        <v>1073</v>
      </c>
      <c r="U705" s="360" t="s">
        <v>488</v>
      </c>
      <c r="V705" s="360" t="s">
        <v>317</v>
      </c>
      <c r="W705" s="360">
        <v>1000</v>
      </c>
    </row>
    <row r="706" spans="1:23">
      <c r="A706" s="360" t="s">
        <v>1408</v>
      </c>
      <c r="B706" s="360">
        <v>2013</v>
      </c>
      <c r="C706" s="360">
        <v>1</v>
      </c>
      <c r="D706" s="360">
        <v>136656907</v>
      </c>
      <c r="E706" s="360">
        <v>5012000</v>
      </c>
      <c r="F706" s="360">
        <v>250</v>
      </c>
      <c r="G706" s="360">
        <v>0</v>
      </c>
      <c r="H706" s="360">
        <v>516060</v>
      </c>
      <c r="I706" s="360" t="s">
        <v>1460</v>
      </c>
      <c r="J706" s="361">
        <v>46.72</v>
      </c>
      <c r="K706" s="360" t="s">
        <v>1915</v>
      </c>
      <c r="L706" s="360">
        <v>4078</v>
      </c>
      <c r="P706" s="360">
        <v>26082674</v>
      </c>
      <c r="R706" s="362">
        <v>26082674</v>
      </c>
      <c r="S706" s="360" t="s">
        <v>1147</v>
      </c>
      <c r="T706" s="360">
        <v>1284</v>
      </c>
      <c r="U706" s="360" t="s">
        <v>1148</v>
      </c>
      <c r="V706" s="360" t="s">
        <v>696</v>
      </c>
      <c r="W706" s="360">
        <v>1000</v>
      </c>
    </row>
    <row r="707" spans="1:23">
      <c r="A707" s="360" t="s">
        <v>1408</v>
      </c>
      <c r="B707" s="360">
        <v>2013</v>
      </c>
      <c r="C707" s="360">
        <v>1</v>
      </c>
      <c r="D707" s="360">
        <v>136562812</v>
      </c>
      <c r="E707" s="360">
        <v>5012000</v>
      </c>
      <c r="F707" s="360">
        <v>280</v>
      </c>
      <c r="G707" s="360">
        <v>0</v>
      </c>
      <c r="H707" s="360">
        <v>610002</v>
      </c>
      <c r="I707" s="360" t="s">
        <v>188</v>
      </c>
      <c r="J707" s="361">
        <v>260</v>
      </c>
      <c r="L707" s="360">
        <v>4907199</v>
      </c>
      <c r="P707" s="360">
        <v>26082704</v>
      </c>
      <c r="R707" s="362">
        <v>26082704</v>
      </c>
      <c r="S707" s="360" t="s">
        <v>1916</v>
      </c>
      <c r="T707" s="360">
        <v>1070</v>
      </c>
      <c r="U707" s="360" t="s">
        <v>358</v>
      </c>
      <c r="V707" s="360" t="s">
        <v>317</v>
      </c>
      <c r="W707" s="360">
        <v>1000</v>
      </c>
    </row>
    <row r="708" spans="1:23">
      <c r="A708" s="360" t="s">
        <v>1408</v>
      </c>
      <c r="B708" s="360">
        <v>2013</v>
      </c>
      <c r="C708" s="360">
        <v>1</v>
      </c>
      <c r="D708" s="360">
        <v>136651318</v>
      </c>
      <c r="E708" s="360">
        <v>5012000</v>
      </c>
      <c r="F708" s="360">
        <v>280</v>
      </c>
      <c r="G708" s="360">
        <v>0</v>
      </c>
      <c r="H708" s="360">
        <v>610002</v>
      </c>
      <c r="I708" s="360" t="s">
        <v>188</v>
      </c>
      <c r="J708" s="361">
        <v>520</v>
      </c>
      <c r="L708" s="360">
        <v>4907199</v>
      </c>
      <c r="P708" s="360">
        <v>26082704</v>
      </c>
      <c r="R708" s="362">
        <v>26082704</v>
      </c>
      <c r="S708" s="360" t="s">
        <v>1916</v>
      </c>
      <c r="T708" s="360">
        <v>1070</v>
      </c>
      <c r="U708" s="360" t="s">
        <v>358</v>
      </c>
      <c r="V708" s="360" t="s">
        <v>317</v>
      </c>
      <c r="W708" s="360">
        <v>1000</v>
      </c>
    </row>
    <row r="709" spans="1:23">
      <c r="A709" s="360" t="s">
        <v>1408</v>
      </c>
      <c r="B709" s="360">
        <v>2013</v>
      </c>
      <c r="C709" s="360">
        <v>1</v>
      </c>
      <c r="D709" s="360">
        <v>136669214</v>
      </c>
      <c r="E709" s="360">
        <v>5012000</v>
      </c>
      <c r="F709" s="360">
        <v>280</v>
      </c>
      <c r="G709" s="360">
        <v>0</v>
      </c>
      <c r="H709" s="360">
        <v>610002</v>
      </c>
      <c r="I709" s="360" t="s">
        <v>188</v>
      </c>
      <c r="J709" s="361">
        <v>260</v>
      </c>
      <c r="L709" s="360">
        <v>4907199</v>
      </c>
      <c r="P709" s="360">
        <v>26082704</v>
      </c>
      <c r="R709" s="362">
        <v>26082704</v>
      </c>
      <c r="S709" s="360" t="s">
        <v>1916</v>
      </c>
      <c r="T709" s="360">
        <v>1070</v>
      </c>
      <c r="U709" s="360" t="s">
        <v>358</v>
      </c>
      <c r="V709" s="360" t="s">
        <v>317</v>
      </c>
      <c r="W709" s="360">
        <v>1000</v>
      </c>
    </row>
    <row r="710" spans="1:23">
      <c r="A710" s="360" t="s">
        <v>1408</v>
      </c>
      <c r="B710" s="360">
        <v>2013</v>
      </c>
      <c r="C710" s="360">
        <v>1</v>
      </c>
      <c r="D710" s="360">
        <v>136670410</v>
      </c>
      <c r="E710" s="360">
        <v>5012000</v>
      </c>
      <c r="F710" s="360">
        <v>280</v>
      </c>
      <c r="G710" s="360">
        <v>0</v>
      </c>
      <c r="H710" s="360">
        <v>516900</v>
      </c>
      <c r="I710" s="360" t="s">
        <v>139</v>
      </c>
      <c r="J710" s="361">
        <v>140.91999999999999</v>
      </c>
      <c r="K710" s="360" t="s">
        <v>494</v>
      </c>
      <c r="L710" s="360">
        <v>4902298628</v>
      </c>
      <c r="P710" s="360">
        <v>26084599</v>
      </c>
      <c r="R710" s="362">
        <v>26084599</v>
      </c>
      <c r="S710" s="360" t="s">
        <v>1917</v>
      </c>
      <c r="T710" s="360">
        <v>1070</v>
      </c>
      <c r="U710" s="360" t="s">
        <v>358</v>
      </c>
      <c r="V710" s="360" t="s">
        <v>317</v>
      </c>
      <c r="W710" s="360">
        <v>1000</v>
      </c>
    </row>
    <row r="711" spans="1:23">
      <c r="A711" s="360" t="s">
        <v>1408</v>
      </c>
      <c r="B711" s="360">
        <v>2013</v>
      </c>
      <c r="C711" s="360">
        <v>1</v>
      </c>
      <c r="D711" s="360">
        <v>135625840</v>
      </c>
      <c r="E711" s="360">
        <v>5012000</v>
      </c>
      <c r="F711" s="360">
        <v>300</v>
      </c>
      <c r="G711" s="360">
        <v>0</v>
      </c>
      <c r="H711" s="360">
        <v>516200</v>
      </c>
      <c r="I711" s="360" t="s">
        <v>123</v>
      </c>
      <c r="J711" s="361">
        <v>13.6</v>
      </c>
      <c r="K711" s="360" t="s">
        <v>494</v>
      </c>
      <c r="L711" s="360">
        <v>4902278204</v>
      </c>
      <c r="P711" s="360" t="s">
        <v>590</v>
      </c>
      <c r="R711" s="362" t="s">
        <v>590</v>
      </c>
      <c r="S711" s="360" t="s">
        <v>591</v>
      </c>
      <c r="T711" s="360">
        <v>1066</v>
      </c>
      <c r="U711" s="360" t="s">
        <v>489</v>
      </c>
      <c r="V711" s="360" t="s">
        <v>317</v>
      </c>
      <c r="W711" s="360">
        <v>1000</v>
      </c>
    </row>
    <row r="712" spans="1:23">
      <c r="A712" s="360" t="s">
        <v>1408</v>
      </c>
      <c r="B712" s="360">
        <v>2013</v>
      </c>
      <c r="C712" s="360">
        <v>1</v>
      </c>
      <c r="D712" s="360">
        <v>135625839</v>
      </c>
      <c r="E712" s="360">
        <v>5012000</v>
      </c>
      <c r="F712" s="360">
        <v>300</v>
      </c>
      <c r="G712" s="360">
        <v>0</v>
      </c>
      <c r="H712" s="360">
        <v>516200</v>
      </c>
      <c r="I712" s="360" t="s">
        <v>123</v>
      </c>
      <c r="J712" s="361">
        <v>7.81</v>
      </c>
      <c r="K712" s="360" t="s">
        <v>494</v>
      </c>
      <c r="L712" s="360">
        <v>4902278203</v>
      </c>
      <c r="P712" s="360" t="s">
        <v>590</v>
      </c>
      <c r="R712" s="362" t="s">
        <v>590</v>
      </c>
      <c r="S712" s="360" t="s">
        <v>591</v>
      </c>
      <c r="T712" s="360">
        <v>1066</v>
      </c>
      <c r="U712" s="360" t="s">
        <v>489</v>
      </c>
      <c r="V712" s="360" t="s">
        <v>317</v>
      </c>
      <c r="W712" s="360">
        <v>1000</v>
      </c>
    </row>
    <row r="713" spans="1:23">
      <c r="A713" s="360" t="s">
        <v>1408</v>
      </c>
      <c r="B713" s="360">
        <v>2013</v>
      </c>
      <c r="C713" s="360">
        <v>1</v>
      </c>
      <c r="D713" s="360">
        <v>135625841</v>
      </c>
      <c r="E713" s="360">
        <v>5012000</v>
      </c>
      <c r="F713" s="360">
        <v>300</v>
      </c>
      <c r="G713" s="360">
        <v>0</v>
      </c>
      <c r="H713" s="360">
        <v>516200</v>
      </c>
      <c r="I713" s="360" t="s">
        <v>123</v>
      </c>
      <c r="J713" s="361">
        <v>7.83</v>
      </c>
      <c r="K713" s="360" t="s">
        <v>494</v>
      </c>
      <c r="L713" s="360">
        <v>4902278205</v>
      </c>
      <c r="P713" s="360" t="s">
        <v>590</v>
      </c>
      <c r="R713" s="362" t="s">
        <v>590</v>
      </c>
      <c r="S713" s="360" t="s">
        <v>591</v>
      </c>
      <c r="T713" s="360">
        <v>1066</v>
      </c>
      <c r="U713" s="360" t="s">
        <v>489</v>
      </c>
      <c r="V713" s="360" t="s">
        <v>317</v>
      </c>
      <c r="W713" s="360">
        <v>1000</v>
      </c>
    </row>
    <row r="714" spans="1:23">
      <c r="A714" s="360" t="s">
        <v>1408</v>
      </c>
      <c r="B714" s="360">
        <v>2013</v>
      </c>
      <c r="C714" s="360">
        <v>1</v>
      </c>
      <c r="D714" s="360">
        <v>135626262</v>
      </c>
      <c r="E714" s="360">
        <v>5012000</v>
      </c>
      <c r="F714" s="360">
        <v>300</v>
      </c>
      <c r="G714" s="360">
        <v>0</v>
      </c>
      <c r="H714" s="360">
        <v>516200</v>
      </c>
      <c r="I714" s="360" t="s">
        <v>123</v>
      </c>
      <c r="J714" s="361">
        <v>9.7899999999999991</v>
      </c>
      <c r="K714" s="360" t="s">
        <v>494</v>
      </c>
      <c r="L714" s="360">
        <v>4902278327</v>
      </c>
      <c r="P714" s="360" t="s">
        <v>590</v>
      </c>
      <c r="R714" s="362" t="s">
        <v>590</v>
      </c>
      <c r="S714" s="360" t="s">
        <v>591</v>
      </c>
      <c r="T714" s="360">
        <v>1066</v>
      </c>
      <c r="U714" s="360" t="s">
        <v>489</v>
      </c>
      <c r="V714" s="360" t="s">
        <v>317</v>
      </c>
      <c r="W714" s="360">
        <v>1000</v>
      </c>
    </row>
    <row r="715" spans="1:23">
      <c r="A715" s="360" t="s">
        <v>1408</v>
      </c>
      <c r="B715" s="360">
        <v>2013</v>
      </c>
      <c r="C715" s="360">
        <v>1</v>
      </c>
      <c r="D715" s="360">
        <v>135632406</v>
      </c>
      <c r="E715" s="360">
        <v>5012000</v>
      </c>
      <c r="F715" s="360">
        <v>300</v>
      </c>
      <c r="G715" s="360">
        <v>0</v>
      </c>
      <c r="H715" s="360">
        <v>516410</v>
      </c>
      <c r="I715" s="360" t="s">
        <v>134</v>
      </c>
      <c r="J715" s="361">
        <v>13.52</v>
      </c>
      <c r="K715" s="360" t="s">
        <v>494</v>
      </c>
      <c r="L715" s="360">
        <v>4902278752</v>
      </c>
      <c r="P715" s="360" t="s">
        <v>590</v>
      </c>
      <c r="R715" s="362" t="s">
        <v>590</v>
      </c>
      <c r="S715" s="360" t="s">
        <v>591</v>
      </c>
      <c r="T715" s="360">
        <v>1066</v>
      </c>
      <c r="U715" s="360" t="s">
        <v>489</v>
      </c>
      <c r="V715" s="360" t="s">
        <v>317</v>
      </c>
      <c r="W715" s="360">
        <v>1000</v>
      </c>
    </row>
    <row r="716" spans="1:23">
      <c r="A716" s="360" t="s">
        <v>1408</v>
      </c>
      <c r="B716" s="360">
        <v>2013</v>
      </c>
      <c r="C716" s="360">
        <v>1</v>
      </c>
      <c r="D716" s="360">
        <v>135680742</v>
      </c>
      <c r="E716" s="360">
        <v>5012000</v>
      </c>
      <c r="F716" s="360">
        <v>300</v>
      </c>
      <c r="G716" s="360">
        <v>0</v>
      </c>
      <c r="H716" s="360">
        <v>516900</v>
      </c>
      <c r="I716" s="360" t="s">
        <v>139</v>
      </c>
      <c r="J716" s="361">
        <v>1184.21</v>
      </c>
      <c r="K716" s="360" t="s">
        <v>494</v>
      </c>
      <c r="L716" s="360">
        <v>4902279500</v>
      </c>
      <c r="P716" s="360" t="s">
        <v>590</v>
      </c>
      <c r="R716" s="362" t="s">
        <v>590</v>
      </c>
      <c r="S716" s="360" t="s">
        <v>591</v>
      </c>
      <c r="T716" s="360">
        <v>1066</v>
      </c>
      <c r="U716" s="360" t="s">
        <v>489</v>
      </c>
      <c r="V716" s="360" t="s">
        <v>317</v>
      </c>
      <c r="W716" s="360">
        <v>1000</v>
      </c>
    </row>
    <row r="717" spans="1:23">
      <c r="A717" s="360" t="s">
        <v>1408</v>
      </c>
      <c r="B717" s="360">
        <v>2013</v>
      </c>
      <c r="C717" s="360">
        <v>1</v>
      </c>
      <c r="D717" s="360">
        <v>135681084</v>
      </c>
      <c r="E717" s="360">
        <v>5012000</v>
      </c>
      <c r="F717" s="360">
        <v>300</v>
      </c>
      <c r="G717" s="360">
        <v>0</v>
      </c>
      <c r="H717" s="360">
        <v>516050</v>
      </c>
      <c r="I717" s="360" t="s">
        <v>115</v>
      </c>
      <c r="J717" s="361">
        <v>85.51</v>
      </c>
      <c r="K717" s="360" t="s">
        <v>494</v>
      </c>
      <c r="L717" s="360">
        <v>4902279538</v>
      </c>
      <c r="P717" s="360" t="s">
        <v>590</v>
      </c>
      <c r="R717" s="362" t="s">
        <v>590</v>
      </c>
      <c r="S717" s="360" t="s">
        <v>591</v>
      </c>
      <c r="T717" s="360">
        <v>1066</v>
      </c>
      <c r="U717" s="360" t="s">
        <v>489</v>
      </c>
      <c r="V717" s="360" t="s">
        <v>317</v>
      </c>
      <c r="W717" s="360">
        <v>1000</v>
      </c>
    </row>
    <row r="718" spans="1:23">
      <c r="A718" s="360" t="s">
        <v>1408</v>
      </c>
      <c r="B718" s="360">
        <v>2013</v>
      </c>
      <c r="C718" s="360">
        <v>1</v>
      </c>
      <c r="D718" s="360">
        <v>135681736</v>
      </c>
      <c r="E718" s="360">
        <v>5012000</v>
      </c>
      <c r="F718" s="360">
        <v>300</v>
      </c>
      <c r="G718" s="360">
        <v>0</v>
      </c>
      <c r="H718" s="360">
        <v>516900</v>
      </c>
      <c r="I718" s="360" t="s">
        <v>139</v>
      </c>
      <c r="J718" s="361">
        <v>84.95</v>
      </c>
      <c r="K718" s="360" t="s">
        <v>494</v>
      </c>
      <c r="L718" s="360">
        <v>4902279699</v>
      </c>
      <c r="P718" s="360" t="s">
        <v>590</v>
      </c>
      <c r="R718" s="362" t="s">
        <v>590</v>
      </c>
      <c r="S718" s="360" t="s">
        <v>591</v>
      </c>
      <c r="T718" s="360">
        <v>1066</v>
      </c>
      <c r="U718" s="360" t="s">
        <v>489</v>
      </c>
      <c r="V718" s="360" t="s">
        <v>317</v>
      </c>
      <c r="W718" s="360">
        <v>1000</v>
      </c>
    </row>
    <row r="719" spans="1:23">
      <c r="A719" s="360" t="s">
        <v>1408</v>
      </c>
      <c r="B719" s="360">
        <v>2013</v>
      </c>
      <c r="C719" s="360">
        <v>1</v>
      </c>
      <c r="D719" s="360">
        <v>135681741</v>
      </c>
      <c r="E719" s="360">
        <v>5012000</v>
      </c>
      <c r="F719" s="360">
        <v>300</v>
      </c>
      <c r="G719" s="360">
        <v>0</v>
      </c>
      <c r="H719" s="360">
        <v>516410</v>
      </c>
      <c r="I719" s="360" t="s">
        <v>134</v>
      </c>
      <c r="J719" s="361">
        <v>34.06</v>
      </c>
      <c r="K719" s="360" t="s">
        <v>494</v>
      </c>
      <c r="L719" s="360">
        <v>4902279701</v>
      </c>
      <c r="P719" s="360" t="s">
        <v>590</v>
      </c>
      <c r="R719" s="362" t="s">
        <v>590</v>
      </c>
      <c r="S719" s="360" t="s">
        <v>591</v>
      </c>
      <c r="T719" s="360">
        <v>1066</v>
      </c>
      <c r="U719" s="360" t="s">
        <v>489</v>
      </c>
      <c r="V719" s="360" t="s">
        <v>317</v>
      </c>
      <c r="W719" s="360">
        <v>1000</v>
      </c>
    </row>
    <row r="720" spans="1:23">
      <c r="A720" s="360" t="s">
        <v>1408</v>
      </c>
      <c r="B720" s="360">
        <v>2013</v>
      </c>
      <c r="C720" s="360">
        <v>1</v>
      </c>
      <c r="D720" s="360">
        <v>135681787</v>
      </c>
      <c r="E720" s="360">
        <v>5012000</v>
      </c>
      <c r="F720" s="360">
        <v>300</v>
      </c>
      <c r="G720" s="360">
        <v>0</v>
      </c>
      <c r="H720" s="360">
        <v>516410</v>
      </c>
      <c r="I720" s="360" t="s">
        <v>134</v>
      </c>
      <c r="J720" s="361">
        <v>2.14</v>
      </c>
      <c r="K720" s="360" t="s">
        <v>494</v>
      </c>
      <c r="L720" s="360">
        <v>4902279702</v>
      </c>
      <c r="P720" s="360" t="s">
        <v>590</v>
      </c>
      <c r="R720" s="362" t="s">
        <v>590</v>
      </c>
      <c r="S720" s="360" t="s">
        <v>591</v>
      </c>
      <c r="T720" s="360">
        <v>1066</v>
      </c>
      <c r="U720" s="360" t="s">
        <v>489</v>
      </c>
      <c r="V720" s="360" t="s">
        <v>317</v>
      </c>
      <c r="W720" s="360">
        <v>1000</v>
      </c>
    </row>
    <row r="721" spans="1:23">
      <c r="A721" s="360" t="s">
        <v>1408</v>
      </c>
      <c r="B721" s="360">
        <v>2013</v>
      </c>
      <c r="C721" s="360">
        <v>1</v>
      </c>
      <c r="D721" s="360">
        <v>136330288</v>
      </c>
      <c r="E721" s="360">
        <v>5012000</v>
      </c>
      <c r="F721" s="360">
        <v>300</v>
      </c>
      <c r="G721" s="360">
        <v>0</v>
      </c>
      <c r="H721" s="360">
        <v>516200</v>
      </c>
      <c r="I721" s="360" t="s">
        <v>123</v>
      </c>
      <c r="J721" s="361">
        <v>-170.95</v>
      </c>
      <c r="K721" s="360" t="s">
        <v>494</v>
      </c>
      <c r="L721" s="360">
        <v>4902284745</v>
      </c>
      <c r="P721" s="360" t="s">
        <v>590</v>
      </c>
      <c r="R721" s="362" t="s">
        <v>590</v>
      </c>
      <c r="S721" s="360" t="s">
        <v>591</v>
      </c>
      <c r="T721" s="360">
        <v>1066</v>
      </c>
      <c r="U721" s="360" t="s">
        <v>489</v>
      </c>
      <c r="V721" s="360" t="s">
        <v>317</v>
      </c>
      <c r="W721" s="360">
        <v>1000</v>
      </c>
    </row>
    <row r="722" spans="1:23">
      <c r="A722" s="360" t="s">
        <v>1408</v>
      </c>
      <c r="B722" s="360">
        <v>2013</v>
      </c>
      <c r="C722" s="360">
        <v>1</v>
      </c>
      <c r="D722" s="360">
        <v>136330290</v>
      </c>
      <c r="E722" s="360">
        <v>5012000</v>
      </c>
      <c r="F722" s="360">
        <v>300</v>
      </c>
      <c r="G722" s="360">
        <v>0</v>
      </c>
      <c r="H722" s="360">
        <v>516200</v>
      </c>
      <c r="I722" s="360" t="s">
        <v>123</v>
      </c>
      <c r="J722" s="361">
        <v>-28.87</v>
      </c>
      <c r="K722" s="360" t="s">
        <v>494</v>
      </c>
      <c r="L722" s="360">
        <v>4902284747</v>
      </c>
      <c r="P722" s="360" t="s">
        <v>590</v>
      </c>
      <c r="R722" s="362" t="s">
        <v>590</v>
      </c>
      <c r="S722" s="360" t="s">
        <v>591</v>
      </c>
      <c r="T722" s="360">
        <v>1066</v>
      </c>
      <c r="U722" s="360" t="s">
        <v>489</v>
      </c>
      <c r="V722" s="360" t="s">
        <v>317</v>
      </c>
      <c r="W722" s="360">
        <v>1000</v>
      </c>
    </row>
    <row r="723" spans="1:23">
      <c r="A723" s="360" t="s">
        <v>1408</v>
      </c>
      <c r="B723" s="360">
        <v>2013</v>
      </c>
      <c r="C723" s="360">
        <v>1</v>
      </c>
      <c r="D723" s="360">
        <v>136330287</v>
      </c>
      <c r="E723" s="360">
        <v>5012000</v>
      </c>
      <c r="F723" s="360">
        <v>300</v>
      </c>
      <c r="G723" s="360">
        <v>0</v>
      </c>
      <c r="H723" s="360">
        <v>516200</v>
      </c>
      <c r="I723" s="360" t="s">
        <v>123</v>
      </c>
      <c r="J723" s="361">
        <v>-81.87</v>
      </c>
      <c r="K723" s="360" t="s">
        <v>494</v>
      </c>
      <c r="L723" s="360">
        <v>4902284744</v>
      </c>
      <c r="P723" s="360" t="s">
        <v>590</v>
      </c>
      <c r="R723" s="362" t="s">
        <v>590</v>
      </c>
      <c r="S723" s="360" t="s">
        <v>591</v>
      </c>
      <c r="T723" s="360">
        <v>1066</v>
      </c>
      <c r="U723" s="360" t="s">
        <v>489</v>
      </c>
      <c r="V723" s="360" t="s">
        <v>317</v>
      </c>
      <c r="W723" s="360">
        <v>1000</v>
      </c>
    </row>
    <row r="724" spans="1:23">
      <c r="A724" s="360" t="s">
        <v>1408</v>
      </c>
      <c r="B724" s="360">
        <v>2013</v>
      </c>
      <c r="C724" s="360">
        <v>1</v>
      </c>
      <c r="D724" s="360">
        <v>136330545</v>
      </c>
      <c r="E724" s="360">
        <v>5012000</v>
      </c>
      <c r="F724" s="360">
        <v>300</v>
      </c>
      <c r="G724" s="360">
        <v>0</v>
      </c>
      <c r="H724" s="360">
        <v>516200</v>
      </c>
      <c r="I724" s="360" t="s">
        <v>123</v>
      </c>
      <c r="J724" s="361">
        <v>-28.87</v>
      </c>
      <c r="K724" s="360" t="s">
        <v>494</v>
      </c>
      <c r="L724" s="360">
        <v>4902284766</v>
      </c>
      <c r="P724" s="360" t="s">
        <v>590</v>
      </c>
      <c r="R724" s="362" t="s">
        <v>590</v>
      </c>
      <c r="S724" s="360" t="s">
        <v>591</v>
      </c>
      <c r="T724" s="360">
        <v>1066</v>
      </c>
      <c r="U724" s="360" t="s">
        <v>489</v>
      </c>
      <c r="V724" s="360" t="s">
        <v>317</v>
      </c>
      <c r="W724" s="360">
        <v>1000</v>
      </c>
    </row>
    <row r="725" spans="1:23">
      <c r="A725" s="360" t="s">
        <v>1408</v>
      </c>
      <c r="B725" s="360">
        <v>2013</v>
      </c>
      <c r="C725" s="360">
        <v>1</v>
      </c>
      <c r="D725" s="360">
        <v>135688794</v>
      </c>
      <c r="E725" s="360">
        <v>5012000</v>
      </c>
      <c r="F725" s="360">
        <v>300</v>
      </c>
      <c r="G725" s="360">
        <v>0</v>
      </c>
      <c r="H725" s="360">
        <v>516900</v>
      </c>
      <c r="I725" s="360" t="s">
        <v>139</v>
      </c>
      <c r="J725" s="361">
        <v>51.31</v>
      </c>
      <c r="K725" s="360" t="s">
        <v>494</v>
      </c>
      <c r="L725" s="360">
        <v>4902280192</v>
      </c>
      <c r="P725" s="360" t="s">
        <v>1918</v>
      </c>
      <c r="R725" s="362" t="s">
        <v>1918</v>
      </c>
      <c r="S725" s="360" t="s">
        <v>1919</v>
      </c>
      <c r="T725" s="360">
        <v>1066</v>
      </c>
      <c r="U725" s="360" t="s">
        <v>489</v>
      </c>
      <c r="V725" s="360" t="s">
        <v>317</v>
      </c>
      <c r="W725" s="360">
        <v>1000</v>
      </c>
    </row>
    <row r="726" spans="1:23">
      <c r="A726" s="360" t="s">
        <v>1408</v>
      </c>
      <c r="B726" s="360">
        <v>2013</v>
      </c>
      <c r="C726" s="360">
        <v>1</v>
      </c>
      <c r="D726" s="360">
        <v>135689182</v>
      </c>
      <c r="E726" s="360">
        <v>5012000</v>
      </c>
      <c r="F726" s="360">
        <v>300</v>
      </c>
      <c r="G726" s="360">
        <v>0</v>
      </c>
      <c r="H726" s="360">
        <v>516900</v>
      </c>
      <c r="I726" s="360" t="s">
        <v>139</v>
      </c>
      <c r="J726" s="361">
        <v>34.24</v>
      </c>
      <c r="K726" s="360" t="s">
        <v>494</v>
      </c>
      <c r="L726" s="360">
        <v>4902280308</v>
      </c>
      <c r="P726" s="360" t="s">
        <v>1918</v>
      </c>
      <c r="R726" s="362" t="s">
        <v>1918</v>
      </c>
      <c r="S726" s="360" t="s">
        <v>1919</v>
      </c>
      <c r="T726" s="360">
        <v>1066</v>
      </c>
      <c r="U726" s="360" t="s">
        <v>489</v>
      </c>
      <c r="V726" s="360" t="s">
        <v>317</v>
      </c>
      <c r="W726" s="360">
        <v>1000</v>
      </c>
    </row>
    <row r="727" spans="1:23">
      <c r="A727" s="360" t="s">
        <v>1408</v>
      </c>
      <c r="B727" s="360">
        <v>2013</v>
      </c>
      <c r="C727" s="360">
        <v>1</v>
      </c>
      <c r="D727" s="360">
        <v>136154094</v>
      </c>
      <c r="E727" s="360">
        <v>5012000</v>
      </c>
      <c r="F727" s="360">
        <v>300</v>
      </c>
      <c r="G727" s="360">
        <v>0</v>
      </c>
      <c r="H727" s="360">
        <v>516200</v>
      </c>
      <c r="I727" s="360" t="s">
        <v>123</v>
      </c>
      <c r="J727" s="361">
        <v>1.52</v>
      </c>
      <c r="K727" s="360" t="s">
        <v>494</v>
      </c>
      <c r="L727" s="360">
        <v>4902281365</v>
      </c>
      <c r="P727" s="360" t="s">
        <v>1918</v>
      </c>
      <c r="R727" s="362" t="s">
        <v>1918</v>
      </c>
      <c r="S727" s="360" t="s">
        <v>1919</v>
      </c>
      <c r="T727" s="360">
        <v>1066</v>
      </c>
      <c r="U727" s="360" t="s">
        <v>489</v>
      </c>
      <c r="V727" s="360" t="s">
        <v>317</v>
      </c>
      <c r="W727" s="360">
        <v>1000</v>
      </c>
    </row>
    <row r="728" spans="1:23">
      <c r="A728" s="360" t="s">
        <v>1408</v>
      </c>
      <c r="B728" s="360">
        <v>2013</v>
      </c>
      <c r="C728" s="360">
        <v>1</v>
      </c>
      <c r="D728" s="360">
        <v>136199697</v>
      </c>
      <c r="E728" s="360">
        <v>5012000</v>
      </c>
      <c r="F728" s="360">
        <v>300</v>
      </c>
      <c r="G728" s="360">
        <v>0</v>
      </c>
      <c r="H728" s="360">
        <v>516200</v>
      </c>
      <c r="I728" s="360" t="s">
        <v>123</v>
      </c>
      <c r="J728" s="361">
        <v>32.99</v>
      </c>
      <c r="K728" s="360" t="s">
        <v>494</v>
      </c>
      <c r="L728" s="360">
        <v>4902281756</v>
      </c>
      <c r="P728" s="360" t="s">
        <v>1918</v>
      </c>
      <c r="R728" s="362" t="s">
        <v>1918</v>
      </c>
      <c r="S728" s="360" t="s">
        <v>1919</v>
      </c>
      <c r="T728" s="360">
        <v>1066</v>
      </c>
      <c r="U728" s="360" t="s">
        <v>489</v>
      </c>
      <c r="V728" s="360" t="s">
        <v>317</v>
      </c>
      <c r="W728" s="360">
        <v>1000</v>
      </c>
    </row>
    <row r="729" spans="1:23">
      <c r="A729" s="360" t="s">
        <v>1408</v>
      </c>
      <c r="B729" s="360">
        <v>2013</v>
      </c>
      <c r="C729" s="360">
        <v>1</v>
      </c>
      <c r="D729" s="360">
        <v>136200957</v>
      </c>
      <c r="E729" s="360">
        <v>5012000</v>
      </c>
      <c r="F729" s="360">
        <v>300</v>
      </c>
      <c r="G729" s="360">
        <v>0</v>
      </c>
      <c r="H729" s="360">
        <v>516410</v>
      </c>
      <c r="I729" s="360" t="s">
        <v>134</v>
      </c>
      <c r="J729" s="361">
        <v>31.38</v>
      </c>
      <c r="K729" s="360" t="s">
        <v>494</v>
      </c>
      <c r="L729" s="360">
        <v>4902281889</v>
      </c>
      <c r="P729" s="360" t="s">
        <v>1918</v>
      </c>
      <c r="R729" s="362" t="s">
        <v>1918</v>
      </c>
      <c r="S729" s="360" t="s">
        <v>1919</v>
      </c>
      <c r="T729" s="360">
        <v>1066</v>
      </c>
      <c r="U729" s="360" t="s">
        <v>489</v>
      </c>
      <c r="V729" s="360" t="s">
        <v>317</v>
      </c>
      <c r="W729" s="360">
        <v>1000</v>
      </c>
    </row>
    <row r="730" spans="1:23">
      <c r="A730" s="360" t="s">
        <v>1408</v>
      </c>
      <c r="B730" s="360">
        <v>2013</v>
      </c>
      <c r="C730" s="360">
        <v>1</v>
      </c>
      <c r="D730" s="360">
        <v>136200956</v>
      </c>
      <c r="E730" s="360">
        <v>5012000</v>
      </c>
      <c r="F730" s="360">
        <v>300</v>
      </c>
      <c r="G730" s="360">
        <v>0</v>
      </c>
      <c r="H730" s="360">
        <v>516410</v>
      </c>
      <c r="I730" s="360" t="s">
        <v>134</v>
      </c>
      <c r="J730" s="361">
        <v>27.79</v>
      </c>
      <c r="K730" s="360" t="s">
        <v>494</v>
      </c>
      <c r="L730" s="360">
        <v>4902281888</v>
      </c>
      <c r="P730" s="360" t="s">
        <v>1918</v>
      </c>
      <c r="R730" s="362" t="s">
        <v>1918</v>
      </c>
      <c r="S730" s="360" t="s">
        <v>1919</v>
      </c>
      <c r="T730" s="360">
        <v>1066</v>
      </c>
      <c r="U730" s="360" t="s">
        <v>489</v>
      </c>
      <c r="V730" s="360" t="s">
        <v>317</v>
      </c>
      <c r="W730" s="360">
        <v>1000</v>
      </c>
    </row>
    <row r="731" spans="1:23">
      <c r="A731" s="360" t="s">
        <v>1408</v>
      </c>
      <c r="B731" s="360">
        <v>2013</v>
      </c>
      <c r="C731" s="360">
        <v>1</v>
      </c>
      <c r="D731" s="360">
        <v>136319010</v>
      </c>
      <c r="E731" s="360">
        <v>5012000</v>
      </c>
      <c r="F731" s="360">
        <v>300</v>
      </c>
      <c r="G731" s="360">
        <v>0</v>
      </c>
      <c r="H731" s="360">
        <v>516410</v>
      </c>
      <c r="I731" s="360" t="s">
        <v>134</v>
      </c>
      <c r="J731" s="361">
        <v>167.63</v>
      </c>
      <c r="K731" s="360" t="s">
        <v>494</v>
      </c>
      <c r="L731" s="360">
        <v>4902283952</v>
      </c>
      <c r="P731" s="360" t="s">
        <v>1918</v>
      </c>
      <c r="R731" s="362" t="s">
        <v>1918</v>
      </c>
      <c r="S731" s="360" t="s">
        <v>1919</v>
      </c>
      <c r="T731" s="360">
        <v>1066</v>
      </c>
      <c r="U731" s="360" t="s">
        <v>489</v>
      </c>
      <c r="V731" s="360" t="s">
        <v>317</v>
      </c>
      <c r="W731" s="360">
        <v>1000</v>
      </c>
    </row>
    <row r="732" spans="1:23">
      <c r="A732" s="360" t="s">
        <v>1408</v>
      </c>
      <c r="B732" s="360">
        <v>2013</v>
      </c>
      <c r="C732" s="360">
        <v>1</v>
      </c>
      <c r="D732" s="360">
        <v>136319008</v>
      </c>
      <c r="E732" s="360">
        <v>5012000</v>
      </c>
      <c r="F732" s="360">
        <v>300</v>
      </c>
      <c r="G732" s="360">
        <v>0</v>
      </c>
      <c r="H732" s="360">
        <v>516900</v>
      </c>
      <c r="I732" s="360" t="s">
        <v>139</v>
      </c>
      <c r="J732" s="361">
        <v>144.5</v>
      </c>
      <c r="K732" s="360" t="s">
        <v>494</v>
      </c>
      <c r="L732" s="360">
        <v>4902283950</v>
      </c>
      <c r="P732" s="360" t="s">
        <v>1918</v>
      </c>
      <c r="R732" s="362" t="s">
        <v>1918</v>
      </c>
      <c r="S732" s="360" t="s">
        <v>1919</v>
      </c>
      <c r="T732" s="360">
        <v>1066</v>
      </c>
      <c r="U732" s="360" t="s">
        <v>489</v>
      </c>
      <c r="V732" s="360" t="s">
        <v>317</v>
      </c>
      <c r="W732" s="360">
        <v>1000</v>
      </c>
    </row>
    <row r="733" spans="1:23">
      <c r="A733" s="360" t="s">
        <v>1408</v>
      </c>
      <c r="B733" s="360">
        <v>2013</v>
      </c>
      <c r="C733" s="360">
        <v>1</v>
      </c>
      <c r="D733" s="360">
        <v>136319021</v>
      </c>
      <c r="E733" s="360">
        <v>5012000</v>
      </c>
      <c r="F733" s="360">
        <v>300</v>
      </c>
      <c r="G733" s="360">
        <v>0</v>
      </c>
      <c r="H733" s="360">
        <v>516010</v>
      </c>
      <c r="I733" s="360" t="s">
        <v>161</v>
      </c>
      <c r="J733" s="361">
        <v>37.630000000000003</v>
      </c>
      <c r="K733" s="360" t="s">
        <v>494</v>
      </c>
      <c r="L733" s="360">
        <v>4902283960</v>
      </c>
      <c r="P733" s="360" t="s">
        <v>1918</v>
      </c>
      <c r="R733" s="362" t="s">
        <v>1918</v>
      </c>
      <c r="S733" s="360" t="s">
        <v>1919</v>
      </c>
      <c r="T733" s="360">
        <v>1066</v>
      </c>
      <c r="U733" s="360" t="s">
        <v>489</v>
      </c>
      <c r="V733" s="360" t="s">
        <v>317</v>
      </c>
      <c r="W733" s="360">
        <v>1000</v>
      </c>
    </row>
    <row r="734" spans="1:23">
      <c r="A734" s="360" t="s">
        <v>1408</v>
      </c>
      <c r="B734" s="360">
        <v>2013</v>
      </c>
      <c r="C734" s="360">
        <v>1</v>
      </c>
      <c r="D734" s="360">
        <v>136320465</v>
      </c>
      <c r="E734" s="360">
        <v>5012000</v>
      </c>
      <c r="F734" s="360">
        <v>300</v>
      </c>
      <c r="G734" s="360">
        <v>0</v>
      </c>
      <c r="H734" s="360">
        <v>516200</v>
      </c>
      <c r="I734" s="360" t="s">
        <v>123</v>
      </c>
      <c r="J734" s="361">
        <v>8.2200000000000006</v>
      </c>
      <c r="K734" s="360" t="s">
        <v>494</v>
      </c>
      <c r="L734" s="360">
        <v>4902284133</v>
      </c>
      <c r="P734" s="360" t="s">
        <v>1918</v>
      </c>
      <c r="R734" s="362" t="s">
        <v>1918</v>
      </c>
      <c r="S734" s="360" t="s">
        <v>1919</v>
      </c>
      <c r="T734" s="360">
        <v>1066</v>
      </c>
      <c r="U734" s="360" t="s">
        <v>489</v>
      </c>
      <c r="V734" s="360" t="s">
        <v>317</v>
      </c>
      <c r="W734" s="360">
        <v>1000</v>
      </c>
    </row>
    <row r="735" spans="1:23">
      <c r="A735" s="360" t="s">
        <v>1408</v>
      </c>
      <c r="B735" s="360">
        <v>2013</v>
      </c>
      <c r="C735" s="360">
        <v>1</v>
      </c>
      <c r="D735" s="360">
        <v>136320466</v>
      </c>
      <c r="E735" s="360">
        <v>5012000</v>
      </c>
      <c r="F735" s="360">
        <v>300</v>
      </c>
      <c r="G735" s="360">
        <v>0</v>
      </c>
      <c r="H735" s="360">
        <v>516200</v>
      </c>
      <c r="I735" s="360" t="s">
        <v>123</v>
      </c>
      <c r="J735" s="361">
        <v>9.8699999999999992</v>
      </c>
      <c r="K735" s="360" t="s">
        <v>494</v>
      </c>
      <c r="L735" s="360">
        <v>4902284134</v>
      </c>
      <c r="P735" s="360" t="s">
        <v>1918</v>
      </c>
      <c r="R735" s="362" t="s">
        <v>1918</v>
      </c>
      <c r="S735" s="360" t="s">
        <v>1919</v>
      </c>
      <c r="T735" s="360">
        <v>1066</v>
      </c>
      <c r="U735" s="360" t="s">
        <v>489</v>
      </c>
      <c r="V735" s="360" t="s">
        <v>317</v>
      </c>
      <c r="W735" s="360">
        <v>1000</v>
      </c>
    </row>
    <row r="736" spans="1:23">
      <c r="A736" s="360" t="s">
        <v>1408</v>
      </c>
      <c r="B736" s="360">
        <v>2013</v>
      </c>
      <c r="C736" s="360">
        <v>1</v>
      </c>
      <c r="D736" s="360">
        <v>136361390</v>
      </c>
      <c r="E736" s="360">
        <v>5012000</v>
      </c>
      <c r="F736" s="360">
        <v>300</v>
      </c>
      <c r="G736" s="360">
        <v>0</v>
      </c>
      <c r="H736" s="360">
        <v>516435</v>
      </c>
      <c r="I736" s="360" t="s">
        <v>172</v>
      </c>
      <c r="J736" s="361">
        <v>2.35</v>
      </c>
      <c r="K736" s="360" t="s">
        <v>494</v>
      </c>
      <c r="L736" s="360">
        <v>4902285127</v>
      </c>
      <c r="P736" s="360" t="s">
        <v>1918</v>
      </c>
      <c r="R736" s="362" t="s">
        <v>1918</v>
      </c>
      <c r="S736" s="360" t="s">
        <v>1919</v>
      </c>
      <c r="T736" s="360">
        <v>1066</v>
      </c>
      <c r="U736" s="360" t="s">
        <v>489</v>
      </c>
      <c r="V736" s="360" t="s">
        <v>317</v>
      </c>
      <c r="W736" s="360">
        <v>1000</v>
      </c>
    </row>
    <row r="737" spans="1:23">
      <c r="A737" s="360" t="s">
        <v>1408</v>
      </c>
      <c r="B737" s="360">
        <v>2013</v>
      </c>
      <c r="C737" s="360">
        <v>1</v>
      </c>
      <c r="D737" s="360">
        <v>136361389</v>
      </c>
      <c r="E737" s="360">
        <v>5012000</v>
      </c>
      <c r="F737" s="360">
        <v>300</v>
      </c>
      <c r="G737" s="360">
        <v>0</v>
      </c>
      <c r="H737" s="360">
        <v>516310</v>
      </c>
      <c r="I737" s="360" t="s">
        <v>129</v>
      </c>
      <c r="J737" s="361">
        <v>14.62</v>
      </c>
      <c r="K737" s="360" t="s">
        <v>494</v>
      </c>
      <c r="L737" s="360">
        <v>4902285126</v>
      </c>
      <c r="P737" s="360" t="s">
        <v>1918</v>
      </c>
      <c r="R737" s="362" t="s">
        <v>1918</v>
      </c>
      <c r="S737" s="360" t="s">
        <v>1919</v>
      </c>
      <c r="T737" s="360">
        <v>1066</v>
      </c>
      <c r="U737" s="360" t="s">
        <v>489</v>
      </c>
      <c r="V737" s="360" t="s">
        <v>317</v>
      </c>
      <c r="W737" s="360">
        <v>1000</v>
      </c>
    </row>
    <row r="738" spans="1:23">
      <c r="A738" s="360" t="s">
        <v>1408</v>
      </c>
      <c r="B738" s="360">
        <v>2013</v>
      </c>
      <c r="C738" s="360">
        <v>1</v>
      </c>
      <c r="D738" s="360">
        <v>136361391</v>
      </c>
      <c r="E738" s="360">
        <v>5012000</v>
      </c>
      <c r="F738" s="360">
        <v>300</v>
      </c>
      <c r="G738" s="360">
        <v>0</v>
      </c>
      <c r="H738" s="360">
        <v>516100</v>
      </c>
      <c r="I738" s="360" t="s">
        <v>166</v>
      </c>
      <c r="J738" s="361">
        <v>29.81</v>
      </c>
      <c r="K738" s="360" t="s">
        <v>494</v>
      </c>
      <c r="L738" s="360">
        <v>4902285128</v>
      </c>
      <c r="P738" s="360" t="s">
        <v>1918</v>
      </c>
      <c r="R738" s="362" t="s">
        <v>1918</v>
      </c>
      <c r="S738" s="360" t="s">
        <v>1919</v>
      </c>
      <c r="T738" s="360">
        <v>1066</v>
      </c>
      <c r="U738" s="360" t="s">
        <v>489</v>
      </c>
      <c r="V738" s="360" t="s">
        <v>317</v>
      </c>
      <c r="W738" s="360">
        <v>1000</v>
      </c>
    </row>
    <row r="739" spans="1:23">
      <c r="A739" s="360" t="s">
        <v>1408</v>
      </c>
      <c r="B739" s="360">
        <v>2013</v>
      </c>
      <c r="C739" s="360">
        <v>1</v>
      </c>
      <c r="D739" s="360">
        <v>136362457</v>
      </c>
      <c r="E739" s="360">
        <v>5012000</v>
      </c>
      <c r="F739" s="360">
        <v>300</v>
      </c>
      <c r="G739" s="360">
        <v>0</v>
      </c>
      <c r="H739" s="360">
        <v>516410</v>
      </c>
      <c r="I739" s="360" t="s">
        <v>134</v>
      </c>
      <c r="J739" s="361">
        <v>0.63</v>
      </c>
      <c r="K739" s="360" t="s">
        <v>494</v>
      </c>
      <c r="L739" s="360">
        <v>4902285252</v>
      </c>
      <c r="P739" s="360" t="s">
        <v>1918</v>
      </c>
      <c r="R739" s="362" t="s">
        <v>1918</v>
      </c>
      <c r="S739" s="360" t="s">
        <v>1919</v>
      </c>
      <c r="T739" s="360">
        <v>1066</v>
      </c>
      <c r="U739" s="360" t="s">
        <v>489</v>
      </c>
      <c r="V739" s="360" t="s">
        <v>317</v>
      </c>
      <c r="W739" s="360">
        <v>1000</v>
      </c>
    </row>
    <row r="740" spans="1:23">
      <c r="A740" s="360" t="s">
        <v>1408</v>
      </c>
      <c r="B740" s="360">
        <v>2013</v>
      </c>
      <c r="C740" s="360">
        <v>1</v>
      </c>
      <c r="D740" s="360">
        <v>136363446</v>
      </c>
      <c r="E740" s="360">
        <v>5012000</v>
      </c>
      <c r="F740" s="360">
        <v>300</v>
      </c>
      <c r="G740" s="360">
        <v>0</v>
      </c>
      <c r="H740" s="360">
        <v>516900</v>
      </c>
      <c r="I740" s="360" t="s">
        <v>139</v>
      </c>
      <c r="J740" s="361">
        <v>19.899999999999999</v>
      </c>
      <c r="K740" s="360" t="s">
        <v>494</v>
      </c>
      <c r="L740" s="360">
        <v>4902285298</v>
      </c>
      <c r="P740" s="360" t="s">
        <v>1918</v>
      </c>
      <c r="R740" s="362" t="s">
        <v>1918</v>
      </c>
      <c r="S740" s="360" t="s">
        <v>1919</v>
      </c>
      <c r="T740" s="360">
        <v>1066</v>
      </c>
      <c r="U740" s="360" t="s">
        <v>489</v>
      </c>
      <c r="V740" s="360" t="s">
        <v>317</v>
      </c>
      <c r="W740" s="360">
        <v>1000</v>
      </c>
    </row>
    <row r="741" spans="1:23">
      <c r="A741" s="360" t="s">
        <v>1408</v>
      </c>
      <c r="B741" s="360">
        <v>2013</v>
      </c>
      <c r="C741" s="360">
        <v>1</v>
      </c>
      <c r="D741" s="360">
        <v>136370640</v>
      </c>
      <c r="E741" s="360">
        <v>5012000</v>
      </c>
      <c r="F741" s="360">
        <v>300</v>
      </c>
      <c r="G741" s="360">
        <v>0</v>
      </c>
      <c r="H741" s="360">
        <v>516310</v>
      </c>
      <c r="I741" s="360" t="s">
        <v>129</v>
      </c>
      <c r="J741" s="361">
        <v>11.11</v>
      </c>
      <c r="K741" s="360" t="s">
        <v>494</v>
      </c>
      <c r="L741" s="360">
        <v>4902285567</v>
      </c>
      <c r="P741" s="360" t="s">
        <v>1918</v>
      </c>
      <c r="R741" s="362" t="s">
        <v>1918</v>
      </c>
      <c r="S741" s="360" t="s">
        <v>1919</v>
      </c>
      <c r="T741" s="360">
        <v>1066</v>
      </c>
      <c r="U741" s="360" t="s">
        <v>489</v>
      </c>
      <c r="V741" s="360" t="s">
        <v>317</v>
      </c>
      <c r="W741" s="360">
        <v>1000</v>
      </c>
    </row>
    <row r="742" spans="1:23">
      <c r="A742" s="360" t="s">
        <v>1408</v>
      </c>
      <c r="B742" s="360">
        <v>2013</v>
      </c>
      <c r="C742" s="360">
        <v>1</v>
      </c>
      <c r="D742" s="360">
        <v>136375519</v>
      </c>
      <c r="E742" s="360">
        <v>5012000</v>
      </c>
      <c r="F742" s="360">
        <v>300</v>
      </c>
      <c r="G742" s="360">
        <v>0</v>
      </c>
      <c r="H742" s="360">
        <v>516410</v>
      </c>
      <c r="I742" s="360" t="s">
        <v>134</v>
      </c>
      <c r="J742" s="361">
        <v>13.73</v>
      </c>
      <c r="K742" s="360" t="s">
        <v>494</v>
      </c>
      <c r="L742" s="360">
        <v>4902285728</v>
      </c>
      <c r="P742" s="360" t="s">
        <v>1918</v>
      </c>
      <c r="R742" s="362" t="s">
        <v>1918</v>
      </c>
      <c r="S742" s="360" t="s">
        <v>1919</v>
      </c>
      <c r="T742" s="360">
        <v>1066</v>
      </c>
      <c r="U742" s="360" t="s">
        <v>489</v>
      </c>
      <c r="V742" s="360" t="s">
        <v>317</v>
      </c>
      <c r="W742" s="360">
        <v>1000</v>
      </c>
    </row>
    <row r="743" spans="1:23">
      <c r="A743" s="360" t="s">
        <v>1408</v>
      </c>
      <c r="B743" s="360">
        <v>2013</v>
      </c>
      <c r="C743" s="360">
        <v>1</v>
      </c>
      <c r="D743" s="360">
        <v>136399295</v>
      </c>
      <c r="E743" s="360">
        <v>5012000</v>
      </c>
      <c r="F743" s="360">
        <v>300</v>
      </c>
      <c r="G743" s="360">
        <v>0</v>
      </c>
      <c r="H743" s="360">
        <v>516200</v>
      </c>
      <c r="I743" s="360" t="s">
        <v>123</v>
      </c>
      <c r="J743" s="361">
        <v>11.12</v>
      </c>
      <c r="K743" s="360" t="s">
        <v>494</v>
      </c>
      <c r="L743" s="360">
        <v>4902286258</v>
      </c>
      <c r="P743" s="360" t="s">
        <v>1918</v>
      </c>
      <c r="R743" s="362" t="s">
        <v>1918</v>
      </c>
      <c r="S743" s="360" t="s">
        <v>1919</v>
      </c>
      <c r="T743" s="360">
        <v>1066</v>
      </c>
      <c r="U743" s="360" t="s">
        <v>489</v>
      </c>
      <c r="V743" s="360" t="s">
        <v>317</v>
      </c>
      <c r="W743" s="360">
        <v>1000</v>
      </c>
    </row>
    <row r="744" spans="1:23">
      <c r="A744" s="360" t="s">
        <v>1408</v>
      </c>
      <c r="B744" s="360">
        <v>2013</v>
      </c>
      <c r="C744" s="360">
        <v>1</v>
      </c>
      <c r="D744" s="360">
        <v>136399294</v>
      </c>
      <c r="E744" s="360">
        <v>5012000</v>
      </c>
      <c r="F744" s="360">
        <v>300</v>
      </c>
      <c r="G744" s="360">
        <v>0</v>
      </c>
      <c r="H744" s="360">
        <v>516410</v>
      </c>
      <c r="I744" s="360" t="s">
        <v>134</v>
      </c>
      <c r="J744" s="361">
        <v>12.64</v>
      </c>
      <c r="K744" s="360" t="s">
        <v>494</v>
      </c>
      <c r="L744" s="360">
        <v>4902286257</v>
      </c>
      <c r="P744" s="360" t="s">
        <v>1918</v>
      </c>
      <c r="R744" s="362" t="s">
        <v>1918</v>
      </c>
      <c r="S744" s="360" t="s">
        <v>1919</v>
      </c>
      <c r="T744" s="360">
        <v>1066</v>
      </c>
      <c r="U744" s="360" t="s">
        <v>489</v>
      </c>
      <c r="V744" s="360" t="s">
        <v>317</v>
      </c>
      <c r="W744" s="360">
        <v>1000</v>
      </c>
    </row>
    <row r="745" spans="1:23">
      <c r="A745" s="360" t="s">
        <v>1408</v>
      </c>
      <c r="B745" s="360">
        <v>2013</v>
      </c>
      <c r="C745" s="360">
        <v>1</v>
      </c>
      <c r="D745" s="360">
        <v>136399293</v>
      </c>
      <c r="E745" s="360">
        <v>5012000</v>
      </c>
      <c r="F745" s="360">
        <v>300</v>
      </c>
      <c r="G745" s="360">
        <v>0</v>
      </c>
      <c r="H745" s="360">
        <v>516900</v>
      </c>
      <c r="I745" s="360" t="s">
        <v>139</v>
      </c>
      <c r="J745" s="361">
        <v>114.82</v>
      </c>
      <c r="K745" s="360" t="s">
        <v>494</v>
      </c>
      <c r="L745" s="360">
        <v>4902286256</v>
      </c>
      <c r="P745" s="360" t="s">
        <v>1918</v>
      </c>
      <c r="R745" s="362" t="s">
        <v>1918</v>
      </c>
      <c r="S745" s="360" t="s">
        <v>1919</v>
      </c>
      <c r="T745" s="360">
        <v>1066</v>
      </c>
      <c r="U745" s="360" t="s">
        <v>489</v>
      </c>
      <c r="V745" s="360" t="s">
        <v>317</v>
      </c>
      <c r="W745" s="360">
        <v>1000</v>
      </c>
    </row>
    <row r="746" spans="1:23">
      <c r="A746" s="360" t="s">
        <v>1408</v>
      </c>
      <c r="B746" s="360">
        <v>2013</v>
      </c>
      <c r="C746" s="360">
        <v>1</v>
      </c>
      <c r="D746" s="360">
        <v>136399296</v>
      </c>
      <c r="E746" s="360">
        <v>5012000</v>
      </c>
      <c r="F746" s="360">
        <v>300</v>
      </c>
      <c r="G746" s="360">
        <v>0</v>
      </c>
      <c r="H746" s="360">
        <v>516200</v>
      </c>
      <c r="I746" s="360" t="s">
        <v>123</v>
      </c>
      <c r="J746" s="361">
        <v>11</v>
      </c>
      <c r="K746" s="360" t="s">
        <v>494</v>
      </c>
      <c r="L746" s="360">
        <v>4902286259</v>
      </c>
      <c r="P746" s="360" t="s">
        <v>1918</v>
      </c>
      <c r="R746" s="362" t="s">
        <v>1918</v>
      </c>
      <c r="S746" s="360" t="s">
        <v>1919</v>
      </c>
      <c r="T746" s="360">
        <v>1066</v>
      </c>
      <c r="U746" s="360" t="s">
        <v>489</v>
      </c>
      <c r="V746" s="360" t="s">
        <v>317</v>
      </c>
      <c r="W746" s="360">
        <v>1000</v>
      </c>
    </row>
    <row r="747" spans="1:23">
      <c r="A747" s="360" t="s">
        <v>1408</v>
      </c>
      <c r="B747" s="360">
        <v>2013</v>
      </c>
      <c r="C747" s="360">
        <v>1</v>
      </c>
      <c r="D747" s="360">
        <v>136418350</v>
      </c>
      <c r="E747" s="360">
        <v>5012000</v>
      </c>
      <c r="F747" s="360">
        <v>300</v>
      </c>
      <c r="G747" s="360">
        <v>0</v>
      </c>
      <c r="H747" s="360">
        <v>516900</v>
      </c>
      <c r="I747" s="360" t="s">
        <v>139</v>
      </c>
      <c r="J747" s="361">
        <v>342.2</v>
      </c>
      <c r="K747" s="360" t="s">
        <v>494</v>
      </c>
      <c r="L747" s="360">
        <v>4902287074</v>
      </c>
      <c r="P747" s="360" t="s">
        <v>1918</v>
      </c>
      <c r="R747" s="362" t="s">
        <v>1918</v>
      </c>
      <c r="S747" s="360" t="s">
        <v>1919</v>
      </c>
      <c r="T747" s="360">
        <v>1066</v>
      </c>
      <c r="U747" s="360" t="s">
        <v>489</v>
      </c>
      <c r="V747" s="360" t="s">
        <v>317</v>
      </c>
      <c r="W747" s="360">
        <v>1000</v>
      </c>
    </row>
    <row r="748" spans="1:23">
      <c r="A748" s="360" t="s">
        <v>1408</v>
      </c>
      <c r="B748" s="360">
        <v>2013</v>
      </c>
      <c r="C748" s="360">
        <v>1</v>
      </c>
      <c r="D748" s="360">
        <v>136423497</v>
      </c>
      <c r="E748" s="360">
        <v>5012000</v>
      </c>
      <c r="F748" s="360">
        <v>300</v>
      </c>
      <c r="G748" s="360">
        <v>0</v>
      </c>
      <c r="H748" s="360">
        <v>516320</v>
      </c>
      <c r="I748" s="360" t="s">
        <v>130</v>
      </c>
      <c r="J748" s="361">
        <v>1.1100000000000001</v>
      </c>
      <c r="K748" s="360" t="s">
        <v>494</v>
      </c>
      <c r="L748" s="360">
        <v>4902287388</v>
      </c>
      <c r="P748" s="360" t="s">
        <v>1918</v>
      </c>
      <c r="R748" s="362" t="s">
        <v>1918</v>
      </c>
      <c r="S748" s="360" t="s">
        <v>1919</v>
      </c>
      <c r="T748" s="360">
        <v>1066</v>
      </c>
      <c r="U748" s="360" t="s">
        <v>489</v>
      </c>
      <c r="V748" s="360" t="s">
        <v>317</v>
      </c>
      <c r="W748" s="360">
        <v>1000</v>
      </c>
    </row>
    <row r="749" spans="1:23">
      <c r="A749" s="360" t="s">
        <v>1408</v>
      </c>
      <c r="B749" s="360">
        <v>2013</v>
      </c>
      <c r="C749" s="360">
        <v>1</v>
      </c>
      <c r="D749" s="360">
        <v>136423498</v>
      </c>
      <c r="E749" s="360">
        <v>5012000</v>
      </c>
      <c r="F749" s="360">
        <v>300</v>
      </c>
      <c r="G749" s="360">
        <v>0</v>
      </c>
      <c r="H749" s="360">
        <v>516320</v>
      </c>
      <c r="I749" s="360" t="s">
        <v>130</v>
      </c>
      <c r="J749" s="361">
        <v>1.0900000000000001</v>
      </c>
      <c r="K749" s="360" t="s">
        <v>494</v>
      </c>
      <c r="L749" s="360">
        <v>4902287389</v>
      </c>
      <c r="P749" s="360" t="s">
        <v>1918</v>
      </c>
      <c r="R749" s="362" t="s">
        <v>1918</v>
      </c>
      <c r="S749" s="360" t="s">
        <v>1919</v>
      </c>
      <c r="T749" s="360">
        <v>1066</v>
      </c>
      <c r="U749" s="360" t="s">
        <v>489</v>
      </c>
      <c r="V749" s="360" t="s">
        <v>317</v>
      </c>
      <c r="W749" s="360">
        <v>1000</v>
      </c>
    </row>
    <row r="750" spans="1:23">
      <c r="A750" s="360" t="s">
        <v>1408</v>
      </c>
      <c r="B750" s="360">
        <v>2013</v>
      </c>
      <c r="C750" s="360">
        <v>1</v>
      </c>
      <c r="D750" s="360">
        <v>136425955</v>
      </c>
      <c r="E750" s="360">
        <v>5012000</v>
      </c>
      <c r="F750" s="360">
        <v>300</v>
      </c>
      <c r="G750" s="360">
        <v>0</v>
      </c>
      <c r="H750" s="360">
        <v>516410</v>
      </c>
      <c r="I750" s="360" t="s">
        <v>134</v>
      </c>
      <c r="J750" s="361">
        <v>2.19</v>
      </c>
      <c r="K750" s="360" t="s">
        <v>494</v>
      </c>
      <c r="L750" s="360">
        <v>4902287567</v>
      </c>
      <c r="P750" s="360" t="s">
        <v>1918</v>
      </c>
      <c r="R750" s="362" t="s">
        <v>1918</v>
      </c>
      <c r="S750" s="360" t="s">
        <v>1919</v>
      </c>
      <c r="T750" s="360">
        <v>1066</v>
      </c>
      <c r="U750" s="360" t="s">
        <v>489</v>
      </c>
      <c r="V750" s="360" t="s">
        <v>317</v>
      </c>
      <c r="W750" s="360">
        <v>1000</v>
      </c>
    </row>
    <row r="751" spans="1:23">
      <c r="A751" s="360" t="s">
        <v>1408</v>
      </c>
      <c r="B751" s="360">
        <v>2013</v>
      </c>
      <c r="C751" s="360">
        <v>1</v>
      </c>
      <c r="D751" s="360">
        <v>136445428</v>
      </c>
      <c r="E751" s="360">
        <v>5012000</v>
      </c>
      <c r="F751" s="360">
        <v>300</v>
      </c>
      <c r="G751" s="360">
        <v>0</v>
      </c>
      <c r="H751" s="360">
        <v>516320</v>
      </c>
      <c r="I751" s="360" t="s">
        <v>130</v>
      </c>
      <c r="J751" s="361">
        <v>12.55</v>
      </c>
      <c r="K751" s="360" t="s">
        <v>494</v>
      </c>
      <c r="L751" s="360">
        <v>4902288189</v>
      </c>
      <c r="P751" s="360" t="s">
        <v>1918</v>
      </c>
      <c r="R751" s="362" t="s">
        <v>1918</v>
      </c>
      <c r="S751" s="360" t="s">
        <v>1919</v>
      </c>
      <c r="T751" s="360">
        <v>1066</v>
      </c>
      <c r="U751" s="360" t="s">
        <v>489</v>
      </c>
      <c r="V751" s="360" t="s">
        <v>317</v>
      </c>
      <c r="W751" s="360">
        <v>1000</v>
      </c>
    </row>
    <row r="752" spans="1:23">
      <c r="A752" s="360" t="s">
        <v>1408</v>
      </c>
      <c r="B752" s="360">
        <v>2013</v>
      </c>
      <c r="C752" s="360">
        <v>1</v>
      </c>
      <c r="D752" s="360">
        <v>136445427</v>
      </c>
      <c r="E752" s="360">
        <v>5012000</v>
      </c>
      <c r="F752" s="360">
        <v>300</v>
      </c>
      <c r="G752" s="360">
        <v>0</v>
      </c>
      <c r="H752" s="360">
        <v>516410</v>
      </c>
      <c r="I752" s="360" t="s">
        <v>134</v>
      </c>
      <c r="J752" s="361">
        <v>56.18</v>
      </c>
      <c r="K752" s="360" t="s">
        <v>494</v>
      </c>
      <c r="L752" s="360">
        <v>4902288188</v>
      </c>
      <c r="P752" s="360" t="s">
        <v>1918</v>
      </c>
      <c r="R752" s="362" t="s">
        <v>1918</v>
      </c>
      <c r="S752" s="360" t="s">
        <v>1919</v>
      </c>
      <c r="T752" s="360">
        <v>1066</v>
      </c>
      <c r="U752" s="360" t="s">
        <v>489</v>
      </c>
      <c r="V752" s="360" t="s">
        <v>317</v>
      </c>
      <c r="W752" s="360">
        <v>1000</v>
      </c>
    </row>
    <row r="753" spans="1:23">
      <c r="A753" s="360" t="s">
        <v>1408</v>
      </c>
      <c r="B753" s="360">
        <v>2013</v>
      </c>
      <c r="C753" s="360">
        <v>1</v>
      </c>
      <c r="D753" s="360">
        <v>136454445</v>
      </c>
      <c r="E753" s="360">
        <v>5012000</v>
      </c>
      <c r="F753" s="360">
        <v>300</v>
      </c>
      <c r="G753" s="360">
        <v>0</v>
      </c>
      <c r="H753" s="360">
        <v>516310</v>
      </c>
      <c r="I753" s="360" t="s">
        <v>129</v>
      </c>
      <c r="J753" s="361">
        <v>38.47</v>
      </c>
      <c r="K753" s="360" t="s">
        <v>494</v>
      </c>
      <c r="L753" s="360">
        <v>4902288759</v>
      </c>
      <c r="P753" s="360" t="s">
        <v>1918</v>
      </c>
      <c r="R753" s="362" t="s">
        <v>1918</v>
      </c>
      <c r="S753" s="360" t="s">
        <v>1919</v>
      </c>
      <c r="T753" s="360">
        <v>1066</v>
      </c>
      <c r="U753" s="360" t="s">
        <v>489</v>
      </c>
      <c r="V753" s="360" t="s">
        <v>317</v>
      </c>
      <c r="W753" s="360">
        <v>1000</v>
      </c>
    </row>
    <row r="754" spans="1:23">
      <c r="A754" s="360" t="s">
        <v>1408</v>
      </c>
      <c r="B754" s="360">
        <v>2013</v>
      </c>
      <c r="C754" s="360">
        <v>1</v>
      </c>
      <c r="D754" s="360">
        <v>136455041</v>
      </c>
      <c r="E754" s="360">
        <v>5012000</v>
      </c>
      <c r="F754" s="360">
        <v>300</v>
      </c>
      <c r="G754" s="360">
        <v>0</v>
      </c>
      <c r="H754" s="360">
        <v>516900</v>
      </c>
      <c r="I754" s="360" t="s">
        <v>139</v>
      </c>
      <c r="J754" s="361">
        <v>5.99</v>
      </c>
      <c r="K754" s="360" t="s">
        <v>494</v>
      </c>
      <c r="L754" s="360">
        <v>4902288914</v>
      </c>
      <c r="P754" s="360" t="s">
        <v>1918</v>
      </c>
      <c r="R754" s="362" t="s">
        <v>1918</v>
      </c>
      <c r="S754" s="360" t="s">
        <v>1919</v>
      </c>
      <c r="T754" s="360">
        <v>1066</v>
      </c>
      <c r="U754" s="360" t="s">
        <v>489</v>
      </c>
      <c r="V754" s="360" t="s">
        <v>317</v>
      </c>
      <c r="W754" s="360">
        <v>1000</v>
      </c>
    </row>
    <row r="755" spans="1:23">
      <c r="A755" s="360" t="s">
        <v>1408</v>
      </c>
      <c r="B755" s="360">
        <v>2013</v>
      </c>
      <c r="C755" s="360">
        <v>1</v>
      </c>
      <c r="D755" s="360">
        <v>136469969</v>
      </c>
      <c r="E755" s="360">
        <v>5012000</v>
      </c>
      <c r="F755" s="360">
        <v>300</v>
      </c>
      <c r="G755" s="360">
        <v>0</v>
      </c>
      <c r="H755" s="360">
        <v>516230</v>
      </c>
      <c r="I755" s="360" t="s">
        <v>125</v>
      </c>
      <c r="J755" s="361">
        <v>2030.92</v>
      </c>
      <c r="K755" s="360" t="s">
        <v>494</v>
      </c>
      <c r="L755" s="360">
        <v>4902289725</v>
      </c>
      <c r="P755" s="360" t="s">
        <v>1918</v>
      </c>
      <c r="R755" s="362" t="s">
        <v>1918</v>
      </c>
      <c r="S755" s="360" t="s">
        <v>1919</v>
      </c>
      <c r="T755" s="360">
        <v>1066</v>
      </c>
      <c r="U755" s="360" t="s">
        <v>489</v>
      </c>
      <c r="V755" s="360" t="s">
        <v>317</v>
      </c>
      <c r="W755" s="360">
        <v>1000</v>
      </c>
    </row>
    <row r="756" spans="1:23">
      <c r="A756" s="360" t="s">
        <v>1408</v>
      </c>
      <c r="B756" s="360">
        <v>2013</v>
      </c>
      <c r="C756" s="360">
        <v>1</v>
      </c>
      <c r="D756" s="360">
        <v>136470730</v>
      </c>
      <c r="E756" s="360">
        <v>5012000</v>
      </c>
      <c r="F756" s="360">
        <v>300</v>
      </c>
      <c r="G756" s="360">
        <v>0</v>
      </c>
      <c r="H756" s="360">
        <v>516410</v>
      </c>
      <c r="I756" s="360" t="s">
        <v>134</v>
      </c>
      <c r="J756" s="361">
        <v>16.670000000000002</v>
      </c>
      <c r="K756" s="360" t="s">
        <v>494</v>
      </c>
      <c r="L756" s="360">
        <v>4902289870</v>
      </c>
      <c r="P756" s="360" t="s">
        <v>1918</v>
      </c>
      <c r="R756" s="362" t="s">
        <v>1918</v>
      </c>
      <c r="S756" s="360" t="s">
        <v>1919</v>
      </c>
      <c r="T756" s="360">
        <v>1066</v>
      </c>
      <c r="U756" s="360" t="s">
        <v>489</v>
      </c>
      <c r="V756" s="360" t="s">
        <v>317</v>
      </c>
      <c r="W756" s="360">
        <v>1000</v>
      </c>
    </row>
    <row r="757" spans="1:23">
      <c r="A757" s="360" t="s">
        <v>1408</v>
      </c>
      <c r="B757" s="360">
        <v>2013</v>
      </c>
      <c r="C757" s="360">
        <v>1</v>
      </c>
      <c r="D757" s="360">
        <v>136470731</v>
      </c>
      <c r="E757" s="360">
        <v>5012000</v>
      </c>
      <c r="F757" s="360">
        <v>300</v>
      </c>
      <c r="G757" s="360">
        <v>0</v>
      </c>
      <c r="H757" s="360">
        <v>516410</v>
      </c>
      <c r="I757" s="360" t="s">
        <v>134</v>
      </c>
      <c r="J757" s="361">
        <v>10.63</v>
      </c>
      <c r="K757" s="360" t="s">
        <v>494</v>
      </c>
      <c r="L757" s="360">
        <v>4902289871</v>
      </c>
      <c r="P757" s="360" t="s">
        <v>1918</v>
      </c>
      <c r="R757" s="362" t="s">
        <v>1918</v>
      </c>
      <c r="S757" s="360" t="s">
        <v>1919</v>
      </c>
      <c r="T757" s="360">
        <v>1066</v>
      </c>
      <c r="U757" s="360" t="s">
        <v>489</v>
      </c>
      <c r="V757" s="360" t="s">
        <v>317</v>
      </c>
      <c r="W757" s="360">
        <v>1000</v>
      </c>
    </row>
    <row r="758" spans="1:23">
      <c r="A758" s="360" t="s">
        <v>1408</v>
      </c>
      <c r="B758" s="360">
        <v>2013</v>
      </c>
      <c r="C758" s="360">
        <v>1</v>
      </c>
      <c r="D758" s="360">
        <v>136486106</v>
      </c>
      <c r="E758" s="360">
        <v>5012000</v>
      </c>
      <c r="F758" s="360">
        <v>300</v>
      </c>
      <c r="G758" s="360">
        <v>0</v>
      </c>
      <c r="H758" s="360">
        <v>516200</v>
      </c>
      <c r="I758" s="360" t="s">
        <v>123</v>
      </c>
      <c r="J758" s="361">
        <v>80.37</v>
      </c>
      <c r="K758" s="360" t="s">
        <v>494</v>
      </c>
      <c r="L758" s="360">
        <v>4902290696</v>
      </c>
      <c r="P758" s="360" t="s">
        <v>1918</v>
      </c>
      <c r="R758" s="362" t="s">
        <v>1918</v>
      </c>
      <c r="S758" s="360" t="s">
        <v>1919</v>
      </c>
      <c r="T758" s="360">
        <v>1066</v>
      </c>
      <c r="U758" s="360" t="s">
        <v>489</v>
      </c>
      <c r="V758" s="360" t="s">
        <v>317</v>
      </c>
      <c r="W758" s="360">
        <v>1000</v>
      </c>
    </row>
    <row r="759" spans="1:23">
      <c r="A759" s="360" t="s">
        <v>1408</v>
      </c>
      <c r="B759" s="360">
        <v>2013</v>
      </c>
      <c r="C759" s="360">
        <v>1</v>
      </c>
      <c r="D759" s="360">
        <v>136486107</v>
      </c>
      <c r="E759" s="360">
        <v>5012000</v>
      </c>
      <c r="F759" s="360">
        <v>300</v>
      </c>
      <c r="G759" s="360">
        <v>0</v>
      </c>
      <c r="H759" s="360">
        <v>516310</v>
      </c>
      <c r="I759" s="360" t="s">
        <v>129</v>
      </c>
      <c r="J759" s="361">
        <v>24.46</v>
      </c>
      <c r="K759" s="360" t="s">
        <v>494</v>
      </c>
      <c r="L759" s="360">
        <v>4902290697</v>
      </c>
      <c r="P759" s="360" t="s">
        <v>1918</v>
      </c>
      <c r="R759" s="362" t="s">
        <v>1918</v>
      </c>
      <c r="S759" s="360" t="s">
        <v>1919</v>
      </c>
      <c r="T759" s="360">
        <v>1066</v>
      </c>
      <c r="U759" s="360" t="s">
        <v>489</v>
      </c>
      <c r="V759" s="360" t="s">
        <v>317</v>
      </c>
      <c r="W759" s="360">
        <v>1000</v>
      </c>
    </row>
    <row r="760" spans="1:23">
      <c r="A760" s="360" t="s">
        <v>1408</v>
      </c>
      <c r="B760" s="360">
        <v>2013</v>
      </c>
      <c r="C760" s="360">
        <v>1</v>
      </c>
      <c r="D760" s="360">
        <v>136486114</v>
      </c>
      <c r="E760" s="360">
        <v>5012000</v>
      </c>
      <c r="F760" s="360">
        <v>300</v>
      </c>
      <c r="G760" s="360">
        <v>0</v>
      </c>
      <c r="H760" s="360">
        <v>516410</v>
      </c>
      <c r="I760" s="360" t="s">
        <v>134</v>
      </c>
      <c r="J760" s="361">
        <v>7.63</v>
      </c>
      <c r="K760" s="360" t="s">
        <v>494</v>
      </c>
      <c r="L760" s="360">
        <v>4902290705</v>
      </c>
      <c r="P760" s="360" t="s">
        <v>1918</v>
      </c>
      <c r="R760" s="362" t="s">
        <v>1918</v>
      </c>
      <c r="S760" s="360" t="s">
        <v>1919</v>
      </c>
      <c r="T760" s="360">
        <v>1066</v>
      </c>
      <c r="U760" s="360" t="s">
        <v>489</v>
      </c>
      <c r="V760" s="360" t="s">
        <v>317</v>
      </c>
      <c r="W760" s="360">
        <v>1000</v>
      </c>
    </row>
    <row r="761" spans="1:23">
      <c r="A761" s="360" t="s">
        <v>1408</v>
      </c>
      <c r="B761" s="360">
        <v>2013</v>
      </c>
      <c r="C761" s="360">
        <v>1</v>
      </c>
      <c r="D761" s="360">
        <v>136486115</v>
      </c>
      <c r="E761" s="360">
        <v>5012000</v>
      </c>
      <c r="F761" s="360">
        <v>300</v>
      </c>
      <c r="G761" s="360">
        <v>0</v>
      </c>
      <c r="H761" s="360">
        <v>516410</v>
      </c>
      <c r="I761" s="360" t="s">
        <v>134</v>
      </c>
      <c r="J761" s="361">
        <v>5.6</v>
      </c>
      <c r="K761" s="360" t="s">
        <v>494</v>
      </c>
      <c r="L761" s="360">
        <v>4902290706</v>
      </c>
      <c r="P761" s="360" t="s">
        <v>1918</v>
      </c>
      <c r="R761" s="362" t="s">
        <v>1918</v>
      </c>
      <c r="S761" s="360" t="s">
        <v>1919</v>
      </c>
      <c r="T761" s="360">
        <v>1066</v>
      </c>
      <c r="U761" s="360" t="s">
        <v>489</v>
      </c>
      <c r="V761" s="360" t="s">
        <v>317</v>
      </c>
      <c r="W761" s="360">
        <v>1000</v>
      </c>
    </row>
    <row r="762" spans="1:23">
      <c r="A762" s="360" t="s">
        <v>1408</v>
      </c>
      <c r="B762" s="360">
        <v>2013</v>
      </c>
      <c r="C762" s="360">
        <v>1</v>
      </c>
      <c r="D762" s="360">
        <v>136486118</v>
      </c>
      <c r="E762" s="360">
        <v>5012000</v>
      </c>
      <c r="F762" s="360">
        <v>300</v>
      </c>
      <c r="G762" s="360">
        <v>0</v>
      </c>
      <c r="H762" s="360">
        <v>516050</v>
      </c>
      <c r="I762" s="360" t="s">
        <v>115</v>
      </c>
      <c r="J762" s="361">
        <v>217.33</v>
      </c>
      <c r="K762" s="360" t="s">
        <v>494</v>
      </c>
      <c r="L762" s="360">
        <v>4902290709</v>
      </c>
      <c r="P762" s="360" t="s">
        <v>1918</v>
      </c>
      <c r="R762" s="362" t="s">
        <v>1918</v>
      </c>
      <c r="S762" s="360" t="s">
        <v>1919</v>
      </c>
      <c r="T762" s="360">
        <v>1066</v>
      </c>
      <c r="U762" s="360" t="s">
        <v>489</v>
      </c>
      <c r="V762" s="360" t="s">
        <v>317</v>
      </c>
      <c r="W762" s="360">
        <v>1000</v>
      </c>
    </row>
    <row r="763" spans="1:23">
      <c r="A763" s="360" t="s">
        <v>1408</v>
      </c>
      <c r="B763" s="360">
        <v>2013</v>
      </c>
      <c r="C763" s="360">
        <v>1</v>
      </c>
      <c r="D763" s="360">
        <v>136502482</v>
      </c>
      <c r="E763" s="360">
        <v>5012000</v>
      </c>
      <c r="F763" s="360">
        <v>300</v>
      </c>
      <c r="G763" s="360">
        <v>0</v>
      </c>
      <c r="H763" s="360">
        <v>516310</v>
      </c>
      <c r="I763" s="360" t="s">
        <v>129</v>
      </c>
      <c r="J763" s="361">
        <v>0.4</v>
      </c>
      <c r="K763" s="360" t="s">
        <v>494</v>
      </c>
      <c r="L763" s="360">
        <v>4902291653</v>
      </c>
      <c r="P763" s="360" t="s">
        <v>1918</v>
      </c>
      <c r="R763" s="362" t="s">
        <v>1918</v>
      </c>
      <c r="S763" s="360" t="s">
        <v>1919</v>
      </c>
      <c r="T763" s="360">
        <v>1066</v>
      </c>
      <c r="U763" s="360" t="s">
        <v>489</v>
      </c>
      <c r="V763" s="360" t="s">
        <v>317</v>
      </c>
      <c r="W763" s="360">
        <v>1000</v>
      </c>
    </row>
    <row r="764" spans="1:23">
      <c r="A764" s="360" t="s">
        <v>1408</v>
      </c>
      <c r="B764" s="360">
        <v>2013</v>
      </c>
      <c r="C764" s="360">
        <v>1</v>
      </c>
      <c r="D764" s="360">
        <v>136504923</v>
      </c>
      <c r="E764" s="360">
        <v>5012000</v>
      </c>
      <c r="F764" s="360">
        <v>300</v>
      </c>
      <c r="G764" s="360">
        <v>0</v>
      </c>
      <c r="H764" s="360">
        <v>516200</v>
      </c>
      <c r="I764" s="360" t="s">
        <v>123</v>
      </c>
      <c r="J764" s="361">
        <v>10.75</v>
      </c>
      <c r="K764" s="360" t="s">
        <v>494</v>
      </c>
      <c r="L764" s="360">
        <v>4902291920</v>
      </c>
      <c r="P764" s="360" t="s">
        <v>1918</v>
      </c>
      <c r="R764" s="362" t="s">
        <v>1918</v>
      </c>
      <c r="S764" s="360" t="s">
        <v>1919</v>
      </c>
      <c r="T764" s="360">
        <v>1066</v>
      </c>
      <c r="U764" s="360" t="s">
        <v>489</v>
      </c>
      <c r="V764" s="360" t="s">
        <v>317</v>
      </c>
      <c r="W764" s="360">
        <v>1000</v>
      </c>
    </row>
    <row r="765" spans="1:23">
      <c r="A765" s="360" t="s">
        <v>1408</v>
      </c>
      <c r="B765" s="360">
        <v>2013</v>
      </c>
      <c r="C765" s="360">
        <v>1</v>
      </c>
      <c r="D765" s="360">
        <v>136504922</v>
      </c>
      <c r="E765" s="360">
        <v>5012000</v>
      </c>
      <c r="F765" s="360">
        <v>300</v>
      </c>
      <c r="G765" s="360">
        <v>0</v>
      </c>
      <c r="H765" s="360">
        <v>516200</v>
      </c>
      <c r="I765" s="360" t="s">
        <v>123</v>
      </c>
      <c r="J765" s="361">
        <v>19.46</v>
      </c>
      <c r="K765" s="360" t="s">
        <v>494</v>
      </c>
      <c r="L765" s="360">
        <v>4902291919</v>
      </c>
      <c r="P765" s="360" t="s">
        <v>1918</v>
      </c>
      <c r="R765" s="362" t="s">
        <v>1918</v>
      </c>
      <c r="S765" s="360" t="s">
        <v>1919</v>
      </c>
      <c r="T765" s="360">
        <v>1066</v>
      </c>
      <c r="U765" s="360" t="s">
        <v>489</v>
      </c>
      <c r="V765" s="360" t="s">
        <v>317</v>
      </c>
      <c r="W765" s="360">
        <v>1000</v>
      </c>
    </row>
    <row r="766" spans="1:23">
      <c r="A766" s="360" t="s">
        <v>1408</v>
      </c>
      <c r="B766" s="360">
        <v>2013</v>
      </c>
      <c r="C766" s="360">
        <v>1</v>
      </c>
      <c r="D766" s="360">
        <v>136504924</v>
      </c>
      <c r="E766" s="360">
        <v>5012000</v>
      </c>
      <c r="F766" s="360">
        <v>300</v>
      </c>
      <c r="G766" s="360">
        <v>0</v>
      </c>
      <c r="H766" s="360">
        <v>516200</v>
      </c>
      <c r="I766" s="360" t="s">
        <v>123</v>
      </c>
      <c r="J766" s="361">
        <v>4.46</v>
      </c>
      <c r="K766" s="360" t="s">
        <v>494</v>
      </c>
      <c r="L766" s="360">
        <v>4902291921</v>
      </c>
      <c r="P766" s="360" t="s">
        <v>1918</v>
      </c>
      <c r="R766" s="362" t="s">
        <v>1918</v>
      </c>
      <c r="S766" s="360" t="s">
        <v>1919</v>
      </c>
      <c r="T766" s="360">
        <v>1066</v>
      </c>
      <c r="U766" s="360" t="s">
        <v>489</v>
      </c>
      <c r="V766" s="360" t="s">
        <v>317</v>
      </c>
      <c r="W766" s="360">
        <v>1000</v>
      </c>
    </row>
    <row r="767" spans="1:23">
      <c r="A767" s="360" t="s">
        <v>1408</v>
      </c>
      <c r="B767" s="360">
        <v>2013</v>
      </c>
      <c r="C767" s="360">
        <v>1</v>
      </c>
      <c r="D767" s="360">
        <v>136537099</v>
      </c>
      <c r="E767" s="360">
        <v>5012000</v>
      </c>
      <c r="F767" s="360">
        <v>300</v>
      </c>
      <c r="G767" s="360">
        <v>0</v>
      </c>
      <c r="H767" s="360">
        <v>516900</v>
      </c>
      <c r="I767" s="360" t="s">
        <v>139</v>
      </c>
      <c r="J767" s="361">
        <v>274.38</v>
      </c>
      <c r="K767" s="360" t="s">
        <v>494</v>
      </c>
      <c r="L767" s="360">
        <v>4902293460</v>
      </c>
      <c r="P767" s="360" t="s">
        <v>1918</v>
      </c>
      <c r="R767" s="362" t="s">
        <v>1918</v>
      </c>
      <c r="S767" s="360" t="s">
        <v>1919</v>
      </c>
      <c r="T767" s="360">
        <v>1066</v>
      </c>
      <c r="U767" s="360" t="s">
        <v>489</v>
      </c>
      <c r="V767" s="360" t="s">
        <v>317</v>
      </c>
      <c r="W767" s="360">
        <v>1000</v>
      </c>
    </row>
    <row r="768" spans="1:23">
      <c r="A768" s="360" t="s">
        <v>1408</v>
      </c>
      <c r="B768" s="360">
        <v>2013</v>
      </c>
      <c r="C768" s="360">
        <v>1</v>
      </c>
      <c r="D768" s="360">
        <v>136543568</v>
      </c>
      <c r="E768" s="360">
        <v>5012000</v>
      </c>
      <c r="F768" s="360">
        <v>300</v>
      </c>
      <c r="G768" s="360">
        <v>0</v>
      </c>
      <c r="H768" s="360">
        <v>516260</v>
      </c>
      <c r="I768" s="360" t="s">
        <v>126</v>
      </c>
      <c r="J768" s="361">
        <v>11.14</v>
      </c>
      <c r="K768" s="360" t="s">
        <v>494</v>
      </c>
      <c r="L768" s="360">
        <v>4902293892</v>
      </c>
      <c r="P768" s="360" t="s">
        <v>1918</v>
      </c>
      <c r="R768" s="362" t="s">
        <v>1918</v>
      </c>
      <c r="S768" s="360" t="s">
        <v>1919</v>
      </c>
      <c r="T768" s="360">
        <v>1066</v>
      </c>
      <c r="U768" s="360" t="s">
        <v>489</v>
      </c>
      <c r="V768" s="360" t="s">
        <v>317</v>
      </c>
      <c r="W768" s="360">
        <v>1000</v>
      </c>
    </row>
    <row r="769" spans="1:23">
      <c r="A769" s="360" t="s">
        <v>1408</v>
      </c>
      <c r="B769" s="360">
        <v>2013</v>
      </c>
      <c r="C769" s="360">
        <v>1</v>
      </c>
      <c r="D769" s="360">
        <v>136559533</v>
      </c>
      <c r="E769" s="360">
        <v>5012000</v>
      </c>
      <c r="F769" s="360">
        <v>300</v>
      </c>
      <c r="G769" s="360">
        <v>0</v>
      </c>
      <c r="H769" s="360">
        <v>516300</v>
      </c>
      <c r="I769" s="360" t="s">
        <v>128</v>
      </c>
      <c r="J769" s="361">
        <v>108.58</v>
      </c>
      <c r="K769" s="360" t="s">
        <v>494</v>
      </c>
      <c r="L769" s="360">
        <v>4902294514</v>
      </c>
      <c r="P769" s="360" t="s">
        <v>1918</v>
      </c>
      <c r="R769" s="362" t="s">
        <v>1918</v>
      </c>
      <c r="S769" s="360" t="s">
        <v>1919</v>
      </c>
      <c r="T769" s="360">
        <v>1066</v>
      </c>
      <c r="U769" s="360" t="s">
        <v>489</v>
      </c>
      <c r="V769" s="360" t="s">
        <v>317</v>
      </c>
      <c r="W769" s="360">
        <v>1000</v>
      </c>
    </row>
    <row r="770" spans="1:23">
      <c r="A770" s="360" t="s">
        <v>1408</v>
      </c>
      <c r="B770" s="360">
        <v>2013</v>
      </c>
      <c r="C770" s="360">
        <v>1</v>
      </c>
      <c r="D770" s="360">
        <v>136589462</v>
      </c>
      <c r="E770" s="360">
        <v>5012000</v>
      </c>
      <c r="F770" s="360">
        <v>300</v>
      </c>
      <c r="G770" s="360">
        <v>0</v>
      </c>
      <c r="H770" s="360">
        <v>516310</v>
      </c>
      <c r="I770" s="360" t="s">
        <v>129</v>
      </c>
      <c r="J770" s="361">
        <v>8.41</v>
      </c>
      <c r="K770" s="360" t="s">
        <v>494</v>
      </c>
      <c r="L770" s="360">
        <v>4902295471</v>
      </c>
      <c r="P770" s="360" t="s">
        <v>1918</v>
      </c>
      <c r="R770" s="362" t="s">
        <v>1918</v>
      </c>
      <c r="S770" s="360" t="s">
        <v>1919</v>
      </c>
      <c r="T770" s="360">
        <v>1066</v>
      </c>
      <c r="U770" s="360" t="s">
        <v>489</v>
      </c>
      <c r="V770" s="360" t="s">
        <v>317</v>
      </c>
      <c r="W770" s="360">
        <v>1000</v>
      </c>
    </row>
    <row r="771" spans="1:23">
      <c r="A771" s="360" t="s">
        <v>1408</v>
      </c>
      <c r="B771" s="360">
        <v>2013</v>
      </c>
      <c r="C771" s="360">
        <v>1</v>
      </c>
      <c r="D771" s="360">
        <v>136589466</v>
      </c>
      <c r="E771" s="360">
        <v>5012000</v>
      </c>
      <c r="F771" s="360">
        <v>300</v>
      </c>
      <c r="G771" s="360">
        <v>0</v>
      </c>
      <c r="H771" s="360">
        <v>516900</v>
      </c>
      <c r="I771" s="360" t="s">
        <v>139</v>
      </c>
      <c r="J771" s="361">
        <v>56.15</v>
      </c>
      <c r="K771" s="360" t="s">
        <v>494</v>
      </c>
      <c r="L771" s="360">
        <v>4902295495</v>
      </c>
      <c r="P771" s="360" t="s">
        <v>1918</v>
      </c>
      <c r="R771" s="362" t="s">
        <v>1918</v>
      </c>
      <c r="S771" s="360" t="s">
        <v>1919</v>
      </c>
      <c r="T771" s="360">
        <v>1066</v>
      </c>
      <c r="U771" s="360" t="s">
        <v>489</v>
      </c>
      <c r="V771" s="360" t="s">
        <v>317</v>
      </c>
      <c r="W771" s="360">
        <v>1000</v>
      </c>
    </row>
    <row r="772" spans="1:23">
      <c r="A772" s="360" t="s">
        <v>1408</v>
      </c>
      <c r="B772" s="360">
        <v>2013</v>
      </c>
      <c r="C772" s="360">
        <v>1</v>
      </c>
      <c r="D772" s="360">
        <v>136589463</v>
      </c>
      <c r="E772" s="360">
        <v>5012000</v>
      </c>
      <c r="F772" s="360">
        <v>300</v>
      </c>
      <c r="G772" s="360">
        <v>0</v>
      </c>
      <c r="H772" s="360">
        <v>516900</v>
      </c>
      <c r="I772" s="360" t="s">
        <v>139</v>
      </c>
      <c r="J772" s="361">
        <v>24.84</v>
      </c>
      <c r="K772" s="360" t="s">
        <v>494</v>
      </c>
      <c r="L772" s="360">
        <v>4902295472</v>
      </c>
      <c r="P772" s="360" t="s">
        <v>1918</v>
      </c>
      <c r="R772" s="362" t="s">
        <v>1918</v>
      </c>
      <c r="S772" s="360" t="s">
        <v>1919</v>
      </c>
      <c r="T772" s="360">
        <v>1066</v>
      </c>
      <c r="U772" s="360" t="s">
        <v>489</v>
      </c>
      <c r="V772" s="360" t="s">
        <v>317</v>
      </c>
      <c r="W772" s="360">
        <v>1000</v>
      </c>
    </row>
    <row r="773" spans="1:23">
      <c r="A773" s="360" t="s">
        <v>1408</v>
      </c>
      <c r="B773" s="360">
        <v>2013</v>
      </c>
      <c r="C773" s="360">
        <v>1</v>
      </c>
      <c r="D773" s="360">
        <v>136614647</v>
      </c>
      <c r="E773" s="360">
        <v>5012000</v>
      </c>
      <c r="F773" s="360">
        <v>300</v>
      </c>
      <c r="G773" s="360">
        <v>0</v>
      </c>
      <c r="H773" s="360">
        <v>516900</v>
      </c>
      <c r="I773" s="360" t="s">
        <v>139</v>
      </c>
      <c r="J773" s="361">
        <v>49.48</v>
      </c>
      <c r="K773" s="360" t="s">
        <v>494</v>
      </c>
      <c r="L773" s="360">
        <v>4902296054</v>
      </c>
      <c r="P773" s="360" t="s">
        <v>1918</v>
      </c>
      <c r="R773" s="362" t="s">
        <v>1918</v>
      </c>
      <c r="S773" s="360" t="s">
        <v>1919</v>
      </c>
      <c r="T773" s="360">
        <v>1066</v>
      </c>
      <c r="U773" s="360" t="s">
        <v>489</v>
      </c>
      <c r="V773" s="360" t="s">
        <v>317</v>
      </c>
      <c r="W773" s="360">
        <v>1000</v>
      </c>
    </row>
    <row r="774" spans="1:23">
      <c r="A774" s="360" t="s">
        <v>1408</v>
      </c>
      <c r="B774" s="360">
        <v>2013</v>
      </c>
      <c r="C774" s="360">
        <v>1</v>
      </c>
      <c r="D774" s="360">
        <v>136614648</v>
      </c>
      <c r="E774" s="360">
        <v>5012000</v>
      </c>
      <c r="F774" s="360">
        <v>300</v>
      </c>
      <c r="G774" s="360">
        <v>0</v>
      </c>
      <c r="H774" s="360">
        <v>516200</v>
      </c>
      <c r="I774" s="360" t="s">
        <v>123</v>
      </c>
      <c r="J774" s="361">
        <v>621.87</v>
      </c>
      <c r="K774" s="360" t="s">
        <v>494</v>
      </c>
      <c r="L774" s="360">
        <v>4902296065</v>
      </c>
      <c r="P774" s="360" t="s">
        <v>1918</v>
      </c>
      <c r="R774" s="362" t="s">
        <v>1918</v>
      </c>
      <c r="S774" s="360" t="s">
        <v>1919</v>
      </c>
      <c r="T774" s="360">
        <v>1066</v>
      </c>
      <c r="U774" s="360" t="s">
        <v>489</v>
      </c>
      <c r="V774" s="360" t="s">
        <v>317</v>
      </c>
      <c r="W774" s="360">
        <v>1000</v>
      </c>
    </row>
    <row r="775" spans="1:23">
      <c r="A775" s="360" t="s">
        <v>1408</v>
      </c>
      <c r="B775" s="360">
        <v>2013</v>
      </c>
      <c r="C775" s="360">
        <v>1</v>
      </c>
      <c r="D775" s="360">
        <v>136615183</v>
      </c>
      <c r="E775" s="360">
        <v>5012000</v>
      </c>
      <c r="F775" s="360">
        <v>300</v>
      </c>
      <c r="G775" s="360">
        <v>0</v>
      </c>
      <c r="H775" s="360">
        <v>516410</v>
      </c>
      <c r="I775" s="360" t="s">
        <v>134</v>
      </c>
      <c r="J775" s="361">
        <v>11.87</v>
      </c>
      <c r="K775" s="360" t="s">
        <v>494</v>
      </c>
      <c r="L775" s="360">
        <v>4902296072</v>
      </c>
      <c r="P775" s="360" t="s">
        <v>1918</v>
      </c>
      <c r="R775" s="362" t="s">
        <v>1918</v>
      </c>
      <c r="S775" s="360" t="s">
        <v>1919</v>
      </c>
      <c r="T775" s="360">
        <v>1066</v>
      </c>
      <c r="U775" s="360" t="s">
        <v>489</v>
      </c>
      <c r="V775" s="360" t="s">
        <v>317</v>
      </c>
      <c r="W775" s="360">
        <v>1000</v>
      </c>
    </row>
    <row r="776" spans="1:23">
      <c r="A776" s="360" t="s">
        <v>1408</v>
      </c>
      <c r="B776" s="360">
        <v>2013</v>
      </c>
      <c r="C776" s="360">
        <v>1</v>
      </c>
      <c r="D776" s="360">
        <v>136622798</v>
      </c>
      <c r="E776" s="360">
        <v>5012000</v>
      </c>
      <c r="F776" s="360">
        <v>300</v>
      </c>
      <c r="G776" s="360">
        <v>0</v>
      </c>
      <c r="H776" s="360">
        <v>516200</v>
      </c>
      <c r="I776" s="360" t="s">
        <v>123</v>
      </c>
      <c r="J776" s="361">
        <v>25.84</v>
      </c>
      <c r="K776" s="360" t="s">
        <v>494</v>
      </c>
      <c r="L776" s="360">
        <v>4902296550</v>
      </c>
      <c r="P776" s="360" t="s">
        <v>1918</v>
      </c>
      <c r="R776" s="362" t="s">
        <v>1918</v>
      </c>
      <c r="S776" s="360" t="s">
        <v>1919</v>
      </c>
      <c r="T776" s="360">
        <v>1066</v>
      </c>
      <c r="U776" s="360" t="s">
        <v>489</v>
      </c>
      <c r="V776" s="360" t="s">
        <v>317</v>
      </c>
      <c r="W776" s="360">
        <v>1000</v>
      </c>
    </row>
    <row r="777" spans="1:23">
      <c r="A777" s="360" t="s">
        <v>1408</v>
      </c>
      <c r="B777" s="360">
        <v>2013</v>
      </c>
      <c r="C777" s="360">
        <v>1</v>
      </c>
      <c r="D777" s="360">
        <v>136630083</v>
      </c>
      <c r="E777" s="360">
        <v>5012000</v>
      </c>
      <c r="F777" s="360">
        <v>300</v>
      </c>
      <c r="G777" s="360">
        <v>0</v>
      </c>
      <c r="H777" s="360">
        <v>516200</v>
      </c>
      <c r="I777" s="360" t="s">
        <v>123</v>
      </c>
      <c r="J777" s="361">
        <v>10.99</v>
      </c>
      <c r="K777" s="360" t="s">
        <v>494</v>
      </c>
      <c r="L777" s="360">
        <v>4902296961</v>
      </c>
      <c r="P777" s="360" t="s">
        <v>1918</v>
      </c>
      <c r="R777" s="362" t="s">
        <v>1918</v>
      </c>
      <c r="S777" s="360" t="s">
        <v>1919</v>
      </c>
      <c r="T777" s="360">
        <v>1066</v>
      </c>
      <c r="U777" s="360" t="s">
        <v>489</v>
      </c>
      <c r="V777" s="360" t="s">
        <v>317</v>
      </c>
      <c r="W777" s="360">
        <v>1000</v>
      </c>
    </row>
    <row r="778" spans="1:23">
      <c r="A778" s="360" t="s">
        <v>1408</v>
      </c>
      <c r="B778" s="360">
        <v>2013</v>
      </c>
      <c r="C778" s="360">
        <v>1</v>
      </c>
      <c r="D778" s="360">
        <v>136629301</v>
      </c>
      <c r="E778" s="360">
        <v>5012000</v>
      </c>
      <c r="F778" s="360">
        <v>300</v>
      </c>
      <c r="G778" s="360">
        <v>0</v>
      </c>
      <c r="H778" s="360">
        <v>516200</v>
      </c>
      <c r="I778" s="360" t="s">
        <v>123</v>
      </c>
      <c r="J778" s="361">
        <v>11</v>
      </c>
      <c r="K778" s="360" t="s">
        <v>494</v>
      </c>
      <c r="L778" s="360">
        <v>4902296959</v>
      </c>
      <c r="P778" s="360" t="s">
        <v>1918</v>
      </c>
      <c r="R778" s="362" t="s">
        <v>1918</v>
      </c>
      <c r="S778" s="360" t="s">
        <v>1919</v>
      </c>
      <c r="T778" s="360">
        <v>1066</v>
      </c>
      <c r="U778" s="360" t="s">
        <v>489</v>
      </c>
      <c r="V778" s="360" t="s">
        <v>317</v>
      </c>
      <c r="W778" s="360">
        <v>1000</v>
      </c>
    </row>
    <row r="779" spans="1:23">
      <c r="A779" s="360" t="s">
        <v>1408</v>
      </c>
      <c r="B779" s="360">
        <v>2013</v>
      </c>
      <c r="C779" s="360">
        <v>1</v>
      </c>
      <c r="D779" s="360">
        <v>136630082</v>
      </c>
      <c r="E779" s="360">
        <v>5012000</v>
      </c>
      <c r="F779" s="360">
        <v>300</v>
      </c>
      <c r="G779" s="360">
        <v>0</v>
      </c>
      <c r="H779" s="360">
        <v>516900</v>
      </c>
      <c r="I779" s="360" t="s">
        <v>139</v>
      </c>
      <c r="J779" s="361">
        <v>5.23</v>
      </c>
      <c r="K779" s="360" t="s">
        <v>494</v>
      </c>
      <c r="L779" s="360">
        <v>4902296960</v>
      </c>
      <c r="P779" s="360" t="s">
        <v>1918</v>
      </c>
      <c r="R779" s="362" t="s">
        <v>1918</v>
      </c>
      <c r="S779" s="360" t="s">
        <v>1919</v>
      </c>
      <c r="T779" s="360">
        <v>1066</v>
      </c>
      <c r="U779" s="360" t="s">
        <v>489</v>
      </c>
      <c r="V779" s="360" t="s">
        <v>317</v>
      </c>
      <c r="W779" s="360">
        <v>1000</v>
      </c>
    </row>
    <row r="780" spans="1:23">
      <c r="A780" s="360" t="s">
        <v>1408</v>
      </c>
      <c r="B780" s="360">
        <v>2013</v>
      </c>
      <c r="C780" s="360">
        <v>1</v>
      </c>
      <c r="D780" s="360">
        <v>136630084</v>
      </c>
      <c r="E780" s="360">
        <v>5012000</v>
      </c>
      <c r="F780" s="360">
        <v>300</v>
      </c>
      <c r="G780" s="360">
        <v>0</v>
      </c>
      <c r="H780" s="360">
        <v>516200</v>
      </c>
      <c r="I780" s="360" t="s">
        <v>123</v>
      </c>
      <c r="J780" s="361">
        <v>11</v>
      </c>
      <c r="K780" s="360" t="s">
        <v>494</v>
      </c>
      <c r="L780" s="360">
        <v>4902296962</v>
      </c>
      <c r="P780" s="360" t="s">
        <v>1918</v>
      </c>
      <c r="R780" s="362" t="s">
        <v>1918</v>
      </c>
      <c r="S780" s="360" t="s">
        <v>1919</v>
      </c>
      <c r="T780" s="360">
        <v>1066</v>
      </c>
      <c r="U780" s="360" t="s">
        <v>489</v>
      </c>
      <c r="V780" s="360" t="s">
        <v>317</v>
      </c>
      <c r="W780" s="360">
        <v>1000</v>
      </c>
    </row>
    <row r="781" spans="1:23">
      <c r="A781" s="360" t="s">
        <v>1408</v>
      </c>
      <c r="B781" s="360">
        <v>2013</v>
      </c>
      <c r="C781" s="360">
        <v>1</v>
      </c>
      <c r="D781" s="360">
        <v>136644357</v>
      </c>
      <c r="E781" s="360">
        <v>5012000</v>
      </c>
      <c r="F781" s="360">
        <v>300</v>
      </c>
      <c r="G781" s="360">
        <v>0</v>
      </c>
      <c r="H781" s="360">
        <v>516435</v>
      </c>
      <c r="I781" s="360" t="s">
        <v>172</v>
      </c>
      <c r="J781" s="361">
        <v>4.7</v>
      </c>
      <c r="K781" s="360" t="s">
        <v>494</v>
      </c>
      <c r="L781" s="360">
        <v>4902297495</v>
      </c>
      <c r="P781" s="360" t="s">
        <v>1918</v>
      </c>
      <c r="R781" s="362" t="s">
        <v>1918</v>
      </c>
      <c r="S781" s="360" t="s">
        <v>1919</v>
      </c>
      <c r="T781" s="360">
        <v>1066</v>
      </c>
      <c r="U781" s="360" t="s">
        <v>489</v>
      </c>
      <c r="V781" s="360" t="s">
        <v>317</v>
      </c>
      <c r="W781" s="360">
        <v>1000</v>
      </c>
    </row>
    <row r="782" spans="1:23">
      <c r="A782" s="360" t="s">
        <v>1408</v>
      </c>
      <c r="B782" s="360">
        <v>2013</v>
      </c>
      <c r="C782" s="360">
        <v>1</v>
      </c>
      <c r="D782" s="360">
        <v>136644358</v>
      </c>
      <c r="E782" s="360">
        <v>5012000</v>
      </c>
      <c r="F782" s="360">
        <v>300</v>
      </c>
      <c r="G782" s="360">
        <v>0</v>
      </c>
      <c r="H782" s="360">
        <v>516900</v>
      </c>
      <c r="I782" s="360" t="s">
        <v>139</v>
      </c>
      <c r="J782" s="361">
        <v>55.56</v>
      </c>
      <c r="K782" s="360" t="s">
        <v>494</v>
      </c>
      <c r="L782" s="360">
        <v>4902297496</v>
      </c>
      <c r="P782" s="360" t="s">
        <v>1918</v>
      </c>
      <c r="R782" s="362" t="s">
        <v>1918</v>
      </c>
      <c r="S782" s="360" t="s">
        <v>1919</v>
      </c>
      <c r="T782" s="360">
        <v>1066</v>
      </c>
      <c r="U782" s="360" t="s">
        <v>489</v>
      </c>
      <c r="V782" s="360" t="s">
        <v>317</v>
      </c>
      <c r="W782" s="360">
        <v>1000</v>
      </c>
    </row>
    <row r="783" spans="1:23">
      <c r="A783" s="360" t="s">
        <v>1408</v>
      </c>
      <c r="B783" s="360">
        <v>2013</v>
      </c>
      <c r="C783" s="360">
        <v>1</v>
      </c>
      <c r="D783" s="360">
        <v>136650080</v>
      </c>
      <c r="E783" s="360">
        <v>5012000</v>
      </c>
      <c r="F783" s="360">
        <v>300</v>
      </c>
      <c r="G783" s="360">
        <v>0</v>
      </c>
      <c r="H783" s="360">
        <v>516230</v>
      </c>
      <c r="I783" s="360" t="s">
        <v>125</v>
      </c>
      <c r="J783" s="361">
        <v>1011.49</v>
      </c>
      <c r="K783" s="360" t="s">
        <v>494</v>
      </c>
      <c r="L783" s="360">
        <v>4902297865</v>
      </c>
      <c r="P783" s="360" t="s">
        <v>1918</v>
      </c>
      <c r="R783" s="362" t="s">
        <v>1918</v>
      </c>
      <c r="S783" s="360" t="s">
        <v>1919</v>
      </c>
      <c r="T783" s="360">
        <v>1066</v>
      </c>
      <c r="U783" s="360" t="s">
        <v>489</v>
      </c>
      <c r="V783" s="360" t="s">
        <v>317</v>
      </c>
      <c r="W783" s="360">
        <v>1000</v>
      </c>
    </row>
    <row r="784" spans="1:23">
      <c r="A784" s="360" t="s">
        <v>1408</v>
      </c>
      <c r="B784" s="360">
        <v>2013</v>
      </c>
      <c r="C784" s="360">
        <v>1</v>
      </c>
      <c r="D784" s="360">
        <v>136650139</v>
      </c>
      <c r="E784" s="360">
        <v>5012000</v>
      </c>
      <c r="F784" s="360">
        <v>300</v>
      </c>
      <c r="G784" s="360">
        <v>0</v>
      </c>
      <c r="H784" s="360">
        <v>516900</v>
      </c>
      <c r="I784" s="360" t="s">
        <v>139</v>
      </c>
      <c r="J784" s="361">
        <v>36.86</v>
      </c>
      <c r="K784" s="360" t="s">
        <v>494</v>
      </c>
      <c r="L784" s="360">
        <v>4902297873</v>
      </c>
      <c r="P784" s="360" t="s">
        <v>1918</v>
      </c>
      <c r="R784" s="362" t="s">
        <v>1918</v>
      </c>
      <c r="S784" s="360" t="s">
        <v>1919</v>
      </c>
      <c r="T784" s="360">
        <v>1066</v>
      </c>
      <c r="U784" s="360" t="s">
        <v>489</v>
      </c>
      <c r="V784" s="360" t="s">
        <v>317</v>
      </c>
      <c r="W784" s="360">
        <v>1000</v>
      </c>
    </row>
    <row r="785" spans="1:23">
      <c r="A785" s="360" t="s">
        <v>1408</v>
      </c>
      <c r="B785" s="360">
        <v>2013</v>
      </c>
      <c r="C785" s="360">
        <v>1</v>
      </c>
      <c r="D785" s="360">
        <v>136650138</v>
      </c>
      <c r="E785" s="360">
        <v>5012000</v>
      </c>
      <c r="F785" s="360">
        <v>300</v>
      </c>
      <c r="G785" s="360">
        <v>0</v>
      </c>
      <c r="H785" s="360">
        <v>516900</v>
      </c>
      <c r="I785" s="360" t="s">
        <v>139</v>
      </c>
      <c r="J785" s="361">
        <v>36.86</v>
      </c>
      <c r="K785" s="360" t="s">
        <v>494</v>
      </c>
      <c r="L785" s="360">
        <v>4902297872</v>
      </c>
      <c r="P785" s="360" t="s">
        <v>1918</v>
      </c>
      <c r="R785" s="362" t="s">
        <v>1918</v>
      </c>
      <c r="S785" s="360" t="s">
        <v>1919</v>
      </c>
      <c r="T785" s="360">
        <v>1066</v>
      </c>
      <c r="U785" s="360" t="s">
        <v>489</v>
      </c>
      <c r="V785" s="360" t="s">
        <v>317</v>
      </c>
      <c r="W785" s="360">
        <v>1000</v>
      </c>
    </row>
    <row r="786" spans="1:23">
      <c r="A786" s="360" t="s">
        <v>1408</v>
      </c>
      <c r="B786" s="360">
        <v>2013</v>
      </c>
      <c r="C786" s="360">
        <v>1</v>
      </c>
      <c r="D786" s="360">
        <v>136670249</v>
      </c>
      <c r="E786" s="360">
        <v>5012000</v>
      </c>
      <c r="F786" s="360">
        <v>300</v>
      </c>
      <c r="G786" s="360">
        <v>0</v>
      </c>
      <c r="H786" s="360">
        <v>516410</v>
      </c>
      <c r="I786" s="360" t="s">
        <v>134</v>
      </c>
      <c r="J786" s="361">
        <v>13.7</v>
      </c>
      <c r="K786" s="360" t="s">
        <v>494</v>
      </c>
      <c r="L786" s="360">
        <v>4902298609</v>
      </c>
      <c r="P786" s="360" t="s">
        <v>1918</v>
      </c>
      <c r="R786" s="362" t="s">
        <v>1918</v>
      </c>
      <c r="S786" s="360" t="s">
        <v>1919</v>
      </c>
      <c r="T786" s="360">
        <v>1066</v>
      </c>
      <c r="U786" s="360" t="s">
        <v>489</v>
      </c>
      <c r="V786" s="360" t="s">
        <v>317</v>
      </c>
      <c r="W786" s="360">
        <v>1000</v>
      </c>
    </row>
    <row r="787" spans="1:23">
      <c r="A787" s="360" t="s">
        <v>1408</v>
      </c>
      <c r="B787" s="360">
        <v>2013</v>
      </c>
      <c r="C787" s="360">
        <v>1</v>
      </c>
      <c r="D787" s="360">
        <v>136141997</v>
      </c>
      <c r="E787" s="360">
        <v>5012000</v>
      </c>
      <c r="F787" s="360">
        <v>300</v>
      </c>
      <c r="G787" s="360">
        <v>0</v>
      </c>
      <c r="H787" s="360">
        <v>610311</v>
      </c>
      <c r="I787" s="360" t="s">
        <v>192</v>
      </c>
      <c r="J787" s="361">
        <v>80</v>
      </c>
      <c r="L787" s="360">
        <v>4427259</v>
      </c>
      <c r="P787" s="360" t="s">
        <v>592</v>
      </c>
      <c r="R787" s="362" t="s">
        <v>592</v>
      </c>
      <c r="S787" s="360" t="s">
        <v>593</v>
      </c>
      <c r="T787" s="360">
        <v>1066</v>
      </c>
      <c r="U787" s="360" t="s">
        <v>489</v>
      </c>
      <c r="V787" s="360" t="s">
        <v>317</v>
      </c>
      <c r="W787" s="360">
        <v>1000</v>
      </c>
    </row>
    <row r="788" spans="1:23">
      <c r="A788" s="360" t="s">
        <v>1408</v>
      </c>
      <c r="B788" s="360">
        <v>2013</v>
      </c>
      <c r="C788" s="360">
        <v>1</v>
      </c>
      <c r="D788" s="360">
        <v>136619844</v>
      </c>
      <c r="E788" s="360">
        <v>5012000</v>
      </c>
      <c r="F788" s="360">
        <v>300</v>
      </c>
      <c r="G788" s="360">
        <v>0</v>
      </c>
      <c r="H788" s="360">
        <v>610311</v>
      </c>
      <c r="I788" s="360" t="s">
        <v>192</v>
      </c>
      <c r="J788" s="361">
        <v>80</v>
      </c>
      <c r="L788" s="360">
        <v>4427259</v>
      </c>
      <c r="P788" s="360" t="s">
        <v>592</v>
      </c>
      <c r="R788" s="362" t="s">
        <v>592</v>
      </c>
      <c r="S788" s="360" t="s">
        <v>593</v>
      </c>
      <c r="T788" s="360">
        <v>1066</v>
      </c>
      <c r="U788" s="360" t="s">
        <v>489</v>
      </c>
      <c r="V788" s="360" t="s">
        <v>317</v>
      </c>
      <c r="W788" s="360">
        <v>1000</v>
      </c>
    </row>
    <row r="789" spans="1:23">
      <c r="A789" s="360" t="s">
        <v>1408</v>
      </c>
      <c r="B789" s="360">
        <v>2013</v>
      </c>
      <c r="C789" s="360">
        <v>1</v>
      </c>
      <c r="D789" s="360">
        <v>135639186</v>
      </c>
      <c r="E789" s="360">
        <v>5012000</v>
      </c>
      <c r="F789" s="360">
        <v>300</v>
      </c>
      <c r="G789" s="360">
        <v>0</v>
      </c>
      <c r="H789" s="360">
        <v>610319</v>
      </c>
      <c r="I789" s="360" t="s">
        <v>194</v>
      </c>
      <c r="J789" s="361">
        <v>464</v>
      </c>
      <c r="L789" s="360">
        <v>4841217</v>
      </c>
      <c r="P789" s="360" t="s">
        <v>1920</v>
      </c>
      <c r="R789" s="362" t="s">
        <v>1920</v>
      </c>
      <c r="S789" s="360" t="s">
        <v>1921</v>
      </c>
      <c r="T789" s="360">
        <v>1066</v>
      </c>
      <c r="U789" s="360" t="s">
        <v>489</v>
      </c>
      <c r="V789" s="360" t="s">
        <v>317</v>
      </c>
      <c r="W789" s="360">
        <v>1000</v>
      </c>
    </row>
    <row r="790" spans="1:23">
      <c r="A790" s="360" t="s">
        <v>1408</v>
      </c>
      <c r="B790" s="360">
        <v>2013</v>
      </c>
      <c r="C790" s="360">
        <v>1</v>
      </c>
      <c r="D790" s="360">
        <v>135639187</v>
      </c>
      <c r="E790" s="360">
        <v>5012000</v>
      </c>
      <c r="F790" s="360">
        <v>300</v>
      </c>
      <c r="G790" s="360">
        <v>0</v>
      </c>
      <c r="H790" s="360">
        <v>610319</v>
      </c>
      <c r="I790" s="360" t="s">
        <v>194</v>
      </c>
      <c r="J790" s="361">
        <v>464</v>
      </c>
      <c r="L790" s="360">
        <v>4841217</v>
      </c>
      <c r="P790" s="360" t="s">
        <v>1920</v>
      </c>
      <c r="R790" s="362" t="s">
        <v>1920</v>
      </c>
      <c r="S790" s="360" t="s">
        <v>1921</v>
      </c>
      <c r="T790" s="360">
        <v>1066</v>
      </c>
      <c r="U790" s="360" t="s">
        <v>489</v>
      </c>
      <c r="V790" s="360" t="s">
        <v>317</v>
      </c>
      <c r="W790" s="360">
        <v>1000</v>
      </c>
    </row>
    <row r="791" spans="1:23">
      <c r="A791" s="360" t="s">
        <v>1408</v>
      </c>
      <c r="B791" s="360">
        <v>2013</v>
      </c>
      <c r="C791" s="360">
        <v>1</v>
      </c>
      <c r="D791" s="360">
        <v>135639188</v>
      </c>
      <c r="E791" s="360">
        <v>5012000</v>
      </c>
      <c r="F791" s="360">
        <v>300</v>
      </c>
      <c r="G791" s="360">
        <v>0</v>
      </c>
      <c r="H791" s="360">
        <v>610319</v>
      </c>
      <c r="I791" s="360" t="s">
        <v>194</v>
      </c>
      <c r="J791" s="361">
        <v>58</v>
      </c>
      <c r="L791" s="360">
        <v>4841217</v>
      </c>
      <c r="P791" s="360" t="s">
        <v>1920</v>
      </c>
      <c r="R791" s="362" t="s">
        <v>1920</v>
      </c>
      <c r="S791" s="360" t="s">
        <v>1921</v>
      </c>
      <c r="T791" s="360">
        <v>1066</v>
      </c>
      <c r="U791" s="360" t="s">
        <v>489</v>
      </c>
      <c r="V791" s="360" t="s">
        <v>317</v>
      </c>
      <c r="W791" s="360">
        <v>1000</v>
      </c>
    </row>
    <row r="792" spans="1:23">
      <c r="A792" s="360" t="s">
        <v>1408</v>
      </c>
      <c r="B792" s="360">
        <v>2013</v>
      </c>
      <c r="C792" s="360">
        <v>1</v>
      </c>
      <c r="D792" s="360">
        <v>135639189</v>
      </c>
      <c r="E792" s="360">
        <v>5012000</v>
      </c>
      <c r="F792" s="360">
        <v>300</v>
      </c>
      <c r="G792" s="360">
        <v>0</v>
      </c>
      <c r="H792" s="360">
        <v>610319</v>
      </c>
      <c r="I792" s="360" t="s">
        <v>194</v>
      </c>
      <c r="J792" s="361">
        <v>406</v>
      </c>
      <c r="L792" s="360">
        <v>4841217</v>
      </c>
      <c r="P792" s="360" t="s">
        <v>1920</v>
      </c>
      <c r="R792" s="362" t="s">
        <v>1920</v>
      </c>
      <c r="S792" s="360" t="s">
        <v>1921</v>
      </c>
      <c r="T792" s="360">
        <v>1066</v>
      </c>
      <c r="U792" s="360" t="s">
        <v>489</v>
      </c>
      <c r="V792" s="360" t="s">
        <v>317</v>
      </c>
      <c r="W792" s="360">
        <v>1000</v>
      </c>
    </row>
    <row r="793" spans="1:23">
      <c r="A793" s="360" t="s">
        <v>1408</v>
      </c>
      <c r="B793" s="360">
        <v>2013</v>
      </c>
      <c r="C793" s="360">
        <v>1</v>
      </c>
      <c r="D793" s="360">
        <v>136367525</v>
      </c>
      <c r="E793" s="360">
        <v>5012000</v>
      </c>
      <c r="F793" s="360">
        <v>300</v>
      </c>
      <c r="G793" s="360">
        <v>0</v>
      </c>
      <c r="H793" s="360">
        <v>610001</v>
      </c>
      <c r="I793" s="360" t="s">
        <v>187</v>
      </c>
      <c r="J793" s="361">
        <v>80</v>
      </c>
      <c r="L793" s="360">
        <v>4841217</v>
      </c>
      <c r="P793" s="360" t="s">
        <v>1920</v>
      </c>
      <c r="R793" s="362" t="s">
        <v>1920</v>
      </c>
      <c r="S793" s="360" t="s">
        <v>1921</v>
      </c>
      <c r="T793" s="360">
        <v>1066</v>
      </c>
      <c r="U793" s="360" t="s">
        <v>489</v>
      </c>
      <c r="V793" s="360" t="s">
        <v>317</v>
      </c>
      <c r="W793" s="360">
        <v>1000</v>
      </c>
    </row>
    <row r="794" spans="1:23">
      <c r="A794" s="360" t="s">
        <v>1408</v>
      </c>
      <c r="B794" s="360">
        <v>2013</v>
      </c>
      <c r="C794" s="360">
        <v>1</v>
      </c>
      <c r="D794" s="360">
        <v>136453679</v>
      </c>
      <c r="E794" s="360">
        <v>5012000</v>
      </c>
      <c r="F794" s="360">
        <v>300</v>
      </c>
      <c r="G794" s="360">
        <v>0</v>
      </c>
      <c r="H794" s="360">
        <v>610003</v>
      </c>
      <c r="I794" s="360" t="s">
        <v>189</v>
      </c>
      <c r="J794" s="361">
        <v>928</v>
      </c>
      <c r="L794" s="360">
        <v>4841217</v>
      </c>
      <c r="P794" s="360" t="s">
        <v>1920</v>
      </c>
      <c r="R794" s="362" t="s">
        <v>1920</v>
      </c>
      <c r="S794" s="360" t="s">
        <v>1921</v>
      </c>
      <c r="T794" s="360">
        <v>1066</v>
      </c>
      <c r="U794" s="360" t="s">
        <v>489</v>
      </c>
      <c r="V794" s="360" t="s">
        <v>317</v>
      </c>
      <c r="W794" s="360">
        <v>1000</v>
      </c>
    </row>
    <row r="795" spans="1:23">
      <c r="A795" s="360" t="s">
        <v>1408</v>
      </c>
      <c r="B795" s="360">
        <v>2013</v>
      </c>
      <c r="C795" s="360">
        <v>1</v>
      </c>
      <c r="D795" s="360">
        <v>136467861</v>
      </c>
      <c r="E795" s="360">
        <v>5012000</v>
      </c>
      <c r="F795" s="360">
        <v>300</v>
      </c>
      <c r="G795" s="360">
        <v>0</v>
      </c>
      <c r="H795" s="360">
        <v>610311</v>
      </c>
      <c r="I795" s="360" t="s">
        <v>192</v>
      </c>
      <c r="J795" s="361">
        <v>40</v>
      </c>
      <c r="L795" s="360">
        <v>4841217</v>
      </c>
      <c r="P795" s="360" t="s">
        <v>1920</v>
      </c>
      <c r="R795" s="362" t="s">
        <v>1920</v>
      </c>
      <c r="S795" s="360" t="s">
        <v>1921</v>
      </c>
      <c r="T795" s="360">
        <v>1066</v>
      </c>
      <c r="U795" s="360" t="s">
        <v>489</v>
      </c>
      <c r="V795" s="360" t="s">
        <v>317</v>
      </c>
      <c r="W795" s="360">
        <v>1000</v>
      </c>
    </row>
    <row r="796" spans="1:23">
      <c r="A796" s="360" t="s">
        <v>1408</v>
      </c>
      <c r="B796" s="360">
        <v>2013</v>
      </c>
      <c r="C796" s="360">
        <v>1</v>
      </c>
      <c r="D796" s="360">
        <v>136467862</v>
      </c>
      <c r="E796" s="360">
        <v>5012000</v>
      </c>
      <c r="F796" s="360">
        <v>300</v>
      </c>
      <c r="G796" s="360">
        <v>0</v>
      </c>
      <c r="H796" s="360">
        <v>610311</v>
      </c>
      <c r="I796" s="360" t="s">
        <v>192</v>
      </c>
      <c r="J796" s="361">
        <v>280</v>
      </c>
      <c r="L796" s="360">
        <v>4841217</v>
      </c>
      <c r="P796" s="360" t="s">
        <v>1920</v>
      </c>
      <c r="R796" s="362" t="s">
        <v>1920</v>
      </c>
      <c r="S796" s="360" t="s">
        <v>1921</v>
      </c>
      <c r="T796" s="360">
        <v>1066</v>
      </c>
      <c r="U796" s="360" t="s">
        <v>489</v>
      </c>
      <c r="V796" s="360" t="s">
        <v>317</v>
      </c>
      <c r="W796" s="360">
        <v>1000</v>
      </c>
    </row>
    <row r="797" spans="1:23">
      <c r="A797" s="360" t="s">
        <v>1408</v>
      </c>
      <c r="B797" s="360">
        <v>2013</v>
      </c>
      <c r="C797" s="360">
        <v>1</v>
      </c>
      <c r="D797" s="360">
        <v>135679941</v>
      </c>
      <c r="E797" s="360">
        <v>5012000</v>
      </c>
      <c r="F797" s="360">
        <v>517000</v>
      </c>
      <c r="G797" s="360">
        <v>0</v>
      </c>
      <c r="H797" s="360">
        <v>516200</v>
      </c>
      <c r="I797" s="360" t="s">
        <v>123</v>
      </c>
      <c r="J797" s="361">
        <v>32.72</v>
      </c>
      <c r="K797" s="360" t="s">
        <v>494</v>
      </c>
      <c r="L797" s="360">
        <v>4902279489</v>
      </c>
      <c r="P797" s="360" t="s">
        <v>594</v>
      </c>
      <c r="R797" s="362" t="s">
        <v>594</v>
      </c>
      <c r="S797" s="360" t="s">
        <v>595</v>
      </c>
      <c r="T797" s="360">
        <v>1058</v>
      </c>
      <c r="U797" s="360" t="s">
        <v>480</v>
      </c>
      <c r="V797" s="360" t="s">
        <v>317</v>
      </c>
      <c r="W797" s="360">
        <v>1000</v>
      </c>
    </row>
    <row r="798" spans="1:23">
      <c r="A798" s="360" t="s">
        <v>1408</v>
      </c>
      <c r="B798" s="360">
        <v>2013</v>
      </c>
      <c r="C798" s="360">
        <v>1</v>
      </c>
      <c r="D798" s="360">
        <v>135687537</v>
      </c>
      <c r="E798" s="360">
        <v>5012000</v>
      </c>
      <c r="F798" s="360">
        <v>517000</v>
      </c>
      <c r="G798" s="360">
        <v>0</v>
      </c>
      <c r="H798" s="360">
        <v>516310</v>
      </c>
      <c r="I798" s="360" t="s">
        <v>129</v>
      </c>
      <c r="J798" s="361">
        <v>68.180000000000007</v>
      </c>
      <c r="K798" s="360" t="s">
        <v>494</v>
      </c>
      <c r="L798" s="360">
        <v>4902280133</v>
      </c>
      <c r="P798" s="360" t="s">
        <v>594</v>
      </c>
      <c r="R798" s="362" t="s">
        <v>594</v>
      </c>
      <c r="S798" s="360" t="s">
        <v>595</v>
      </c>
      <c r="T798" s="360">
        <v>1058</v>
      </c>
      <c r="U798" s="360" t="s">
        <v>480</v>
      </c>
      <c r="V798" s="360" t="s">
        <v>317</v>
      </c>
      <c r="W798" s="360">
        <v>1000</v>
      </c>
    </row>
    <row r="799" spans="1:23">
      <c r="A799" s="360" t="s">
        <v>1408</v>
      </c>
      <c r="B799" s="360">
        <v>2013</v>
      </c>
      <c r="C799" s="360">
        <v>1</v>
      </c>
      <c r="D799" s="360">
        <v>135687538</v>
      </c>
      <c r="E799" s="360">
        <v>5012000</v>
      </c>
      <c r="F799" s="360">
        <v>517000</v>
      </c>
      <c r="G799" s="360">
        <v>0</v>
      </c>
      <c r="H799" s="360">
        <v>516310</v>
      </c>
      <c r="I799" s="360" t="s">
        <v>129</v>
      </c>
      <c r="J799" s="361">
        <v>65.459999999999994</v>
      </c>
      <c r="K799" s="360" t="s">
        <v>494</v>
      </c>
      <c r="L799" s="360">
        <v>4902280134</v>
      </c>
      <c r="P799" s="360" t="s">
        <v>594</v>
      </c>
      <c r="R799" s="362" t="s">
        <v>594</v>
      </c>
      <c r="S799" s="360" t="s">
        <v>595</v>
      </c>
      <c r="T799" s="360">
        <v>1058</v>
      </c>
      <c r="U799" s="360" t="s">
        <v>480</v>
      </c>
      <c r="V799" s="360" t="s">
        <v>317</v>
      </c>
      <c r="W799" s="360">
        <v>1000</v>
      </c>
    </row>
    <row r="800" spans="1:23">
      <c r="A800" s="360" t="s">
        <v>1408</v>
      </c>
      <c r="B800" s="360">
        <v>2013</v>
      </c>
      <c r="C800" s="360">
        <v>1</v>
      </c>
      <c r="D800" s="360">
        <v>135687539</v>
      </c>
      <c r="E800" s="360">
        <v>5012000</v>
      </c>
      <c r="F800" s="360">
        <v>517000</v>
      </c>
      <c r="G800" s="360">
        <v>0</v>
      </c>
      <c r="H800" s="360">
        <v>516260</v>
      </c>
      <c r="I800" s="360" t="s">
        <v>126</v>
      </c>
      <c r="J800" s="361">
        <v>9.2100000000000009</v>
      </c>
      <c r="K800" s="360" t="s">
        <v>494</v>
      </c>
      <c r="L800" s="360">
        <v>4902280145</v>
      </c>
      <c r="P800" s="360" t="s">
        <v>594</v>
      </c>
      <c r="R800" s="362" t="s">
        <v>594</v>
      </c>
      <c r="S800" s="360" t="s">
        <v>595</v>
      </c>
      <c r="T800" s="360">
        <v>1058</v>
      </c>
      <c r="U800" s="360" t="s">
        <v>480</v>
      </c>
      <c r="V800" s="360" t="s">
        <v>317</v>
      </c>
      <c r="W800" s="360">
        <v>1000</v>
      </c>
    </row>
    <row r="801" spans="1:23">
      <c r="A801" s="360" t="s">
        <v>1408</v>
      </c>
      <c r="B801" s="360">
        <v>2013</v>
      </c>
      <c r="C801" s="360">
        <v>1</v>
      </c>
      <c r="D801" s="360">
        <v>135687902</v>
      </c>
      <c r="E801" s="360">
        <v>5012000</v>
      </c>
      <c r="F801" s="360">
        <v>517000</v>
      </c>
      <c r="G801" s="360">
        <v>0</v>
      </c>
      <c r="H801" s="360">
        <v>516310</v>
      </c>
      <c r="I801" s="360" t="s">
        <v>129</v>
      </c>
      <c r="J801" s="361">
        <v>38.28</v>
      </c>
      <c r="K801" s="360" t="s">
        <v>494</v>
      </c>
      <c r="L801" s="360">
        <v>4902280147</v>
      </c>
      <c r="P801" s="360" t="s">
        <v>594</v>
      </c>
      <c r="R801" s="362" t="s">
        <v>594</v>
      </c>
      <c r="S801" s="360" t="s">
        <v>595</v>
      </c>
      <c r="T801" s="360">
        <v>1058</v>
      </c>
      <c r="U801" s="360" t="s">
        <v>480</v>
      </c>
      <c r="V801" s="360" t="s">
        <v>317</v>
      </c>
      <c r="W801" s="360">
        <v>1000</v>
      </c>
    </row>
    <row r="802" spans="1:23">
      <c r="A802" s="360" t="s">
        <v>1408</v>
      </c>
      <c r="B802" s="360">
        <v>2013</v>
      </c>
      <c r="C802" s="360">
        <v>1</v>
      </c>
      <c r="D802" s="360">
        <v>136147142</v>
      </c>
      <c r="E802" s="360">
        <v>5012000</v>
      </c>
      <c r="F802" s="360">
        <v>517000</v>
      </c>
      <c r="G802" s="360">
        <v>0</v>
      </c>
      <c r="H802" s="360">
        <v>516900</v>
      </c>
      <c r="I802" s="360" t="s">
        <v>139</v>
      </c>
      <c r="J802" s="361">
        <v>112.03</v>
      </c>
      <c r="K802" s="360" t="s">
        <v>494</v>
      </c>
      <c r="L802" s="360">
        <v>4902281048</v>
      </c>
      <c r="P802" s="360" t="s">
        <v>594</v>
      </c>
      <c r="R802" s="362" t="s">
        <v>594</v>
      </c>
      <c r="S802" s="360" t="s">
        <v>595</v>
      </c>
      <c r="T802" s="360">
        <v>1058</v>
      </c>
      <c r="U802" s="360" t="s">
        <v>480</v>
      </c>
      <c r="V802" s="360" t="s">
        <v>317</v>
      </c>
      <c r="W802" s="360">
        <v>1000</v>
      </c>
    </row>
    <row r="803" spans="1:23">
      <c r="A803" s="360" t="s">
        <v>1408</v>
      </c>
      <c r="B803" s="360">
        <v>2013</v>
      </c>
      <c r="C803" s="360">
        <v>1</v>
      </c>
      <c r="D803" s="360">
        <v>136330902</v>
      </c>
      <c r="E803" s="360">
        <v>5012000</v>
      </c>
      <c r="F803" s="360">
        <v>517000</v>
      </c>
      <c r="G803" s="360">
        <v>0</v>
      </c>
      <c r="H803" s="360">
        <v>516900</v>
      </c>
      <c r="I803" s="360" t="s">
        <v>139</v>
      </c>
      <c r="J803" s="361">
        <v>542.64</v>
      </c>
      <c r="K803" s="360" t="s">
        <v>494</v>
      </c>
      <c r="L803" s="360">
        <v>4902284788</v>
      </c>
      <c r="P803" s="360" t="s">
        <v>594</v>
      </c>
      <c r="R803" s="362" t="s">
        <v>594</v>
      </c>
      <c r="S803" s="360" t="s">
        <v>595</v>
      </c>
      <c r="T803" s="360">
        <v>1058</v>
      </c>
      <c r="U803" s="360" t="s">
        <v>480</v>
      </c>
      <c r="V803" s="360" t="s">
        <v>317</v>
      </c>
      <c r="W803" s="360">
        <v>1000</v>
      </c>
    </row>
    <row r="804" spans="1:23">
      <c r="A804" s="360" t="s">
        <v>1408</v>
      </c>
      <c r="B804" s="360">
        <v>2013</v>
      </c>
      <c r="C804" s="360">
        <v>1</v>
      </c>
      <c r="D804" s="360">
        <v>136453729</v>
      </c>
      <c r="E804" s="360">
        <v>5012000</v>
      </c>
      <c r="F804" s="360">
        <v>517000</v>
      </c>
      <c r="G804" s="360">
        <v>0</v>
      </c>
      <c r="H804" s="360">
        <v>516900</v>
      </c>
      <c r="I804" s="360" t="s">
        <v>139</v>
      </c>
      <c r="J804" s="361">
        <v>44.04</v>
      </c>
      <c r="K804" s="360" t="s">
        <v>494</v>
      </c>
      <c r="L804" s="360">
        <v>4902288671</v>
      </c>
      <c r="P804" s="360" t="s">
        <v>594</v>
      </c>
      <c r="R804" s="362" t="s">
        <v>594</v>
      </c>
      <c r="S804" s="360" t="s">
        <v>595</v>
      </c>
      <c r="T804" s="360">
        <v>1058</v>
      </c>
      <c r="U804" s="360" t="s">
        <v>480</v>
      </c>
      <c r="V804" s="360" t="s">
        <v>317</v>
      </c>
      <c r="W804" s="360">
        <v>1000</v>
      </c>
    </row>
    <row r="805" spans="1:23">
      <c r="A805" s="360" t="s">
        <v>1408</v>
      </c>
      <c r="B805" s="360">
        <v>2013</v>
      </c>
      <c r="C805" s="360">
        <v>1</v>
      </c>
      <c r="D805" s="360">
        <v>136517912</v>
      </c>
      <c r="E805" s="360">
        <v>5012000</v>
      </c>
      <c r="F805" s="360">
        <v>517000</v>
      </c>
      <c r="G805" s="360">
        <v>0</v>
      </c>
      <c r="H805" s="360">
        <v>516900</v>
      </c>
      <c r="I805" s="360" t="s">
        <v>139</v>
      </c>
      <c r="J805" s="361">
        <v>277.73</v>
      </c>
      <c r="K805" s="360" t="s">
        <v>494</v>
      </c>
      <c r="L805" s="360">
        <v>4902292314</v>
      </c>
      <c r="P805" s="360" t="s">
        <v>594</v>
      </c>
      <c r="R805" s="362" t="s">
        <v>594</v>
      </c>
      <c r="S805" s="360" t="s">
        <v>595</v>
      </c>
      <c r="T805" s="360">
        <v>1058</v>
      </c>
      <c r="U805" s="360" t="s">
        <v>480</v>
      </c>
      <c r="V805" s="360" t="s">
        <v>317</v>
      </c>
      <c r="W805" s="360">
        <v>1000</v>
      </c>
    </row>
    <row r="806" spans="1:23">
      <c r="A806" s="360" t="s">
        <v>1408</v>
      </c>
      <c r="B806" s="360">
        <v>2013</v>
      </c>
      <c r="C806" s="360">
        <v>1</v>
      </c>
      <c r="D806" s="360">
        <v>136518662</v>
      </c>
      <c r="E806" s="360">
        <v>5012000</v>
      </c>
      <c r="F806" s="360">
        <v>517000</v>
      </c>
      <c r="G806" s="360">
        <v>0</v>
      </c>
      <c r="H806" s="360">
        <v>516200</v>
      </c>
      <c r="I806" s="360" t="s">
        <v>123</v>
      </c>
      <c r="J806" s="361">
        <v>42.57</v>
      </c>
      <c r="K806" s="360" t="s">
        <v>494</v>
      </c>
      <c r="L806" s="360">
        <v>4902292458</v>
      </c>
      <c r="P806" s="360" t="s">
        <v>594</v>
      </c>
      <c r="R806" s="362" t="s">
        <v>594</v>
      </c>
      <c r="S806" s="360" t="s">
        <v>595</v>
      </c>
      <c r="T806" s="360">
        <v>1058</v>
      </c>
      <c r="U806" s="360" t="s">
        <v>480</v>
      </c>
      <c r="V806" s="360" t="s">
        <v>317</v>
      </c>
      <c r="W806" s="360">
        <v>1000</v>
      </c>
    </row>
    <row r="807" spans="1:23">
      <c r="A807" s="360" t="s">
        <v>1408</v>
      </c>
      <c r="B807" s="360">
        <v>2013</v>
      </c>
      <c r="C807" s="360">
        <v>1</v>
      </c>
      <c r="D807" s="360">
        <v>136564648</v>
      </c>
      <c r="E807" s="360">
        <v>5012000</v>
      </c>
      <c r="F807" s="360">
        <v>517000</v>
      </c>
      <c r="G807" s="360">
        <v>0</v>
      </c>
      <c r="H807" s="360">
        <v>516900</v>
      </c>
      <c r="I807" s="360" t="s">
        <v>139</v>
      </c>
      <c r="J807" s="361">
        <v>328.95</v>
      </c>
      <c r="K807" s="360" t="s">
        <v>494</v>
      </c>
      <c r="L807" s="360">
        <v>4902294776</v>
      </c>
      <c r="P807" s="360" t="s">
        <v>594</v>
      </c>
      <c r="R807" s="362" t="s">
        <v>594</v>
      </c>
      <c r="S807" s="360" t="s">
        <v>595</v>
      </c>
      <c r="T807" s="360">
        <v>1058</v>
      </c>
      <c r="U807" s="360" t="s">
        <v>480</v>
      </c>
      <c r="V807" s="360" t="s">
        <v>317</v>
      </c>
      <c r="W807" s="360">
        <v>1000</v>
      </c>
    </row>
    <row r="808" spans="1:23">
      <c r="A808" s="360" t="s">
        <v>1408</v>
      </c>
      <c r="B808" s="360">
        <v>2013</v>
      </c>
      <c r="C808" s="360">
        <v>1</v>
      </c>
      <c r="D808" s="360">
        <v>136670389</v>
      </c>
      <c r="E808" s="360">
        <v>5012000</v>
      </c>
      <c r="F808" s="360">
        <v>517000</v>
      </c>
      <c r="G808" s="360">
        <v>0</v>
      </c>
      <c r="H808" s="360">
        <v>516300</v>
      </c>
      <c r="I808" s="360" t="s">
        <v>128</v>
      </c>
      <c r="J808" s="361">
        <v>13.46</v>
      </c>
      <c r="K808" s="360" t="s">
        <v>494</v>
      </c>
      <c r="L808" s="360">
        <v>4902298613</v>
      </c>
      <c r="P808" s="360" t="s">
        <v>594</v>
      </c>
      <c r="R808" s="362" t="s">
        <v>594</v>
      </c>
      <c r="S808" s="360" t="s">
        <v>595</v>
      </c>
      <c r="T808" s="360">
        <v>1058</v>
      </c>
      <c r="U808" s="360" t="s">
        <v>480</v>
      </c>
      <c r="V808" s="360" t="s">
        <v>317</v>
      </c>
      <c r="W808" s="360">
        <v>1000</v>
      </c>
    </row>
    <row r="809" spans="1:23">
      <c r="A809" s="360" t="s">
        <v>1408</v>
      </c>
      <c r="B809" s="360">
        <v>2013</v>
      </c>
      <c r="C809" s="360">
        <v>1</v>
      </c>
      <c r="D809" s="360">
        <v>136670387</v>
      </c>
      <c r="E809" s="360">
        <v>5012000</v>
      </c>
      <c r="F809" s="360">
        <v>517000</v>
      </c>
      <c r="G809" s="360">
        <v>0</v>
      </c>
      <c r="H809" s="360">
        <v>516300</v>
      </c>
      <c r="I809" s="360" t="s">
        <v>128</v>
      </c>
      <c r="J809" s="361">
        <v>13.6</v>
      </c>
      <c r="K809" s="360" t="s">
        <v>494</v>
      </c>
      <c r="L809" s="360">
        <v>4902298612</v>
      </c>
      <c r="P809" s="360" t="s">
        <v>594</v>
      </c>
      <c r="R809" s="362" t="s">
        <v>594</v>
      </c>
      <c r="S809" s="360" t="s">
        <v>595</v>
      </c>
      <c r="T809" s="360">
        <v>1058</v>
      </c>
      <c r="U809" s="360" t="s">
        <v>480</v>
      </c>
      <c r="V809" s="360" t="s">
        <v>317</v>
      </c>
      <c r="W809" s="360">
        <v>1000</v>
      </c>
    </row>
    <row r="810" spans="1:23">
      <c r="A810" s="360" t="s">
        <v>1408</v>
      </c>
      <c r="B810" s="360">
        <v>2013</v>
      </c>
      <c r="C810" s="360">
        <v>1</v>
      </c>
      <c r="D810" s="360">
        <v>136670386</v>
      </c>
      <c r="E810" s="360">
        <v>5012000</v>
      </c>
      <c r="F810" s="360">
        <v>517000</v>
      </c>
      <c r="G810" s="360">
        <v>0</v>
      </c>
      <c r="H810" s="360">
        <v>516300</v>
      </c>
      <c r="I810" s="360" t="s">
        <v>128</v>
      </c>
      <c r="J810" s="361">
        <v>13.46</v>
      </c>
      <c r="K810" s="360" t="s">
        <v>494</v>
      </c>
      <c r="L810" s="360">
        <v>4902298611</v>
      </c>
      <c r="P810" s="360" t="s">
        <v>594</v>
      </c>
      <c r="R810" s="362" t="s">
        <v>594</v>
      </c>
      <c r="S810" s="360" t="s">
        <v>595</v>
      </c>
      <c r="T810" s="360">
        <v>1058</v>
      </c>
      <c r="U810" s="360" t="s">
        <v>480</v>
      </c>
      <c r="V810" s="360" t="s">
        <v>317</v>
      </c>
      <c r="W810" s="360">
        <v>1000</v>
      </c>
    </row>
    <row r="811" spans="1:23">
      <c r="A811" s="360" t="s">
        <v>1408</v>
      </c>
      <c r="B811" s="360">
        <v>2013</v>
      </c>
      <c r="C811" s="360">
        <v>1</v>
      </c>
      <c r="D811" s="360">
        <v>136670390</v>
      </c>
      <c r="E811" s="360">
        <v>5012000</v>
      </c>
      <c r="F811" s="360">
        <v>517000</v>
      </c>
      <c r="G811" s="360">
        <v>0</v>
      </c>
      <c r="H811" s="360">
        <v>516300</v>
      </c>
      <c r="I811" s="360" t="s">
        <v>128</v>
      </c>
      <c r="J811" s="361">
        <v>43.46</v>
      </c>
      <c r="K811" s="360" t="s">
        <v>494</v>
      </c>
      <c r="L811" s="360">
        <v>4902298614</v>
      </c>
      <c r="P811" s="360" t="s">
        <v>594</v>
      </c>
      <c r="R811" s="362" t="s">
        <v>594</v>
      </c>
      <c r="S811" s="360" t="s">
        <v>595</v>
      </c>
      <c r="T811" s="360">
        <v>1058</v>
      </c>
      <c r="U811" s="360" t="s">
        <v>480</v>
      </c>
      <c r="V811" s="360" t="s">
        <v>317</v>
      </c>
      <c r="W811" s="360">
        <v>1000</v>
      </c>
    </row>
    <row r="812" spans="1:23">
      <c r="A812" s="360" t="s">
        <v>1408</v>
      </c>
      <c r="B812" s="360">
        <v>2013</v>
      </c>
      <c r="C812" s="360">
        <v>1</v>
      </c>
      <c r="D812" s="360">
        <v>136673925</v>
      </c>
      <c r="E812" s="360">
        <v>5012000</v>
      </c>
      <c r="F812" s="360">
        <v>517000</v>
      </c>
      <c r="G812" s="360">
        <v>0</v>
      </c>
      <c r="H812" s="360">
        <v>516900</v>
      </c>
      <c r="I812" s="360" t="s">
        <v>139</v>
      </c>
      <c r="J812" s="361">
        <v>3.76</v>
      </c>
      <c r="K812" s="360" t="s">
        <v>494</v>
      </c>
      <c r="L812" s="360">
        <v>4902299007</v>
      </c>
      <c r="P812" s="360" t="s">
        <v>594</v>
      </c>
      <c r="R812" s="362" t="s">
        <v>594</v>
      </c>
      <c r="S812" s="360" t="s">
        <v>595</v>
      </c>
      <c r="T812" s="360">
        <v>1058</v>
      </c>
      <c r="U812" s="360" t="s">
        <v>480</v>
      </c>
      <c r="V812" s="360" t="s">
        <v>317</v>
      </c>
      <c r="W812" s="360">
        <v>1000</v>
      </c>
    </row>
    <row r="813" spans="1:23">
      <c r="A813" s="360" t="s">
        <v>1408</v>
      </c>
      <c r="B813" s="360">
        <v>2013</v>
      </c>
      <c r="C813" s="360">
        <v>1</v>
      </c>
      <c r="D813" s="360">
        <v>136455301</v>
      </c>
      <c r="E813" s="360">
        <v>5012000</v>
      </c>
      <c r="F813" s="360">
        <v>250</v>
      </c>
      <c r="G813" s="360">
        <v>0</v>
      </c>
      <c r="H813" s="360">
        <v>530190</v>
      </c>
      <c r="I813" s="360" t="s">
        <v>143</v>
      </c>
      <c r="J813" s="361">
        <v>8518.0400000000009</v>
      </c>
      <c r="K813" s="360" t="s">
        <v>91</v>
      </c>
      <c r="L813" s="360">
        <v>1902893611</v>
      </c>
      <c r="M813" s="360">
        <v>138367</v>
      </c>
      <c r="N813" s="360" t="s">
        <v>482</v>
      </c>
      <c r="P813" s="360" t="s">
        <v>596</v>
      </c>
      <c r="R813" s="362" t="s">
        <v>596</v>
      </c>
      <c r="S813" s="360" t="s">
        <v>597</v>
      </c>
      <c r="T813" s="360">
        <v>1063</v>
      </c>
      <c r="U813" s="360" t="s">
        <v>509</v>
      </c>
      <c r="V813" s="360" t="s">
        <v>317</v>
      </c>
      <c r="W813" s="360">
        <v>1000</v>
      </c>
    </row>
    <row r="814" spans="1:23">
      <c r="A814" s="360" t="s">
        <v>1408</v>
      </c>
      <c r="B814" s="360">
        <v>2013</v>
      </c>
      <c r="C814" s="360">
        <v>1</v>
      </c>
      <c r="D814" s="360">
        <v>135639413</v>
      </c>
      <c r="E814" s="360">
        <v>5012000</v>
      </c>
      <c r="F814" s="360">
        <v>300</v>
      </c>
      <c r="G814" s="360">
        <v>0</v>
      </c>
      <c r="H814" s="360">
        <v>610003</v>
      </c>
      <c r="I814" s="360" t="s">
        <v>189</v>
      </c>
      <c r="J814" s="361">
        <v>348</v>
      </c>
      <c r="L814" s="360">
        <v>1209514</v>
      </c>
      <c r="P814" s="360" t="s">
        <v>598</v>
      </c>
      <c r="R814" s="362" t="s">
        <v>598</v>
      </c>
      <c r="S814" s="360" t="s">
        <v>599</v>
      </c>
      <c r="T814" s="360">
        <v>1066</v>
      </c>
      <c r="U814" s="360" t="s">
        <v>489</v>
      </c>
      <c r="V814" s="360" t="s">
        <v>317</v>
      </c>
      <c r="W814" s="360">
        <v>1000</v>
      </c>
    </row>
    <row r="815" spans="1:23">
      <c r="A815" s="360" t="s">
        <v>1408</v>
      </c>
      <c r="B815" s="360">
        <v>2013</v>
      </c>
      <c r="C815" s="360">
        <v>1</v>
      </c>
      <c r="D815" s="360">
        <v>135684246</v>
      </c>
      <c r="E815" s="360">
        <v>5012000</v>
      </c>
      <c r="F815" s="360">
        <v>300</v>
      </c>
      <c r="G815" s="360">
        <v>0</v>
      </c>
      <c r="H815" s="360">
        <v>610003</v>
      </c>
      <c r="I815" s="360" t="s">
        <v>189</v>
      </c>
      <c r="J815" s="361">
        <v>406</v>
      </c>
      <c r="L815" s="360">
        <v>1209514</v>
      </c>
      <c r="P815" s="360" t="s">
        <v>598</v>
      </c>
      <c r="R815" s="362" t="s">
        <v>598</v>
      </c>
      <c r="S815" s="360" t="s">
        <v>599</v>
      </c>
      <c r="T815" s="360">
        <v>1066</v>
      </c>
      <c r="U815" s="360" t="s">
        <v>489</v>
      </c>
      <c r="V815" s="360" t="s">
        <v>317</v>
      </c>
      <c r="W815" s="360">
        <v>1000</v>
      </c>
    </row>
    <row r="816" spans="1:23">
      <c r="A816" s="360" t="s">
        <v>1408</v>
      </c>
      <c r="B816" s="360">
        <v>2013</v>
      </c>
      <c r="C816" s="360">
        <v>1</v>
      </c>
      <c r="D816" s="360">
        <v>136142516</v>
      </c>
      <c r="E816" s="360">
        <v>5012000</v>
      </c>
      <c r="F816" s="360">
        <v>300</v>
      </c>
      <c r="G816" s="360">
        <v>0</v>
      </c>
      <c r="H816" s="360">
        <v>610003</v>
      </c>
      <c r="I816" s="360" t="s">
        <v>189</v>
      </c>
      <c r="J816" s="361">
        <v>232</v>
      </c>
      <c r="L816" s="360">
        <v>1209514</v>
      </c>
      <c r="P816" s="360" t="s">
        <v>598</v>
      </c>
      <c r="R816" s="362" t="s">
        <v>598</v>
      </c>
      <c r="S816" s="360" t="s">
        <v>599</v>
      </c>
      <c r="T816" s="360">
        <v>1066</v>
      </c>
      <c r="U816" s="360" t="s">
        <v>489</v>
      </c>
      <c r="V816" s="360" t="s">
        <v>317</v>
      </c>
      <c r="W816" s="360">
        <v>1000</v>
      </c>
    </row>
    <row r="817" spans="1:23">
      <c r="A817" s="360" t="s">
        <v>1408</v>
      </c>
      <c r="B817" s="360">
        <v>2013</v>
      </c>
      <c r="C817" s="360">
        <v>1</v>
      </c>
      <c r="D817" s="360">
        <v>136402689</v>
      </c>
      <c r="E817" s="360">
        <v>5012000</v>
      </c>
      <c r="F817" s="360">
        <v>300</v>
      </c>
      <c r="G817" s="360">
        <v>0</v>
      </c>
      <c r="H817" s="360">
        <v>610003</v>
      </c>
      <c r="I817" s="360" t="s">
        <v>189</v>
      </c>
      <c r="J817" s="361">
        <v>290</v>
      </c>
      <c r="L817" s="360">
        <v>1209514</v>
      </c>
      <c r="P817" s="360" t="s">
        <v>598</v>
      </c>
      <c r="R817" s="362" t="s">
        <v>598</v>
      </c>
      <c r="S817" s="360" t="s">
        <v>599</v>
      </c>
      <c r="T817" s="360">
        <v>1066</v>
      </c>
      <c r="U817" s="360" t="s">
        <v>489</v>
      </c>
      <c r="V817" s="360" t="s">
        <v>317</v>
      </c>
      <c r="W817" s="360">
        <v>1000</v>
      </c>
    </row>
    <row r="818" spans="1:23">
      <c r="A818" s="360" t="s">
        <v>1408</v>
      </c>
      <c r="B818" s="360">
        <v>2013</v>
      </c>
      <c r="C818" s="360">
        <v>1</v>
      </c>
      <c r="D818" s="360">
        <v>136402690</v>
      </c>
      <c r="E818" s="360">
        <v>5012000</v>
      </c>
      <c r="F818" s="360">
        <v>300</v>
      </c>
      <c r="G818" s="360">
        <v>0</v>
      </c>
      <c r="H818" s="360">
        <v>610003</v>
      </c>
      <c r="I818" s="360" t="s">
        <v>189</v>
      </c>
      <c r="J818" s="361">
        <v>464</v>
      </c>
      <c r="L818" s="360">
        <v>1209514</v>
      </c>
      <c r="P818" s="360" t="s">
        <v>598</v>
      </c>
      <c r="R818" s="362" t="s">
        <v>598</v>
      </c>
      <c r="S818" s="360" t="s">
        <v>599</v>
      </c>
      <c r="T818" s="360">
        <v>1066</v>
      </c>
      <c r="U818" s="360" t="s">
        <v>489</v>
      </c>
      <c r="V818" s="360" t="s">
        <v>317</v>
      </c>
      <c r="W818" s="360">
        <v>1000</v>
      </c>
    </row>
    <row r="819" spans="1:23">
      <c r="A819" s="360" t="s">
        <v>1408</v>
      </c>
      <c r="B819" s="360">
        <v>2013</v>
      </c>
      <c r="C819" s="360">
        <v>1</v>
      </c>
      <c r="D819" s="360">
        <v>136402691</v>
      </c>
      <c r="E819" s="360">
        <v>5012000</v>
      </c>
      <c r="F819" s="360">
        <v>300</v>
      </c>
      <c r="G819" s="360">
        <v>0</v>
      </c>
      <c r="H819" s="360">
        <v>610001</v>
      </c>
      <c r="I819" s="360" t="s">
        <v>187</v>
      </c>
      <c r="J819" s="361">
        <v>320</v>
      </c>
      <c r="L819" s="360">
        <v>1209514</v>
      </c>
      <c r="P819" s="360" t="s">
        <v>598</v>
      </c>
      <c r="R819" s="362" t="s">
        <v>598</v>
      </c>
      <c r="S819" s="360" t="s">
        <v>599</v>
      </c>
      <c r="T819" s="360">
        <v>1066</v>
      </c>
      <c r="U819" s="360" t="s">
        <v>489</v>
      </c>
      <c r="V819" s="360" t="s">
        <v>317</v>
      </c>
      <c r="W819" s="360">
        <v>1000</v>
      </c>
    </row>
    <row r="820" spans="1:23">
      <c r="A820" s="360" t="s">
        <v>1408</v>
      </c>
      <c r="B820" s="360">
        <v>2013</v>
      </c>
      <c r="C820" s="360">
        <v>1</v>
      </c>
      <c r="D820" s="360">
        <v>136435256</v>
      </c>
      <c r="E820" s="360">
        <v>5012000</v>
      </c>
      <c r="F820" s="360">
        <v>300</v>
      </c>
      <c r="G820" s="360">
        <v>0</v>
      </c>
      <c r="H820" s="360">
        <v>610003</v>
      </c>
      <c r="I820" s="360" t="s">
        <v>189</v>
      </c>
      <c r="J820" s="361">
        <v>464</v>
      </c>
      <c r="L820" s="360">
        <v>36503311</v>
      </c>
      <c r="P820" s="360" t="s">
        <v>598</v>
      </c>
      <c r="R820" s="362" t="s">
        <v>598</v>
      </c>
      <c r="S820" s="360" t="s">
        <v>599</v>
      </c>
      <c r="T820" s="360">
        <v>1066</v>
      </c>
      <c r="U820" s="360" t="s">
        <v>489</v>
      </c>
      <c r="V820" s="360" t="s">
        <v>317</v>
      </c>
      <c r="W820" s="360">
        <v>1000</v>
      </c>
    </row>
    <row r="821" spans="1:23">
      <c r="A821" s="360" t="s">
        <v>1408</v>
      </c>
      <c r="B821" s="360">
        <v>2013</v>
      </c>
      <c r="C821" s="360">
        <v>1</v>
      </c>
      <c r="D821" s="360">
        <v>136435257</v>
      </c>
      <c r="E821" s="360">
        <v>5012000</v>
      </c>
      <c r="F821" s="360">
        <v>300</v>
      </c>
      <c r="G821" s="360">
        <v>0</v>
      </c>
      <c r="H821" s="360">
        <v>610003</v>
      </c>
      <c r="I821" s="360" t="s">
        <v>189</v>
      </c>
      <c r="J821" s="361">
        <v>464</v>
      </c>
      <c r="L821" s="360">
        <v>36503312</v>
      </c>
      <c r="P821" s="360" t="s">
        <v>598</v>
      </c>
      <c r="R821" s="362" t="s">
        <v>598</v>
      </c>
      <c r="S821" s="360" t="s">
        <v>599</v>
      </c>
      <c r="T821" s="360">
        <v>1066</v>
      </c>
      <c r="U821" s="360" t="s">
        <v>489</v>
      </c>
      <c r="V821" s="360" t="s">
        <v>317</v>
      </c>
      <c r="W821" s="360">
        <v>1000</v>
      </c>
    </row>
    <row r="822" spans="1:23">
      <c r="A822" s="360" t="s">
        <v>1408</v>
      </c>
      <c r="B822" s="360">
        <v>2013</v>
      </c>
      <c r="C822" s="360">
        <v>1</v>
      </c>
      <c r="D822" s="360">
        <v>136435258</v>
      </c>
      <c r="E822" s="360">
        <v>5012000</v>
      </c>
      <c r="F822" s="360">
        <v>300</v>
      </c>
      <c r="G822" s="360">
        <v>0</v>
      </c>
      <c r="H822" s="360">
        <v>610003</v>
      </c>
      <c r="I822" s="360" t="s">
        <v>189</v>
      </c>
      <c r="J822" s="361">
        <v>464</v>
      </c>
      <c r="L822" s="360">
        <v>36503313</v>
      </c>
      <c r="P822" s="360" t="s">
        <v>598</v>
      </c>
      <c r="R822" s="362" t="s">
        <v>598</v>
      </c>
      <c r="S822" s="360" t="s">
        <v>599</v>
      </c>
      <c r="T822" s="360">
        <v>1066</v>
      </c>
      <c r="U822" s="360" t="s">
        <v>489</v>
      </c>
      <c r="V822" s="360" t="s">
        <v>317</v>
      </c>
      <c r="W822" s="360">
        <v>1000</v>
      </c>
    </row>
    <row r="823" spans="1:23">
      <c r="A823" s="360" t="s">
        <v>1408</v>
      </c>
      <c r="B823" s="360">
        <v>2013</v>
      </c>
      <c r="C823" s="360">
        <v>1</v>
      </c>
      <c r="D823" s="360">
        <v>136435259</v>
      </c>
      <c r="E823" s="360">
        <v>5012000</v>
      </c>
      <c r="F823" s="360">
        <v>300</v>
      </c>
      <c r="G823" s="360">
        <v>0</v>
      </c>
      <c r="H823" s="360">
        <v>610003</v>
      </c>
      <c r="I823" s="360" t="s">
        <v>189</v>
      </c>
      <c r="J823" s="361">
        <v>464</v>
      </c>
      <c r="L823" s="360">
        <v>36503314</v>
      </c>
      <c r="P823" s="360" t="s">
        <v>598</v>
      </c>
      <c r="R823" s="362" t="s">
        <v>598</v>
      </c>
      <c r="S823" s="360" t="s">
        <v>599</v>
      </c>
      <c r="T823" s="360">
        <v>1066</v>
      </c>
      <c r="U823" s="360" t="s">
        <v>489</v>
      </c>
      <c r="V823" s="360" t="s">
        <v>317</v>
      </c>
      <c r="W823" s="360">
        <v>1000</v>
      </c>
    </row>
    <row r="824" spans="1:23">
      <c r="A824" s="360" t="s">
        <v>1408</v>
      </c>
      <c r="B824" s="360">
        <v>2013</v>
      </c>
      <c r="C824" s="360">
        <v>1</v>
      </c>
      <c r="D824" s="360">
        <v>136435253</v>
      </c>
      <c r="E824" s="360">
        <v>5012000</v>
      </c>
      <c r="F824" s="360">
        <v>300</v>
      </c>
      <c r="G824" s="360">
        <v>0</v>
      </c>
      <c r="H824" s="360">
        <v>610003</v>
      </c>
      <c r="I824" s="360" t="s">
        <v>189</v>
      </c>
      <c r="J824" s="361">
        <v>464</v>
      </c>
      <c r="L824" s="360">
        <v>36503308</v>
      </c>
      <c r="P824" s="360" t="s">
        <v>598</v>
      </c>
      <c r="R824" s="362" t="s">
        <v>598</v>
      </c>
      <c r="S824" s="360" t="s">
        <v>599</v>
      </c>
      <c r="T824" s="360">
        <v>1066</v>
      </c>
      <c r="U824" s="360" t="s">
        <v>489</v>
      </c>
      <c r="V824" s="360" t="s">
        <v>317</v>
      </c>
      <c r="W824" s="360">
        <v>1000</v>
      </c>
    </row>
    <row r="825" spans="1:23">
      <c r="A825" s="360" t="s">
        <v>1408</v>
      </c>
      <c r="B825" s="360">
        <v>2013</v>
      </c>
      <c r="C825" s="360">
        <v>1</v>
      </c>
      <c r="D825" s="360">
        <v>136435254</v>
      </c>
      <c r="E825" s="360">
        <v>5012000</v>
      </c>
      <c r="F825" s="360">
        <v>300</v>
      </c>
      <c r="G825" s="360">
        <v>0</v>
      </c>
      <c r="H825" s="360">
        <v>610003</v>
      </c>
      <c r="I825" s="360" t="s">
        <v>189</v>
      </c>
      <c r="J825" s="361">
        <v>464</v>
      </c>
      <c r="L825" s="360">
        <v>36503309</v>
      </c>
      <c r="P825" s="360" t="s">
        <v>598</v>
      </c>
      <c r="R825" s="362" t="s">
        <v>598</v>
      </c>
      <c r="S825" s="360" t="s">
        <v>599</v>
      </c>
      <c r="T825" s="360">
        <v>1066</v>
      </c>
      <c r="U825" s="360" t="s">
        <v>489</v>
      </c>
      <c r="V825" s="360" t="s">
        <v>317</v>
      </c>
      <c r="W825" s="360">
        <v>1000</v>
      </c>
    </row>
    <row r="826" spans="1:23">
      <c r="A826" s="360" t="s">
        <v>1408</v>
      </c>
      <c r="B826" s="360">
        <v>2013</v>
      </c>
      <c r="C826" s="360">
        <v>1</v>
      </c>
      <c r="D826" s="360">
        <v>136435255</v>
      </c>
      <c r="E826" s="360">
        <v>5012000</v>
      </c>
      <c r="F826" s="360">
        <v>300</v>
      </c>
      <c r="G826" s="360">
        <v>0</v>
      </c>
      <c r="H826" s="360">
        <v>610003</v>
      </c>
      <c r="I826" s="360" t="s">
        <v>189</v>
      </c>
      <c r="J826" s="361">
        <v>464</v>
      </c>
      <c r="L826" s="360">
        <v>36503310</v>
      </c>
      <c r="P826" s="360" t="s">
        <v>598</v>
      </c>
      <c r="R826" s="362" t="s">
        <v>598</v>
      </c>
      <c r="S826" s="360" t="s">
        <v>599</v>
      </c>
      <c r="T826" s="360">
        <v>1066</v>
      </c>
      <c r="U826" s="360" t="s">
        <v>489</v>
      </c>
      <c r="V826" s="360" t="s">
        <v>317</v>
      </c>
      <c r="W826" s="360">
        <v>1000</v>
      </c>
    </row>
    <row r="827" spans="1:23">
      <c r="A827" s="360" t="s">
        <v>1408</v>
      </c>
      <c r="B827" s="360">
        <v>2013</v>
      </c>
      <c r="C827" s="360">
        <v>1</v>
      </c>
      <c r="D827" s="360">
        <v>136435284</v>
      </c>
      <c r="E827" s="360">
        <v>5012000</v>
      </c>
      <c r="F827" s="360">
        <v>300</v>
      </c>
      <c r="G827" s="360">
        <v>0</v>
      </c>
      <c r="H827" s="360">
        <v>610003</v>
      </c>
      <c r="I827" s="360" t="s">
        <v>189</v>
      </c>
      <c r="J827" s="361">
        <v>464</v>
      </c>
      <c r="L827" s="360">
        <v>36503356</v>
      </c>
      <c r="P827" s="360" t="s">
        <v>598</v>
      </c>
      <c r="R827" s="362" t="s">
        <v>598</v>
      </c>
      <c r="S827" s="360" t="s">
        <v>599</v>
      </c>
      <c r="T827" s="360">
        <v>1066</v>
      </c>
      <c r="U827" s="360" t="s">
        <v>489</v>
      </c>
      <c r="V827" s="360" t="s">
        <v>317</v>
      </c>
      <c r="W827" s="360">
        <v>1000</v>
      </c>
    </row>
    <row r="828" spans="1:23">
      <c r="A828" s="360" t="s">
        <v>1408</v>
      </c>
      <c r="B828" s="360">
        <v>2013</v>
      </c>
      <c r="C828" s="360">
        <v>1</v>
      </c>
      <c r="D828" s="360">
        <v>136435285</v>
      </c>
      <c r="E828" s="360">
        <v>5012000</v>
      </c>
      <c r="F828" s="360">
        <v>300</v>
      </c>
      <c r="G828" s="360">
        <v>0</v>
      </c>
      <c r="H828" s="360">
        <v>610003</v>
      </c>
      <c r="I828" s="360" t="s">
        <v>189</v>
      </c>
      <c r="J828" s="361">
        <v>464</v>
      </c>
      <c r="L828" s="360">
        <v>36503357</v>
      </c>
      <c r="P828" s="360" t="s">
        <v>598</v>
      </c>
      <c r="R828" s="362" t="s">
        <v>598</v>
      </c>
      <c r="S828" s="360" t="s">
        <v>599</v>
      </c>
      <c r="T828" s="360">
        <v>1066</v>
      </c>
      <c r="U828" s="360" t="s">
        <v>489</v>
      </c>
      <c r="V828" s="360" t="s">
        <v>317</v>
      </c>
      <c r="W828" s="360">
        <v>1000</v>
      </c>
    </row>
    <row r="829" spans="1:23">
      <c r="A829" s="360" t="s">
        <v>1408</v>
      </c>
      <c r="B829" s="360">
        <v>2013</v>
      </c>
      <c r="C829" s="360">
        <v>1</v>
      </c>
      <c r="D829" s="360">
        <v>136435286</v>
      </c>
      <c r="E829" s="360">
        <v>5012000</v>
      </c>
      <c r="F829" s="360">
        <v>300</v>
      </c>
      <c r="G829" s="360">
        <v>0</v>
      </c>
      <c r="H829" s="360">
        <v>610003</v>
      </c>
      <c r="I829" s="360" t="s">
        <v>189</v>
      </c>
      <c r="J829" s="361">
        <v>464</v>
      </c>
      <c r="L829" s="360">
        <v>36503358</v>
      </c>
      <c r="P829" s="360" t="s">
        <v>598</v>
      </c>
      <c r="R829" s="362" t="s">
        <v>598</v>
      </c>
      <c r="S829" s="360" t="s">
        <v>599</v>
      </c>
      <c r="T829" s="360">
        <v>1066</v>
      </c>
      <c r="U829" s="360" t="s">
        <v>489</v>
      </c>
      <c r="V829" s="360" t="s">
        <v>317</v>
      </c>
      <c r="W829" s="360">
        <v>1000</v>
      </c>
    </row>
    <row r="830" spans="1:23">
      <c r="A830" s="360" t="s">
        <v>1408</v>
      </c>
      <c r="B830" s="360">
        <v>2013</v>
      </c>
      <c r="C830" s="360">
        <v>1</v>
      </c>
      <c r="D830" s="360">
        <v>136435287</v>
      </c>
      <c r="E830" s="360">
        <v>5012000</v>
      </c>
      <c r="F830" s="360">
        <v>300</v>
      </c>
      <c r="G830" s="360">
        <v>0</v>
      </c>
      <c r="H830" s="360">
        <v>610003</v>
      </c>
      <c r="I830" s="360" t="s">
        <v>189</v>
      </c>
      <c r="J830" s="361">
        <v>464</v>
      </c>
      <c r="L830" s="360">
        <v>36503359</v>
      </c>
      <c r="P830" s="360" t="s">
        <v>598</v>
      </c>
      <c r="R830" s="362" t="s">
        <v>598</v>
      </c>
      <c r="S830" s="360" t="s">
        <v>599</v>
      </c>
      <c r="T830" s="360">
        <v>1066</v>
      </c>
      <c r="U830" s="360" t="s">
        <v>489</v>
      </c>
      <c r="V830" s="360" t="s">
        <v>317</v>
      </c>
      <c r="W830" s="360">
        <v>1000</v>
      </c>
    </row>
    <row r="831" spans="1:23">
      <c r="A831" s="360" t="s">
        <v>1408</v>
      </c>
      <c r="B831" s="360">
        <v>2013</v>
      </c>
      <c r="C831" s="360">
        <v>1</v>
      </c>
      <c r="D831" s="360">
        <v>136435288</v>
      </c>
      <c r="E831" s="360">
        <v>5012000</v>
      </c>
      <c r="F831" s="360">
        <v>300</v>
      </c>
      <c r="G831" s="360">
        <v>0</v>
      </c>
      <c r="H831" s="360">
        <v>610003</v>
      </c>
      <c r="I831" s="360" t="s">
        <v>189</v>
      </c>
      <c r="J831" s="361">
        <v>464</v>
      </c>
      <c r="L831" s="360">
        <v>36503360</v>
      </c>
      <c r="P831" s="360" t="s">
        <v>598</v>
      </c>
      <c r="R831" s="362" t="s">
        <v>598</v>
      </c>
      <c r="S831" s="360" t="s">
        <v>599</v>
      </c>
      <c r="T831" s="360">
        <v>1066</v>
      </c>
      <c r="U831" s="360" t="s">
        <v>489</v>
      </c>
      <c r="V831" s="360" t="s">
        <v>317</v>
      </c>
      <c r="W831" s="360">
        <v>1000</v>
      </c>
    </row>
    <row r="832" spans="1:23">
      <c r="A832" s="360" t="s">
        <v>1408</v>
      </c>
      <c r="B832" s="360">
        <v>2013</v>
      </c>
      <c r="C832" s="360">
        <v>1</v>
      </c>
      <c r="D832" s="360">
        <v>136435289</v>
      </c>
      <c r="E832" s="360">
        <v>5012000</v>
      </c>
      <c r="F832" s="360">
        <v>300</v>
      </c>
      <c r="G832" s="360">
        <v>0</v>
      </c>
      <c r="H832" s="360">
        <v>610003</v>
      </c>
      <c r="I832" s="360" t="s">
        <v>189</v>
      </c>
      <c r="J832" s="361">
        <v>464</v>
      </c>
      <c r="L832" s="360">
        <v>36503361</v>
      </c>
      <c r="P832" s="360" t="s">
        <v>598</v>
      </c>
      <c r="R832" s="362" t="s">
        <v>598</v>
      </c>
      <c r="S832" s="360" t="s">
        <v>599</v>
      </c>
      <c r="T832" s="360">
        <v>1066</v>
      </c>
      <c r="U832" s="360" t="s">
        <v>489</v>
      </c>
      <c r="V832" s="360" t="s">
        <v>317</v>
      </c>
      <c r="W832" s="360">
        <v>1000</v>
      </c>
    </row>
    <row r="833" spans="1:23">
      <c r="A833" s="360" t="s">
        <v>1408</v>
      </c>
      <c r="B833" s="360">
        <v>2013</v>
      </c>
      <c r="C833" s="360">
        <v>1</v>
      </c>
      <c r="D833" s="360">
        <v>136435290</v>
      </c>
      <c r="E833" s="360">
        <v>5012000</v>
      </c>
      <c r="F833" s="360">
        <v>300</v>
      </c>
      <c r="G833" s="360">
        <v>0</v>
      </c>
      <c r="H833" s="360">
        <v>610003</v>
      </c>
      <c r="I833" s="360" t="s">
        <v>189</v>
      </c>
      <c r="J833" s="361">
        <v>464</v>
      </c>
      <c r="L833" s="360">
        <v>36503362</v>
      </c>
      <c r="P833" s="360" t="s">
        <v>598</v>
      </c>
      <c r="R833" s="362" t="s">
        <v>598</v>
      </c>
      <c r="S833" s="360" t="s">
        <v>599</v>
      </c>
      <c r="T833" s="360">
        <v>1066</v>
      </c>
      <c r="U833" s="360" t="s">
        <v>489</v>
      </c>
      <c r="V833" s="360" t="s">
        <v>317</v>
      </c>
      <c r="W833" s="360">
        <v>1000</v>
      </c>
    </row>
    <row r="834" spans="1:23">
      <c r="A834" s="360" t="s">
        <v>1408</v>
      </c>
      <c r="B834" s="360">
        <v>2013</v>
      </c>
      <c r="C834" s="360">
        <v>1</v>
      </c>
      <c r="D834" s="360">
        <v>136435338</v>
      </c>
      <c r="E834" s="360">
        <v>5012000</v>
      </c>
      <c r="F834" s="360">
        <v>300</v>
      </c>
      <c r="G834" s="360">
        <v>0</v>
      </c>
      <c r="H834" s="360">
        <v>610003</v>
      </c>
      <c r="I834" s="360" t="s">
        <v>189</v>
      </c>
      <c r="J834" s="361">
        <v>464</v>
      </c>
      <c r="L834" s="360">
        <v>36503410</v>
      </c>
      <c r="P834" s="360" t="s">
        <v>598</v>
      </c>
      <c r="R834" s="362" t="s">
        <v>598</v>
      </c>
      <c r="S834" s="360" t="s">
        <v>599</v>
      </c>
      <c r="T834" s="360">
        <v>1066</v>
      </c>
      <c r="U834" s="360" t="s">
        <v>489</v>
      </c>
      <c r="V834" s="360" t="s">
        <v>317</v>
      </c>
      <c r="W834" s="360">
        <v>1000</v>
      </c>
    </row>
    <row r="835" spans="1:23">
      <c r="A835" s="360" t="s">
        <v>1408</v>
      </c>
      <c r="B835" s="360">
        <v>2013</v>
      </c>
      <c r="C835" s="360">
        <v>1</v>
      </c>
      <c r="D835" s="360">
        <v>136435339</v>
      </c>
      <c r="E835" s="360">
        <v>5012000</v>
      </c>
      <c r="F835" s="360">
        <v>300</v>
      </c>
      <c r="G835" s="360">
        <v>0</v>
      </c>
      <c r="H835" s="360">
        <v>610003</v>
      </c>
      <c r="I835" s="360" t="s">
        <v>189</v>
      </c>
      <c r="J835" s="361">
        <v>464</v>
      </c>
      <c r="L835" s="360">
        <v>36503411</v>
      </c>
      <c r="P835" s="360" t="s">
        <v>598</v>
      </c>
      <c r="R835" s="362" t="s">
        <v>598</v>
      </c>
      <c r="S835" s="360" t="s">
        <v>599</v>
      </c>
      <c r="T835" s="360">
        <v>1066</v>
      </c>
      <c r="U835" s="360" t="s">
        <v>489</v>
      </c>
      <c r="V835" s="360" t="s">
        <v>317</v>
      </c>
      <c r="W835" s="360">
        <v>1000</v>
      </c>
    </row>
    <row r="836" spans="1:23">
      <c r="A836" s="360" t="s">
        <v>1408</v>
      </c>
      <c r="B836" s="360">
        <v>2013</v>
      </c>
      <c r="C836" s="360">
        <v>1</v>
      </c>
      <c r="D836" s="360">
        <v>136435340</v>
      </c>
      <c r="E836" s="360">
        <v>5012000</v>
      </c>
      <c r="F836" s="360">
        <v>300</v>
      </c>
      <c r="G836" s="360">
        <v>0</v>
      </c>
      <c r="H836" s="360">
        <v>610003</v>
      </c>
      <c r="I836" s="360" t="s">
        <v>189</v>
      </c>
      <c r="J836" s="361">
        <v>464</v>
      </c>
      <c r="L836" s="360">
        <v>36503412</v>
      </c>
      <c r="P836" s="360" t="s">
        <v>598</v>
      </c>
      <c r="R836" s="362" t="s">
        <v>598</v>
      </c>
      <c r="S836" s="360" t="s">
        <v>599</v>
      </c>
      <c r="T836" s="360">
        <v>1066</v>
      </c>
      <c r="U836" s="360" t="s">
        <v>489</v>
      </c>
      <c r="V836" s="360" t="s">
        <v>317</v>
      </c>
      <c r="W836" s="360">
        <v>1000</v>
      </c>
    </row>
    <row r="837" spans="1:23">
      <c r="A837" s="360" t="s">
        <v>1408</v>
      </c>
      <c r="B837" s="360">
        <v>2013</v>
      </c>
      <c r="C837" s="360">
        <v>1</v>
      </c>
      <c r="D837" s="360">
        <v>136435341</v>
      </c>
      <c r="E837" s="360">
        <v>5012000</v>
      </c>
      <c r="F837" s="360">
        <v>300</v>
      </c>
      <c r="G837" s="360">
        <v>0</v>
      </c>
      <c r="H837" s="360">
        <v>610003</v>
      </c>
      <c r="I837" s="360" t="s">
        <v>189</v>
      </c>
      <c r="J837" s="361">
        <v>464</v>
      </c>
      <c r="L837" s="360">
        <v>36503413</v>
      </c>
      <c r="P837" s="360" t="s">
        <v>598</v>
      </c>
      <c r="R837" s="362" t="s">
        <v>598</v>
      </c>
      <c r="S837" s="360" t="s">
        <v>599</v>
      </c>
      <c r="T837" s="360">
        <v>1066</v>
      </c>
      <c r="U837" s="360" t="s">
        <v>489</v>
      </c>
      <c r="V837" s="360" t="s">
        <v>317</v>
      </c>
      <c r="W837" s="360">
        <v>1000</v>
      </c>
    </row>
    <row r="838" spans="1:23">
      <c r="A838" s="360" t="s">
        <v>1408</v>
      </c>
      <c r="B838" s="360">
        <v>2013</v>
      </c>
      <c r="C838" s="360">
        <v>1</v>
      </c>
      <c r="D838" s="360">
        <v>136435342</v>
      </c>
      <c r="E838" s="360">
        <v>5012000</v>
      </c>
      <c r="F838" s="360">
        <v>300</v>
      </c>
      <c r="G838" s="360">
        <v>0</v>
      </c>
      <c r="H838" s="360">
        <v>610003</v>
      </c>
      <c r="I838" s="360" t="s">
        <v>189</v>
      </c>
      <c r="J838" s="361">
        <v>464</v>
      </c>
      <c r="L838" s="360">
        <v>36503414</v>
      </c>
      <c r="P838" s="360" t="s">
        <v>598</v>
      </c>
      <c r="R838" s="362" t="s">
        <v>598</v>
      </c>
      <c r="S838" s="360" t="s">
        <v>599</v>
      </c>
      <c r="T838" s="360">
        <v>1066</v>
      </c>
      <c r="U838" s="360" t="s">
        <v>489</v>
      </c>
      <c r="V838" s="360" t="s">
        <v>317</v>
      </c>
      <c r="W838" s="360">
        <v>1000</v>
      </c>
    </row>
    <row r="839" spans="1:23">
      <c r="A839" s="360" t="s">
        <v>1408</v>
      </c>
      <c r="B839" s="360">
        <v>2013</v>
      </c>
      <c r="C839" s="360">
        <v>1</v>
      </c>
      <c r="D839" s="360">
        <v>136435343</v>
      </c>
      <c r="E839" s="360">
        <v>5012000</v>
      </c>
      <c r="F839" s="360">
        <v>300</v>
      </c>
      <c r="G839" s="360">
        <v>0</v>
      </c>
      <c r="H839" s="360">
        <v>610003</v>
      </c>
      <c r="I839" s="360" t="s">
        <v>189</v>
      </c>
      <c r="J839" s="361">
        <v>464</v>
      </c>
      <c r="L839" s="360">
        <v>36503415</v>
      </c>
      <c r="P839" s="360" t="s">
        <v>598</v>
      </c>
      <c r="R839" s="362" t="s">
        <v>598</v>
      </c>
      <c r="S839" s="360" t="s">
        <v>599</v>
      </c>
      <c r="T839" s="360">
        <v>1066</v>
      </c>
      <c r="U839" s="360" t="s">
        <v>489</v>
      </c>
      <c r="V839" s="360" t="s">
        <v>317</v>
      </c>
      <c r="W839" s="360">
        <v>1000</v>
      </c>
    </row>
    <row r="840" spans="1:23">
      <c r="A840" s="360" t="s">
        <v>1408</v>
      </c>
      <c r="B840" s="360">
        <v>2013</v>
      </c>
      <c r="C840" s="360">
        <v>1</v>
      </c>
      <c r="D840" s="360">
        <v>136435344</v>
      </c>
      <c r="E840" s="360">
        <v>5012000</v>
      </c>
      <c r="F840" s="360">
        <v>300</v>
      </c>
      <c r="G840" s="360">
        <v>0</v>
      </c>
      <c r="H840" s="360">
        <v>610003</v>
      </c>
      <c r="I840" s="360" t="s">
        <v>189</v>
      </c>
      <c r="J840" s="361">
        <v>464</v>
      </c>
      <c r="L840" s="360">
        <v>36503416</v>
      </c>
      <c r="P840" s="360" t="s">
        <v>598</v>
      </c>
      <c r="R840" s="362" t="s">
        <v>598</v>
      </c>
      <c r="S840" s="360" t="s">
        <v>599</v>
      </c>
      <c r="T840" s="360">
        <v>1066</v>
      </c>
      <c r="U840" s="360" t="s">
        <v>489</v>
      </c>
      <c r="V840" s="360" t="s">
        <v>317</v>
      </c>
      <c r="W840" s="360">
        <v>1000</v>
      </c>
    </row>
    <row r="841" spans="1:23">
      <c r="A841" s="360" t="s">
        <v>1408</v>
      </c>
      <c r="B841" s="360">
        <v>2013</v>
      </c>
      <c r="C841" s="360">
        <v>1</v>
      </c>
      <c r="D841" s="360">
        <v>136435345</v>
      </c>
      <c r="E841" s="360">
        <v>5012000</v>
      </c>
      <c r="F841" s="360">
        <v>300</v>
      </c>
      <c r="G841" s="360">
        <v>0</v>
      </c>
      <c r="H841" s="360">
        <v>610003</v>
      </c>
      <c r="I841" s="360" t="s">
        <v>189</v>
      </c>
      <c r="J841" s="361">
        <v>464</v>
      </c>
      <c r="L841" s="360">
        <v>36503417</v>
      </c>
      <c r="P841" s="360" t="s">
        <v>598</v>
      </c>
      <c r="R841" s="362" t="s">
        <v>598</v>
      </c>
      <c r="S841" s="360" t="s">
        <v>599</v>
      </c>
      <c r="T841" s="360">
        <v>1066</v>
      </c>
      <c r="U841" s="360" t="s">
        <v>489</v>
      </c>
      <c r="V841" s="360" t="s">
        <v>317</v>
      </c>
      <c r="W841" s="360">
        <v>1000</v>
      </c>
    </row>
    <row r="842" spans="1:23">
      <c r="A842" s="360" t="s">
        <v>1408</v>
      </c>
      <c r="B842" s="360">
        <v>2013</v>
      </c>
      <c r="C842" s="360">
        <v>1</v>
      </c>
      <c r="D842" s="360">
        <v>136439004</v>
      </c>
      <c r="E842" s="360">
        <v>5012000</v>
      </c>
      <c r="F842" s="360">
        <v>300</v>
      </c>
      <c r="G842" s="360">
        <v>0</v>
      </c>
      <c r="H842" s="360">
        <v>610001</v>
      </c>
      <c r="I842" s="360" t="s">
        <v>187</v>
      </c>
      <c r="J842" s="361">
        <v>320</v>
      </c>
      <c r="L842" s="360">
        <v>1209514</v>
      </c>
      <c r="P842" s="360" t="s">
        <v>598</v>
      </c>
      <c r="R842" s="362" t="s">
        <v>598</v>
      </c>
      <c r="S842" s="360" t="s">
        <v>599</v>
      </c>
      <c r="T842" s="360">
        <v>1066</v>
      </c>
      <c r="U842" s="360" t="s">
        <v>489</v>
      </c>
      <c r="V842" s="360" t="s">
        <v>317</v>
      </c>
      <c r="W842" s="360">
        <v>1000</v>
      </c>
    </row>
    <row r="843" spans="1:23">
      <c r="A843" s="360" t="s">
        <v>1408</v>
      </c>
      <c r="B843" s="360">
        <v>2013</v>
      </c>
      <c r="C843" s="360">
        <v>1</v>
      </c>
      <c r="D843" s="360">
        <v>136439005</v>
      </c>
      <c r="E843" s="360">
        <v>5012000</v>
      </c>
      <c r="F843" s="360">
        <v>300</v>
      </c>
      <c r="G843" s="360">
        <v>0</v>
      </c>
      <c r="H843" s="360">
        <v>610001</v>
      </c>
      <c r="I843" s="360" t="s">
        <v>187</v>
      </c>
      <c r="J843" s="361">
        <v>320</v>
      </c>
      <c r="L843" s="360">
        <v>1209514</v>
      </c>
      <c r="P843" s="360" t="s">
        <v>598</v>
      </c>
      <c r="R843" s="362" t="s">
        <v>598</v>
      </c>
      <c r="S843" s="360" t="s">
        <v>599</v>
      </c>
      <c r="T843" s="360">
        <v>1066</v>
      </c>
      <c r="U843" s="360" t="s">
        <v>489</v>
      </c>
      <c r="V843" s="360" t="s">
        <v>317</v>
      </c>
      <c r="W843" s="360">
        <v>1000</v>
      </c>
    </row>
    <row r="844" spans="1:23">
      <c r="A844" s="360" t="s">
        <v>1408</v>
      </c>
      <c r="B844" s="360">
        <v>2013</v>
      </c>
      <c r="C844" s="360">
        <v>1</v>
      </c>
      <c r="D844" s="360">
        <v>136439006</v>
      </c>
      <c r="E844" s="360">
        <v>5012000</v>
      </c>
      <c r="F844" s="360">
        <v>300</v>
      </c>
      <c r="G844" s="360">
        <v>0</v>
      </c>
      <c r="H844" s="360">
        <v>610001</v>
      </c>
      <c r="I844" s="360" t="s">
        <v>187</v>
      </c>
      <c r="J844" s="361">
        <v>320</v>
      </c>
      <c r="L844" s="360">
        <v>1209514</v>
      </c>
      <c r="P844" s="360" t="s">
        <v>598</v>
      </c>
      <c r="R844" s="362" t="s">
        <v>598</v>
      </c>
      <c r="S844" s="360" t="s">
        <v>599</v>
      </c>
      <c r="T844" s="360">
        <v>1066</v>
      </c>
      <c r="U844" s="360" t="s">
        <v>489</v>
      </c>
      <c r="V844" s="360" t="s">
        <v>317</v>
      </c>
      <c r="W844" s="360">
        <v>1000</v>
      </c>
    </row>
    <row r="845" spans="1:23">
      <c r="A845" s="360" t="s">
        <v>1408</v>
      </c>
      <c r="B845" s="360">
        <v>2013</v>
      </c>
      <c r="C845" s="360">
        <v>1</v>
      </c>
      <c r="D845" s="360">
        <v>136439007</v>
      </c>
      <c r="E845" s="360">
        <v>5012000</v>
      </c>
      <c r="F845" s="360">
        <v>300</v>
      </c>
      <c r="G845" s="360">
        <v>0</v>
      </c>
      <c r="H845" s="360">
        <v>610001</v>
      </c>
      <c r="I845" s="360" t="s">
        <v>187</v>
      </c>
      <c r="J845" s="361">
        <v>320</v>
      </c>
      <c r="L845" s="360">
        <v>1209514</v>
      </c>
      <c r="P845" s="360" t="s">
        <v>598</v>
      </c>
      <c r="R845" s="362" t="s">
        <v>598</v>
      </c>
      <c r="S845" s="360" t="s">
        <v>599</v>
      </c>
      <c r="T845" s="360">
        <v>1066</v>
      </c>
      <c r="U845" s="360" t="s">
        <v>489</v>
      </c>
      <c r="V845" s="360" t="s">
        <v>317</v>
      </c>
      <c r="W845" s="360">
        <v>1000</v>
      </c>
    </row>
    <row r="846" spans="1:23">
      <c r="A846" s="360" t="s">
        <v>1408</v>
      </c>
      <c r="B846" s="360">
        <v>2013</v>
      </c>
      <c r="C846" s="360">
        <v>1</v>
      </c>
      <c r="D846" s="360">
        <v>136439008</v>
      </c>
      <c r="E846" s="360">
        <v>5012000</v>
      </c>
      <c r="F846" s="360">
        <v>300</v>
      </c>
      <c r="G846" s="360">
        <v>0</v>
      </c>
      <c r="H846" s="360">
        <v>610001</v>
      </c>
      <c r="I846" s="360" t="s">
        <v>187</v>
      </c>
      <c r="J846" s="361">
        <v>320</v>
      </c>
      <c r="L846" s="360">
        <v>1209514</v>
      </c>
      <c r="P846" s="360" t="s">
        <v>598</v>
      </c>
      <c r="R846" s="362" t="s">
        <v>598</v>
      </c>
      <c r="S846" s="360" t="s">
        <v>599</v>
      </c>
      <c r="T846" s="360">
        <v>1066</v>
      </c>
      <c r="U846" s="360" t="s">
        <v>489</v>
      </c>
      <c r="V846" s="360" t="s">
        <v>317</v>
      </c>
      <c r="W846" s="360">
        <v>1000</v>
      </c>
    </row>
    <row r="847" spans="1:23">
      <c r="A847" s="360" t="s">
        <v>1408</v>
      </c>
      <c r="B847" s="360">
        <v>2013</v>
      </c>
      <c r="C847" s="360">
        <v>1</v>
      </c>
      <c r="D847" s="360">
        <v>136439009</v>
      </c>
      <c r="E847" s="360">
        <v>5012000</v>
      </c>
      <c r="F847" s="360">
        <v>300</v>
      </c>
      <c r="G847" s="360">
        <v>0</v>
      </c>
      <c r="H847" s="360">
        <v>610001</v>
      </c>
      <c r="I847" s="360" t="s">
        <v>187</v>
      </c>
      <c r="J847" s="361">
        <v>320</v>
      </c>
      <c r="L847" s="360">
        <v>1209514</v>
      </c>
      <c r="P847" s="360" t="s">
        <v>598</v>
      </c>
      <c r="R847" s="362" t="s">
        <v>598</v>
      </c>
      <c r="S847" s="360" t="s">
        <v>599</v>
      </c>
      <c r="T847" s="360">
        <v>1066</v>
      </c>
      <c r="U847" s="360" t="s">
        <v>489</v>
      </c>
      <c r="V847" s="360" t="s">
        <v>317</v>
      </c>
      <c r="W847" s="360">
        <v>1000</v>
      </c>
    </row>
    <row r="848" spans="1:23">
      <c r="A848" s="360" t="s">
        <v>1408</v>
      </c>
      <c r="B848" s="360">
        <v>2013</v>
      </c>
      <c r="C848" s="360">
        <v>1</v>
      </c>
      <c r="D848" s="360">
        <v>136439010</v>
      </c>
      <c r="E848" s="360">
        <v>5012000</v>
      </c>
      <c r="F848" s="360">
        <v>300</v>
      </c>
      <c r="G848" s="360">
        <v>0</v>
      </c>
      <c r="H848" s="360">
        <v>610001</v>
      </c>
      <c r="I848" s="360" t="s">
        <v>187</v>
      </c>
      <c r="J848" s="361">
        <v>320</v>
      </c>
      <c r="L848" s="360">
        <v>1209514</v>
      </c>
      <c r="P848" s="360" t="s">
        <v>598</v>
      </c>
      <c r="R848" s="362" t="s">
        <v>598</v>
      </c>
      <c r="S848" s="360" t="s">
        <v>599</v>
      </c>
      <c r="T848" s="360">
        <v>1066</v>
      </c>
      <c r="U848" s="360" t="s">
        <v>489</v>
      </c>
      <c r="V848" s="360" t="s">
        <v>317</v>
      </c>
      <c r="W848" s="360">
        <v>1000</v>
      </c>
    </row>
    <row r="849" spans="1:23">
      <c r="A849" s="360" t="s">
        <v>1408</v>
      </c>
      <c r="B849" s="360">
        <v>2013</v>
      </c>
      <c r="C849" s="360">
        <v>1</v>
      </c>
      <c r="D849" s="360">
        <v>136439011</v>
      </c>
      <c r="E849" s="360">
        <v>5012000</v>
      </c>
      <c r="F849" s="360">
        <v>300</v>
      </c>
      <c r="G849" s="360">
        <v>0</v>
      </c>
      <c r="H849" s="360">
        <v>610001</v>
      </c>
      <c r="I849" s="360" t="s">
        <v>187</v>
      </c>
      <c r="J849" s="361">
        <v>320</v>
      </c>
      <c r="L849" s="360">
        <v>1209514</v>
      </c>
      <c r="P849" s="360" t="s">
        <v>598</v>
      </c>
      <c r="R849" s="362" t="s">
        <v>598</v>
      </c>
      <c r="S849" s="360" t="s">
        <v>599</v>
      </c>
      <c r="T849" s="360">
        <v>1066</v>
      </c>
      <c r="U849" s="360" t="s">
        <v>489</v>
      </c>
      <c r="V849" s="360" t="s">
        <v>317</v>
      </c>
      <c r="W849" s="360">
        <v>1000</v>
      </c>
    </row>
    <row r="850" spans="1:23">
      <c r="A850" s="360" t="s">
        <v>1408</v>
      </c>
      <c r="B850" s="360">
        <v>2013</v>
      </c>
      <c r="C850" s="360">
        <v>1</v>
      </c>
      <c r="D850" s="360">
        <v>136439012</v>
      </c>
      <c r="E850" s="360">
        <v>5012000</v>
      </c>
      <c r="F850" s="360">
        <v>300</v>
      </c>
      <c r="G850" s="360">
        <v>0</v>
      </c>
      <c r="H850" s="360">
        <v>610001</v>
      </c>
      <c r="I850" s="360" t="s">
        <v>187</v>
      </c>
      <c r="J850" s="361">
        <v>320</v>
      </c>
      <c r="L850" s="360">
        <v>1209514</v>
      </c>
      <c r="P850" s="360" t="s">
        <v>598</v>
      </c>
      <c r="R850" s="362" t="s">
        <v>598</v>
      </c>
      <c r="S850" s="360" t="s">
        <v>599</v>
      </c>
      <c r="T850" s="360">
        <v>1066</v>
      </c>
      <c r="U850" s="360" t="s">
        <v>489</v>
      </c>
      <c r="V850" s="360" t="s">
        <v>317</v>
      </c>
      <c r="W850" s="360">
        <v>1000</v>
      </c>
    </row>
    <row r="851" spans="1:23">
      <c r="A851" s="360" t="s">
        <v>1408</v>
      </c>
      <c r="B851" s="360">
        <v>2013</v>
      </c>
      <c r="C851" s="360">
        <v>1</v>
      </c>
      <c r="D851" s="360">
        <v>136439013</v>
      </c>
      <c r="E851" s="360">
        <v>5012000</v>
      </c>
      <c r="F851" s="360">
        <v>300</v>
      </c>
      <c r="G851" s="360">
        <v>0</v>
      </c>
      <c r="H851" s="360">
        <v>610001</v>
      </c>
      <c r="I851" s="360" t="s">
        <v>187</v>
      </c>
      <c r="J851" s="361">
        <v>320</v>
      </c>
      <c r="L851" s="360">
        <v>1209514</v>
      </c>
      <c r="P851" s="360" t="s">
        <v>598</v>
      </c>
      <c r="R851" s="362" t="s">
        <v>598</v>
      </c>
      <c r="S851" s="360" t="s">
        <v>599</v>
      </c>
      <c r="T851" s="360">
        <v>1066</v>
      </c>
      <c r="U851" s="360" t="s">
        <v>489</v>
      </c>
      <c r="V851" s="360" t="s">
        <v>317</v>
      </c>
      <c r="W851" s="360">
        <v>1000</v>
      </c>
    </row>
    <row r="852" spans="1:23">
      <c r="A852" s="360" t="s">
        <v>1408</v>
      </c>
      <c r="B852" s="360">
        <v>2013</v>
      </c>
      <c r="C852" s="360">
        <v>1</v>
      </c>
      <c r="D852" s="360">
        <v>136439014</v>
      </c>
      <c r="E852" s="360">
        <v>5012000</v>
      </c>
      <c r="F852" s="360">
        <v>300</v>
      </c>
      <c r="G852" s="360">
        <v>0</v>
      </c>
      <c r="H852" s="360">
        <v>610001</v>
      </c>
      <c r="I852" s="360" t="s">
        <v>187</v>
      </c>
      <c r="J852" s="361">
        <v>320</v>
      </c>
      <c r="L852" s="360">
        <v>1209514</v>
      </c>
      <c r="P852" s="360" t="s">
        <v>598</v>
      </c>
      <c r="R852" s="362" t="s">
        <v>598</v>
      </c>
      <c r="S852" s="360" t="s">
        <v>599</v>
      </c>
      <c r="T852" s="360">
        <v>1066</v>
      </c>
      <c r="U852" s="360" t="s">
        <v>489</v>
      </c>
      <c r="V852" s="360" t="s">
        <v>317</v>
      </c>
      <c r="W852" s="360">
        <v>1000</v>
      </c>
    </row>
    <row r="853" spans="1:23">
      <c r="A853" s="360" t="s">
        <v>1408</v>
      </c>
      <c r="B853" s="360">
        <v>2013</v>
      </c>
      <c r="C853" s="360">
        <v>1</v>
      </c>
      <c r="D853" s="360">
        <v>136439015</v>
      </c>
      <c r="E853" s="360">
        <v>5012000</v>
      </c>
      <c r="F853" s="360">
        <v>300</v>
      </c>
      <c r="G853" s="360">
        <v>0</v>
      </c>
      <c r="H853" s="360">
        <v>610001</v>
      </c>
      <c r="I853" s="360" t="s">
        <v>187</v>
      </c>
      <c r="J853" s="361">
        <v>320</v>
      </c>
      <c r="L853" s="360">
        <v>1209514</v>
      </c>
      <c r="P853" s="360" t="s">
        <v>598</v>
      </c>
      <c r="R853" s="362" t="s">
        <v>598</v>
      </c>
      <c r="S853" s="360" t="s">
        <v>599</v>
      </c>
      <c r="T853" s="360">
        <v>1066</v>
      </c>
      <c r="U853" s="360" t="s">
        <v>489</v>
      </c>
      <c r="V853" s="360" t="s">
        <v>317</v>
      </c>
      <c r="W853" s="360">
        <v>1000</v>
      </c>
    </row>
    <row r="854" spans="1:23">
      <c r="A854" s="360" t="s">
        <v>1408</v>
      </c>
      <c r="B854" s="360">
        <v>2013</v>
      </c>
      <c r="C854" s="360">
        <v>1</v>
      </c>
      <c r="D854" s="360">
        <v>136439016</v>
      </c>
      <c r="E854" s="360">
        <v>5012000</v>
      </c>
      <c r="F854" s="360">
        <v>300</v>
      </c>
      <c r="G854" s="360">
        <v>0</v>
      </c>
      <c r="H854" s="360">
        <v>610003</v>
      </c>
      <c r="I854" s="360" t="s">
        <v>189</v>
      </c>
      <c r="J854" s="361">
        <v>464</v>
      </c>
      <c r="L854" s="360">
        <v>1209514</v>
      </c>
      <c r="P854" s="360" t="s">
        <v>598</v>
      </c>
      <c r="R854" s="362" t="s">
        <v>598</v>
      </c>
      <c r="S854" s="360" t="s">
        <v>599</v>
      </c>
      <c r="T854" s="360">
        <v>1066</v>
      </c>
      <c r="U854" s="360" t="s">
        <v>489</v>
      </c>
      <c r="V854" s="360" t="s">
        <v>317</v>
      </c>
      <c r="W854" s="360">
        <v>1000</v>
      </c>
    </row>
    <row r="855" spans="1:23">
      <c r="A855" s="360" t="s">
        <v>1408</v>
      </c>
      <c r="B855" s="360">
        <v>2013</v>
      </c>
      <c r="C855" s="360">
        <v>1</v>
      </c>
      <c r="D855" s="360">
        <v>136439017</v>
      </c>
      <c r="E855" s="360">
        <v>5012000</v>
      </c>
      <c r="F855" s="360">
        <v>300</v>
      </c>
      <c r="G855" s="360">
        <v>0</v>
      </c>
      <c r="H855" s="360">
        <v>610003</v>
      </c>
      <c r="I855" s="360" t="s">
        <v>189</v>
      </c>
      <c r="J855" s="361">
        <v>464</v>
      </c>
      <c r="L855" s="360">
        <v>1209514</v>
      </c>
      <c r="P855" s="360" t="s">
        <v>598</v>
      </c>
      <c r="R855" s="362" t="s">
        <v>598</v>
      </c>
      <c r="S855" s="360" t="s">
        <v>599</v>
      </c>
      <c r="T855" s="360">
        <v>1066</v>
      </c>
      <c r="U855" s="360" t="s">
        <v>489</v>
      </c>
      <c r="V855" s="360" t="s">
        <v>317</v>
      </c>
      <c r="W855" s="360">
        <v>1000</v>
      </c>
    </row>
    <row r="856" spans="1:23">
      <c r="A856" s="360" t="s">
        <v>1408</v>
      </c>
      <c r="B856" s="360">
        <v>2013</v>
      </c>
      <c r="C856" s="360">
        <v>1</v>
      </c>
      <c r="D856" s="360">
        <v>136439018</v>
      </c>
      <c r="E856" s="360">
        <v>5012000</v>
      </c>
      <c r="F856" s="360">
        <v>300</v>
      </c>
      <c r="G856" s="360">
        <v>0</v>
      </c>
      <c r="H856" s="360">
        <v>610003</v>
      </c>
      <c r="I856" s="360" t="s">
        <v>189</v>
      </c>
      <c r="J856" s="361">
        <v>464</v>
      </c>
      <c r="L856" s="360">
        <v>1209514</v>
      </c>
      <c r="P856" s="360" t="s">
        <v>598</v>
      </c>
      <c r="R856" s="362" t="s">
        <v>598</v>
      </c>
      <c r="S856" s="360" t="s">
        <v>599</v>
      </c>
      <c r="T856" s="360">
        <v>1066</v>
      </c>
      <c r="U856" s="360" t="s">
        <v>489</v>
      </c>
      <c r="V856" s="360" t="s">
        <v>317</v>
      </c>
      <c r="W856" s="360">
        <v>1000</v>
      </c>
    </row>
    <row r="857" spans="1:23">
      <c r="A857" s="360" t="s">
        <v>1408</v>
      </c>
      <c r="B857" s="360">
        <v>2013</v>
      </c>
      <c r="C857" s="360">
        <v>1</v>
      </c>
      <c r="D857" s="360">
        <v>136439019</v>
      </c>
      <c r="E857" s="360">
        <v>5012000</v>
      </c>
      <c r="F857" s="360">
        <v>300</v>
      </c>
      <c r="G857" s="360">
        <v>0</v>
      </c>
      <c r="H857" s="360">
        <v>610003</v>
      </c>
      <c r="I857" s="360" t="s">
        <v>189</v>
      </c>
      <c r="J857" s="361">
        <v>464</v>
      </c>
      <c r="L857" s="360">
        <v>1209514</v>
      </c>
      <c r="P857" s="360" t="s">
        <v>598</v>
      </c>
      <c r="R857" s="362" t="s">
        <v>598</v>
      </c>
      <c r="S857" s="360" t="s">
        <v>599</v>
      </c>
      <c r="T857" s="360">
        <v>1066</v>
      </c>
      <c r="U857" s="360" t="s">
        <v>489</v>
      </c>
      <c r="V857" s="360" t="s">
        <v>317</v>
      </c>
      <c r="W857" s="360">
        <v>1000</v>
      </c>
    </row>
    <row r="858" spans="1:23">
      <c r="A858" s="360" t="s">
        <v>1408</v>
      </c>
      <c r="B858" s="360">
        <v>2013</v>
      </c>
      <c r="C858" s="360">
        <v>1</v>
      </c>
      <c r="D858" s="360">
        <v>136439020</v>
      </c>
      <c r="E858" s="360">
        <v>5012000</v>
      </c>
      <c r="F858" s="360">
        <v>300</v>
      </c>
      <c r="G858" s="360">
        <v>0</v>
      </c>
      <c r="H858" s="360">
        <v>610001</v>
      </c>
      <c r="I858" s="360" t="s">
        <v>187</v>
      </c>
      <c r="J858" s="361">
        <v>320</v>
      </c>
      <c r="L858" s="360">
        <v>1209514</v>
      </c>
      <c r="P858" s="360" t="s">
        <v>598</v>
      </c>
      <c r="R858" s="362" t="s">
        <v>598</v>
      </c>
      <c r="S858" s="360" t="s">
        <v>599</v>
      </c>
      <c r="T858" s="360">
        <v>1066</v>
      </c>
      <c r="U858" s="360" t="s">
        <v>489</v>
      </c>
      <c r="V858" s="360" t="s">
        <v>317</v>
      </c>
      <c r="W858" s="360">
        <v>1000</v>
      </c>
    </row>
    <row r="859" spans="1:23">
      <c r="A859" s="360" t="s">
        <v>1408</v>
      </c>
      <c r="B859" s="360">
        <v>2013</v>
      </c>
      <c r="C859" s="360">
        <v>1</v>
      </c>
      <c r="D859" s="360">
        <v>136439021</v>
      </c>
      <c r="E859" s="360">
        <v>5012000</v>
      </c>
      <c r="F859" s="360">
        <v>300</v>
      </c>
      <c r="G859" s="360">
        <v>0</v>
      </c>
      <c r="H859" s="360">
        <v>610001</v>
      </c>
      <c r="I859" s="360" t="s">
        <v>187</v>
      </c>
      <c r="J859" s="361">
        <v>320</v>
      </c>
      <c r="L859" s="360">
        <v>1209514</v>
      </c>
      <c r="P859" s="360" t="s">
        <v>598</v>
      </c>
      <c r="R859" s="362" t="s">
        <v>598</v>
      </c>
      <c r="S859" s="360" t="s">
        <v>599</v>
      </c>
      <c r="T859" s="360">
        <v>1066</v>
      </c>
      <c r="U859" s="360" t="s">
        <v>489</v>
      </c>
      <c r="V859" s="360" t="s">
        <v>317</v>
      </c>
      <c r="W859" s="360">
        <v>1000</v>
      </c>
    </row>
    <row r="860" spans="1:23">
      <c r="A860" s="360" t="s">
        <v>1408</v>
      </c>
      <c r="B860" s="360">
        <v>2013</v>
      </c>
      <c r="C860" s="360">
        <v>1</v>
      </c>
      <c r="D860" s="360">
        <v>136439022</v>
      </c>
      <c r="E860" s="360">
        <v>5012000</v>
      </c>
      <c r="F860" s="360">
        <v>300</v>
      </c>
      <c r="G860" s="360">
        <v>0</v>
      </c>
      <c r="H860" s="360">
        <v>610001</v>
      </c>
      <c r="I860" s="360" t="s">
        <v>187</v>
      </c>
      <c r="J860" s="361">
        <v>320</v>
      </c>
      <c r="L860" s="360">
        <v>1209514</v>
      </c>
      <c r="P860" s="360" t="s">
        <v>598</v>
      </c>
      <c r="R860" s="362" t="s">
        <v>598</v>
      </c>
      <c r="S860" s="360" t="s">
        <v>599</v>
      </c>
      <c r="T860" s="360">
        <v>1066</v>
      </c>
      <c r="U860" s="360" t="s">
        <v>489</v>
      </c>
      <c r="V860" s="360" t="s">
        <v>317</v>
      </c>
      <c r="W860" s="360">
        <v>1000</v>
      </c>
    </row>
    <row r="861" spans="1:23">
      <c r="A861" s="360" t="s">
        <v>1408</v>
      </c>
      <c r="B861" s="360">
        <v>2013</v>
      </c>
      <c r="C861" s="360">
        <v>1</v>
      </c>
      <c r="D861" s="360">
        <v>136439023</v>
      </c>
      <c r="E861" s="360">
        <v>5012000</v>
      </c>
      <c r="F861" s="360">
        <v>300</v>
      </c>
      <c r="G861" s="360">
        <v>0</v>
      </c>
      <c r="H861" s="360">
        <v>610001</v>
      </c>
      <c r="I861" s="360" t="s">
        <v>187</v>
      </c>
      <c r="J861" s="361">
        <v>320</v>
      </c>
      <c r="L861" s="360">
        <v>1209514</v>
      </c>
      <c r="P861" s="360" t="s">
        <v>598</v>
      </c>
      <c r="R861" s="362" t="s">
        <v>598</v>
      </c>
      <c r="S861" s="360" t="s">
        <v>599</v>
      </c>
      <c r="T861" s="360">
        <v>1066</v>
      </c>
      <c r="U861" s="360" t="s">
        <v>489</v>
      </c>
      <c r="V861" s="360" t="s">
        <v>317</v>
      </c>
      <c r="W861" s="360">
        <v>1000</v>
      </c>
    </row>
    <row r="862" spans="1:23">
      <c r="A862" s="360" t="s">
        <v>1408</v>
      </c>
      <c r="B862" s="360">
        <v>2013</v>
      </c>
      <c r="C862" s="360">
        <v>1</v>
      </c>
      <c r="D862" s="360">
        <v>136439024</v>
      </c>
      <c r="E862" s="360">
        <v>5012000</v>
      </c>
      <c r="F862" s="360">
        <v>300</v>
      </c>
      <c r="G862" s="360">
        <v>0</v>
      </c>
      <c r="H862" s="360">
        <v>610001</v>
      </c>
      <c r="I862" s="360" t="s">
        <v>187</v>
      </c>
      <c r="J862" s="361">
        <v>320</v>
      </c>
      <c r="L862" s="360">
        <v>1209514</v>
      </c>
      <c r="P862" s="360" t="s">
        <v>598</v>
      </c>
      <c r="R862" s="362" t="s">
        <v>598</v>
      </c>
      <c r="S862" s="360" t="s">
        <v>599</v>
      </c>
      <c r="T862" s="360">
        <v>1066</v>
      </c>
      <c r="U862" s="360" t="s">
        <v>489</v>
      </c>
      <c r="V862" s="360" t="s">
        <v>317</v>
      </c>
      <c r="W862" s="360">
        <v>1000</v>
      </c>
    </row>
    <row r="863" spans="1:23">
      <c r="A863" s="360" t="s">
        <v>1408</v>
      </c>
      <c r="B863" s="360">
        <v>2013</v>
      </c>
      <c r="C863" s="360">
        <v>1</v>
      </c>
      <c r="D863" s="360">
        <v>136439025</v>
      </c>
      <c r="E863" s="360">
        <v>5012000</v>
      </c>
      <c r="F863" s="360">
        <v>300</v>
      </c>
      <c r="G863" s="360">
        <v>0</v>
      </c>
      <c r="H863" s="360">
        <v>610001</v>
      </c>
      <c r="I863" s="360" t="s">
        <v>187</v>
      </c>
      <c r="J863" s="361">
        <v>320</v>
      </c>
      <c r="L863" s="360">
        <v>1209514</v>
      </c>
      <c r="P863" s="360" t="s">
        <v>598</v>
      </c>
      <c r="R863" s="362" t="s">
        <v>598</v>
      </c>
      <c r="S863" s="360" t="s">
        <v>599</v>
      </c>
      <c r="T863" s="360">
        <v>1066</v>
      </c>
      <c r="U863" s="360" t="s">
        <v>489</v>
      </c>
      <c r="V863" s="360" t="s">
        <v>317</v>
      </c>
      <c r="W863" s="360">
        <v>1000</v>
      </c>
    </row>
    <row r="864" spans="1:23">
      <c r="A864" s="360" t="s">
        <v>1408</v>
      </c>
      <c r="B864" s="360">
        <v>2013</v>
      </c>
      <c r="C864" s="360">
        <v>1</v>
      </c>
      <c r="D864" s="360">
        <v>136439026</v>
      </c>
      <c r="E864" s="360">
        <v>5012000</v>
      </c>
      <c r="F864" s="360">
        <v>300</v>
      </c>
      <c r="G864" s="360">
        <v>0</v>
      </c>
      <c r="H864" s="360">
        <v>610001</v>
      </c>
      <c r="I864" s="360" t="s">
        <v>187</v>
      </c>
      <c r="J864" s="361">
        <v>320</v>
      </c>
      <c r="L864" s="360">
        <v>1209514</v>
      </c>
      <c r="P864" s="360" t="s">
        <v>598</v>
      </c>
      <c r="R864" s="362" t="s">
        <v>598</v>
      </c>
      <c r="S864" s="360" t="s">
        <v>599</v>
      </c>
      <c r="T864" s="360">
        <v>1066</v>
      </c>
      <c r="U864" s="360" t="s">
        <v>489</v>
      </c>
      <c r="V864" s="360" t="s">
        <v>317</v>
      </c>
      <c r="W864" s="360">
        <v>1000</v>
      </c>
    </row>
    <row r="865" spans="1:23">
      <c r="A865" s="360" t="s">
        <v>1408</v>
      </c>
      <c r="B865" s="360">
        <v>2013</v>
      </c>
      <c r="C865" s="360">
        <v>1</v>
      </c>
      <c r="D865" s="360">
        <v>136439027</v>
      </c>
      <c r="E865" s="360">
        <v>5012000</v>
      </c>
      <c r="F865" s="360">
        <v>300</v>
      </c>
      <c r="G865" s="360">
        <v>0</v>
      </c>
      <c r="H865" s="360">
        <v>610001</v>
      </c>
      <c r="I865" s="360" t="s">
        <v>187</v>
      </c>
      <c r="J865" s="361">
        <v>320</v>
      </c>
      <c r="L865" s="360">
        <v>1209514</v>
      </c>
      <c r="P865" s="360" t="s">
        <v>598</v>
      </c>
      <c r="R865" s="362" t="s">
        <v>598</v>
      </c>
      <c r="S865" s="360" t="s">
        <v>599</v>
      </c>
      <c r="T865" s="360">
        <v>1066</v>
      </c>
      <c r="U865" s="360" t="s">
        <v>489</v>
      </c>
      <c r="V865" s="360" t="s">
        <v>317</v>
      </c>
      <c r="W865" s="360">
        <v>1000</v>
      </c>
    </row>
    <row r="866" spans="1:23">
      <c r="A866" s="360" t="s">
        <v>1408</v>
      </c>
      <c r="B866" s="360">
        <v>2013</v>
      </c>
      <c r="C866" s="360">
        <v>1</v>
      </c>
      <c r="D866" s="360">
        <v>136439028</v>
      </c>
      <c r="E866" s="360">
        <v>5012000</v>
      </c>
      <c r="F866" s="360">
        <v>300</v>
      </c>
      <c r="G866" s="360">
        <v>0</v>
      </c>
      <c r="H866" s="360">
        <v>610001</v>
      </c>
      <c r="I866" s="360" t="s">
        <v>187</v>
      </c>
      <c r="J866" s="361">
        <v>320</v>
      </c>
      <c r="L866" s="360">
        <v>1209514</v>
      </c>
      <c r="P866" s="360" t="s">
        <v>598</v>
      </c>
      <c r="R866" s="362" t="s">
        <v>598</v>
      </c>
      <c r="S866" s="360" t="s">
        <v>599</v>
      </c>
      <c r="T866" s="360">
        <v>1066</v>
      </c>
      <c r="U866" s="360" t="s">
        <v>489</v>
      </c>
      <c r="V866" s="360" t="s">
        <v>317</v>
      </c>
      <c r="W866" s="360">
        <v>1000</v>
      </c>
    </row>
    <row r="867" spans="1:23">
      <c r="A867" s="360" t="s">
        <v>1408</v>
      </c>
      <c r="B867" s="360">
        <v>2013</v>
      </c>
      <c r="C867" s="360">
        <v>1</v>
      </c>
      <c r="D867" s="360">
        <v>136439029</v>
      </c>
      <c r="E867" s="360">
        <v>5012000</v>
      </c>
      <c r="F867" s="360">
        <v>300</v>
      </c>
      <c r="G867" s="360">
        <v>0</v>
      </c>
      <c r="H867" s="360">
        <v>610001</v>
      </c>
      <c r="I867" s="360" t="s">
        <v>187</v>
      </c>
      <c r="J867" s="361">
        <v>320</v>
      </c>
      <c r="L867" s="360">
        <v>1209514</v>
      </c>
      <c r="P867" s="360" t="s">
        <v>598</v>
      </c>
      <c r="R867" s="362" t="s">
        <v>598</v>
      </c>
      <c r="S867" s="360" t="s">
        <v>599</v>
      </c>
      <c r="T867" s="360">
        <v>1066</v>
      </c>
      <c r="U867" s="360" t="s">
        <v>489</v>
      </c>
      <c r="V867" s="360" t="s">
        <v>317</v>
      </c>
      <c r="W867" s="360">
        <v>1000</v>
      </c>
    </row>
    <row r="868" spans="1:23">
      <c r="A868" s="360" t="s">
        <v>1408</v>
      </c>
      <c r="B868" s="360">
        <v>2013</v>
      </c>
      <c r="C868" s="360">
        <v>1</v>
      </c>
      <c r="D868" s="360">
        <v>136439030</v>
      </c>
      <c r="E868" s="360">
        <v>5012000</v>
      </c>
      <c r="F868" s="360">
        <v>300</v>
      </c>
      <c r="G868" s="360">
        <v>0</v>
      </c>
      <c r="H868" s="360">
        <v>610001</v>
      </c>
      <c r="I868" s="360" t="s">
        <v>187</v>
      </c>
      <c r="J868" s="361">
        <v>320</v>
      </c>
      <c r="L868" s="360">
        <v>1209514</v>
      </c>
      <c r="P868" s="360" t="s">
        <v>598</v>
      </c>
      <c r="R868" s="362" t="s">
        <v>598</v>
      </c>
      <c r="S868" s="360" t="s">
        <v>599</v>
      </c>
      <c r="T868" s="360">
        <v>1066</v>
      </c>
      <c r="U868" s="360" t="s">
        <v>489</v>
      </c>
      <c r="V868" s="360" t="s">
        <v>317</v>
      </c>
      <c r="W868" s="360">
        <v>1000</v>
      </c>
    </row>
    <row r="869" spans="1:23">
      <c r="A869" s="360" t="s">
        <v>1408</v>
      </c>
      <c r="B869" s="360">
        <v>2013</v>
      </c>
      <c r="C869" s="360">
        <v>1</v>
      </c>
      <c r="D869" s="360">
        <v>136439031</v>
      </c>
      <c r="E869" s="360">
        <v>5012000</v>
      </c>
      <c r="F869" s="360">
        <v>300</v>
      </c>
      <c r="G869" s="360">
        <v>0</v>
      </c>
      <c r="H869" s="360">
        <v>610001</v>
      </c>
      <c r="I869" s="360" t="s">
        <v>187</v>
      </c>
      <c r="J869" s="361">
        <v>320</v>
      </c>
      <c r="L869" s="360">
        <v>1209514</v>
      </c>
      <c r="P869" s="360" t="s">
        <v>598</v>
      </c>
      <c r="R869" s="362" t="s">
        <v>598</v>
      </c>
      <c r="S869" s="360" t="s">
        <v>599</v>
      </c>
      <c r="T869" s="360">
        <v>1066</v>
      </c>
      <c r="U869" s="360" t="s">
        <v>489</v>
      </c>
      <c r="V869" s="360" t="s">
        <v>317</v>
      </c>
      <c r="W869" s="360">
        <v>1000</v>
      </c>
    </row>
    <row r="870" spans="1:23">
      <c r="A870" s="360" t="s">
        <v>1408</v>
      </c>
      <c r="B870" s="360">
        <v>2013</v>
      </c>
      <c r="C870" s="360">
        <v>1</v>
      </c>
      <c r="D870" s="360">
        <v>136439032</v>
      </c>
      <c r="E870" s="360">
        <v>5012000</v>
      </c>
      <c r="F870" s="360">
        <v>300</v>
      </c>
      <c r="G870" s="360">
        <v>0</v>
      </c>
      <c r="H870" s="360">
        <v>610001</v>
      </c>
      <c r="I870" s="360" t="s">
        <v>187</v>
      </c>
      <c r="J870" s="361">
        <v>320</v>
      </c>
      <c r="L870" s="360">
        <v>1209514</v>
      </c>
      <c r="P870" s="360" t="s">
        <v>598</v>
      </c>
      <c r="R870" s="362" t="s">
        <v>598</v>
      </c>
      <c r="S870" s="360" t="s">
        <v>599</v>
      </c>
      <c r="T870" s="360">
        <v>1066</v>
      </c>
      <c r="U870" s="360" t="s">
        <v>489</v>
      </c>
      <c r="V870" s="360" t="s">
        <v>317</v>
      </c>
      <c r="W870" s="360">
        <v>1000</v>
      </c>
    </row>
    <row r="871" spans="1:23">
      <c r="A871" s="360" t="s">
        <v>1408</v>
      </c>
      <c r="B871" s="360">
        <v>2013</v>
      </c>
      <c r="C871" s="360">
        <v>1</v>
      </c>
      <c r="D871" s="360">
        <v>136439033</v>
      </c>
      <c r="E871" s="360">
        <v>5012000</v>
      </c>
      <c r="F871" s="360">
        <v>300</v>
      </c>
      <c r="G871" s="360">
        <v>0</v>
      </c>
      <c r="H871" s="360">
        <v>610001</v>
      </c>
      <c r="I871" s="360" t="s">
        <v>187</v>
      </c>
      <c r="J871" s="361">
        <v>320</v>
      </c>
      <c r="L871" s="360">
        <v>1209514</v>
      </c>
      <c r="P871" s="360" t="s">
        <v>598</v>
      </c>
      <c r="R871" s="362" t="s">
        <v>598</v>
      </c>
      <c r="S871" s="360" t="s">
        <v>599</v>
      </c>
      <c r="T871" s="360">
        <v>1066</v>
      </c>
      <c r="U871" s="360" t="s">
        <v>489</v>
      </c>
      <c r="V871" s="360" t="s">
        <v>317</v>
      </c>
      <c r="W871" s="360">
        <v>1000</v>
      </c>
    </row>
    <row r="872" spans="1:23">
      <c r="A872" s="360" t="s">
        <v>1408</v>
      </c>
      <c r="B872" s="360">
        <v>2013</v>
      </c>
      <c r="C872" s="360">
        <v>1</v>
      </c>
      <c r="D872" s="360">
        <v>136439034</v>
      </c>
      <c r="E872" s="360">
        <v>5012000</v>
      </c>
      <c r="F872" s="360">
        <v>300</v>
      </c>
      <c r="G872" s="360">
        <v>0</v>
      </c>
      <c r="H872" s="360">
        <v>610001</v>
      </c>
      <c r="I872" s="360" t="s">
        <v>187</v>
      </c>
      <c r="J872" s="361">
        <v>320</v>
      </c>
      <c r="L872" s="360">
        <v>1209514</v>
      </c>
      <c r="P872" s="360" t="s">
        <v>598</v>
      </c>
      <c r="R872" s="362" t="s">
        <v>598</v>
      </c>
      <c r="S872" s="360" t="s">
        <v>599</v>
      </c>
      <c r="T872" s="360">
        <v>1066</v>
      </c>
      <c r="U872" s="360" t="s">
        <v>489</v>
      </c>
      <c r="V872" s="360" t="s">
        <v>317</v>
      </c>
      <c r="W872" s="360">
        <v>1000</v>
      </c>
    </row>
    <row r="873" spans="1:23">
      <c r="A873" s="360" t="s">
        <v>1408</v>
      </c>
      <c r="B873" s="360">
        <v>2013</v>
      </c>
      <c r="C873" s="360">
        <v>1</v>
      </c>
      <c r="D873" s="360">
        <v>136439035</v>
      </c>
      <c r="E873" s="360">
        <v>5012000</v>
      </c>
      <c r="F873" s="360">
        <v>300</v>
      </c>
      <c r="G873" s="360">
        <v>0</v>
      </c>
      <c r="H873" s="360">
        <v>610001</v>
      </c>
      <c r="I873" s="360" t="s">
        <v>187</v>
      </c>
      <c r="J873" s="361">
        <v>320</v>
      </c>
      <c r="L873" s="360">
        <v>1209514</v>
      </c>
      <c r="P873" s="360" t="s">
        <v>598</v>
      </c>
      <c r="R873" s="362" t="s">
        <v>598</v>
      </c>
      <c r="S873" s="360" t="s">
        <v>599</v>
      </c>
      <c r="T873" s="360">
        <v>1066</v>
      </c>
      <c r="U873" s="360" t="s">
        <v>489</v>
      </c>
      <c r="V873" s="360" t="s">
        <v>317</v>
      </c>
      <c r="W873" s="360">
        <v>1000</v>
      </c>
    </row>
    <row r="874" spans="1:23">
      <c r="A874" s="360" t="s">
        <v>1408</v>
      </c>
      <c r="B874" s="360">
        <v>2013</v>
      </c>
      <c r="C874" s="360">
        <v>1</v>
      </c>
      <c r="D874" s="360">
        <v>136439036</v>
      </c>
      <c r="E874" s="360">
        <v>5012000</v>
      </c>
      <c r="F874" s="360">
        <v>300</v>
      </c>
      <c r="G874" s="360">
        <v>0</v>
      </c>
      <c r="H874" s="360">
        <v>610001</v>
      </c>
      <c r="I874" s="360" t="s">
        <v>187</v>
      </c>
      <c r="J874" s="361">
        <v>320</v>
      </c>
      <c r="L874" s="360">
        <v>1209514</v>
      </c>
      <c r="P874" s="360" t="s">
        <v>598</v>
      </c>
      <c r="R874" s="362" t="s">
        <v>598</v>
      </c>
      <c r="S874" s="360" t="s">
        <v>599</v>
      </c>
      <c r="T874" s="360">
        <v>1066</v>
      </c>
      <c r="U874" s="360" t="s">
        <v>489</v>
      </c>
      <c r="V874" s="360" t="s">
        <v>317</v>
      </c>
      <c r="W874" s="360">
        <v>1000</v>
      </c>
    </row>
    <row r="875" spans="1:23">
      <c r="A875" s="360" t="s">
        <v>1408</v>
      </c>
      <c r="B875" s="360">
        <v>2013</v>
      </c>
      <c r="C875" s="360">
        <v>1</v>
      </c>
      <c r="D875" s="360">
        <v>136485685</v>
      </c>
      <c r="E875" s="360">
        <v>5012000</v>
      </c>
      <c r="F875" s="360">
        <v>300</v>
      </c>
      <c r="G875" s="360">
        <v>0</v>
      </c>
      <c r="H875" s="360">
        <v>610001</v>
      </c>
      <c r="I875" s="360" t="s">
        <v>187</v>
      </c>
      <c r="J875" s="361">
        <v>160</v>
      </c>
      <c r="L875" s="360">
        <v>1209514</v>
      </c>
      <c r="P875" s="360" t="s">
        <v>598</v>
      </c>
      <c r="R875" s="362" t="s">
        <v>598</v>
      </c>
      <c r="S875" s="360" t="s">
        <v>599</v>
      </c>
      <c r="T875" s="360">
        <v>1066</v>
      </c>
      <c r="U875" s="360" t="s">
        <v>489</v>
      </c>
      <c r="V875" s="360" t="s">
        <v>317</v>
      </c>
      <c r="W875" s="360">
        <v>1000</v>
      </c>
    </row>
    <row r="876" spans="1:23">
      <c r="A876" s="360" t="s">
        <v>1408</v>
      </c>
      <c r="B876" s="360">
        <v>2013</v>
      </c>
      <c r="C876" s="360">
        <v>1</v>
      </c>
      <c r="D876" s="360">
        <v>136502289</v>
      </c>
      <c r="E876" s="360">
        <v>5012000</v>
      </c>
      <c r="F876" s="360">
        <v>300</v>
      </c>
      <c r="G876" s="360">
        <v>0</v>
      </c>
      <c r="H876" s="360">
        <v>610003</v>
      </c>
      <c r="I876" s="360" t="s">
        <v>189</v>
      </c>
      <c r="J876" s="361">
        <v>174</v>
      </c>
      <c r="L876" s="360">
        <v>1209514</v>
      </c>
      <c r="P876" s="360" t="s">
        <v>598</v>
      </c>
      <c r="R876" s="362" t="s">
        <v>598</v>
      </c>
      <c r="S876" s="360" t="s">
        <v>599</v>
      </c>
      <c r="T876" s="360">
        <v>1066</v>
      </c>
      <c r="U876" s="360" t="s">
        <v>489</v>
      </c>
      <c r="V876" s="360" t="s">
        <v>317</v>
      </c>
      <c r="W876" s="360">
        <v>1000</v>
      </c>
    </row>
    <row r="877" spans="1:23">
      <c r="A877" s="360" t="s">
        <v>1408</v>
      </c>
      <c r="B877" s="360">
        <v>2013</v>
      </c>
      <c r="C877" s="360">
        <v>1</v>
      </c>
      <c r="D877" s="360">
        <v>136502290</v>
      </c>
      <c r="E877" s="360">
        <v>5012000</v>
      </c>
      <c r="F877" s="360">
        <v>300</v>
      </c>
      <c r="G877" s="360">
        <v>0</v>
      </c>
      <c r="H877" s="360">
        <v>610001</v>
      </c>
      <c r="I877" s="360" t="s">
        <v>187</v>
      </c>
      <c r="J877" s="361">
        <v>120</v>
      </c>
      <c r="L877" s="360">
        <v>1209514</v>
      </c>
      <c r="P877" s="360" t="s">
        <v>598</v>
      </c>
      <c r="R877" s="362" t="s">
        <v>598</v>
      </c>
      <c r="S877" s="360" t="s">
        <v>599</v>
      </c>
      <c r="T877" s="360">
        <v>1066</v>
      </c>
      <c r="U877" s="360" t="s">
        <v>489</v>
      </c>
      <c r="V877" s="360" t="s">
        <v>317</v>
      </c>
      <c r="W877" s="360">
        <v>1000</v>
      </c>
    </row>
    <row r="878" spans="1:23">
      <c r="A878" s="360" t="s">
        <v>1408</v>
      </c>
      <c r="B878" s="360">
        <v>2013</v>
      </c>
      <c r="C878" s="360">
        <v>1</v>
      </c>
      <c r="D878" s="360">
        <v>136544977</v>
      </c>
      <c r="E878" s="360">
        <v>5012000</v>
      </c>
      <c r="F878" s="360">
        <v>300</v>
      </c>
      <c r="G878" s="360">
        <v>0</v>
      </c>
      <c r="H878" s="360">
        <v>610003</v>
      </c>
      <c r="I878" s="360" t="s">
        <v>189</v>
      </c>
      <c r="J878" s="361">
        <v>290</v>
      </c>
      <c r="L878" s="360">
        <v>1209514</v>
      </c>
      <c r="P878" s="360" t="s">
        <v>598</v>
      </c>
      <c r="R878" s="362" t="s">
        <v>598</v>
      </c>
      <c r="S878" s="360" t="s">
        <v>599</v>
      </c>
      <c r="T878" s="360">
        <v>1066</v>
      </c>
      <c r="U878" s="360" t="s">
        <v>489</v>
      </c>
      <c r="V878" s="360" t="s">
        <v>317</v>
      </c>
      <c r="W878" s="360">
        <v>1000</v>
      </c>
    </row>
    <row r="879" spans="1:23">
      <c r="A879" s="360" t="s">
        <v>1408</v>
      </c>
      <c r="B879" s="360">
        <v>2013</v>
      </c>
      <c r="C879" s="360">
        <v>1</v>
      </c>
      <c r="D879" s="360">
        <v>136544978</v>
      </c>
      <c r="E879" s="360">
        <v>5012000</v>
      </c>
      <c r="F879" s="360">
        <v>300</v>
      </c>
      <c r="G879" s="360">
        <v>0</v>
      </c>
      <c r="H879" s="360">
        <v>610003</v>
      </c>
      <c r="I879" s="360" t="s">
        <v>189</v>
      </c>
      <c r="J879" s="361">
        <v>290</v>
      </c>
      <c r="L879" s="360">
        <v>1209514</v>
      </c>
      <c r="P879" s="360" t="s">
        <v>598</v>
      </c>
      <c r="R879" s="362" t="s">
        <v>598</v>
      </c>
      <c r="S879" s="360" t="s">
        <v>599</v>
      </c>
      <c r="T879" s="360">
        <v>1066</v>
      </c>
      <c r="U879" s="360" t="s">
        <v>489</v>
      </c>
      <c r="V879" s="360" t="s">
        <v>317</v>
      </c>
      <c r="W879" s="360">
        <v>1000</v>
      </c>
    </row>
    <row r="880" spans="1:23">
      <c r="A880" s="360" t="s">
        <v>1408</v>
      </c>
      <c r="B880" s="360">
        <v>2013</v>
      </c>
      <c r="C880" s="360">
        <v>1</v>
      </c>
      <c r="D880" s="360">
        <v>136620398</v>
      </c>
      <c r="E880" s="360">
        <v>5012000</v>
      </c>
      <c r="F880" s="360">
        <v>300</v>
      </c>
      <c r="G880" s="360">
        <v>0</v>
      </c>
      <c r="H880" s="360">
        <v>610001</v>
      </c>
      <c r="I880" s="360" t="s">
        <v>187</v>
      </c>
      <c r="J880" s="361">
        <v>160</v>
      </c>
      <c r="L880" s="360">
        <v>1209514</v>
      </c>
      <c r="P880" s="360" t="s">
        <v>598</v>
      </c>
      <c r="R880" s="362" t="s">
        <v>598</v>
      </c>
      <c r="S880" s="360" t="s">
        <v>599</v>
      </c>
      <c r="T880" s="360">
        <v>1066</v>
      </c>
      <c r="U880" s="360" t="s">
        <v>489</v>
      </c>
      <c r="V880" s="360" t="s">
        <v>317</v>
      </c>
      <c r="W880" s="360">
        <v>1000</v>
      </c>
    </row>
    <row r="881" spans="1:23">
      <c r="A881" s="360" t="s">
        <v>1408</v>
      </c>
      <c r="B881" s="360">
        <v>2013</v>
      </c>
      <c r="C881" s="360">
        <v>1</v>
      </c>
      <c r="D881" s="360">
        <v>136620399</v>
      </c>
      <c r="E881" s="360">
        <v>5012000</v>
      </c>
      <c r="F881" s="360">
        <v>300</v>
      </c>
      <c r="G881" s="360">
        <v>0</v>
      </c>
      <c r="H881" s="360">
        <v>610003</v>
      </c>
      <c r="I881" s="360" t="s">
        <v>189</v>
      </c>
      <c r="J881" s="361">
        <v>464</v>
      </c>
      <c r="L881" s="360">
        <v>1209514</v>
      </c>
      <c r="P881" s="360" t="s">
        <v>598</v>
      </c>
      <c r="R881" s="362" t="s">
        <v>598</v>
      </c>
      <c r="S881" s="360" t="s">
        <v>599</v>
      </c>
      <c r="T881" s="360">
        <v>1066</v>
      </c>
      <c r="U881" s="360" t="s">
        <v>489</v>
      </c>
      <c r="V881" s="360" t="s">
        <v>317</v>
      </c>
      <c r="W881" s="360">
        <v>1000</v>
      </c>
    </row>
    <row r="882" spans="1:23">
      <c r="A882" s="360" t="s">
        <v>1408</v>
      </c>
      <c r="B882" s="360">
        <v>2013</v>
      </c>
      <c r="C882" s="360">
        <v>1</v>
      </c>
      <c r="D882" s="360">
        <v>136677390</v>
      </c>
      <c r="E882" s="360">
        <v>5012000</v>
      </c>
      <c r="F882" s="360">
        <v>300</v>
      </c>
      <c r="G882" s="360">
        <v>0</v>
      </c>
      <c r="H882" s="360">
        <v>610003</v>
      </c>
      <c r="I882" s="360" t="s">
        <v>189</v>
      </c>
      <c r="J882" s="361">
        <v>464</v>
      </c>
      <c r="L882" s="360">
        <v>36650551</v>
      </c>
      <c r="P882" s="360" t="s">
        <v>598</v>
      </c>
      <c r="R882" s="362" t="s">
        <v>598</v>
      </c>
      <c r="S882" s="360" t="s">
        <v>599</v>
      </c>
      <c r="T882" s="360">
        <v>1066</v>
      </c>
      <c r="U882" s="360" t="s">
        <v>489</v>
      </c>
      <c r="V882" s="360" t="s">
        <v>317</v>
      </c>
      <c r="W882" s="360">
        <v>1000</v>
      </c>
    </row>
    <row r="883" spans="1:23">
      <c r="A883" s="360" t="s">
        <v>1408</v>
      </c>
      <c r="B883" s="360">
        <v>2013</v>
      </c>
      <c r="C883" s="360">
        <v>1</v>
      </c>
      <c r="D883" s="360">
        <v>136677391</v>
      </c>
      <c r="E883" s="360">
        <v>5012000</v>
      </c>
      <c r="F883" s="360">
        <v>300</v>
      </c>
      <c r="G883" s="360">
        <v>0</v>
      </c>
      <c r="H883" s="360">
        <v>610003</v>
      </c>
      <c r="I883" s="360" t="s">
        <v>189</v>
      </c>
      <c r="J883" s="361">
        <v>464</v>
      </c>
      <c r="L883" s="360">
        <v>36650552</v>
      </c>
      <c r="P883" s="360" t="s">
        <v>598</v>
      </c>
      <c r="R883" s="362" t="s">
        <v>598</v>
      </c>
      <c r="S883" s="360" t="s">
        <v>599</v>
      </c>
      <c r="T883" s="360">
        <v>1066</v>
      </c>
      <c r="U883" s="360" t="s">
        <v>489</v>
      </c>
      <c r="V883" s="360" t="s">
        <v>317</v>
      </c>
      <c r="W883" s="360">
        <v>1000</v>
      </c>
    </row>
    <row r="884" spans="1:23">
      <c r="A884" s="360" t="s">
        <v>1408</v>
      </c>
      <c r="B884" s="360">
        <v>2013</v>
      </c>
      <c r="C884" s="360">
        <v>1</v>
      </c>
      <c r="D884" s="360">
        <v>136677392</v>
      </c>
      <c r="E884" s="360">
        <v>5012000</v>
      </c>
      <c r="F884" s="360">
        <v>300</v>
      </c>
      <c r="G884" s="360">
        <v>0</v>
      </c>
      <c r="H884" s="360">
        <v>610003</v>
      </c>
      <c r="I884" s="360" t="s">
        <v>189</v>
      </c>
      <c r="J884" s="361">
        <v>464</v>
      </c>
      <c r="L884" s="360">
        <v>36650553</v>
      </c>
      <c r="P884" s="360" t="s">
        <v>598</v>
      </c>
      <c r="R884" s="362" t="s">
        <v>598</v>
      </c>
      <c r="S884" s="360" t="s">
        <v>599</v>
      </c>
      <c r="T884" s="360">
        <v>1066</v>
      </c>
      <c r="U884" s="360" t="s">
        <v>489</v>
      </c>
      <c r="V884" s="360" t="s">
        <v>317</v>
      </c>
      <c r="W884" s="360">
        <v>1000</v>
      </c>
    </row>
    <row r="885" spans="1:23">
      <c r="A885" s="360" t="s">
        <v>1408</v>
      </c>
      <c r="B885" s="360">
        <v>2013</v>
      </c>
      <c r="C885" s="360">
        <v>1</v>
      </c>
      <c r="D885" s="360">
        <v>136677393</v>
      </c>
      <c r="E885" s="360">
        <v>5012000</v>
      </c>
      <c r="F885" s="360">
        <v>300</v>
      </c>
      <c r="G885" s="360">
        <v>0</v>
      </c>
      <c r="H885" s="360">
        <v>610003</v>
      </c>
      <c r="I885" s="360" t="s">
        <v>189</v>
      </c>
      <c r="J885" s="361">
        <v>464</v>
      </c>
      <c r="L885" s="360">
        <v>36650554</v>
      </c>
      <c r="P885" s="360" t="s">
        <v>598</v>
      </c>
      <c r="R885" s="362" t="s">
        <v>598</v>
      </c>
      <c r="S885" s="360" t="s">
        <v>599</v>
      </c>
      <c r="T885" s="360">
        <v>1066</v>
      </c>
      <c r="U885" s="360" t="s">
        <v>489</v>
      </c>
      <c r="V885" s="360" t="s">
        <v>317</v>
      </c>
      <c r="W885" s="360">
        <v>1000</v>
      </c>
    </row>
    <row r="886" spans="1:23">
      <c r="A886" s="360" t="s">
        <v>1408</v>
      </c>
      <c r="B886" s="360">
        <v>2013</v>
      </c>
      <c r="C886" s="360">
        <v>1</v>
      </c>
      <c r="D886" s="360">
        <v>136677318</v>
      </c>
      <c r="E886" s="360">
        <v>5012000</v>
      </c>
      <c r="F886" s="360">
        <v>300</v>
      </c>
      <c r="G886" s="360">
        <v>0</v>
      </c>
      <c r="H886" s="360">
        <v>610003</v>
      </c>
      <c r="I886" s="360" t="s">
        <v>189</v>
      </c>
      <c r="J886" s="361">
        <v>464</v>
      </c>
      <c r="L886" s="360">
        <v>36650459</v>
      </c>
      <c r="P886" s="360" t="s">
        <v>598</v>
      </c>
      <c r="R886" s="362" t="s">
        <v>598</v>
      </c>
      <c r="S886" s="360" t="s">
        <v>599</v>
      </c>
      <c r="T886" s="360">
        <v>1066</v>
      </c>
      <c r="U886" s="360" t="s">
        <v>489</v>
      </c>
      <c r="V886" s="360" t="s">
        <v>317</v>
      </c>
      <c r="W886" s="360">
        <v>1000</v>
      </c>
    </row>
    <row r="887" spans="1:23">
      <c r="A887" s="360" t="s">
        <v>1408</v>
      </c>
      <c r="B887" s="360">
        <v>2013</v>
      </c>
      <c r="C887" s="360">
        <v>1</v>
      </c>
      <c r="D887" s="360">
        <v>136677319</v>
      </c>
      <c r="E887" s="360">
        <v>5012000</v>
      </c>
      <c r="F887" s="360">
        <v>300</v>
      </c>
      <c r="G887" s="360">
        <v>0</v>
      </c>
      <c r="H887" s="360">
        <v>610003</v>
      </c>
      <c r="I887" s="360" t="s">
        <v>189</v>
      </c>
      <c r="J887" s="361">
        <v>464</v>
      </c>
      <c r="L887" s="360">
        <v>36650460</v>
      </c>
      <c r="P887" s="360" t="s">
        <v>598</v>
      </c>
      <c r="R887" s="362" t="s">
        <v>598</v>
      </c>
      <c r="S887" s="360" t="s">
        <v>599</v>
      </c>
      <c r="T887" s="360">
        <v>1066</v>
      </c>
      <c r="U887" s="360" t="s">
        <v>489</v>
      </c>
      <c r="V887" s="360" t="s">
        <v>317</v>
      </c>
      <c r="W887" s="360">
        <v>1000</v>
      </c>
    </row>
    <row r="888" spans="1:23">
      <c r="A888" s="360" t="s">
        <v>1408</v>
      </c>
      <c r="B888" s="360">
        <v>2013</v>
      </c>
      <c r="C888" s="360">
        <v>1</v>
      </c>
      <c r="D888" s="360">
        <v>136677320</v>
      </c>
      <c r="E888" s="360">
        <v>5012000</v>
      </c>
      <c r="F888" s="360">
        <v>300</v>
      </c>
      <c r="G888" s="360">
        <v>0</v>
      </c>
      <c r="H888" s="360">
        <v>610003</v>
      </c>
      <c r="I888" s="360" t="s">
        <v>189</v>
      </c>
      <c r="J888" s="361">
        <v>464</v>
      </c>
      <c r="L888" s="360">
        <v>36650461</v>
      </c>
      <c r="P888" s="360" t="s">
        <v>598</v>
      </c>
      <c r="R888" s="362" t="s">
        <v>598</v>
      </c>
      <c r="S888" s="360" t="s">
        <v>599</v>
      </c>
      <c r="T888" s="360">
        <v>1066</v>
      </c>
      <c r="U888" s="360" t="s">
        <v>489</v>
      </c>
      <c r="V888" s="360" t="s">
        <v>317</v>
      </c>
      <c r="W888" s="360">
        <v>1000</v>
      </c>
    </row>
    <row r="889" spans="1:23">
      <c r="A889" s="360" t="s">
        <v>1408</v>
      </c>
      <c r="B889" s="360">
        <v>2013</v>
      </c>
      <c r="C889" s="360">
        <v>1</v>
      </c>
      <c r="D889" s="360">
        <v>136677321</v>
      </c>
      <c r="E889" s="360">
        <v>5012000</v>
      </c>
      <c r="F889" s="360">
        <v>300</v>
      </c>
      <c r="G889" s="360">
        <v>0</v>
      </c>
      <c r="H889" s="360">
        <v>610003</v>
      </c>
      <c r="I889" s="360" t="s">
        <v>189</v>
      </c>
      <c r="J889" s="361">
        <v>464</v>
      </c>
      <c r="L889" s="360">
        <v>36650462</v>
      </c>
      <c r="P889" s="360" t="s">
        <v>598</v>
      </c>
      <c r="R889" s="362" t="s">
        <v>598</v>
      </c>
      <c r="S889" s="360" t="s">
        <v>599</v>
      </c>
      <c r="T889" s="360">
        <v>1066</v>
      </c>
      <c r="U889" s="360" t="s">
        <v>489</v>
      </c>
      <c r="V889" s="360" t="s">
        <v>317</v>
      </c>
      <c r="W889" s="360">
        <v>1000</v>
      </c>
    </row>
    <row r="890" spans="1:23">
      <c r="A890" s="360" t="s">
        <v>1408</v>
      </c>
      <c r="B890" s="360">
        <v>2013</v>
      </c>
      <c r="C890" s="360">
        <v>1</v>
      </c>
      <c r="D890" s="360">
        <v>136677342</v>
      </c>
      <c r="E890" s="360">
        <v>5012000</v>
      </c>
      <c r="F890" s="360">
        <v>300</v>
      </c>
      <c r="G890" s="360">
        <v>0</v>
      </c>
      <c r="H890" s="360">
        <v>610003</v>
      </c>
      <c r="I890" s="360" t="s">
        <v>189</v>
      </c>
      <c r="J890" s="361">
        <v>464</v>
      </c>
      <c r="L890" s="360">
        <v>36650503</v>
      </c>
      <c r="P890" s="360" t="s">
        <v>598</v>
      </c>
      <c r="R890" s="362" t="s">
        <v>598</v>
      </c>
      <c r="S890" s="360" t="s">
        <v>599</v>
      </c>
      <c r="T890" s="360">
        <v>1066</v>
      </c>
      <c r="U890" s="360" t="s">
        <v>489</v>
      </c>
      <c r="V890" s="360" t="s">
        <v>317</v>
      </c>
      <c r="W890" s="360">
        <v>1000</v>
      </c>
    </row>
    <row r="891" spans="1:23">
      <c r="A891" s="360" t="s">
        <v>1408</v>
      </c>
      <c r="B891" s="360">
        <v>2013</v>
      </c>
      <c r="C891" s="360">
        <v>1</v>
      </c>
      <c r="D891" s="360">
        <v>136677343</v>
      </c>
      <c r="E891" s="360">
        <v>5012000</v>
      </c>
      <c r="F891" s="360">
        <v>300</v>
      </c>
      <c r="G891" s="360">
        <v>0</v>
      </c>
      <c r="H891" s="360">
        <v>610003</v>
      </c>
      <c r="I891" s="360" t="s">
        <v>189</v>
      </c>
      <c r="J891" s="361">
        <v>464</v>
      </c>
      <c r="L891" s="360">
        <v>36650504</v>
      </c>
      <c r="P891" s="360" t="s">
        <v>598</v>
      </c>
      <c r="R891" s="362" t="s">
        <v>598</v>
      </c>
      <c r="S891" s="360" t="s">
        <v>599</v>
      </c>
      <c r="T891" s="360">
        <v>1066</v>
      </c>
      <c r="U891" s="360" t="s">
        <v>489</v>
      </c>
      <c r="V891" s="360" t="s">
        <v>317</v>
      </c>
      <c r="W891" s="360">
        <v>1000</v>
      </c>
    </row>
    <row r="892" spans="1:23">
      <c r="A892" s="360" t="s">
        <v>1408</v>
      </c>
      <c r="B892" s="360">
        <v>2013</v>
      </c>
      <c r="C892" s="360">
        <v>1</v>
      </c>
      <c r="D892" s="360">
        <v>136677344</v>
      </c>
      <c r="E892" s="360">
        <v>5012000</v>
      </c>
      <c r="F892" s="360">
        <v>300</v>
      </c>
      <c r="G892" s="360">
        <v>0</v>
      </c>
      <c r="H892" s="360">
        <v>610003</v>
      </c>
      <c r="I892" s="360" t="s">
        <v>189</v>
      </c>
      <c r="J892" s="361">
        <v>464</v>
      </c>
      <c r="L892" s="360">
        <v>36650505</v>
      </c>
      <c r="P892" s="360" t="s">
        <v>598</v>
      </c>
      <c r="R892" s="362" t="s">
        <v>598</v>
      </c>
      <c r="S892" s="360" t="s">
        <v>599</v>
      </c>
      <c r="T892" s="360">
        <v>1066</v>
      </c>
      <c r="U892" s="360" t="s">
        <v>489</v>
      </c>
      <c r="V892" s="360" t="s">
        <v>317</v>
      </c>
      <c r="W892" s="360">
        <v>1000</v>
      </c>
    </row>
    <row r="893" spans="1:23">
      <c r="A893" s="360" t="s">
        <v>1408</v>
      </c>
      <c r="B893" s="360">
        <v>2013</v>
      </c>
      <c r="C893" s="360">
        <v>1</v>
      </c>
      <c r="D893" s="360">
        <v>136677345</v>
      </c>
      <c r="E893" s="360">
        <v>5012000</v>
      </c>
      <c r="F893" s="360">
        <v>300</v>
      </c>
      <c r="G893" s="360">
        <v>0</v>
      </c>
      <c r="H893" s="360">
        <v>610003</v>
      </c>
      <c r="I893" s="360" t="s">
        <v>189</v>
      </c>
      <c r="J893" s="361">
        <v>464</v>
      </c>
      <c r="L893" s="360">
        <v>36650506</v>
      </c>
      <c r="P893" s="360" t="s">
        <v>598</v>
      </c>
      <c r="R893" s="362" t="s">
        <v>598</v>
      </c>
      <c r="S893" s="360" t="s">
        <v>599</v>
      </c>
      <c r="T893" s="360">
        <v>1066</v>
      </c>
      <c r="U893" s="360" t="s">
        <v>489</v>
      </c>
      <c r="V893" s="360" t="s">
        <v>317</v>
      </c>
      <c r="W893" s="360">
        <v>1000</v>
      </c>
    </row>
    <row r="894" spans="1:23">
      <c r="A894" s="360" t="s">
        <v>1408</v>
      </c>
      <c r="B894" s="360">
        <v>2013</v>
      </c>
      <c r="C894" s="360">
        <v>1</v>
      </c>
      <c r="D894" s="360">
        <v>136677346</v>
      </c>
      <c r="E894" s="360">
        <v>5012000</v>
      </c>
      <c r="F894" s="360">
        <v>300</v>
      </c>
      <c r="G894" s="360">
        <v>0</v>
      </c>
      <c r="H894" s="360">
        <v>610003</v>
      </c>
      <c r="I894" s="360" t="s">
        <v>189</v>
      </c>
      <c r="J894" s="361">
        <v>464</v>
      </c>
      <c r="L894" s="360">
        <v>36650507</v>
      </c>
      <c r="P894" s="360" t="s">
        <v>598</v>
      </c>
      <c r="R894" s="362" t="s">
        <v>598</v>
      </c>
      <c r="S894" s="360" t="s">
        <v>599</v>
      </c>
      <c r="T894" s="360">
        <v>1066</v>
      </c>
      <c r="U894" s="360" t="s">
        <v>489</v>
      </c>
      <c r="V894" s="360" t="s">
        <v>317</v>
      </c>
      <c r="W894" s="360">
        <v>1000</v>
      </c>
    </row>
    <row r="895" spans="1:23">
      <c r="A895" s="360" t="s">
        <v>1408</v>
      </c>
      <c r="B895" s="360">
        <v>2013</v>
      </c>
      <c r="C895" s="360">
        <v>1</v>
      </c>
      <c r="D895" s="360">
        <v>136677347</v>
      </c>
      <c r="E895" s="360">
        <v>5012000</v>
      </c>
      <c r="F895" s="360">
        <v>300</v>
      </c>
      <c r="G895" s="360">
        <v>0</v>
      </c>
      <c r="H895" s="360">
        <v>610003</v>
      </c>
      <c r="I895" s="360" t="s">
        <v>189</v>
      </c>
      <c r="J895" s="361">
        <v>464</v>
      </c>
      <c r="L895" s="360">
        <v>36650508</v>
      </c>
      <c r="P895" s="360" t="s">
        <v>598</v>
      </c>
      <c r="R895" s="362" t="s">
        <v>598</v>
      </c>
      <c r="S895" s="360" t="s">
        <v>599</v>
      </c>
      <c r="T895" s="360">
        <v>1066</v>
      </c>
      <c r="U895" s="360" t="s">
        <v>489</v>
      </c>
      <c r="V895" s="360" t="s">
        <v>317</v>
      </c>
      <c r="W895" s="360">
        <v>1000</v>
      </c>
    </row>
    <row r="896" spans="1:23">
      <c r="A896" s="360" t="s">
        <v>1408</v>
      </c>
      <c r="B896" s="360">
        <v>2013</v>
      </c>
      <c r="C896" s="360">
        <v>1</v>
      </c>
      <c r="D896" s="360">
        <v>136677348</v>
      </c>
      <c r="E896" s="360">
        <v>5012000</v>
      </c>
      <c r="F896" s="360">
        <v>300</v>
      </c>
      <c r="G896" s="360">
        <v>0</v>
      </c>
      <c r="H896" s="360">
        <v>610003</v>
      </c>
      <c r="I896" s="360" t="s">
        <v>189</v>
      </c>
      <c r="J896" s="361">
        <v>464</v>
      </c>
      <c r="L896" s="360">
        <v>36650509</v>
      </c>
      <c r="P896" s="360" t="s">
        <v>598</v>
      </c>
      <c r="R896" s="362" t="s">
        <v>598</v>
      </c>
      <c r="S896" s="360" t="s">
        <v>599</v>
      </c>
      <c r="T896" s="360">
        <v>1066</v>
      </c>
      <c r="U896" s="360" t="s">
        <v>489</v>
      </c>
      <c r="V896" s="360" t="s">
        <v>317</v>
      </c>
      <c r="W896" s="360">
        <v>1000</v>
      </c>
    </row>
    <row r="897" spans="1:23">
      <c r="A897" s="360" t="s">
        <v>1408</v>
      </c>
      <c r="B897" s="360">
        <v>2013</v>
      </c>
      <c r="C897" s="360">
        <v>1</v>
      </c>
      <c r="D897" s="360">
        <v>136677394</v>
      </c>
      <c r="E897" s="360">
        <v>5012000</v>
      </c>
      <c r="F897" s="360">
        <v>300</v>
      </c>
      <c r="G897" s="360">
        <v>0</v>
      </c>
      <c r="H897" s="360">
        <v>610003</v>
      </c>
      <c r="I897" s="360" t="s">
        <v>189</v>
      </c>
      <c r="J897" s="361">
        <v>464</v>
      </c>
      <c r="L897" s="360">
        <v>36650555</v>
      </c>
      <c r="P897" s="360" t="s">
        <v>598</v>
      </c>
      <c r="R897" s="362" t="s">
        <v>598</v>
      </c>
      <c r="S897" s="360" t="s">
        <v>599</v>
      </c>
      <c r="T897" s="360">
        <v>1066</v>
      </c>
      <c r="U897" s="360" t="s">
        <v>489</v>
      </c>
      <c r="V897" s="360" t="s">
        <v>317</v>
      </c>
      <c r="W897" s="360">
        <v>1000</v>
      </c>
    </row>
    <row r="898" spans="1:23">
      <c r="A898" s="360" t="s">
        <v>1408</v>
      </c>
      <c r="B898" s="360">
        <v>2013</v>
      </c>
      <c r="C898" s="360">
        <v>1</v>
      </c>
      <c r="D898" s="360">
        <v>136677395</v>
      </c>
      <c r="E898" s="360">
        <v>5012000</v>
      </c>
      <c r="F898" s="360">
        <v>300</v>
      </c>
      <c r="G898" s="360">
        <v>0</v>
      </c>
      <c r="H898" s="360">
        <v>610003</v>
      </c>
      <c r="I898" s="360" t="s">
        <v>189</v>
      </c>
      <c r="J898" s="361">
        <v>464</v>
      </c>
      <c r="L898" s="360">
        <v>36650556</v>
      </c>
      <c r="P898" s="360" t="s">
        <v>598</v>
      </c>
      <c r="R898" s="362" t="s">
        <v>598</v>
      </c>
      <c r="S898" s="360" t="s">
        <v>599</v>
      </c>
      <c r="T898" s="360">
        <v>1066</v>
      </c>
      <c r="U898" s="360" t="s">
        <v>489</v>
      </c>
      <c r="V898" s="360" t="s">
        <v>317</v>
      </c>
      <c r="W898" s="360">
        <v>1000</v>
      </c>
    </row>
    <row r="899" spans="1:23">
      <c r="A899" s="360" t="s">
        <v>1408</v>
      </c>
      <c r="B899" s="360">
        <v>2013</v>
      </c>
      <c r="C899" s="360">
        <v>1</v>
      </c>
      <c r="D899" s="360">
        <v>136677396</v>
      </c>
      <c r="E899" s="360">
        <v>5012000</v>
      </c>
      <c r="F899" s="360">
        <v>300</v>
      </c>
      <c r="G899" s="360">
        <v>0</v>
      </c>
      <c r="H899" s="360">
        <v>610003</v>
      </c>
      <c r="I899" s="360" t="s">
        <v>189</v>
      </c>
      <c r="J899" s="361">
        <v>464</v>
      </c>
      <c r="L899" s="360">
        <v>36650557</v>
      </c>
      <c r="P899" s="360" t="s">
        <v>598</v>
      </c>
      <c r="R899" s="362" t="s">
        <v>598</v>
      </c>
      <c r="S899" s="360" t="s">
        <v>599</v>
      </c>
      <c r="T899" s="360">
        <v>1066</v>
      </c>
      <c r="U899" s="360" t="s">
        <v>489</v>
      </c>
      <c r="V899" s="360" t="s">
        <v>317</v>
      </c>
      <c r="W899" s="360">
        <v>1000</v>
      </c>
    </row>
    <row r="900" spans="1:23">
      <c r="A900" s="360" t="s">
        <v>1408</v>
      </c>
      <c r="B900" s="360">
        <v>2013</v>
      </c>
      <c r="C900" s="360">
        <v>1</v>
      </c>
      <c r="D900" s="360">
        <v>136677397</v>
      </c>
      <c r="E900" s="360">
        <v>5012000</v>
      </c>
      <c r="F900" s="360">
        <v>300</v>
      </c>
      <c r="G900" s="360">
        <v>0</v>
      </c>
      <c r="H900" s="360">
        <v>610003</v>
      </c>
      <c r="I900" s="360" t="s">
        <v>189</v>
      </c>
      <c r="J900" s="361">
        <v>464</v>
      </c>
      <c r="L900" s="360">
        <v>36650558</v>
      </c>
      <c r="P900" s="360" t="s">
        <v>598</v>
      </c>
      <c r="R900" s="362" t="s">
        <v>598</v>
      </c>
      <c r="S900" s="360" t="s">
        <v>599</v>
      </c>
      <c r="T900" s="360">
        <v>1066</v>
      </c>
      <c r="U900" s="360" t="s">
        <v>489</v>
      </c>
      <c r="V900" s="360" t="s">
        <v>317</v>
      </c>
      <c r="W900" s="360">
        <v>1000</v>
      </c>
    </row>
    <row r="901" spans="1:23">
      <c r="A901" s="360" t="s">
        <v>1408</v>
      </c>
      <c r="B901" s="360">
        <v>2013</v>
      </c>
      <c r="C901" s="360">
        <v>1</v>
      </c>
      <c r="D901" s="360">
        <v>136682212</v>
      </c>
      <c r="E901" s="360">
        <v>5012000</v>
      </c>
      <c r="F901" s="360">
        <v>300</v>
      </c>
      <c r="G901" s="360">
        <v>0</v>
      </c>
      <c r="H901" s="360">
        <v>610001</v>
      </c>
      <c r="I901" s="360" t="s">
        <v>187</v>
      </c>
      <c r="J901" s="361">
        <v>320</v>
      </c>
      <c r="L901" s="360">
        <v>1209514</v>
      </c>
      <c r="P901" s="360" t="s">
        <v>598</v>
      </c>
      <c r="R901" s="362" t="s">
        <v>598</v>
      </c>
      <c r="S901" s="360" t="s">
        <v>599</v>
      </c>
      <c r="T901" s="360">
        <v>1066</v>
      </c>
      <c r="U901" s="360" t="s">
        <v>489</v>
      </c>
      <c r="V901" s="360" t="s">
        <v>317</v>
      </c>
      <c r="W901" s="360">
        <v>1000</v>
      </c>
    </row>
    <row r="902" spans="1:23">
      <c r="A902" s="360" t="s">
        <v>1408</v>
      </c>
      <c r="B902" s="360">
        <v>2013</v>
      </c>
      <c r="C902" s="360">
        <v>1</v>
      </c>
      <c r="D902" s="360">
        <v>136682213</v>
      </c>
      <c r="E902" s="360">
        <v>5012000</v>
      </c>
      <c r="F902" s="360">
        <v>300</v>
      </c>
      <c r="G902" s="360">
        <v>0</v>
      </c>
      <c r="H902" s="360">
        <v>610001</v>
      </c>
      <c r="I902" s="360" t="s">
        <v>187</v>
      </c>
      <c r="J902" s="361">
        <v>320</v>
      </c>
      <c r="L902" s="360">
        <v>1209514</v>
      </c>
      <c r="P902" s="360" t="s">
        <v>598</v>
      </c>
      <c r="R902" s="362" t="s">
        <v>598</v>
      </c>
      <c r="S902" s="360" t="s">
        <v>599</v>
      </c>
      <c r="T902" s="360">
        <v>1066</v>
      </c>
      <c r="U902" s="360" t="s">
        <v>489</v>
      </c>
      <c r="V902" s="360" t="s">
        <v>317</v>
      </c>
      <c r="W902" s="360">
        <v>1000</v>
      </c>
    </row>
    <row r="903" spans="1:23">
      <c r="A903" s="360" t="s">
        <v>1408</v>
      </c>
      <c r="B903" s="360">
        <v>2013</v>
      </c>
      <c r="C903" s="360">
        <v>1</v>
      </c>
      <c r="D903" s="360">
        <v>136682214</v>
      </c>
      <c r="E903" s="360">
        <v>5012000</v>
      </c>
      <c r="F903" s="360">
        <v>300</v>
      </c>
      <c r="G903" s="360">
        <v>0</v>
      </c>
      <c r="H903" s="360">
        <v>610001</v>
      </c>
      <c r="I903" s="360" t="s">
        <v>187</v>
      </c>
      <c r="J903" s="361">
        <v>320</v>
      </c>
      <c r="L903" s="360">
        <v>1209514</v>
      </c>
      <c r="P903" s="360" t="s">
        <v>598</v>
      </c>
      <c r="R903" s="362" t="s">
        <v>598</v>
      </c>
      <c r="S903" s="360" t="s">
        <v>599</v>
      </c>
      <c r="T903" s="360">
        <v>1066</v>
      </c>
      <c r="U903" s="360" t="s">
        <v>489</v>
      </c>
      <c r="V903" s="360" t="s">
        <v>317</v>
      </c>
      <c r="W903" s="360">
        <v>1000</v>
      </c>
    </row>
    <row r="904" spans="1:23">
      <c r="A904" s="360" t="s">
        <v>1408</v>
      </c>
      <c r="B904" s="360">
        <v>2013</v>
      </c>
      <c r="C904" s="360">
        <v>1</v>
      </c>
      <c r="D904" s="360">
        <v>136682215</v>
      </c>
      <c r="E904" s="360">
        <v>5012000</v>
      </c>
      <c r="F904" s="360">
        <v>300</v>
      </c>
      <c r="G904" s="360">
        <v>0</v>
      </c>
      <c r="H904" s="360">
        <v>610001</v>
      </c>
      <c r="I904" s="360" t="s">
        <v>187</v>
      </c>
      <c r="J904" s="361">
        <v>320</v>
      </c>
      <c r="L904" s="360">
        <v>1209514</v>
      </c>
      <c r="P904" s="360" t="s">
        <v>598</v>
      </c>
      <c r="R904" s="362" t="s">
        <v>598</v>
      </c>
      <c r="S904" s="360" t="s">
        <v>599</v>
      </c>
      <c r="T904" s="360">
        <v>1066</v>
      </c>
      <c r="U904" s="360" t="s">
        <v>489</v>
      </c>
      <c r="V904" s="360" t="s">
        <v>317</v>
      </c>
      <c r="W904" s="360">
        <v>1000</v>
      </c>
    </row>
    <row r="905" spans="1:23">
      <c r="A905" s="360" t="s">
        <v>1408</v>
      </c>
      <c r="B905" s="360">
        <v>2013</v>
      </c>
      <c r="C905" s="360">
        <v>1</v>
      </c>
      <c r="D905" s="360">
        <v>136682216</v>
      </c>
      <c r="E905" s="360">
        <v>5012000</v>
      </c>
      <c r="F905" s="360">
        <v>300</v>
      </c>
      <c r="G905" s="360">
        <v>0</v>
      </c>
      <c r="H905" s="360">
        <v>610001</v>
      </c>
      <c r="I905" s="360" t="s">
        <v>187</v>
      </c>
      <c r="J905" s="361">
        <v>320</v>
      </c>
      <c r="L905" s="360">
        <v>1209514</v>
      </c>
      <c r="P905" s="360" t="s">
        <v>598</v>
      </c>
      <c r="R905" s="362" t="s">
        <v>598</v>
      </c>
      <c r="S905" s="360" t="s">
        <v>599</v>
      </c>
      <c r="T905" s="360">
        <v>1066</v>
      </c>
      <c r="U905" s="360" t="s">
        <v>489</v>
      </c>
      <c r="V905" s="360" t="s">
        <v>317</v>
      </c>
      <c r="W905" s="360">
        <v>1000</v>
      </c>
    </row>
    <row r="906" spans="1:23">
      <c r="A906" s="360" t="s">
        <v>1408</v>
      </c>
      <c r="B906" s="360">
        <v>2013</v>
      </c>
      <c r="C906" s="360">
        <v>1</v>
      </c>
      <c r="D906" s="360">
        <v>136682217</v>
      </c>
      <c r="E906" s="360">
        <v>5012000</v>
      </c>
      <c r="F906" s="360">
        <v>300</v>
      </c>
      <c r="G906" s="360">
        <v>0</v>
      </c>
      <c r="H906" s="360">
        <v>610001</v>
      </c>
      <c r="I906" s="360" t="s">
        <v>187</v>
      </c>
      <c r="J906" s="361">
        <v>320</v>
      </c>
      <c r="L906" s="360">
        <v>1209514</v>
      </c>
      <c r="P906" s="360" t="s">
        <v>598</v>
      </c>
      <c r="R906" s="362" t="s">
        <v>598</v>
      </c>
      <c r="S906" s="360" t="s">
        <v>599</v>
      </c>
      <c r="T906" s="360">
        <v>1066</v>
      </c>
      <c r="U906" s="360" t="s">
        <v>489</v>
      </c>
      <c r="V906" s="360" t="s">
        <v>317</v>
      </c>
      <c r="W906" s="360">
        <v>1000</v>
      </c>
    </row>
    <row r="907" spans="1:23">
      <c r="A907" s="360" t="s">
        <v>1408</v>
      </c>
      <c r="B907" s="360">
        <v>2013</v>
      </c>
      <c r="C907" s="360">
        <v>1</v>
      </c>
      <c r="D907" s="360">
        <v>136682218</v>
      </c>
      <c r="E907" s="360">
        <v>5012000</v>
      </c>
      <c r="F907" s="360">
        <v>300</v>
      </c>
      <c r="G907" s="360">
        <v>0</v>
      </c>
      <c r="H907" s="360">
        <v>610001</v>
      </c>
      <c r="I907" s="360" t="s">
        <v>187</v>
      </c>
      <c r="J907" s="361">
        <v>320</v>
      </c>
      <c r="L907" s="360">
        <v>1209514</v>
      </c>
      <c r="P907" s="360" t="s">
        <v>598</v>
      </c>
      <c r="R907" s="362" t="s">
        <v>598</v>
      </c>
      <c r="S907" s="360" t="s">
        <v>599</v>
      </c>
      <c r="T907" s="360">
        <v>1066</v>
      </c>
      <c r="U907" s="360" t="s">
        <v>489</v>
      </c>
      <c r="V907" s="360" t="s">
        <v>317</v>
      </c>
      <c r="W907" s="360">
        <v>1000</v>
      </c>
    </row>
    <row r="908" spans="1:23">
      <c r="A908" s="360" t="s">
        <v>1408</v>
      </c>
      <c r="B908" s="360">
        <v>2013</v>
      </c>
      <c r="C908" s="360">
        <v>1</v>
      </c>
      <c r="D908" s="360">
        <v>136682219</v>
      </c>
      <c r="E908" s="360">
        <v>5012000</v>
      </c>
      <c r="F908" s="360">
        <v>300</v>
      </c>
      <c r="G908" s="360">
        <v>0</v>
      </c>
      <c r="H908" s="360">
        <v>610001</v>
      </c>
      <c r="I908" s="360" t="s">
        <v>187</v>
      </c>
      <c r="J908" s="361">
        <v>320</v>
      </c>
      <c r="L908" s="360">
        <v>1209514</v>
      </c>
      <c r="P908" s="360" t="s">
        <v>598</v>
      </c>
      <c r="R908" s="362" t="s">
        <v>598</v>
      </c>
      <c r="S908" s="360" t="s">
        <v>599</v>
      </c>
      <c r="T908" s="360">
        <v>1066</v>
      </c>
      <c r="U908" s="360" t="s">
        <v>489</v>
      </c>
      <c r="V908" s="360" t="s">
        <v>317</v>
      </c>
      <c r="W908" s="360">
        <v>1000</v>
      </c>
    </row>
    <row r="909" spans="1:23">
      <c r="A909" s="360" t="s">
        <v>1408</v>
      </c>
      <c r="B909" s="360">
        <v>2013</v>
      </c>
      <c r="C909" s="360">
        <v>1</v>
      </c>
      <c r="D909" s="360">
        <v>136682220</v>
      </c>
      <c r="E909" s="360">
        <v>5012000</v>
      </c>
      <c r="F909" s="360">
        <v>300</v>
      </c>
      <c r="G909" s="360">
        <v>0</v>
      </c>
      <c r="H909" s="360">
        <v>610001</v>
      </c>
      <c r="I909" s="360" t="s">
        <v>187</v>
      </c>
      <c r="J909" s="361">
        <v>320</v>
      </c>
      <c r="L909" s="360">
        <v>1209514</v>
      </c>
      <c r="P909" s="360" t="s">
        <v>598</v>
      </c>
      <c r="R909" s="362" t="s">
        <v>598</v>
      </c>
      <c r="S909" s="360" t="s">
        <v>599</v>
      </c>
      <c r="T909" s="360">
        <v>1066</v>
      </c>
      <c r="U909" s="360" t="s">
        <v>489</v>
      </c>
      <c r="V909" s="360" t="s">
        <v>317</v>
      </c>
      <c r="W909" s="360">
        <v>1000</v>
      </c>
    </row>
    <row r="910" spans="1:23">
      <c r="A910" s="360" t="s">
        <v>1408</v>
      </c>
      <c r="B910" s="360">
        <v>2013</v>
      </c>
      <c r="C910" s="360">
        <v>1</v>
      </c>
      <c r="D910" s="360">
        <v>136682221</v>
      </c>
      <c r="E910" s="360">
        <v>5012000</v>
      </c>
      <c r="F910" s="360">
        <v>300</v>
      </c>
      <c r="G910" s="360">
        <v>0</v>
      </c>
      <c r="H910" s="360">
        <v>610001</v>
      </c>
      <c r="I910" s="360" t="s">
        <v>187</v>
      </c>
      <c r="J910" s="361">
        <v>320</v>
      </c>
      <c r="L910" s="360">
        <v>1209514</v>
      </c>
      <c r="P910" s="360" t="s">
        <v>598</v>
      </c>
      <c r="R910" s="362" t="s">
        <v>598</v>
      </c>
      <c r="S910" s="360" t="s">
        <v>599</v>
      </c>
      <c r="T910" s="360">
        <v>1066</v>
      </c>
      <c r="U910" s="360" t="s">
        <v>489</v>
      </c>
      <c r="V910" s="360" t="s">
        <v>317</v>
      </c>
      <c r="W910" s="360">
        <v>1000</v>
      </c>
    </row>
    <row r="911" spans="1:23">
      <c r="A911" s="360" t="s">
        <v>1408</v>
      </c>
      <c r="B911" s="360">
        <v>2013</v>
      </c>
      <c r="C911" s="360">
        <v>1</v>
      </c>
      <c r="D911" s="360">
        <v>136682222</v>
      </c>
      <c r="E911" s="360">
        <v>5012000</v>
      </c>
      <c r="F911" s="360">
        <v>300</v>
      </c>
      <c r="G911" s="360">
        <v>0</v>
      </c>
      <c r="H911" s="360">
        <v>610001</v>
      </c>
      <c r="I911" s="360" t="s">
        <v>187</v>
      </c>
      <c r="J911" s="361">
        <v>320</v>
      </c>
      <c r="L911" s="360">
        <v>1209514</v>
      </c>
      <c r="P911" s="360" t="s">
        <v>598</v>
      </c>
      <c r="R911" s="362" t="s">
        <v>598</v>
      </c>
      <c r="S911" s="360" t="s">
        <v>599</v>
      </c>
      <c r="T911" s="360">
        <v>1066</v>
      </c>
      <c r="U911" s="360" t="s">
        <v>489</v>
      </c>
      <c r="V911" s="360" t="s">
        <v>317</v>
      </c>
      <c r="W911" s="360">
        <v>1000</v>
      </c>
    </row>
    <row r="912" spans="1:23">
      <c r="A912" s="360" t="s">
        <v>1408</v>
      </c>
      <c r="B912" s="360">
        <v>2013</v>
      </c>
      <c r="C912" s="360">
        <v>1</v>
      </c>
      <c r="D912" s="360">
        <v>136682223</v>
      </c>
      <c r="E912" s="360">
        <v>5012000</v>
      </c>
      <c r="F912" s="360">
        <v>300</v>
      </c>
      <c r="G912" s="360">
        <v>0</v>
      </c>
      <c r="H912" s="360">
        <v>610003</v>
      </c>
      <c r="I912" s="360" t="s">
        <v>189</v>
      </c>
      <c r="J912" s="361">
        <v>464</v>
      </c>
      <c r="L912" s="360">
        <v>1209514</v>
      </c>
      <c r="P912" s="360" t="s">
        <v>598</v>
      </c>
      <c r="R912" s="362" t="s">
        <v>598</v>
      </c>
      <c r="S912" s="360" t="s">
        <v>599</v>
      </c>
      <c r="T912" s="360">
        <v>1066</v>
      </c>
      <c r="U912" s="360" t="s">
        <v>489</v>
      </c>
      <c r="V912" s="360" t="s">
        <v>317</v>
      </c>
      <c r="W912" s="360">
        <v>1000</v>
      </c>
    </row>
    <row r="913" spans="1:23">
      <c r="A913" s="360" t="s">
        <v>1408</v>
      </c>
      <c r="B913" s="360">
        <v>2013</v>
      </c>
      <c r="C913" s="360">
        <v>1</v>
      </c>
      <c r="D913" s="360">
        <v>136682224</v>
      </c>
      <c r="E913" s="360">
        <v>5012000</v>
      </c>
      <c r="F913" s="360">
        <v>300</v>
      </c>
      <c r="G913" s="360">
        <v>0</v>
      </c>
      <c r="H913" s="360">
        <v>610003</v>
      </c>
      <c r="I913" s="360" t="s">
        <v>189</v>
      </c>
      <c r="J913" s="361">
        <v>464</v>
      </c>
      <c r="L913" s="360">
        <v>1209514</v>
      </c>
      <c r="P913" s="360" t="s">
        <v>598</v>
      </c>
      <c r="R913" s="362" t="s">
        <v>598</v>
      </c>
      <c r="S913" s="360" t="s">
        <v>599</v>
      </c>
      <c r="T913" s="360">
        <v>1066</v>
      </c>
      <c r="U913" s="360" t="s">
        <v>489</v>
      </c>
      <c r="V913" s="360" t="s">
        <v>317</v>
      </c>
      <c r="W913" s="360">
        <v>1000</v>
      </c>
    </row>
    <row r="914" spans="1:23">
      <c r="A914" s="360" t="s">
        <v>1408</v>
      </c>
      <c r="B914" s="360">
        <v>2013</v>
      </c>
      <c r="C914" s="360">
        <v>1</v>
      </c>
      <c r="D914" s="360">
        <v>136682225</v>
      </c>
      <c r="E914" s="360">
        <v>5012000</v>
      </c>
      <c r="F914" s="360">
        <v>300</v>
      </c>
      <c r="G914" s="360">
        <v>0</v>
      </c>
      <c r="H914" s="360">
        <v>610003</v>
      </c>
      <c r="I914" s="360" t="s">
        <v>189</v>
      </c>
      <c r="J914" s="361">
        <v>464</v>
      </c>
      <c r="L914" s="360">
        <v>1209514</v>
      </c>
      <c r="P914" s="360" t="s">
        <v>598</v>
      </c>
      <c r="R914" s="362" t="s">
        <v>598</v>
      </c>
      <c r="S914" s="360" t="s">
        <v>599</v>
      </c>
      <c r="T914" s="360">
        <v>1066</v>
      </c>
      <c r="U914" s="360" t="s">
        <v>489</v>
      </c>
      <c r="V914" s="360" t="s">
        <v>317</v>
      </c>
      <c r="W914" s="360">
        <v>1000</v>
      </c>
    </row>
    <row r="915" spans="1:23">
      <c r="A915" s="360" t="s">
        <v>1408</v>
      </c>
      <c r="B915" s="360">
        <v>2013</v>
      </c>
      <c r="C915" s="360">
        <v>1</v>
      </c>
      <c r="D915" s="360">
        <v>136682226</v>
      </c>
      <c r="E915" s="360">
        <v>5012000</v>
      </c>
      <c r="F915" s="360">
        <v>300</v>
      </c>
      <c r="G915" s="360">
        <v>0</v>
      </c>
      <c r="H915" s="360">
        <v>610003</v>
      </c>
      <c r="I915" s="360" t="s">
        <v>189</v>
      </c>
      <c r="J915" s="361">
        <v>464</v>
      </c>
      <c r="L915" s="360">
        <v>1209514</v>
      </c>
      <c r="P915" s="360" t="s">
        <v>598</v>
      </c>
      <c r="R915" s="362" t="s">
        <v>598</v>
      </c>
      <c r="S915" s="360" t="s">
        <v>599</v>
      </c>
      <c r="T915" s="360">
        <v>1066</v>
      </c>
      <c r="U915" s="360" t="s">
        <v>489</v>
      </c>
      <c r="V915" s="360" t="s">
        <v>317</v>
      </c>
      <c r="W915" s="360">
        <v>1000</v>
      </c>
    </row>
    <row r="916" spans="1:23">
      <c r="A916" s="360" t="s">
        <v>1408</v>
      </c>
      <c r="B916" s="360">
        <v>2013</v>
      </c>
      <c r="C916" s="360">
        <v>1</v>
      </c>
      <c r="D916" s="360">
        <v>136682227</v>
      </c>
      <c r="E916" s="360">
        <v>5012000</v>
      </c>
      <c r="F916" s="360">
        <v>300</v>
      </c>
      <c r="G916" s="360">
        <v>0</v>
      </c>
      <c r="H916" s="360">
        <v>610003</v>
      </c>
      <c r="I916" s="360" t="s">
        <v>189</v>
      </c>
      <c r="J916" s="361">
        <v>464</v>
      </c>
      <c r="L916" s="360">
        <v>1209514</v>
      </c>
      <c r="P916" s="360" t="s">
        <v>598</v>
      </c>
      <c r="R916" s="362" t="s">
        <v>598</v>
      </c>
      <c r="S916" s="360" t="s">
        <v>599</v>
      </c>
      <c r="T916" s="360">
        <v>1066</v>
      </c>
      <c r="U916" s="360" t="s">
        <v>489</v>
      </c>
      <c r="V916" s="360" t="s">
        <v>317</v>
      </c>
      <c r="W916" s="360">
        <v>1000</v>
      </c>
    </row>
    <row r="917" spans="1:23">
      <c r="A917" s="360" t="s">
        <v>1408</v>
      </c>
      <c r="B917" s="360">
        <v>2013</v>
      </c>
      <c r="C917" s="360">
        <v>1</v>
      </c>
      <c r="D917" s="360">
        <v>136682228</v>
      </c>
      <c r="E917" s="360">
        <v>5012000</v>
      </c>
      <c r="F917" s="360">
        <v>300</v>
      </c>
      <c r="G917" s="360">
        <v>0</v>
      </c>
      <c r="H917" s="360">
        <v>610001</v>
      </c>
      <c r="I917" s="360" t="s">
        <v>187</v>
      </c>
      <c r="J917" s="361">
        <v>320</v>
      </c>
      <c r="L917" s="360">
        <v>1209514</v>
      </c>
      <c r="P917" s="360" t="s">
        <v>598</v>
      </c>
      <c r="R917" s="362" t="s">
        <v>598</v>
      </c>
      <c r="S917" s="360" t="s">
        <v>599</v>
      </c>
      <c r="T917" s="360">
        <v>1066</v>
      </c>
      <c r="U917" s="360" t="s">
        <v>489</v>
      </c>
      <c r="V917" s="360" t="s">
        <v>317</v>
      </c>
      <c r="W917" s="360">
        <v>1000</v>
      </c>
    </row>
    <row r="918" spans="1:23">
      <c r="A918" s="360" t="s">
        <v>1408</v>
      </c>
      <c r="B918" s="360">
        <v>2013</v>
      </c>
      <c r="C918" s="360">
        <v>1</v>
      </c>
      <c r="D918" s="360">
        <v>136682229</v>
      </c>
      <c r="E918" s="360">
        <v>5012000</v>
      </c>
      <c r="F918" s="360">
        <v>300</v>
      </c>
      <c r="G918" s="360">
        <v>0</v>
      </c>
      <c r="H918" s="360">
        <v>610001</v>
      </c>
      <c r="I918" s="360" t="s">
        <v>187</v>
      </c>
      <c r="J918" s="361">
        <v>320</v>
      </c>
      <c r="L918" s="360">
        <v>1209514</v>
      </c>
      <c r="P918" s="360" t="s">
        <v>598</v>
      </c>
      <c r="R918" s="362" t="s">
        <v>598</v>
      </c>
      <c r="S918" s="360" t="s">
        <v>599</v>
      </c>
      <c r="T918" s="360">
        <v>1066</v>
      </c>
      <c r="U918" s="360" t="s">
        <v>489</v>
      </c>
      <c r="V918" s="360" t="s">
        <v>317</v>
      </c>
      <c r="W918" s="360">
        <v>1000</v>
      </c>
    </row>
    <row r="919" spans="1:23">
      <c r="A919" s="360" t="s">
        <v>1408</v>
      </c>
      <c r="B919" s="360">
        <v>2013</v>
      </c>
      <c r="C919" s="360">
        <v>1</v>
      </c>
      <c r="D919" s="360">
        <v>136682230</v>
      </c>
      <c r="E919" s="360">
        <v>5012000</v>
      </c>
      <c r="F919" s="360">
        <v>300</v>
      </c>
      <c r="G919" s="360">
        <v>0</v>
      </c>
      <c r="H919" s="360">
        <v>610001</v>
      </c>
      <c r="I919" s="360" t="s">
        <v>187</v>
      </c>
      <c r="J919" s="361">
        <v>320</v>
      </c>
      <c r="L919" s="360">
        <v>1209514</v>
      </c>
      <c r="P919" s="360" t="s">
        <v>598</v>
      </c>
      <c r="R919" s="362" t="s">
        <v>598</v>
      </c>
      <c r="S919" s="360" t="s">
        <v>599</v>
      </c>
      <c r="T919" s="360">
        <v>1066</v>
      </c>
      <c r="U919" s="360" t="s">
        <v>489</v>
      </c>
      <c r="V919" s="360" t="s">
        <v>317</v>
      </c>
      <c r="W919" s="360">
        <v>1000</v>
      </c>
    </row>
    <row r="920" spans="1:23">
      <c r="A920" s="360" t="s">
        <v>1408</v>
      </c>
      <c r="B920" s="360">
        <v>2013</v>
      </c>
      <c r="C920" s="360">
        <v>1</v>
      </c>
      <c r="D920" s="360">
        <v>136682231</v>
      </c>
      <c r="E920" s="360">
        <v>5012000</v>
      </c>
      <c r="F920" s="360">
        <v>300</v>
      </c>
      <c r="G920" s="360">
        <v>0</v>
      </c>
      <c r="H920" s="360">
        <v>610001</v>
      </c>
      <c r="I920" s="360" t="s">
        <v>187</v>
      </c>
      <c r="J920" s="361">
        <v>320</v>
      </c>
      <c r="L920" s="360">
        <v>1209514</v>
      </c>
      <c r="P920" s="360" t="s">
        <v>598</v>
      </c>
      <c r="R920" s="362" t="s">
        <v>598</v>
      </c>
      <c r="S920" s="360" t="s">
        <v>599</v>
      </c>
      <c r="T920" s="360">
        <v>1066</v>
      </c>
      <c r="U920" s="360" t="s">
        <v>489</v>
      </c>
      <c r="V920" s="360" t="s">
        <v>317</v>
      </c>
      <c r="W920" s="360">
        <v>1000</v>
      </c>
    </row>
    <row r="921" spans="1:23">
      <c r="A921" s="360" t="s">
        <v>1408</v>
      </c>
      <c r="B921" s="360">
        <v>2013</v>
      </c>
      <c r="C921" s="360">
        <v>1</v>
      </c>
      <c r="D921" s="360">
        <v>136682232</v>
      </c>
      <c r="E921" s="360">
        <v>5012000</v>
      </c>
      <c r="F921" s="360">
        <v>300</v>
      </c>
      <c r="G921" s="360">
        <v>0</v>
      </c>
      <c r="H921" s="360">
        <v>610001</v>
      </c>
      <c r="I921" s="360" t="s">
        <v>187</v>
      </c>
      <c r="J921" s="361">
        <v>320</v>
      </c>
      <c r="L921" s="360">
        <v>1209514</v>
      </c>
      <c r="P921" s="360" t="s">
        <v>598</v>
      </c>
      <c r="R921" s="362" t="s">
        <v>598</v>
      </c>
      <c r="S921" s="360" t="s">
        <v>599</v>
      </c>
      <c r="T921" s="360">
        <v>1066</v>
      </c>
      <c r="U921" s="360" t="s">
        <v>489</v>
      </c>
      <c r="V921" s="360" t="s">
        <v>317</v>
      </c>
      <c r="W921" s="360">
        <v>1000</v>
      </c>
    </row>
    <row r="922" spans="1:23">
      <c r="A922" s="360" t="s">
        <v>1408</v>
      </c>
      <c r="B922" s="360">
        <v>2013</v>
      </c>
      <c r="C922" s="360">
        <v>1</v>
      </c>
      <c r="D922" s="360">
        <v>136682233</v>
      </c>
      <c r="E922" s="360">
        <v>5012000</v>
      </c>
      <c r="F922" s="360">
        <v>300</v>
      </c>
      <c r="G922" s="360">
        <v>0</v>
      </c>
      <c r="H922" s="360">
        <v>610001</v>
      </c>
      <c r="I922" s="360" t="s">
        <v>187</v>
      </c>
      <c r="J922" s="361">
        <v>320</v>
      </c>
      <c r="L922" s="360">
        <v>1209514</v>
      </c>
      <c r="P922" s="360" t="s">
        <v>598</v>
      </c>
      <c r="R922" s="362" t="s">
        <v>598</v>
      </c>
      <c r="S922" s="360" t="s">
        <v>599</v>
      </c>
      <c r="T922" s="360">
        <v>1066</v>
      </c>
      <c r="U922" s="360" t="s">
        <v>489</v>
      </c>
      <c r="V922" s="360" t="s">
        <v>317</v>
      </c>
      <c r="W922" s="360">
        <v>1000</v>
      </c>
    </row>
    <row r="923" spans="1:23">
      <c r="A923" s="360" t="s">
        <v>1408</v>
      </c>
      <c r="B923" s="360">
        <v>2013</v>
      </c>
      <c r="C923" s="360">
        <v>1</v>
      </c>
      <c r="D923" s="360">
        <v>136682234</v>
      </c>
      <c r="E923" s="360">
        <v>5012000</v>
      </c>
      <c r="F923" s="360">
        <v>300</v>
      </c>
      <c r="G923" s="360">
        <v>0</v>
      </c>
      <c r="H923" s="360">
        <v>610001</v>
      </c>
      <c r="I923" s="360" t="s">
        <v>187</v>
      </c>
      <c r="J923" s="361">
        <v>320</v>
      </c>
      <c r="L923" s="360">
        <v>1209514</v>
      </c>
      <c r="P923" s="360" t="s">
        <v>598</v>
      </c>
      <c r="R923" s="362" t="s">
        <v>598</v>
      </c>
      <c r="S923" s="360" t="s">
        <v>599</v>
      </c>
      <c r="T923" s="360">
        <v>1066</v>
      </c>
      <c r="U923" s="360" t="s">
        <v>489</v>
      </c>
      <c r="V923" s="360" t="s">
        <v>317</v>
      </c>
      <c r="W923" s="360">
        <v>1000</v>
      </c>
    </row>
    <row r="924" spans="1:23">
      <c r="A924" s="360" t="s">
        <v>1408</v>
      </c>
      <c r="B924" s="360">
        <v>2013</v>
      </c>
      <c r="C924" s="360">
        <v>1</v>
      </c>
      <c r="D924" s="360">
        <v>136682235</v>
      </c>
      <c r="E924" s="360">
        <v>5012000</v>
      </c>
      <c r="F924" s="360">
        <v>300</v>
      </c>
      <c r="G924" s="360">
        <v>0</v>
      </c>
      <c r="H924" s="360">
        <v>610001</v>
      </c>
      <c r="I924" s="360" t="s">
        <v>187</v>
      </c>
      <c r="J924" s="361">
        <v>320</v>
      </c>
      <c r="L924" s="360">
        <v>1209514</v>
      </c>
      <c r="P924" s="360" t="s">
        <v>598</v>
      </c>
      <c r="R924" s="362" t="s">
        <v>598</v>
      </c>
      <c r="S924" s="360" t="s">
        <v>599</v>
      </c>
      <c r="T924" s="360">
        <v>1066</v>
      </c>
      <c r="U924" s="360" t="s">
        <v>489</v>
      </c>
      <c r="V924" s="360" t="s">
        <v>317</v>
      </c>
      <c r="W924" s="360">
        <v>1000</v>
      </c>
    </row>
    <row r="925" spans="1:23">
      <c r="A925" s="360" t="s">
        <v>1408</v>
      </c>
      <c r="B925" s="360">
        <v>2013</v>
      </c>
      <c r="C925" s="360">
        <v>1</v>
      </c>
      <c r="D925" s="360">
        <v>136682236</v>
      </c>
      <c r="E925" s="360">
        <v>5012000</v>
      </c>
      <c r="F925" s="360">
        <v>300</v>
      </c>
      <c r="G925" s="360">
        <v>0</v>
      </c>
      <c r="H925" s="360">
        <v>610001</v>
      </c>
      <c r="I925" s="360" t="s">
        <v>187</v>
      </c>
      <c r="J925" s="361">
        <v>320</v>
      </c>
      <c r="L925" s="360">
        <v>1209514</v>
      </c>
      <c r="P925" s="360" t="s">
        <v>598</v>
      </c>
      <c r="R925" s="362" t="s">
        <v>598</v>
      </c>
      <c r="S925" s="360" t="s">
        <v>599</v>
      </c>
      <c r="T925" s="360">
        <v>1066</v>
      </c>
      <c r="U925" s="360" t="s">
        <v>489</v>
      </c>
      <c r="V925" s="360" t="s">
        <v>317</v>
      </c>
      <c r="W925" s="360">
        <v>1000</v>
      </c>
    </row>
    <row r="926" spans="1:23">
      <c r="A926" s="360" t="s">
        <v>1408</v>
      </c>
      <c r="B926" s="360">
        <v>2013</v>
      </c>
      <c r="C926" s="360">
        <v>1</v>
      </c>
      <c r="D926" s="360">
        <v>136682237</v>
      </c>
      <c r="E926" s="360">
        <v>5012000</v>
      </c>
      <c r="F926" s="360">
        <v>300</v>
      </c>
      <c r="G926" s="360">
        <v>0</v>
      </c>
      <c r="H926" s="360">
        <v>610001</v>
      </c>
      <c r="I926" s="360" t="s">
        <v>187</v>
      </c>
      <c r="J926" s="361">
        <v>320</v>
      </c>
      <c r="L926" s="360">
        <v>1209514</v>
      </c>
      <c r="P926" s="360" t="s">
        <v>598</v>
      </c>
      <c r="R926" s="362" t="s">
        <v>598</v>
      </c>
      <c r="S926" s="360" t="s">
        <v>599</v>
      </c>
      <c r="T926" s="360">
        <v>1066</v>
      </c>
      <c r="U926" s="360" t="s">
        <v>489</v>
      </c>
      <c r="V926" s="360" t="s">
        <v>317</v>
      </c>
      <c r="W926" s="360">
        <v>1000</v>
      </c>
    </row>
    <row r="927" spans="1:23">
      <c r="A927" s="360" t="s">
        <v>1408</v>
      </c>
      <c r="B927" s="360">
        <v>2013</v>
      </c>
      <c r="C927" s="360">
        <v>1</v>
      </c>
      <c r="D927" s="360">
        <v>136682238</v>
      </c>
      <c r="E927" s="360">
        <v>5012000</v>
      </c>
      <c r="F927" s="360">
        <v>300</v>
      </c>
      <c r="G927" s="360">
        <v>0</v>
      </c>
      <c r="H927" s="360">
        <v>610001</v>
      </c>
      <c r="I927" s="360" t="s">
        <v>187</v>
      </c>
      <c r="J927" s="361">
        <v>320</v>
      </c>
      <c r="L927" s="360">
        <v>1209514</v>
      </c>
      <c r="P927" s="360" t="s">
        <v>598</v>
      </c>
      <c r="R927" s="362" t="s">
        <v>598</v>
      </c>
      <c r="S927" s="360" t="s">
        <v>599</v>
      </c>
      <c r="T927" s="360">
        <v>1066</v>
      </c>
      <c r="U927" s="360" t="s">
        <v>489</v>
      </c>
      <c r="V927" s="360" t="s">
        <v>317</v>
      </c>
      <c r="W927" s="360">
        <v>1000</v>
      </c>
    </row>
    <row r="928" spans="1:23">
      <c r="A928" s="360" t="s">
        <v>1408</v>
      </c>
      <c r="B928" s="360">
        <v>2013</v>
      </c>
      <c r="C928" s="360">
        <v>1</v>
      </c>
      <c r="D928" s="360">
        <v>136682239</v>
      </c>
      <c r="E928" s="360">
        <v>5012000</v>
      </c>
      <c r="F928" s="360">
        <v>300</v>
      </c>
      <c r="G928" s="360">
        <v>0</v>
      </c>
      <c r="H928" s="360">
        <v>610001</v>
      </c>
      <c r="I928" s="360" t="s">
        <v>187</v>
      </c>
      <c r="J928" s="361">
        <v>320</v>
      </c>
      <c r="L928" s="360">
        <v>1209514</v>
      </c>
      <c r="P928" s="360" t="s">
        <v>598</v>
      </c>
      <c r="R928" s="362" t="s">
        <v>598</v>
      </c>
      <c r="S928" s="360" t="s">
        <v>599</v>
      </c>
      <c r="T928" s="360">
        <v>1066</v>
      </c>
      <c r="U928" s="360" t="s">
        <v>489</v>
      </c>
      <c r="V928" s="360" t="s">
        <v>317</v>
      </c>
      <c r="W928" s="360">
        <v>1000</v>
      </c>
    </row>
    <row r="929" spans="1:23">
      <c r="A929" s="360" t="s">
        <v>1408</v>
      </c>
      <c r="B929" s="360">
        <v>2013</v>
      </c>
      <c r="C929" s="360">
        <v>1</v>
      </c>
      <c r="D929" s="360">
        <v>136682240</v>
      </c>
      <c r="E929" s="360">
        <v>5012000</v>
      </c>
      <c r="F929" s="360">
        <v>300</v>
      </c>
      <c r="G929" s="360">
        <v>0</v>
      </c>
      <c r="H929" s="360">
        <v>610001</v>
      </c>
      <c r="I929" s="360" t="s">
        <v>187</v>
      </c>
      <c r="J929" s="361">
        <v>320</v>
      </c>
      <c r="L929" s="360">
        <v>1209514</v>
      </c>
      <c r="P929" s="360" t="s">
        <v>598</v>
      </c>
      <c r="R929" s="362" t="s">
        <v>598</v>
      </c>
      <c r="S929" s="360" t="s">
        <v>599</v>
      </c>
      <c r="T929" s="360">
        <v>1066</v>
      </c>
      <c r="U929" s="360" t="s">
        <v>489</v>
      </c>
      <c r="V929" s="360" t="s">
        <v>317</v>
      </c>
      <c r="W929" s="360">
        <v>1000</v>
      </c>
    </row>
    <row r="930" spans="1:23">
      <c r="A930" s="360" t="s">
        <v>1408</v>
      </c>
      <c r="B930" s="360">
        <v>2013</v>
      </c>
      <c r="C930" s="360">
        <v>1</v>
      </c>
      <c r="D930" s="360">
        <v>136682241</v>
      </c>
      <c r="E930" s="360">
        <v>5012000</v>
      </c>
      <c r="F930" s="360">
        <v>300</v>
      </c>
      <c r="G930" s="360">
        <v>0</v>
      </c>
      <c r="H930" s="360">
        <v>610001</v>
      </c>
      <c r="I930" s="360" t="s">
        <v>187</v>
      </c>
      <c r="J930" s="361">
        <v>320</v>
      </c>
      <c r="L930" s="360">
        <v>1209514</v>
      </c>
      <c r="P930" s="360" t="s">
        <v>598</v>
      </c>
      <c r="R930" s="362" t="s">
        <v>598</v>
      </c>
      <c r="S930" s="360" t="s">
        <v>599</v>
      </c>
      <c r="T930" s="360">
        <v>1066</v>
      </c>
      <c r="U930" s="360" t="s">
        <v>489</v>
      </c>
      <c r="V930" s="360" t="s">
        <v>317</v>
      </c>
      <c r="W930" s="360">
        <v>1000</v>
      </c>
    </row>
    <row r="931" spans="1:23">
      <c r="A931" s="360" t="s">
        <v>1408</v>
      </c>
      <c r="B931" s="360">
        <v>2013</v>
      </c>
      <c r="C931" s="360">
        <v>1</v>
      </c>
      <c r="D931" s="360">
        <v>136682242</v>
      </c>
      <c r="E931" s="360">
        <v>5012000</v>
      </c>
      <c r="F931" s="360">
        <v>300</v>
      </c>
      <c r="G931" s="360">
        <v>0</v>
      </c>
      <c r="H931" s="360">
        <v>610001</v>
      </c>
      <c r="I931" s="360" t="s">
        <v>187</v>
      </c>
      <c r="J931" s="361">
        <v>320</v>
      </c>
      <c r="L931" s="360">
        <v>1209514</v>
      </c>
      <c r="P931" s="360" t="s">
        <v>598</v>
      </c>
      <c r="R931" s="362" t="s">
        <v>598</v>
      </c>
      <c r="S931" s="360" t="s">
        <v>599</v>
      </c>
      <c r="T931" s="360">
        <v>1066</v>
      </c>
      <c r="U931" s="360" t="s">
        <v>489</v>
      </c>
      <c r="V931" s="360" t="s">
        <v>317</v>
      </c>
      <c r="W931" s="360">
        <v>1000</v>
      </c>
    </row>
    <row r="932" spans="1:23">
      <c r="A932" s="360" t="s">
        <v>1408</v>
      </c>
      <c r="B932" s="360">
        <v>2013</v>
      </c>
      <c r="C932" s="360">
        <v>1</v>
      </c>
      <c r="D932" s="360">
        <v>136682243</v>
      </c>
      <c r="E932" s="360">
        <v>5012000</v>
      </c>
      <c r="F932" s="360">
        <v>300</v>
      </c>
      <c r="G932" s="360">
        <v>0</v>
      </c>
      <c r="H932" s="360">
        <v>610001</v>
      </c>
      <c r="I932" s="360" t="s">
        <v>187</v>
      </c>
      <c r="J932" s="361">
        <v>320</v>
      </c>
      <c r="L932" s="360">
        <v>1209514</v>
      </c>
      <c r="P932" s="360" t="s">
        <v>598</v>
      </c>
      <c r="R932" s="362" t="s">
        <v>598</v>
      </c>
      <c r="S932" s="360" t="s">
        <v>599</v>
      </c>
      <c r="T932" s="360">
        <v>1066</v>
      </c>
      <c r="U932" s="360" t="s">
        <v>489</v>
      </c>
      <c r="V932" s="360" t="s">
        <v>317</v>
      </c>
      <c r="W932" s="360">
        <v>1000</v>
      </c>
    </row>
    <row r="933" spans="1:23">
      <c r="A933" s="360" t="s">
        <v>1408</v>
      </c>
      <c r="B933" s="360">
        <v>2013</v>
      </c>
      <c r="C933" s="360">
        <v>1</v>
      </c>
      <c r="D933" s="360">
        <v>136455301</v>
      </c>
      <c r="E933" s="360">
        <v>5012000</v>
      </c>
      <c r="F933" s="360">
        <v>300</v>
      </c>
      <c r="G933" s="360">
        <v>0</v>
      </c>
      <c r="H933" s="360">
        <v>530190</v>
      </c>
      <c r="I933" s="360" t="s">
        <v>143</v>
      </c>
      <c r="J933" s="361">
        <v>12231.41</v>
      </c>
      <c r="K933" s="360" t="s">
        <v>97</v>
      </c>
      <c r="L933" s="360">
        <v>1902893611</v>
      </c>
      <c r="M933" s="360">
        <v>138367</v>
      </c>
      <c r="N933" s="360" t="s">
        <v>482</v>
      </c>
      <c r="P933" s="360" t="s">
        <v>600</v>
      </c>
      <c r="R933" s="362" t="s">
        <v>600</v>
      </c>
      <c r="S933" s="360" t="s">
        <v>601</v>
      </c>
      <c r="T933" s="360">
        <v>1066</v>
      </c>
      <c r="U933" s="360" t="s">
        <v>489</v>
      </c>
      <c r="V933" s="360" t="s">
        <v>317</v>
      </c>
      <c r="W933" s="360">
        <v>1000</v>
      </c>
    </row>
    <row r="934" spans="1:23">
      <c r="A934" s="360" t="s">
        <v>1408</v>
      </c>
      <c r="B934" s="360">
        <v>2013</v>
      </c>
      <c r="C934" s="360">
        <v>1</v>
      </c>
      <c r="D934" s="360">
        <v>136696066</v>
      </c>
      <c r="E934" s="360">
        <v>5012000</v>
      </c>
      <c r="F934" s="360">
        <v>280</v>
      </c>
      <c r="G934" s="360">
        <v>0</v>
      </c>
      <c r="H934" s="360">
        <v>513100</v>
      </c>
      <c r="I934" s="360" t="s">
        <v>155</v>
      </c>
      <c r="J934" s="361">
        <v>-57270</v>
      </c>
      <c r="K934" s="360" t="s">
        <v>605</v>
      </c>
      <c r="L934" s="360">
        <v>122418363</v>
      </c>
      <c r="P934" s="360" t="s">
        <v>603</v>
      </c>
      <c r="R934" s="362" t="s">
        <v>603</v>
      </c>
      <c r="S934" s="360" t="s">
        <v>604</v>
      </c>
      <c r="T934" s="360">
        <v>1070</v>
      </c>
      <c r="U934" s="360" t="s">
        <v>358</v>
      </c>
      <c r="V934" s="360" t="s">
        <v>317</v>
      </c>
      <c r="W934" s="360">
        <v>1000</v>
      </c>
    </row>
    <row r="935" spans="1:23">
      <c r="A935" s="360" t="s">
        <v>1408</v>
      </c>
      <c r="B935" s="360">
        <v>2013</v>
      </c>
      <c r="C935" s="360">
        <v>1</v>
      </c>
      <c r="D935" s="360">
        <v>136696066</v>
      </c>
      <c r="E935" s="360">
        <v>5012000</v>
      </c>
      <c r="F935" s="360">
        <v>280</v>
      </c>
      <c r="G935" s="360">
        <v>0</v>
      </c>
      <c r="H935" s="360">
        <v>513100</v>
      </c>
      <c r="I935" s="360" t="s">
        <v>155</v>
      </c>
      <c r="J935" s="361">
        <v>7261.62</v>
      </c>
      <c r="K935" s="360" t="s">
        <v>602</v>
      </c>
      <c r="L935" s="360">
        <v>122418363</v>
      </c>
      <c r="P935" s="360" t="s">
        <v>603</v>
      </c>
      <c r="R935" s="362" t="s">
        <v>603</v>
      </c>
      <c r="S935" s="360" t="s">
        <v>604</v>
      </c>
      <c r="T935" s="360">
        <v>1070</v>
      </c>
      <c r="U935" s="360" t="s">
        <v>358</v>
      </c>
      <c r="V935" s="360" t="s">
        <v>317</v>
      </c>
      <c r="W935" s="360">
        <v>1000</v>
      </c>
    </row>
    <row r="936" spans="1:23">
      <c r="A936" s="360" t="s">
        <v>1408</v>
      </c>
      <c r="B936" s="360">
        <v>2013</v>
      </c>
      <c r="C936" s="360">
        <v>1</v>
      </c>
      <c r="D936" s="360">
        <v>136696066</v>
      </c>
      <c r="E936" s="360">
        <v>5012000</v>
      </c>
      <c r="F936" s="360">
        <v>280</v>
      </c>
      <c r="G936" s="360">
        <v>0</v>
      </c>
      <c r="H936" s="360">
        <v>513100</v>
      </c>
      <c r="I936" s="360" t="s">
        <v>155</v>
      </c>
      <c r="J936" s="361">
        <v>-88.06</v>
      </c>
      <c r="K936" s="360" t="s">
        <v>602</v>
      </c>
      <c r="L936" s="360">
        <v>122418363</v>
      </c>
      <c r="P936" s="360" t="s">
        <v>603</v>
      </c>
      <c r="R936" s="362" t="s">
        <v>603</v>
      </c>
      <c r="S936" s="360" t="s">
        <v>604</v>
      </c>
      <c r="T936" s="360">
        <v>1070</v>
      </c>
      <c r="U936" s="360" t="s">
        <v>358</v>
      </c>
      <c r="V936" s="360" t="s">
        <v>317</v>
      </c>
      <c r="W936" s="360">
        <v>1000</v>
      </c>
    </row>
    <row r="937" spans="1:23">
      <c r="A937" s="360" t="s">
        <v>1408</v>
      </c>
      <c r="B937" s="360">
        <v>2013</v>
      </c>
      <c r="C937" s="360">
        <v>1</v>
      </c>
      <c r="D937" s="360">
        <v>136696066</v>
      </c>
      <c r="E937" s="360">
        <v>5012000</v>
      </c>
      <c r="F937" s="360">
        <v>280</v>
      </c>
      <c r="G937" s="360">
        <v>0</v>
      </c>
      <c r="H937" s="360">
        <v>513100</v>
      </c>
      <c r="I937" s="360" t="s">
        <v>155</v>
      </c>
      <c r="J937" s="361">
        <v>-16095.36</v>
      </c>
      <c r="K937" s="360" t="s">
        <v>605</v>
      </c>
      <c r="L937" s="360">
        <v>122418363</v>
      </c>
      <c r="P937" s="360" t="s">
        <v>603</v>
      </c>
      <c r="R937" s="362" t="s">
        <v>603</v>
      </c>
      <c r="S937" s="360" t="s">
        <v>604</v>
      </c>
      <c r="T937" s="360">
        <v>1070</v>
      </c>
      <c r="U937" s="360" t="s">
        <v>358</v>
      </c>
      <c r="V937" s="360" t="s">
        <v>317</v>
      </c>
      <c r="W937" s="360">
        <v>1000</v>
      </c>
    </row>
    <row r="938" spans="1:23">
      <c r="A938" s="360" t="s">
        <v>1408</v>
      </c>
      <c r="B938" s="360">
        <v>2013</v>
      </c>
      <c r="C938" s="360">
        <v>1</v>
      </c>
      <c r="D938" s="360">
        <v>136696066</v>
      </c>
      <c r="E938" s="360">
        <v>5012000</v>
      </c>
      <c r="F938" s="360">
        <v>280</v>
      </c>
      <c r="G938" s="360">
        <v>0</v>
      </c>
      <c r="H938" s="360">
        <v>513100</v>
      </c>
      <c r="I938" s="360" t="s">
        <v>155</v>
      </c>
      <c r="J938" s="361">
        <v>-3609.72</v>
      </c>
      <c r="K938" s="360" t="s">
        <v>602</v>
      </c>
      <c r="L938" s="360">
        <v>122418363</v>
      </c>
      <c r="P938" s="360" t="s">
        <v>603</v>
      </c>
      <c r="R938" s="362" t="s">
        <v>603</v>
      </c>
      <c r="S938" s="360" t="s">
        <v>604</v>
      </c>
      <c r="T938" s="360">
        <v>1070</v>
      </c>
      <c r="U938" s="360" t="s">
        <v>358</v>
      </c>
      <c r="V938" s="360" t="s">
        <v>317</v>
      </c>
      <c r="W938" s="360">
        <v>1000</v>
      </c>
    </row>
    <row r="939" spans="1:23">
      <c r="A939" s="360" t="s">
        <v>1408</v>
      </c>
      <c r="B939" s="360">
        <v>2013</v>
      </c>
      <c r="C939" s="360">
        <v>1</v>
      </c>
      <c r="D939" s="360">
        <v>136696066</v>
      </c>
      <c r="E939" s="360">
        <v>5012000</v>
      </c>
      <c r="F939" s="360">
        <v>280</v>
      </c>
      <c r="G939" s="360">
        <v>0</v>
      </c>
      <c r="H939" s="360">
        <v>513100</v>
      </c>
      <c r="I939" s="360" t="s">
        <v>155</v>
      </c>
      <c r="J939" s="361">
        <v>-18413.55</v>
      </c>
      <c r="K939" s="360" t="s">
        <v>605</v>
      </c>
      <c r="L939" s="360">
        <v>122418363</v>
      </c>
      <c r="P939" s="360" t="s">
        <v>603</v>
      </c>
      <c r="R939" s="362" t="s">
        <v>603</v>
      </c>
      <c r="S939" s="360" t="s">
        <v>604</v>
      </c>
      <c r="T939" s="360">
        <v>1070</v>
      </c>
      <c r="U939" s="360" t="s">
        <v>358</v>
      </c>
      <c r="V939" s="360" t="s">
        <v>317</v>
      </c>
      <c r="W939" s="360">
        <v>1000</v>
      </c>
    </row>
    <row r="940" spans="1:23">
      <c r="A940" s="360" t="s">
        <v>1408</v>
      </c>
      <c r="B940" s="360">
        <v>2013</v>
      </c>
      <c r="C940" s="360">
        <v>1</v>
      </c>
      <c r="D940" s="360">
        <v>136590665</v>
      </c>
      <c r="E940" s="360">
        <v>5012000</v>
      </c>
      <c r="F940" s="360">
        <v>280</v>
      </c>
      <c r="G940" s="360">
        <v>0</v>
      </c>
      <c r="H940" s="360">
        <v>516460</v>
      </c>
      <c r="I940" s="360" t="s">
        <v>137</v>
      </c>
      <c r="J940" s="361">
        <v>108.8</v>
      </c>
      <c r="L940" s="360">
        <v>5001083068</v>
      </c>
      <c r="M940" s="360">
        <v>103571</v>
      </c>
      <c r="N940" s="360" t="s">
        <v>571</v>
      </c>
      <c r="P940" s="360" t="s">
        <v>606</v>
      </c>
      <c r="R940" s="362" t="s">
        <v>606</v>
      </c>
      <c r="S940" s="360" t="s">
        <v>607</v>
      </c>
      <c r="T940" s="360">
        <v>1070</v>
      </c>
      <c r="U940" s="360" t="s">
        <v>358</v>
      </c>
      <c r="V940" s="360" t="s">
        <v>317</v>
      </c>
      <c r="W940" s="360">
        <v>1000</v>
      </c>
    </row>
    <row r="941" spans="1:23">
      <c r="A941" s="360" t="s">
        <v>1408</v>
      </c>
      <c r="B941" s="360">
        <v>2013</v>
      </c>
      <c r="C941" s="360">
        <v>1</v>
      </c>
      <c r="D941" s="360">
        <v>136264986</v>
      </c>
      <c r="E941" s="360">
        <v>5012000</v>
      </c>
      <c r="F941" s="360">
        <v>280</v>
      </c>
      <c r="G941" s="360">
        <v>0</v>
      </c>
      <c r="H941" s="360">
        <v>530142</v>
      </c>
      <c r="I941" s="360" t="s">
        <v>181</v>
      </c>
      <c r="J941" s="361">
        <v>507.27</v>
      </c>
      <c r="L941" s="360">
        <v>5601988777</v>
      </c>
      <c r="M941" s="360">
        <v>103569</v>
      </c>
      <c r="N941" s="360" t="s">
        <v>571</v>
      </c>
      <c r="P941" s="360" t="s">
        <v>608</v>
      </c>
      <c r="R941" s="362" t="s">
        <v>608</v>
      </c>
      <c r="S941" s="360" t="s">
        <v>609</v>
      </c>
      <c r="T941" s="360">
        <v>1070</v>
      </c>
      <c r="U941" s="360" t="s">
        <v>358</v>
      </c>
      <c r="V941" s="360" t="s">
        <v>317</v>
      </c>
      <c r="W941" s="360">
        <v>1000</v>
      </c>
    </row>
    <row r="942" spans="1:23">
      <c r="A942" s="360" t="s">
        <v>1408</v>
      </c>
      <c r="B942" s="360">
        <v>2013</v>
      </c>
      <c r="C942" s="360">
        <v>1</v>
      </c>
      <c r="D942" s="360">
        <v>136590665</v>
      </c>
      <c r="E942" s="360">
        <v>5012000</v>
      </c>
      <c r="F942" s="360">
        <v>280</v>
      </c>
      <c r="G942" s="360">
        <v>0</v>
      </c>
      <c r="H942" s="360">
        <v>516460</v>
      </c>
      <c r="I942" s="360" t="s">
        <v>137</v>
      </c>
      <c r="J942" s="361">
        <v>79.510000000000005</v>
      </c>
      <c r="L942" s="360">
        <v>5001083068</v>
      </c>
      <c r="M942" s="360">
        <v>103571</v>
      </c>
      <c r="N942" s="360" t="s">
        <v>571</v>
      </c>
      <c r="P942" s="360" t="s">
        <v>608</v>
      </c>
      <c r="R942" s="362" t="s">
        <v>608</v>
      </c>
      <c r="S942" s="360" t="s">
        <v>609</v>
      </c>
      <c r="T942" s="360">
        <v>1070</v>
      </c>
      <c r="U942" s="360" t="s">
        <v>358</v>
      </c>
      <c r="V942" s="360" t="s">
        <v>317</v>
      </c>
      <c r="W942" s="360">
        <v>1000</v>
      </c>
    </row>
    <row r="943" spans="1:23">
      <c r="A943" s="360" t="s">
        <v>1408</v>
      </c>
      <c r="B943" s="360">
        <v>2013</v>
      </c>
      <c r="C943" s="360">
        <v>1</v>
      </c>
      <c r="D943" s="360">
        <v>136597429</v>
      </c>
      <c r="E943" s="360">
        <v>5012000</v>
      </c>
      <c r="F943" s="360">
        <v>280</v>
      </c>
      <c r="G943" s="360">
        <v>0</v>
      </c>
      <c r="H943" s="360">
        <v>516460</v>
      </c>
      <c r="I943" s="360" t="s">
        <v>137</v>
      </c>
      <c r="J943" s="361">
        <v>0.19</v>
      </c>
      <c r="L943" s="360">
        <v>5602001427</v>
      </c>
      <c r="M943" s="360">
        <v>103571</v>
      </c>
      <c r="N943" s="360" t="s">
        <v>571</v>
      </c>
      <c r="P943" s="360" t="s">
        <v>608</v>
      </c>
      <c r="R943" s="362" t="s">
        <v>608</v>
      </c>
      <c r="S943" s="360" t="s">
        <v>609</v>
      </c>
      <c r="T943" s="360">
        <v>1070</v>
      </c>
      <c r="U943" s="360" t="s">
        <v>358</v>
      </c>
      <c r="V943" s="360" t="s">
        <v>317</v>
      </c>
      <c r="W943" s="360">
        <v>1000</v>
      </c>
    </row>
    <row r="944" spans="1:23">
      <c r="A944" s="360" t="s">
        <v>1408</v>
      </c>
      <c r="B944" s="360">
        <v>2013</v>
      </c>
      <c r="C944" s="360">
        <v>1</v>
      </c>
      <c r="D944" s="360">
        <v>136264987</v>
      </c>
      <c r="E944" s="360">
        <v>5012000</v>
      </c>
      <c r="F944" s="360">
        <v>280</v>
      </c>
      <c r="G944" s="360">
        <v>0</v>
      </c>
      <c r="H944" s="360">
        <v>530142</v>
      </c>
      <c r="I944" s="360" t="s">
        <v>181</v>
      </c>
      <c r="J944" s="361">
        <v>3235.84</v>
      </c>
      <c r="L944" s="360">
        <v>5601988778</v>
      </c>
      <c r="M944" s="360">
        <v>103569</v>
      </c>
      <c r="N944" s="360" t="s">
        <v>571</v>
      </c>
      <c r="P944" s="360" t="s">
        <v>610</v>
      </c>
      <c r="R944" s="362" t="s">
        <v>610</v>
      </c>
      <c r="S944" s="360" t="s">
        <v>611</v>
      </c>
      <c r="T944" s="360">
        <v>1070</v>
      </c>
      <c r="U944" s="360" t="s">
        <v>358</v>
      </c>
      <c r="V944" s="360" t="s">
        <v>317</v>
      </c>
      <c r="W944" s="360">
        <v>1000</v>
      </c>
    </row>
    <row r="945" spans="1:23">
      <c r="A945" s="360" t="s">
        <v>1408</v>
      </c>
      <c r="B945" s="360">
        <v>2013</v>
      </c>
      <c r="C945" s="360">
        <v>1</v>
      </c>
      <c r="D945" s="360">
        <v>136264985</v>
      </c>
      <c r="E945" s="360">
        <v>5012000</v>
      </c>
      <c r="F945" s="360">
        <v>280</v>
      </c>
      <c r="G945" s="360">
        <v>0</v>
      </c>
      <c r="H945" s="360">
        <v>530142</v>
      </c>
      <c r="I945" s="360" t="s">
        <v>181</v>
      </c>
      <c r="J945" s="361">
        <v>1407.71</v>
      </c>
      <c r="L945" s="360">
        <v>5601988776</v>
      </c>
      <c r="M945" s="360">
        <v>103569</v>
      </c>
      <c r="N945" s="360" t="s">
        <v>571</v>
      </c>
      <c r="P945" s="360" t="s">
        <v>610</v>
      </c>
      <c r="R945" s="362" t="s">
        <v>610</v>
      </c>
      <c r="S945" s="360" t="s">
        <v>611</v>
      </c>
      <c r="T945" s="360">
        <v>1070</v>
      </c>
      <c r="U945" s="360" t="s">
        <v>358</v>
      </c>
      <c r="V945" s="360" t="s">
        <v>317</v>
      </c>
      <c r="W945" s="360">
        <v>1000</v>
      </c>
    </row>
    <row r="946" spans="1:23">
      <c r="A946" s="360" t="s">
        <v>1408</v>
      </c>
      <c r="B946" s="360">
        <v>2013</v>
      </c>
      <c r="C946" s="360">
        <v>1</v>
      </c>
      <c r="D946" s="360">
        <v>136210202</v>
      </c>
      <c r="E946" s="360">
        <v>5012000</v>
      </c>
      <c r="F946" s="360">
        <v>280</v>
      </c>
      <c r="G946" s="360">
        <v>0</v>
      </c>
      <c r="H946" s="360">
        <v>516460</v>
      </c>
      <c r="I946" s="360" t="s">
        <v>137</v>
      </c>
      <c r="J946" s="361">
        <v>75.040000000000006</v>
      </c>
      <c r="L946" s="360">
        <v>5001077017</v>
      </c>
      <c r="M946" s="360">
        <v>103571</v>
      </c>
      <c r="N946" s="360" t="s">
        <v>571</v>
      </c>
      <c r="P946" s="360" t="s">
        <v>610</v>
      </c>
      <c r="R946" s="362" t="s">
        <v>610</v>
      </c>
      <c r="S946" s="360" t="s">
        <v>611</v>
      </c>
      <c r="T946" s="360">
        <v>1070</v>
      </c>
      <c r="U946" s="360" t="s">
        <v>358</v>
      </c>
      <c r="V946" s="360" t="s">
        <v>317</v>
      </c>
      <c r="W946" s="360">
        <v>1000</v>
      </c>
    </row>
    <row r="947" spans="1:23">
      <c r="A947" s="360" t="s">
        <v>1408</v>
      </c>
      <c r="B947" s="360">
        <v>2013</v>
      </c>
      <c r="C947" s="360">
        <v>1</v>
      </c>
      <c r="D947" s="360">
        <v>136590665</v>
      </c>
      <c r="E947" s="360">
        <v>5012000</v>
      </c>
      <c r="F947" s="360">
        <v>280</v>
      </c>
      <c r="G947" s="360">
        <v>0</v>
      </c>
      <c r="H947" s="360">
        <v>516460</v>
      </c>
      <c r="I947" s="360" t="s">
        <v>137</v>
      </c>
      <c r="J947" s="361">
        <v>342.91</v>
      </c>
      <c r="L947" s="360">
        <v>5001083068</v>
      </c>
      <c r="M947" s="360">
        <v>103571</v>
      </c>
      <c r="N947" s="360" t="s">
        <v>571</v>
      </c>
      <c r="P947" s="360" t="s">
        <v>610</v>
      </c>
      <c r="R947" s="362" t="s">
        <v>610</v>
      </c>
      <c r="S947" s="360" t="s">
        <v>611</v>
      </c>
      <c r="T947" s="360">
        <v>1070</v>
      </c>
      <c r="U947" s="360" t="s">
        <v>358</v>
      </c>
      <c r="V947" s="360" t="s">
        <v>317</v>
      </c>
      <c r="W947" s="360">
        <v>1000</v>
      </c>
    </row>
    <row r="948" spans="1:23">
      <c r="A948" s="360" t="s">
        <v>1408</v>
      </c>
      <c r="B948" s="360">
        <v>2013</v>
      </c>
      <c r="C948" s="360">
        <v>1</v>
      </c>
      <c r="D948" s="360">
        <v>136590665</v>
      </c>
      <c r="E948" s="360">
        <v>5012000</v>
      </c>
      <c r="F948" s="360">
        <v>280</v>
      </c>
      <c r="G948" s="360">
        <v>0</v>
      </c>
      <c r="H948" s="360">
        <v>516460</v>
      </c>
      <c r="I948" s="360" t="s">
        <v>137</v>
      </c>
      <c r="J948" s="361">
        <v>167.34</v>
      </c>
      <c r="L948" s="360">
        <v>5001083068</v>
      </c>
      <c r="M948" s="360">
        <v>103571</v>
      </c>
      <c r="N948" s="360" t="s">
        <v>571</v>
      </c>
      <c r="P948" s="360" t="s">
        <v>610</v>
      </c>
      <c r="R948" s="362" t="s">
        <v>610</v>
      </c>
      <c r="S948" s="360" t="s">
        <v>611</v>
      </c>
      <c r="T948" s="360">
        <v>1070</v>
      </c>
      <c r="U948" s="360" t="s">
        <v>358</v>
      </c>
      <c r="V948" s="360" t="s">
        <v>317</v>
      </c>
      <c r="W948" s="360">
        <v>1000</v>
      </c>
    </row>
    <row r="949" spans="1:23">
      <c r="A949" s="360" t="s">
        <v>1408</v>
      </c>
      <c r="B949" s="360">
        <v>2013</v>
      </c>
      <c r="C949" s="360">
        <v>1</v>
      </c>
      <c r="D949" s="360">
        <v>136590665</v>
      </c>
      <c r="E949" s="360">
        <v>5012000</v>
      </c>
      <c r="F949" s="360">
        <v>280</v>
      </c>
      <c r="G949" s="360">
        <v>0</v>
      </c>
      <c r="H949" s="360">
        <v>516460</v>
      </c>
      <c r="I949" s="360" t="s">
        <v>137</v>
      </c>
      <c r="J949" s="361">
        <v>99.35</v>
      </c>
      <c r="L949" s="360">
        <v>5001083068</v>
      </c>
      <c r="M949" s="360">
        <v>103571</v>
      </c>
      <c r="N949" s="360" t="s">
        <v>571</v>
      </c>
      <c r="P949" s="360" t="s">
        <v>612</v>
      </c>
      <c r="R949" s="362" t="s">
        <v>612</v>
      </c>
      <c r="S949" s="360" t="s">
        <v>613</v>
      </c>
      <c r="T949" s="360">
        <v>1070</v>
      </c>
      <c r="U949" s="360" t="s">
        <v>358</v>
      </c>
      <c r="V949" s="360" t="s">
        <v>317</v>
      </c>
      <c r="W949" s="360">
        <v>1000</v>
      </c>
    </row>
    <row r="950" spans="1:23">
      <c r="A950" s="360" t="s">
        <v>1408</v>
      </c>
      <c r="B950" s="360">
        <v>2013</v>
      </c>
      <c r="C950" s="360">
        <v>1</v>
      </c>
      <c r="D950" s="360">
        <v>135628879</v>
      </c>
      <c r="E950" s="360">
        <v>5012000</v>
      </c>
      <c r="F950" s="360">
        <v>280</v>
      </c>
      <c r="G950" s="360">
        <v>0</v>
      </c>
      <c r="H950" s="360">
        <v>610001</v>
      </c>
      <c r="I950" s="360" t="s">
        <v>187</v>
      </c>
      <c r="J950" s="361">
        <v>320</v>
      </c>
      <c r="L950" s="360">
        <v>3587698</v>
      </c>
      <c r="P950" s="360" t="s">
        <v>612</v>
      </c>
      <c r="R950" s="362" t="s">
        <v>612</v>
      </c>
      <c r="S950" s="360" t="s">
        <v>613</v>
      </c>
      <c r="T950" s="360">
        <v>1070</v>
      </c>
      <c r="U950" s="360" t="s">
        <v>358</v>
      </c>
      <c r="V950" s="360" t="s">
        <v>317</v>
      </c>
      <c r="W950" s="360">
        <v>1000</v>
      </c>
    </row>
    <row r="951" spans="1:23">
      <c r="A951" s="360" t="s">
        <v>1408</v>
      </c>
      <c r="B951" s="360">
        <v>2013</v>
      </c>
      <c r="C951" s="360">
        <v>1</v>
      </c>
      <c r="D951" s="360">
        <v>136203510</v>
      </c>
      <c r="E951" s="360">
        <v>5012000</v>
      </c>
      <c r="F951" s="360">
        <v>280</v>
      </c>
      <c r="G951" s="360">
        <v>0</v>
      </c>
      <c r="H951" s="360">
        <v>610001</v>
      </c>
      <c r="I951" s="360" t="s">
        <v>187</v>
      </c>
      <c r="J951" s="361">
        <v>320</v>
      </c>
      <c r="L951" s="360">
        <v>3587698</v>
      </c>
      <c r="P951" s="360" t="s">
        <v>612</v>
      </c>
      <c r="R951" s="362" t="s">
        <v>612</v>
      </c>
      <c r="S951" s="360" t="s">
        <v>613</v>
      </c>
      <c r="T951" s="360">
        <v>1070</v>
      </c>
      <c r="U951" s="360" t="s">
        <v>358</v>
      </c>
      <c r="V951" s="360" t="s">
        <v>317</v>
      </c>
      <c r="W951" s="360">
        <v>1000</v>
      </c>
    </row>
    <row r="952" spans="1:23">
      <c r="A952" s="360" t="s">
        <v>1408</v>
      </c>
      <c r="B952" s="360">
        <v>2013</v>
      </c>
      <c r="C952" s="360">
        <v>1</v>
      </c>
      <c r="D952" s="360">
        <v>136468398</v>
      </c>
      <c r="E952" s="360">
        <v>5012000</v>
      </c>
      <c r="F952" s="360">
        <v>280</v>
      </c>
      <c r="G952" s="360">
        <v>0</v>
      </c>
      <c r="H952" s="360">
        <v>610002</v>
      </c>
      <c r="I952" s="360" t="s">
        <v>188</v>
      </c>
      <c r="J952" s="361">
        <v>520</v>
      </c>
      <c r="L952" s="360">
        <v>3587698</v>
      </c>
      <c r="P952" s="360" t="s">
        <v>612</v>
      </c>
      <c r="R952" s="362" t="s">
        <v>612</v>
      </c>
      <c r="S952" s="360" t="s">
        <v>613</v>
      </c>
      <c r="T952" s="360">
        <v>1070</v>
      </c>
      <c r="U952" s="360" t="s">
        <v>358</v>
      </c>
      <c r="V952" s="360" t="s">
        <v>317</v>
      </c>
      <c r="W952" s="360">
        <v>1000</v>
      </c>
    </row>
    <row r="953" spans="1:23">
      <c r="A953" s="360" t="s">
        <v>1408</v>
      </c>
      <c r="B953" s="360">
        <v>2013</v>
      </c>
      <c r="C953" s="360">
        <v>1</v>
      </c>
      <c r="D953" s="360">
        <v>136468399</v>
      </c>
      <c r="E953" s="360">
        <v>5012000</v>
      </c>
      <c r="F953" s="360">
        <v>280</v>
      </c>
      <c r="G953" s="360">
        <v>0</v>
      </c>
      <c r="H953" s="360">
        <v>610002</v>
      </c>
      <c r="I953" s="360" t="s">
        <v>188</v>
      </c>
      <c r="J953" s="361">
        <v>455</v>
      </c>
      <c r="L953" s="360">
        <v>3587698</v>
      </c>
      <c r="P953" s="360" t="s">
        <v>612</v>
      </c>
      <c r="R953" s="362" t="s">
        <v>612</v>
      </c>
      <c r="S953" s="360" t="s">
        <v>613</v>
      </c>
      <c r="T953" s="360">
        <v>1070</v>
      </c>
      <c r="U953" s="360" t="s">
        <v>358</v>
      </c>
      <c r="V953" s="360" t="s">
        <v>317</v>
      </c>
      <c r="W953" s="360">
        <v>1000</v>
      </c>
    </row>
    <row r="954" spans="1:23">
      <c r="A954" s="360" t="s">
        <v>1408</v>
      </c>
      <c r="B954" s="360">
        <v>2013</v>
      </c>
      <c r="C954" s="360">
        <v>1</v>
      </c>
      <c r="D954" s="360">
        <v>136651397</v>
      </c>
      <c r="E954" s="360">
        <v>5012000</v>
      </c>
      <c r="F954" s="360">
        <v>280</v>
      </c>
      <c r="G954" s="360">
        <v>0</v>
      </c>
      <c r="H954" s="360">
        <v>610001</v>
      </c>
      <c r="I954" s="360" t="s">
        <v>187</v>
      </c>
      <c r="J954" s="361">
        <v>320</v>
      </c>
      <c r="L954" s="360">
        <v>3587698</v>
      </c>
      <c r="P954" s="360" t="s">
        <v>612</v>
      </c>
      <c r="R954" s="362" t="s">
        <v>612</v>
      </c>
      <c r="S954" s="360" t="s">
        <v>613</v>
      </c>
      <c r="T954" s="360">
        <v>1070</v>
      </c>
      <c r="U954" s="360" t="s">
        <v>358</v>
      </c>
      <c r="V954" s="360" t="s">
        <v>317</v>
      </c>
      <c r="W954" s="360">
        <v>1000</v>
      </c>
    </row>
    <row r="955" spans="1:23">
      <c r="A955" s="360" t="s">
        <v>1408</v>
      </c>
      <c r="B955" s="360">
        <v>2013</v>
      </c>
      <c r="C955" s="360">
        <v>1</v>
      </c>
      <c r="D955" s="360">
        <v>136519955</v>
      </c>
      <c r="E955" s="360">
        <v>5012000</v>
      </c>
      <c r="F955" s="360">
        <v>280</v>
      </c>
      <c r="G955" s="360">
        <v>0</v>
      </c>
      <c r="H955" s="360">
        <v>530050</v>
      </c>
      <c r="I955" s="360" t="s">
        <v>177</v>
      </c>
      <c r="J955" s="361">
        <v>660.5</v>
      </c>
      <c r="L955" s="360">
        <v>5601998373</v>
      </c>
      <c r="M955" s="360">
        <v>105036</v>
      </c>
      <c r="N955" s="360" t="s">
        <v>614</v>
      </c>
      <c r="P955" s="360" t="s">
        <v>615</v>
      </c>
      <c r="R955" s="362" t="s">
        <v>615</v>
      </c>
      <c r="S955" s="360" t="s">
        <v>616</v>
      </c>
      <c r="T955" s="360">
        <v>1070</v>
      </c>
      <c r="U955" s="360" t="s">
        <v>358</v>
      </c>
      <c r="V955" s="360" t="s">
        <v>317</v>
      </c>
      <c r="W955" s="360">
        <v>1000</v>
      </c>
    </row>
    <row r="956" spans="1:23">
      <c r="A956" s="360" t="s">
        <v>1408</v>
      </c>
      <c r="B956" s="360">
        <v>2013</v>
      </c>
      <c r="C956" s="360">
        <v>1</v>
      </c>
      <c r="D956" s="360">
        <v>136662988</v>
      </c>
      <c r="E956" s="360">
        <v>5012000</v>
      </c>
      <c r="F956" s="360">
        <v>280</v>
      </c>
      <c r="G956" s="360">
        <v>0</v>
      </c>
      <c r="H956" s="360">
        <v>530050</v>
      </c>
      <c r="I956" s="360" t="s">
        <v>177</v>
      </c>
      <c r="J956" s="361">
        <v>472.39</v>
      </c>
      <c r="L956" s="360">
        <v>5602004283</v>
      </c>
      <c r="M956" s="360">
        <v>137558</v>
      </c>
      <c r="N956" s="360" t="s">
        <v>518</v>
      </c>
      <c r="P956" s="360" t="s">
        <v>615</v>
      </c>
      <c r="R956" s="362" t="s">
        <v>615</v>
      </c>
      <c r="S956" s="360" t="s">
        <v>616</v>
      </c>
      <c r="T956" s="360">
        <v>1070</v>
      </c>
      <c r="U956" s="360" t="s">
        <v>358</v>
      </c>
      <c r="V956" s="360" t="s">
        <v>317</v>
      </c>
      <c r="W956" s="360">
        <v>1000</v>
      </c>
    </row>
    <row r="957" spans="1:23">
      <c r="A957" s="360" t="s">
        <v>1408</v>
      </c>
      <c r="B957" s="360">
        <v>2013</v>
      </c>
      <c r="C957" s="360">
        <v>1</v>
      </c>
      <c r="D957" s="360">
        <v>136455301</v>
      </c>
      <c r="E957" s="360">
        <v>5012000</v>
      </c>
      <c r="F957" s="360">
        <v>280</v>
      </c>
      <c r="G957" s="360">
        <v>0</v>
      </c>
      <c r="H957" s="360">
        <v>530190</v>
      </c>
      <c r="I957" s="360" t="s">
        <v>143</v>
      </c>
      <c r="J957" s="361">
        <v>10666.61</v>
      </c>
      <c r="K957" s="360" t="s">
        <v>1922</v>
      </c>
      <c r="L957" s="360">
        <v>1902893611</v>
      </c>
      <c r="M957" s="360">
        <v>138367</v>
      </c>
      <c r="N957" s="360" t="s">
        <v>482</v>
      </c>
      <c r="P957" s="360" t="s">
        <v>615</v>
      </c>
      <c r="R957" s="362" t="s">
        <v>615</v>
      </c>
      <c r="S957" s="360" t="s">
        <v>616</v>
      </c>
      <c r="T957" s="360">
        <v>1070</v>
      </c>
      <c r="U957" s="360" t="s">
        <v>358</v>
      </c>
      <c r="V957" s="360" t="s">
        <v>317</v>
      </c>
      <c r="W957" s="360">
        <v>1000</v>
      </c>
    </row>
    <row r="958" spans="1:23">
      <c r="A958" s="360" t="s">
        <v>1408</v>
      </c>
      <c r="B958" s="360">
        <v>2013</v>
      </c>
      <c r="C958" s="360">
        <v>1</v>
      </c>
      <c r="D958" s="360">
        <v>135622969</v>
      </c>
      <c r="E958" s="360">
        <v>5012000</v>
      </c>
      <c r="F958" s="360">
        <v>280</v>
      </c>
      <c r="G958" s="360">
        <v>0</v>
      </c>
      <c r="H958" s="360">
        <v>516410</v>
      </c>
      <c r="I958" s="360" t="s">
        <v>134</v>
      </c>
      <c r="J958" s="361">
        <v>4.09</v>
      </c>
      <c r="K958" s="360" t="s">
        <v>494</v>
      </c>
      <c r="L958" s="360">
        <v>4902277927</v>
      </c>
      <c r="P958" s="360" t="s">
        <v>615</v>
      </c>
      <c r="R958" s="362" t="s">
        <v>615</v>
      </c>
      <c r="S958" s="360" t="s">
        <v>616</v>
      </c>
      <c r="T958" s="360">
        <v>1070</v>
      </c>
      <c r="U958" s="360" t="s">
        <v>358</v>
      </c>
      <c r="V958" s="360" t="s">
        <v>317</v>
      </c>
      <c r="W958" s="360">
        <v>1000</v>
      </c>
    </row>
    <row r="959" spans="1:23">
      <c r="A959" s="360" t="s">
        <v>1408</v>
      </c>
      <c r="B959" s="360">
        <v>2013</v>
      </c>
      <c r="C959" s="360">
        <v>1</v>
      </c>
      <c r="D959" s="360">
        <v>135622973</v>
      </c>
      <c r="E959" s="360">
        <v>5012000</v>
      </c>
      <c r="F959" s="360">
        <v>280</v>
      </c>
      <c r="G959" s="360">
        <v>0</v>
      </c>
      <c r="H959" s="360">
        <v>516435</v>
      </c>
      <c r="I959" s="360" t="s">
        <v>172</v>
      </c>
      <c r="J959" s="361">
        <v>2.35</v>
      </c>
      <c r="K959" s="360" t="s">
        <v>494</v>
      </c>
      <c r="L959" s="360">
        <v>4902277931</v>
      </c>
      <c r="P959" s="360" t="s">
        <v>615</v>
      </c>
      <c r="R959" s="362" t="s">
        <v>615</v>
      </c>
      <c r="S959" s="360" t="s">
        <v>616</v>
      </c>
      <c r="T959" s="360">
        <v>1070</v>
      </c>
      <c r="U959" s="360" t="s">
        <v>358</v>
      </c>
      <c r="V959" s="360" t="s">
        <v>317</v>
      </c>
      <c r="W959" s="360">
        <v>1000</v>
      </c>
    </row>
    <row r="960" spans="1:23">
      <c r="A960" s="360" t="s">
        <v>1408</v>
      </c>
      <c r="B960" s="360">
        <v>2013</v>
      </c>
      <c r="C960" s="360">
        <v>1</v>
      </c>
      <c r="D960" s="360">
        <v>135622966</v>
      </c>
      <c r="E960" s="360">
        <v>5012000</v>
      </c>
      <c r="F960" s="360">
        <v>280</v>
      </c>
      <c r="G960" s="360">
        <v>0</v>
      </c>
      <c r="H960" s="360">
        <v>516410</v>
      </c>
      <c r="I960" s="360" t="s">
        <v>134</v>
      </c>
      <c r="J960" s="361">
        <v>2.76</v>
      </c>
      <c r="K960" s="360" t="s">
        <v>494</v>
      </c>
      <c r="L960" s="360">
        <v>4902277924</v>
      </c>
      <c r="P960" s="360" t="s">
        <v>615</v>
      </c>
      <c r="R960" s="362" t="s">
        <v>615</v>
      </c>
      <c r="S960" s="360" t="s">
        <v>616</v>
      </c>
      <c r="T960" s="360">
        <v>1070</v>
      </c>
      <c r="U960" s="360" t="s">
        <v>358</v>
      </c>
      <c r="V960" s="360" t="s">
        <v>317</v>
      </c>
      <c r="W960" s="360">
        <v>1000</v>
      </c>
    </row>
    <row r="961" spans="1:23">
      <c r="A961" s="360" t="s">
        <v>1408</v>
      </c>
      <c r="B961" s="360">
        <v>2013</v>
      </c>
      <c r="C961" s="360">
        <v>1</v>
      </c>
      <c r="D961" s="360">
        <v>135622967</v>
      </c>
      <c r="E961" s="360">
        <v>5012000</v>
      </c>
      <c r="F961" s="360">
        <v>280</v>
      </c>
      <c r="G961" s="360">
        <v>0</v>
      </c>
      <c r="H961" s="360">
        <v>516410</v>
      </c>
      <c r="I961" s="360" t="s">
        <v>134</v>
      </c>
      <c r="J961" s="361">
        <v>4.09</v>
      </c>
      <c r="K961" s="360" t="s">
        <v>494</v>
      </c>
      <c r="L961" s="360">
        <v>4902277925</v>
      </c>
      <c r="P961" s="360" t="s">
        <v>615</v>
      </c>
      <c r="R961" s="362" t="s">
        <v>615</v>
      </c>
      <c r="S961" s="360" t="s">
        <v>616</v>
      </c>
      <c r="T961" s="360">
        <v>1070</v>
      </c>
      <c r="U961" s="360" t="s">
        <v>358</v>
      </c>
      <c r="V961" s="360" t="s">
        <v>317</v>
      </c>
      <c r="W961" s="360">
        <v>1000</v>
      </c>
    </row>
    <row r="962" spans="1:23">
      <c r="A962" s="360" t="s">
        <v>1408</v>
      </c>
      <c r="B962" s="360">
        <v>2013</v>
      </c>
      <c r="C962" s="360">
        <v>1</v>
      </c>
      <c r="D962" s="360">
        <v>135622968</v>
      </c>
      <c r="E962" s="360">
        <v>5012000</v>
      </c>
      <c r="F962" s="360">
        <v>280</v>
      </c>
      <c r="G962" s="360">
        <v>0</v>
      </c>
      <c r="H962" s="360">
        <v>516410</v>
      </c>
      <c r="I962" s="360" t="s">
        <v>134</v>
      </c>
      <c r="J962" s="361">
        <v>16.39</v>
      </c>
      <c r="K962" s="360" t="s">
        <v>494</v>
      </c>
      <c r="L962" s="360">
        <v>4902277926</v>
      </c>
      <c r="P962" s="360" t="s">
        <v>615</v>
      </c>
      <c r="R962" s="362" t="s">
        <v>615</v>
      </c>
      <c r="S962" s="360" t="s">
        <v>616</v>
      </c>
      <c r="T962" s="360">
        <v>1070</v>
      </c>
      <c r="U962" s="360" t="s">
        <v>358</v>
      </c>
      <c r="V962" s="360" t="s">
        <v>317</v>
      </c>
      <c r="W962" s="360">
        <v>1000</v>
      </c>
    </row>
    <row r="963" spans="1:23">
      <c r="A963" s="360" t="s">
        <v>1408</v>
      </c>
      <c r="B963" s="360">
        <v>2013</v>
      </c>
      <c r="C963" s="360">
        <v>1</v>
      </c>
      <c r="D963" s="360">
        <v>135623419</v>
      </c>
      <c r="E963" s="360">
        <v>5012000</v>
      </c>
      <c r="F963" s="360">
        <v>280</v>
      </c>
      <c r="G963" s="360">
        <v>0</v>
      </c>
      <c r="H963" s="360">
        <v>516410</v>
      </c>
      <c r="I963" s="360" t="s">
        <v>134</v>
      </c>
      <c r="J963" s="361">
        <v>13.47</v>
      </c>
      <c r="K963" s="360" t="s">
        <v>494</v>
      </c>
      <c r="L963" s="360">
        <v>4902277996</v>
      </c>
      <c r="P963" s="360" t="s">
        <v>615</v>
      </c>
      <c r="R963" s="362" t="s">
        <v>615</v>
      </c>
      <c r="S963" s="360" t="s">
        <v>616</v>
      </c>
      <c r="T963" s="360">
        <v>1070</v>
      </c>
      <c r="U963" s="360" t="s">
        <v>358</v>
      </c>
      <c r="V963" s="360" t="s">
        <v>317</v>
      </c>
      <c r="W963" s="360">
        <v>1000</v>
      </c>
    </row>
    <row r="964" spans="1:23">
      <c r="A964" s="360" t="s">
        <v>1408</v>
      </c>
      <c r="B964" s="360">
        <v>2013</v>
      </c>
      <c r="C964" s="360">
        <v>1</v>
      </c>
      <c r="D964" s="360">
        <v>135623420</v>
      </c>
      <c r="E964" s="360">
        <v>5012000</v>
      </c>
      <c r="F964" s="360">
        <v>280</v>
      </c>
      <c r="G964" s="360">
        <v>0</v>
      </c>
      <c r="H964" s="360">
        <v>516200</v>
      </c>
      <c r="I964" s="360" t="s">
        <v>123</v>
      </c>
      <c r="J964" s="361">
        <v>16.7</v>
      </c>
      <c r="K964" s="360" t="s">
        <v>494</v>
      </c>
      <c r="L964" s="360">
        <v>4902277997</v>
      </c>
      <c r="P964" s="360" t="s">
        <v>615</v>
      </c>
      <c r="R964" s="362" t="s">
        <v>615</v>
      </c>
      <c r="S964" s="360" t="s">
        <v>616</v>
      </c>
      <c r="T964" s="360">
        <v>1070</v>
      </c>
      <c r="U964" s="360" t="s">
        <v>358</v>
      </c>
      <c r="V964" s="360" t="s">
        <v>317</v>
      </c>
      <c r="W964" s="360">
        <v>1000</v>
      </c>
    </row>
    <row r="965" spans="1:23">
      <c r="A965" s="360" t="s">
        <v>1408</v>
      </c>
      <c r="B965" s="360">
        <v>2013</v>
      </c>
      <c r="C965" s="360">
        <v>1</v>
      </c>
      <c r="D965" s="360">
        <v>136156414</v>
      </c>
      <c r="E965" s="360">
        <v>5012000</v>
      </c>
      <c r="F965" s="360">
        <v>280</v>
      </c>
      <c r="G965" s="360">
        <v>0</v>
      </c>
      <c r="H965" s="360">
        <v>516350</v>
      </c>
      <c r="I965" s="360" t="s">
        <v>170</v>
      </c>
      <c r="J965" s="361">
        <v>24.45</v>
      </c>
      <c r="K965" s="360" t="s">
        <v>494</v>
      </c>
      <c r="L965" s="360">
        <v>4902281482</v>
      </c>
      <c r="P965" s="360" t="s">
        <v>615</v>
      </c>
      <c r="R965" s="362" t="s">
        <v>615</v>
      </c>
      <c r="S965" s="360" t="s">
        <v>616</v>
      </c>
      <c r="T965" s="360">
        <v>1070</v>
      </c>
      <c r="U965" s="360" t="s">
        <v>358</v>
      </c>
      <c r="V965" s="360" t="s">
        <v>317</v>
      </c>
      <c r="W965" s="360">
        <v>1000</v>
      </c>
    </row>
    <row r="966" spans="1:23">
      <c r="A966" s="360" t="s">
        <v>1408</v>
      </c>
      <c r="B966" s="360">
        <v>2013</v>
      </c>
      <c r="C966" s="360">
        <v>1</v>
      </c>
      <c r="D966" s="360">
        <v>136156415</v>
      </c>
      <c r="E966" s="360">
        <v>5012000</v>
      </c>
      <c r="F966" s="360">
        <v>280</v>
      </c>
      <c r="G966" s="360">
        <v>0</v>
      </c>
      <c r="H966" s="360">
        <v>516350</v>
      </c>
      <c r="I966" s="360" t="s">
        <v>170</v>
      </c>
      <c r="J966" s="361">
        <v>84.44</v>
      </c>
      <c r="K966" s="360" t="s">
        <v>494</v>
      </c>
      <c r="L966" s="360">
        <v>4902281483</v>
      </c>
      <c r="P966" s="360" t="s">
        <v>615</v>
      </c>
      <c r="R966" s="362" t="s">
        <v>615</v>
      </c>
      <c r="S966" s="360" t="s">
        <v>616</v>
      </c>
      <c r="T966" s="360">
        <v>1070</v>
      </c>
      <c r="U966" s="360" t="s">
        <v>358</v>
      </c>
      <c r="V966" s="360" t="s">
        <v>317</v>
      </c>
      <c r="W966" s="360">
        <v>1000</v>
      </c>
    </row>
    <row r="967" spans="1:23">
      <c r="A967" s="360" t="s">
        <v>1408</v>
      </c>
      <c r="B967" s="360">
        <v>2013</v>
      </c>
      <c r="C967" s="360">
        <v>1</v>
      </c>
      <c r="D967" s="360">
        <v>136203708</v>
      </c>
      <c r="E967" s="360">
        <v>5012000</v>
      </c>
      <c r="F967" s="360">
        <v>280</v>
      </c>
      <c r="G967" s="360">
        <v>0</v>
      </c>
      <c r="H967" s="360">
        <v>516900</v>
      </c>
      <c r="I967" s="360" t="s">
        <v>139</v>
      </c>
      <c r="J967" s="361">
        <v>18.27</v>
      </c>
      <c r="K967" s="360" t="s">
        <v>494</v>
      </c>
      <c r="L967" s="360">
        <v>4902282029</v>
      </c>
      <c r="P967" s="360" t="s">
        <v>615</v>
      </c>
      <c r="R967" s="362" t="s">
        <v>615</v>
      </c>
      <c r="S967" s="360" t="s">
        <v>616</v>
      </c>
      <c r="T967" s="360">
        <v>1070</v>
      </c>
      <c r="U967" s="360" t="s">
        <v>358</v>
      </c>
      <c r="V967" s="360" t="s">
        <v>317</v>
      </c>
      <c r="W967" s="360">
        <v>1000</v>
      </c>
    </row>
    <row r="968" spans="1:23">
      <c r="A968" s="360" t="s">
        <v>1408</v>
      </c>
      <c r="B968" s="360">
        <v>2013</v>
      </c>
      <c r="C968" s="360">
        <v>1</v>
      </c>
      <c r="D968" s="360">
        <v>136203711</v>
      </c>
      <c r="E968" s="360">
        <v>5012000</v>
      </c>
      <c r="F968" s="360">
        <v>280</v>
      </c>
      <c r="G968" s="360">
        <v>0</v>
      </c>
      <c r="H968" s="360">
        <v>516900</v>
      </c>
      <c r="I968" s="360" t="s">
        <v>139</v>
      </c>
      <c r="J968" s="361">
        <v>0.62</v>
      </c>
      <c r="K968" s="360" t="s">
        <v>494</v>
      </c>
      <c r="L968" s="360">
        <v>4902282032</v>
      </c>
      <c r="P968" s="360" t="s">
        <v>615</v>
      </c>
      <c r="R968" s="362" t="s">
        <v>615</v>
      </c>
      <c r="S968" s="360" t="s">
        <v>616</v>
      </c>
      <c r="T968" s="360">
        <v>1070</v>
      </c>
      <c r="U968" s="360" t="s">
        <v>358</v>
      </c>
      <c r="V968" s="360" t="s">
        <v>317</v>
      </c>
      <c r="W968" s="360">
        <v>1000</v>
      </c>
    </row>
    <row r="969" spans="1:23">
      <c r="A969" s="360" t="s">
        <v>1408</v>
      </c>
      <c r="B969" s="360">
        <v>2013</v>
      </c>
      <c r="C969" s="360">
        <v>1</v>
      </c>
      <c r="D969" s="360">
        <v>136203709</v>
      </c>
      <c r="E969" s="360">
        <v>5012000</v>
      </c>
      <c r="F969" s="360">
        <v>280</v>
      </c>
      <c r="G969" s="360">
        <v>0</v>
      </c>
      <c r="H969" s="360">
        <v>516900</v>
      </c>
      <c r="I969" s="360" t="s">
        <v>139</v>
      </c>
      <c r="J969" s="361">
        <v>1.55</v>
      </c>
      <c r="K969" s="360" t="s">
        <v>494</v>
      </c>
      <c r="L969" s="360">
        <v>4902282030</v>
      </c>
      <c r="P969" s="360" t="s">
        <v>615</v>
      </c>
      <c r="R969" s="362" t="s">
        <v>615</v>
      </c>
      <c r="S969" s="360" t="s">
        <v>616</v>
      </c>
      <c r="T969" s="360">
        <v>1070</v>
      </c>
      <c r="U969" s="360" t="s">
        <v>358</v>
      </c>
      <c r="V969" s="360" t="s">
        <v>317</v>
      </c>
      <c r="W969" s="360">
        <v>1000</v>
      </c>
    </row>
    <row r="970" spans="1:23">
      <c r="A970" s="360" t="s">
        <v>1408</v>
      </c>
      <c r="B970" s="360">
        <v>2013</v>
      </c>
      <c r="C970" s="360">
        <v>1</v>
      </c>
      <c r="D970" s="360">
        <v>136203710</v>
      </c>
      <c r="E970" s="360">
        <v>5012000</v>
      </c>
      <c r="F970" s="360">
        <v>280</v>
      </c>
      <c r="G970" s="360">
        <v>0</v>
      </c>
      <c r="H970" s="360">
        <v>516900</v>
      </c>
      <c r="I970" s="360" t="s">
        <v>139</v>
      </c>
      <c r="J970" s="361">
        <v>0.68</v>
      </c>
      <c r="K970" s="360" t="s">
        <v>494</v>
      </c>
      <c r="L970" s="360">
        <v>4902282031</v>
      </c>
      <c r="P970" s="360" t="s">
        <v>615</v>
      </c>
      <c r="R970" s="362" t="s">
        <v>615</v>
      </c>
      <c r="S970" s="360" t="s">
        <v>616</v>
      </c>
      <c r="T970" s="360">
        <v>1070</v>
      </c>
      <c r="U970" s="360" t="s">
        <v>358</v>
      </c>
      <c r="V970" s="360" t="s">
        <v>317</v>
      </c>
      <c r="W970" s="360">
        <v>1000</v>
      </c>
    </row>
    <row r="971" spans="1:23">
      <c r="A971" s="360" t="s">
        <v>1408</v>
      </c>
      <c r="B971" s="360">
        <v>2013</v>
      </c>
      <c r="C971" s="360">
        <v>1</v>
      </c>
      <c r="D971" s="360">
        <v>136209271</v>
      </c>
      <c r="E971" s="360">
        <v>5012000</v>
      </c>
      <c r="F971" s="360">
        <v>280</v>
      </c>
      <c r="G971" s="360">
        <v>0</v>
      </c>
      <c r="H971" s="360">
        <v>516200</v>
      </c>
      <c r="I971" s="360" t="s">
        <v>123</v>
      </c>
      <c r="J971" s="361">
        <v>21.05</v>
      </c>
      <c r="K971" s="360" t="s">
        <v>494</v>
      </c>
      <c r="L971" s="360">
        <v>4902282240</v>
      </c>
      <c r="P971" s="360" t="s">
        <v>615</v>
      </c>
      <c r="R971" s="362" t="s">
        <v>615</v>
      </c>
      <c r="S971" s="360" t="s">
        <v>616</v>
      </c>
      <c r="T971" s="360">
        <v>1070</v>
      </c>
      <c r="U971" s="360" t="s">
        <v>358</v>
      </c>
      <c r="V971" s="360" t="s">
        <v>317</v>
      </c>
      <c r="W971" s="360">
        <v>1000</v>
      </c>
    </row>
    <row r="972" spans="1:23">
      <c r="A972" s="360" t="s">
        <v>1408</v>
      </c>
      <c r="B972" s="360">
        <v>2013</v>
      </c>
      <c r="C972" s="360">
        <v>1</v>
      </c>
      <c r="D972" s="360">
        <v>136319169</v>
      </c>
      <c r="E972" s="360">
        <v>5012000</v>
      </c>
      <c r="F972" s="360">
        <v>280</v>
      </c>
      <c r="G972" s="360">
        <v>0</v>
      </c>
      <c r="H972" s="360">
        <v>516410</v>
      </c>
      <c r="I972" s="360" t="s">
        <v>134</v>
      </c>
      <c r="J972" s="361">
        <v>30.03</v>
      </c>
      <c r="K972" s="360" t="s">
        <v>494</v>
      </c>
      <c r="L972" s="360">
        <v>4902283966</v>
      </c>
      <c r="P972" s="360" t="s">
        <v>615</v>
      </c>
      <c r="R972" s="362" t="s">
        <v>615</v>
      </c>
      <c r="S972" s="360" t="s">
        <v>616</v>
      </c>
      <c r="T972" s="360">
        <v>1070</v>
      </c>
      <c r="U972" s="360" t="s">
        <v>358</v>
      </c>
      <c r="V972" s="360" t="s">
        <v>317</v>
      </c>
      <c r="W972" s="360">
        <v>1000</v>
      </c>
    </row>
    <row r="973" spans="1:23">
      <c r="A973" s="360" t="s">
        <v>1408</v>
      </c>
      <c r="B973" s="360">
        <v>2013</v>
      </c>
      <c r="C973" s="360">
        <v>1</v>
      </c>
      <c r="D973" s="360">
        <v>136319173</v>
      </c>
      <c r="E973" s="360">
        <v>5012000</v>
      </c>
      <c r="F973" s="360">
        <v>280</v>
      </c>
      <c r="G973" s="360">
        <v>0</v>
      </c>
      <c r="H973" s="360">
        <v>516230</v>
      </c>
      <c r="I973" s="360" t="s">
        <v>125</v>
      </c>
      <c r="J973" s="361">
        <v>504.04</v>
      </c>
      <c r="K973" s="360" t="s">
        <v>494</v>
      </c>
      <c r="L973" s="360">
        <v>4902283969</v>
      </c>
      <c r="P973" s="360" t="s">
        <v>615</v>
      </c>
      <c r="R973" s="362" t="s">
        <v>615</v>
      </c>
      <c r="S973" s="360" t="s">
        <v>616</v>
      </c>
      <c r="T973" s="360">
        <v>1070</v>
      </c>
      <c r="U973" s="360" t="s">
        <v>358</v>
      </c>
      <c r="V973" s="360" t="s">
        <v>317</v>
      </c>
      <c r="W973" s="360">
        <v>1000</v>
      </c>
    </row>
    <row r="974" spans="1:23">
      <c r="A974" s="360" t="s">
        <v>1408</v>
      </c>
      <c r="B974" s="360">
        <v>2013</v>
      </c>
      <c r="C974" s="360">
        <v>1</v>
      </c>
      <c r="D974" s="360">
        <v>136319162</v>
      </c>
      <c r="E974" s="360">
        <v>5012000</v>
      </c>
      <c r="F974" s="360">
        <v>280</v>
      </c>
      <c r="G974" s="360">
        <v>0</v>
      </c>
      <c r="H974" s="360">
        <v>516410</v>
      </c>
      <c r="I974" s="360" t="s">
        <v>134</v>
      </c>
      <c r="J974" s="361">
        <v>28.64</v>
      </c>
      <c r="K974" s="360" t="s">
        <v>494</v>
      </c>
      <c r="L974" s="360">
        <v>4902283961</v>
      </c>
      <c r="P974" s="360" t="s">
        <v>615</v>
      </c>
      <c r="R974" s="362" t="s">
        <v>615</v>
      </c>
      <c r="S974" s="360" t="s">
        <v>616</v>
      </c>
      <c r="T974" s="360">
        <v>1070</v>
      </c>
      <c r="U974" s="360" t="s">
        <v>358</v>
      </c>
      <c r="V974" s="360" t="s">
        <v>317</v>
      </c>
      <c r="W974" s="360">
        <v>1000</v>
      </c>
    </row>
    <row r="975" spans="1:23">
      <c r="A975" s="360" t="s">
        <v>1408</v>
      </c>
      <c r="B975" s="360">
        <v>2013</v>
      </c>
      <c r="C975" s="360">
        <v>1</v>
      </c>
      <c r="D975" s="360">
        <v>136319172</v>
      </c>
      <c r="E975" s="360">
        <v>5012000</v>
      </c>
      <c r="F975" s="360">
        <v>280</v>
      </c>
      <c r="G975" s="360">
        <v>0</v>
      </c>
      <c r="H975" s="360">
        <v>516900</v>
      </c>
      <c r="I975" s="360" t="s">
        <v>139</v>
      </c>
      <c r="J975" s="361">
        <v>4.37</v>
      </c>
      <c r="K975" s="360" t="s">
        <v>494</v>
      </c>
      <c r="L975" s="360">
        <v>4902283968</v>
      </c>
      <c r="P975" s="360" t="s">
        <v>615</v>
      </c>
      <c r="R975" s="362" t="s">
        <v>615</v>
      </c>
      <c r="S975" s="360" t="s">
        <v>616</v>
      </c>
      <c r="T975" s="360">
        <v>1070</v>
      </c>
      <c r="U975" s="360" t="s">
        <v>358</v>
      </c>
      <c r="V975" s="360" t="s">
        <v>317</v>
      </c>
      <c r="W975" s="360">
        <v>1000</v>
      </c>
    </row>
    <row r="976" spans="1:23">
      <c r="A976" s="360" t="s">
        <v>1408</v>
      </c>
      <c r="B976" s="360">
        <v>2013</v>
      </c>
      <c r="C976" s="360">
        <v>1</v>
      </c>
      <c r="D976" s="360">
        <v>136319163</v>
      </c>
      <c r="E976" s="360">
        <v>5012000</v>
      </c>
      <c r="F976" s="360">
        <v>280</v>
      </c>
      <c r="G976" s="360">
        <v>0</v>
      </c>
      <c r="H976" s="360">
        <v>516410</v>
      </c>
      <c r="I976" s="360" t="s">
        <v>134</v>
      </c>
      <c r="J976" s="361">
        <v>12.64</v>
      </c>
      <c r="K976" s="360" t="s">
        <v>494</v>
      </c>
      <c r="L976" s="360">
        <v>4902283962</v>
      </c>
      <c r="P976" s="360" t="s">
        <v>615</v>
      </c>
      <c r="R976" s="362" t="s">
        <v>615</v>
      </c>
      <c r="S976" s="360" t="s">
        <v>616</v>
      </c>
      <c r="T976" s="360">
        <v>1070</v>
      </c>
      <c r="U976" s="360" t="s">
        <v>358</v>
      </c>
      <c r="V976" s="360" t="s">
        <v>317</v>
      </c>
      <c r="W976" s="360">
        <v>1000</v>
      </c>
    </row>
    <row r="977" spans="1:23">
      <c r="A977" s="360" t="s">
        <v>1408</v>
      </c>
      <c r="B977" s="360">
        <v>2013</v>
      </c>
      <c r="C977" s="360">
        <v>1</v>
      </c>
      <c r="D977" s="360">
        <v>136319167</v>
      </c>
      <c r="E977" s="360">
        <v>5012000</v>
      </c>
      <c r="F977" s="360">
        <v>280</v>
      </c>
      <c r="G977" s="360">
        <v>0</v>
      </c>
      <c r="H977" s="360">
        <v>516320</v>
      </c>
      <c r="I977" s="360" t="s">
        <v>130</v>
      </c>
      <c r="J977" s="361">
        <v>2.5499999999999998</v>
      </c>
      <c r="K977" s="360" t="s">
        <v>494</v>
      </c>
      <c r="L977" s="360">
        <v>4902283964</v>
      </c>
      <c r="P977" s="360" t="s">
        <v>615</v>
      </c>
      <c r="R977" s="362" t="s">
        <v>615</v>
      </c>
      <c r="S977" s="360" t="s">
        <v>616</v>
      </c>
      <c r="T977" s="360">
        <v>1070</v>
      </c>
      <c r="U977" s="360" t="s">
        <v>358</v>
      </c>
      <c r="V977" s="360" t="s">
        <v>317</v>
      </c>
      <c r="W977" s="360">
        <v>1000</v>
      </c>
    </row>
    <row r="978" spans="1:23">
      <c r="A978" s="360" t="s">
        <v>1408</v>
      </c>
      <c r="B978" s="360">
        <v>2013</v>
      </c>
      <c r="C978" s="360">
        <v>1</v>
      </c>
      <c r="D978" s="360">
        <v>136319171</v>
      </c>
      <c r="E978" s="360">
        <v>5012000</v>
      </c>
      <c r="F978" s="360">
        <v>280</v>
      </c>
      <c r="G978" s="360">
        <v>0</v>
      </c>
      <c r="H978" s="360">
        <v>516410</v>
      </c>
      <c r="I978" s="360" t="s">
        <v>134</v>
      </c>
      <c r="J978" s="361">
        <v>9.2100000000000009</v>
      </c>
      <c r="K978" s="360" t="s">
        <v>494</v>
      </c>
      <c r="L978" s="360">
        <v>4902283967</v>
      </c>
      <c r="P978" s="360" t="s">
        <v>615</v>
      </c>
      <c r="R978" s="362" t="s">
        <v>615</v>
      </c>
      <c r="S978" s="360" t="s">
        <v>616</v>
      </c>
      <c r="T978" s="360">
        <v>1070</v>
      </c>
      <c r="U978" s="360" t="s">
        <v>358</v>
      </c>
      <c r="V978" s="360" t="s">
        <v>317</v>
      </c>
      <c r="W978" s="360">
        <v>1000</v>
      </c>
    </row>
    <row r="979" spans="1:23">
      <c r="A979" s="360" t="s">
        <v>1408</v>
      </c>
      <c r="B979" s="360">
        <v>2013</v>
      </c>
      <c r="C979" s="360">
        <v>1</v>
      </c>
      <c r="D979" s="360">
        <v>136319188</v>
      </c>
      <c r="E979" s="360">
        <v>5012000</v>
      </c>
      <c r="F979" s="360">
        <v>280</v>
      </c>
      <c r="G979" s="360">
        <v>0</v>
      </c>
      <c r="H979" s="360">
        <v>516435</v>
      </c>
      <c r="I979" s="360" t="s">
        <v>172</v>
      </c>
      <c r="J979" s="361">
        <v>2.35</v>
      </c>
      <c r="K979" s="360" t="s">
        <v>494</v>
      </c>
      <c r="L979" s="360">
        <v>4902283981</v>
      </c>
      <c r="P979" s="360" t="s">
        <v>615</v>
      </c>
      <c r="R979" s="362" t="s">
        <v>615</v>
      </c>
      <c r="S979" s="360" t="s">
        <v>616</v>
      </c>
      <c r="T979" s="360">
        <v>1070</v>
      </c>
      <c r="U979" s="360" t="s">
        <v>358</v>
      </c>
      <c r="V979" s="360" t="s">
        <v>317</v>
      </c>
      <c r="W979" s="360">
        <v>1000</v>
      </c>
    </row>
    <row r="980" spans="1:23">
      <c r="A980" s="360" t="s">
        <v>1408</v>
      </c>
      <c r="B980" s="360">
        <v>2013</v>
      </c>
      <c r="C980" s="360">
        <v>1</v>
      </c>
      <c r="D980" s="360">
        <v>136319379</v>
      </c>
      <c r="E980" s="360">
        <v>5012000</v>
      </c>
      <c r="F980" s="360">
        <v>280</v>
      </c>
      <c r="G980" s="360">
        <v>0</v>
      </c>
      <c r="H980" s="360">
        <v>516900</v>
      </c>
      <c r="I980" s="360" t="s">
        <v>139</v>
      </c>
      <c r="J980" s="361">
        <v>55.56</v>
      </c>
      <c r="K980" s="360" t="s">
        <v>494</v>
      </c>
      <c r="L980" s="360">
        <v>4902284004</v>
      </c>
      <c r="P980" s="360" t="s">
        <v>615</v>
      </c>
      <c r="R980" s="362" t="s">
        <v>615</v>
      </c>
      <c r="S980" s="360" t="s">
        <v>616</v>
      </c>
      <c r="T980" s="360">
        <v>1070</v>
      </c>
      <c r="U980" s="360" t="s">
        <v>358</v>
      </c>
      <c r="V980" s="360" t="s">
        <v>317</v>
      </c>
      <c r="W980" s="360">
        <v>1000</v>
      </c>
    </row>
    <row r="981" spans="1:23">
      <c r="A981" s="360" t="s">
        <v>1408</v>
      </c>
      <c r="B981" s="360">
        <v>2013</v>
      </c>
      <c r="C981" s="360">
        <v>1</v>
      </c>
      <c r="D981" s="360">
        <v>136319380</v>
      </c>
      <c r="E981" s="360">
        <v>5012000</v>
      </c>
      <c r="F981" s="360">
        <v>280</v>
      </c>
      <c r="G981" s="360">
        <v>0</v>
      </c>
      <c r="H981" s="360">
        <v>516900</v>
      </c>
      <c r="I981" s="360" t="s">
        <v>139</v>
      </c>
      <c r="J981" s="361">
        <v>16.18</v>
      </c>
      <c r="K981" s="360" t="s">
        <v>494</v>
      </c>
      <c r="L981" s="360">
        <v>4902284005</v>
      </c>
      <c r="P981" s="360" t="s">
        <v>615</v>
      </c>
      <c r="R981" s="362" t="s">
        <v>615</v>
      </c>
      <c r="S981" s="360" t="s">
        <v>616</v>
      </c>
      <c r="T981" s="360">
        <v>1070</v>
      </c>
      <c r="U981" s="360" t="s">
        <v>358</v>
      </c>
      <c r="V981" s="360" t="s">
        <v>317</v>
      </c>
      <c r="W981" s="360">
        <v>1000</v>
      </c>
    </row>
    <row r="982" spans="1:23">
      <c r="A982" s="360" t="s">
        <v>1408</v>
      </c>
      <c r="B982" s="360">
        <v>2013</v>
      </c>
      <c r="C982" s="360">
        <v>1</v>
      </c>
      <c r="D982" s="360">
        <v>136319462</v>
      </c>
      <c r="E982" s="360">
        <v>5012000</v>
      </c>
      <c r="F982" s="360">
        <v>280</v>
      </c>
      <c r="G982" s="360">
        <v>0</v>
      </c>
      <c r="H982" s="360">
        <v>516900</v>
      </c>
      <c r="I982" s="360" t="s">
        <v>139</v>
      </c>
      <c r="J982" s="361">
        <v>2.92</v>
      </c>
      <c r="K982" s="360" t="s">
        <v>494</v>
      </c>
      <c r="L982" s="360">
        <v>4902284007</v>
      </c>
      <c r="P982" s="360" t="s">
        <v>615</v>
      </c>
      <c r="R982" s="362" t="s">
        <v>615</v>
      </c>
      <c r="S982" s="360" t="s">
        <v>616</v>
      </c>
      <c r="T982" s="360">
        <v>1070</v>
      </c>
      <c r="U982" s="360" t="s">
        <v>358</v>
      </c>
      <c r="V982" s="360" t="s">
        <v>317</v>
      </c>
      <c r="W982" s="360">
        <v>1000</v>
      </c>
    </row>
    <row r="983" spans="1:23">
      <c r="A983" s="360" t="s">
        <v>1408</v>
      </c>
      <c r="B983" s="360">
        <v>2013</v>
      </c>
      <c r="C983" s="360">
        <v>1</v>
      </c>
      <c r="D983" s="360">
        <v>136319381</v>
      </c>
      <c r="E983" s="360">
        <v>5012000</v>
      </c>
      <c r="F983" s="360">
        <v>280</v>
      </c>
      <c r="G983" s="360">
        <v>0</v>
      </c>
      <c r="H983" s="360">
        <v>516900</v>
      </c>
      <c r="I983" s="360" t="s">
        <v>139</v>
      </c>
      <c r="J983" s="361">
        <v>2.4500000000000002</v>
      </c>
      <c r="K983" s="360" t="s">
        <v>494</v>
      </c>
      <c r="L983" s="360">
        <v>4902284006</v>
      </c>
      <c r="P983" s="360" t="s">
        <v>615</v>
      </c>
      <c r="R983" s="362" t="s">
        <v>615</v>
      </c>
      <c r="S983" s="360" t="s">
        <v>616</v>
      </c>
      <c r="T983" s="360">
        <v>1070</v>
      </c>
      <c r="U983" s="360" t="s">
        <v>358</v>
      </c>
      <c r="V983" s="360" t="s">
        <v>317</v>
      </c>
      <c r="W983" s="360">
        <v>1000</v>
      </c>
    </row>
    <row r="984" spans="1:23">
      <c r="A984" s="360" t="s">
        <v>1408</v>
      </c>
      <c r="B984" s="360">
        <v>2013</v>
      </c>
      <c r="C984" s="360">
        <v>1</v>
      </c>
      <c r="D984" s="360">
        <v>136435885</v>
      </c>
      <c r="E984" s="360">
        <v>5012000</v>
      </c>
      <c r="F984" s="360">
        <v>280</v>
      </c>
      <c r="G984" s="360">
        <v>0</v>
      </c>
      <c r="H984" s="360">
        <v>610003</v>
      </c>
      <c r="I984" s="360" t="s">
        <v>189</v>
      </c>
      <c r="J984" s="361">
        <v>660</v>
      </c>
      <c r="L984" s="360">
        <v>36504191</v>
      </c>
      <c r="P984" s="360" t="s">
        <v>615</v>
      </c>
      <c r="R984" s="362" t="s">
        <v>615</v>
      </c>
      <c r="S984" s="360" t="s">
        <v>616</v>
      </c>
      <c r="T984" s="360">
        <v>1070</v>
      </c>
      <c r="U984" s="360" t="s">
        <v>358</v>
      </c>
      <c r="V984" s="360" t="s">
        <v>317</v>
      </c>
      <c r="W984" s="360">
        <v>1000</v>
      </c>
    </row>
    <row r="985" spans="1:23">
      <c r="A985" s="360" t="s">
        <v>1408</v>
      </c>
      <c r="B985" s="360">
        <v>2013</v>
      </c>
      <c r="C985" s="360">
        <v>1</v>
      </c>
      <c r="D985" s="360">
        <v>136435886</v>
      </c>
      <c r="E985" s="360">
        <v>5012000</v>
      </c>
      <c r="F985" s="360">
        <v>280</v>
      </c>
      <c r="G985" s="360">
        <v>0</v>
      </c>
      <c r="H985" s="360">
        <v>610003</v>
      </c>
      <c r="I985" s="360" t="s">
        <v>189</v>
      </c>
      <c r="J985" s="361">
        <v>660</v>
      </c>
      <c r="L985" s="360">
        <v>36504192</v>
      </c>
      <c r="P985" s="360" t="s">
        <v>615</v>
      </c>
      <c r="R985" s="362" t="s">
        <v>615</v>
      </c>
      <c r="S985" s="360" t="s">
        <v>616</v>
      </c>
      <c r="T985" s="360">
        <v>1070</v>
      </c>
      <c r="U985" s="360" t="s">
        <v>358</v>
      </c>
      <c r="V985" s="360" t="s">
        <v>317</v>
      </c>
      <c r="W985" s="360">
        <v>1000</v>
      </c>
    </row>
    <row r="986" spans="1:23">
      <c r="A986" s="360" t="s">
        <v>1408</v>
      </c>
      <c r="B986" s="360">
        <v>2013</v>
      </c>
      <c r="C986" s="360">
        <v>1</v>
      </c>
      <c r="D986" s="360">
        <v>136435887</v>
      </c>
      <c r="E986" s="360">
        <v>5012000</v>
      </c>
      <c r="F986" s="360">
        <v>280</v>
      </c>
      <c r="G986" s="360">
        <v>0</v>
      </c>
      <c r="H986" s="360">
        <v>610003</v>
      </c>
      <c r="I986" s="360" t="s">
        <v>189</v>
      </c>
      <c r="J986" s="361">
        <v>660</v>
      </c>
      <c r="L986" s="360">
        <v>36504193</v>
      </c>
      <c r="P986" s="360" t="s">
        <v>615</v>
      </c>
      <c r="R986" s="362" t="s">
        <v>615</v>
      </c>
      <c r="S986" s="360" t="s">
        <v>616</v>
      </c>
      <c r="T986" s="360">
        <v>1070</v>
      </c>
      <c r="U986" s="360" t="s">
        <v>358</v>
      </c>
      <c r="V986" s="360" t="s">
        <v>317</v>
      </c>
      <c r="W986" s="360">
        <v>1000</v>
      </c>
    </row>
    <row r="987" spans="1:23">
      <c r="A987" s="360" t="s">
        <v>1408</v>
      </c>
      <c r="B987" s="360">
        <v>2013</v>
      </c>
      <c r="C987" s="360">
        <v>1</v>
      </c>
      <c r="D987" s="360">
        <v>136435888</v>
      </c>
      <c r="E987" s="360">
        <v>5012000</v>
      </c>
      <c r="F987" s="360">
        <v>280</v>
      </c>
      <c r="G987" s="360">
        <v>0</v>
      </c>
      <c r="H987" s="360">
        <v>610003</v>
      </c>
      <c r="I987" s="360" t="s">
        <v>189</v>
      </c>
      <c r="J987" s="361">
        <v>660</v>
      </c>
      <c r="L987" s="360">
        <v>36504194</v>
      </c>
      <c r="P987" s="360" t="s">
        <v>615</v>
      </c>
      <c r="R987" s="362" t="s">
        <v>615</v>
      </c>
      <c r="S987" s="360" t="s">
        <v>616</v>
      </c>
      <c r="T987" s="360">
        <v>1070</v>
      </c>
      <c r="U987" s="360" t="s">
        <v>358</v>
      </c>
      <c r="V987" s="360" t="s">
        <v>317</v>
      </c>
      <c r="W987" s="360">
        <v>1000</v>
      </c>
    </row>
    <row r="988" spans="1:23">
      <c r="A988" s="360" t="s">
        <v>1408</v>
      </c>
      <c r="B988" s="360">
        <v>2013</v>
      </c>
      <c r="C988" s="360">
        <v>1</v>
      </c>
      <c r="D988" s="360">
        <v>136435889</v>
      </c>
      <c r="E988" s="360">
        <v>5012000</v>
      </c>
      <c r="F988" s="360">
        <v>280</v>
      </c>
      <c r="G988" s="360">
        <v>0</v>
      </c>
      <c r="H988" s="360">
        <v>610003</v>
      </c>
      <c r="I988" s="360" t="s">
        <v>189</v>
      </c>
      <c r="J988" s="361">
        <v>660</v>
      </c>
      <c r="L988" s="360">
        <v>36504195</v>
      </c>
      <c r="P988" s="360" t="s">
        <v>615</v>
      </c>
      <c r="R988" s="362" t="s">
        <v>615</v>
      </c>
      <c r="S988" s="360" t="s">
        <v>616</v>
      </c>
      <c r="T988" s="360">
        <v>1070</v>
      </c>
      <c r="U988" s="360" t="s">
        <v>358</v>
      </c>
      <c r="V988" s="360" t="s">
        <v>317</v>
      </c>
      <c r="W988" s="360">
        <v>1000</v>
      </c>
    </row>
    <row r="989" spans="1:23">
      <c r="A989" s="360" t="s">
        <v>1408</v>
      </c>
      <c r="B989" s="360">
        <v>2013</v>
      </c>
      <c r="C989" s="360">
        <v>1</v>
      </c>
      <c r="D989" s="360">
        <v>136435890</v>
      </c>
      <c r="E989" s="360">
        <v>5012000</v>
      </c>
      <c r="F989" s="360">
        <v>280</v>
      </c>
      <c r="G989" s="360">
        <v>0</v>
      </c>
      <c r="H989" s="360">
        <v>610003</v>
      </c>
      <c r="I989" s="360" t="s">
        <v>189</v>
      </c>
      <c r="J989" s="361">
        <v>660</v>
      </c>
      <c r="L989" s="360">
        <v>36504196</v>
      </c>
      <c r="P989" s="360" t="s">
        <v>615</v>
      </c>
      <c r="R989" s="362" t="s">
        <v>615</v>
      </c>
      <c r="S989" s="360" t="s">
        <v>616</v>
      </c>
      <c r="T989" s="360">
        <v>1070</v>
      </c>
      <c r="U989" s="360" t="s">
        <v>358</v>
      </c>
      <c r="V989" s="360" t="s">
        <v>317</v>
      </c>
      <c r="W989" s="360">
        <v>1000</v>
      </c>
    </row>
    <row r="990" spans="1:23">
      <c r="A990" s="360" t="s">
        <v>1408</v>
      </c>
      <c r="B990" s="360">
        <v>2013</v>
      </c>
      <c r="C990" s="360">
        <v>1</v>
      </c>
      <c r="D990" s="360">
        <v>136435545</v>
      </c>
      <c r="E990" s="360">
        <v>5012000</v>
      </c>
      <c r="F990" s="360">
        <v>280</v>
      </c>
      <c r="G990" s="360">
        <v>0</v>
      </c>
      <c r="H990" s="360">
        <v>610003</v>
      </c>
      <c r="I990" s="360" t="s">
        <v>189</v>
      </c>
      <c r="J990" s="361">
        <v>464</v>
      </c>
      <c r="L990" s="360">
        <v>36503719</v>
      </c>
      <c r="P990" s="360" t="s">
        <v>615</v>
      </c>
      <c r="R990" s="362" t="s">
        <v>615</v>
      </c>
      <c r="S990" s="360" t="s">
        <v>616</v>
      </c>
      <c r="T990" s="360">
        <v>1070</v>
      </c>
      <c r="U990" s="360" t="s">
        <v>358</v>
      </c>
      <c r="V990" s="360" t="s">
        <v>317</v>
      </c>
      <c r="W990" s="360">
        <v>1000</v>
      </c>
    </row>
    <row r="991" spans="1:23">
      <c r="A991" s="360" t="s">
        <v>1408</v>
      </c>
      <c r="B991" s="360">
        <v>2013</v>
      </c>
      <c r="C991" s="360">
        <v>1</v>
      </c>
      <c r="D991" s="360">
        <v>136435546</v>
      </c>
      <c r="E991" s="360">
        <v>5012000</v>
      </c>
      <c r="F991" s="360">
        <v>280</v>
      </c>
      <c r="G991" s="360">
        <v>0</v>
      </c>
      <c r="H991" s="360">
        <v>610003</v>
      </c>
      <c r="I991" s="360" t="s">
        <v>189</v>
      </c>
      <c r="J991" s="361">
        <v>464</v>
      </c>
      <c r="L991" s="360">
        <v>36503720</v>
      </c>
      <c r="P991" s="360" t="s">
        <v>615</v>
      </c>
      <c r="R991" s="362" t="s">
        <v>615</v>
      </c>
      <c r="S991" s="360" t="s">
        <v>616</v>
      </c>
      <c r="T991" s="360">
        <v>1070</v>
      </c>
      <c r="U991" s="360" t="s">
        <v>358</v>
      </c>
      <c r="V991" s="360" t="s">
        <v>317</v>
      </c>
      <c r="W991" s="360">
        <v>1000</v>
      </c>
    </row>
    <row r="992" spans="1:23">
      <c r="A992" s="360" t="s">
        <v>1408</v>
      </c>
      <c r="B992" s="360">
        <v>2013</v>
      </c>
      <c r="C992" s="360">
        <v>1</v>
      </c>
      <c r="D992" s="360">
        <v>136435831</v>
      </c>
      <c r="E992" s="360">
        <v>5012000</v>
      </c>
      <c r="F992" s="360">
        <v>280</v>
      </c>
      <c r="G992" s="360">
        <v>0</v>
      </c>
      <c r="H992" s="360">
        <v>610003</v>
      </c>
      <c r="I992" s="360" t="s">
        <v>189</v>
      </c>
      <c r="J992" s="361">
        <v>660</v>
      </c>
      <c r="L992" s="360">
        <v>36504137</v>
      </c>
      <c r="P992" s="360" t="s">
        <v>615</v>
      </c>
      <c r="R992" s="362" t="s">
        <v>615</v>
      </c>
      <c r="S992" s="360" t="s">
        <v>616</v>
      </c>
      <c r="T992" s="360">
        <v>1070</v>
      </c>
      <c r="U992" s="360" t="s">
        <v>358</v>
      </c>
      <c r="V992" s="360" t="s">
        <v>317</v>
      </c>
      <c r="W992" s="360">
        <v>1000</v>
      </c>
    </row>
    <row r="993" spans="1:23">
      <c r="A993" s="360" t="s">
        <v>1408</v>
      </c>
      <c r="B993" s="360">
        <v>2013</v>
      </c>
      <c r="C993" s="360">
        <v>1</v>
      </c>
      <c r="D993" s="360">
        <v>136435832</v>
      </c>
      <c r="E993" s="360">
        <v>5012000</v>
      </c>
      <c r="F993" s="360">
        <v>280</v>
      </c>
      <c r="G993" s="360">
        <v>0</v>
      </c>
      <c r="H993" s="360">
        <v>610003</v>
      </c>
      <c r="I993" s="360" t="s">
        <v>189</v>
      </c>
      <c r="J993" s="361">
        <v>660</v>
      </c>
      <c r="L993" s="360">
        <v>36504138</v>
      </c>
      <c r="P993" s="360" t="s">
        <v>615</v>
      </c>
      <c r="R993" s="362" t="s">
        <v>615</v>
      </c>
      <c r="S993" s="360" t="s">
        <v>616</v>
      </c>
      <c r="T993" s="360">
        <v>1070</v>
      </c>
      <c r="U993" s="360" t="s">
        <v>358</v>
      </c>
      <c r="V993" s="360" t="s">
        <v>317</v>
      </c>
      <c r="W993" s="360">
        <v>1000</v>
      </c>
    </row>
    <row r="994" spans="1:23">
      <c r="A994" s="360" t="s">
        <v>1408</v>
      </c>
      <c r="B994" s="360">
        <v>2013</v>
      </c>
      <c r="C994" s="360">
        <v>1</v>
      </c>
      <c r="D994" s="360">
        <v>136435840</v>
      </c>
      <c r="E994" s="360">
        <v>5012000</v>
      </c>
      <c r="F994" s="360">
        <v>280</v>
      </c>
      <c r="G994" s="360">
        <v>0</v>
      </c>
      <c r="H994" s="360">
        <v>610003</v>
      </c>
      <c r="I994" s="360" t="s">
        <v>189</v>
      </c>
      <c r="J994" s="361">
        <v>660</v>
      </c>
      <c r="L994" s="360">
        <v>36504146</v>
      </c>
      <c r="P994" s="360" t="s">
        <v>615</v>
      </c>
      <c r="R994" s="362" t="s">
        <v>615</v>
      </c>
      <c r="S994" s="360" t="s">
        <v>616</v>
      </c>
      <c r="T994" s="360">
        <v>1070</v>
      </c>
      <c r="U994" s="360" t="s">
        <v>358</v>
      </c>
      <c r="V994" s="360" t="s">
        <v>317</v>
      </c>
      <c r="W994" s="360">
        <v>1000</v>
      </c>
    </row>
    <row r="995" spans="1:23">
      <c r="A995" s="360" t="s">
        <v>1408</v>
      </c>
      <c r="B995" s="360">
        <v>2013</v>
      </c>
      <c r="C995" s="360">
        <v>1</v>
      </c>
      <c r="D995" s="360">
        <v>136435845</v>
      </c>
      <c r="E995" s="360">
        <v>5012000</v>
      </c>
      <c r="F995" s="360">
        <v>280</v>
      </c>
      <c r="G995" s="360">
        <v>0</v>
      </c>
      <c r="H995" s="360">
        <v>610003</v>
      </c>
      <c r="I995" s="360" t="s">
        <v>189</v>
      </c>
      <c r="J995" s="361">
        <v>660</v>
      </c>
      <c r="L995" s="360">
        <v>36504151</v>
      </c>
      <c r="P995" s="360" t="s">
        <v>615</v>
      </c>
      <c r="R995" s="362" t="s">
        <v>615</v>
      </c>
      <c r="S995" s="360" t="s">
        <v>616</v>
      </c>
      <c r="T995" s="360">
        <v>1070</v>
      </c>
      <c r="U995" s="360" t="s">
        <v>358</v>
      </c>
      <c r="V995" s="360" t="s">
        <v>317</v>
      </c>
      <c r="W995" s="360">
        <v>1000</v>
      </c>
    </row>
    <row r="996" spans="1:23">
      <c r="A996" s="360" t="s">
        <v>1408</v>
      </c>
      <c r="B996" s="360">
        <v>2013</v>
      </c>
      <c r="C996" s="360">
        <v>1</v>
      </c>
      <c r="D996" s="360">
        <v>136435846</v>
      </c>
      <c r="E996" s="360">
        <v>5012000</v>
      </c>
      <c r="F996" s="360">
        <v>280</v>
      </c>
      <c r="G996" s="360">
        <v>0</v>
      </c>
      <c r="H996" s="360">
        <v>610003</v>
      </c>
      <c r="I996" s="360" t="s">
        <v>189</v>
      </c>
      <c r="J996" s="361">
        <v>660</v>
      </c>
      <c r="L996" s="360">
        <v>36504152</v>
      </c>
      <c r="P996" s="360" t="s">
        <v>615</v>
      </c>
      <c r="R996" s="362" t="s">
        <v>615</v>
      </c>
      <c r="S996" s="360" t="s">
        <v>616</v>
      </c>
      <c r="T996" s="360">
        <v>1070</v>
      </c>
      <c r="U996" s="360" t="s">
        <v>358</v>
      </c>
      <c r="V996" s="360" t="s">
        <v>317</v>
      </c>
      <c r="W996" s="360">
        <v>1000</v>
      </c>
    </row>
    <row r="997" spans="1:23">
      <c r="A997" s="360" t="s">
        <v>1408</v>
      </c>
      <c r="B997" s="360">
        <v>2013</v>
      </c>
      <c r="C997" s="360">
        <v>1</v>
      </c>
      <c r="D997" s="360">
        <v>136435869</v>
      </c>
      <c r="E997" s="360">
        <v>5012000</v>
      </c>
      <c r="F997" s="360">
        <v>280</v>
      </c>
      <c r="G997" s="360">
        <v>0</v>
      </c>
      <c r="H997" s="360">
        <v>610003</v>
      </c>
      <c r="I997" s="360" t="s">
        <v>189</v>
      </c>
      <c r="J997" s="361">
        <v>660</v>
      </c>
      <c r="L997" s="360">
        <v>36504175</v>
      </c>
      <c r="P997" s="360" t="s">
        <v>615</v>
      </c>
      <c r="R997" s="362" t="s">
        <v>615</v>
      </c>
      <c r="S997" s="360" t="s">
        <v>616</v>
      </c>
      <c r="T997" s="360">
        <v>1070</v>
      </c>
      <c r="U997" s="360" t="s">
        <v>358</v>
      </c>
      <c r="V997" s="360" t="s">
        <v>317</v>
      </c>
      <c r="W997" s="360">
        <v>1000</v>
      </c>
    </row>
    <row r="998" spans="1:23">
      <c r="A998" s="360" t="s">
        <v>1408</v>
      </c>
      <c r="B998" s="360">
        <v>2013</v>
      </c>
      <c r="C998" s="360">
        <v>1</v>
      </c>
      <c r="D998" s="360">
        <v>136435870</v>
      </c>
      <c r="E998" s="360">
        <v>5012000</v>
      </c>
      <c r="F998" s="360">
        <v>280</v>
      </c>
      <c r="G998" s="360">
        <v>0</v>
      </c>
      <c r="H998" s="360">
        <v>610003</v>
      </c>
      <c r="I998" s="360" t="s">
        <v>189</v>
      </c>
      <c r="J998" s="361">
        <v>660</v>
      </c>
      <c r="L998" s="360">
        <v>36504176</v>
      </c>
      <c r="P998" s="360" t="s">
        <v>615</v>
      </c>
      <c r="R998" s="362" t="s">
        <v>615</v>
      </c>
      <c r="S998" s="360" t="s">
        <v>616</v>
      </c>
      <c r="T998" s="360">
        <v>1070</v>
      </c>
      <c r="U998" s="360" t="s">
        <v>358</v>
      </c>
      <c r="V998" s="360" t="s">
        <v>317</v>
      </c>
      <c r="W998" s="360">
        <v>1000</v>
      </c>
    </row>
    <row r="999" spans="1:23">
      <c r="A999" s="360" t="s">
        <v>1408</v>
      </c>
      <c r="B999" s="360">
        <v>2013</v>
      </c>
      <c r="C999" s="360">
        <v>1</v>
      </c>
      <c r="D999" s="360">
        <v>136435878</v>
      </c>
      <c r="E999" s="360">
        <v>5012000</v>
      </c>
      <c r="F999" s="360">
        <v>280</v>
      </c>
      <c r="G999" s="360">
        <v>0</v>
      </c>
      <c r="H999" s="360">
        <v>610003</v>
      </c>
      <c r="I999" s="360" t="s">
        <v>189</v>
      </c>
      <c r="J999" s="361">
        <v>660</v>
      </c>
      <c r="L999" s="360">
        <v>36504184</v>
      </c>
      <c r="P999" s="360" t="s">
        <v>615</v>
      </c>
      <c r="R999" s="362" t="s">
        <v>615</v>
      </c>
      <c r="S999" s="360" t="s">
        <v>616</v>
      </c>
      <c r="T999" s="360">
        <v>1070</v>
      </c>
      <c r="U999" s="360" t="s">
        <v>358</v>
      </c>
      <c r="V999" s="360" t="s">
        <v>317</v>
      </c>
      <c r="W999" s="360">
        <v>1000</v>
      </c>
    </row>
    <row r="1000" spans="1:23">
      <c r="A1000" s="360" t="s">
        <v>1408</v>
      </c>
      <c r="B1000" s="360">
        <v>2013</v>
      </c>
      <c r="C1000" s="360">
        <v>1</v>
      </c>
      <c r="D1000" s="360">
        <v>136435914</v>
      </c>
      <c r="E1000" s="360">
        <v>5012000</v>
      </c>
      <c r="F1000" s="360">
        <v>280</v>
      </c>
      <c r="G1000" s="360">
        <v>0</v>
      </c>
      <c r="H1000" s="360">
        <v>610003</v>
      </c>
      <c r="I1000" s="360" t="s">
        <v>189</v>
      </c>
      <c r="J1000" s="361">
        <v>660</v>
      </c>
      <c r="L1000" s="360">
        <v>36504220</v>
      </c>
      <c r="P1000" s="360" t="s">
        <v>615</v>
      </c>
      <c r="R1000" s="362" t="s">
        <v>615</v>
      </c>
      <c r="S1000" s="360" t="s">
        <v>616</v>
      </c>
      <c r="T1000" s="360">
        <v>1070</v>
      </c>
      <c r="U1000" s="360" t="s">
        <v>358</v>
      </c>
      <c r="V1000" s="360" t="s">
        <v>317</v>
      </c>
      <c r="W1000" s="360">
        <v>1000</v>
      </c>
    </row>
    <row r="1001" spans="1:23">
      <c r="A1001" s="360" t="s">
        <v>1408</v>
      </c>
      <c r="B1001" s="360">
        <v>2013</v>
      </c>
      <c r="C1001" s="360">
        <v>1</v>
      </c>
      <c r="D1001" s="360">
        <v>136435915</v>
      </c>
      <c r="E1001" s="360">
        <v>5012000</v>
      </c>
      <c r="F1001" s="360">
        <v>280</v>
      </c>
      <c r="G1001" s="360">
        <v>0</v>
      </c>
      <c r="H1001" s="360">
        <v>610003</v>
      </c>
      <c r="I1001" s="360" t="s">
        <v>189</v>
      </c>
      <c r="J1001" s="361">
        <v>660</v>
      </c>
      <c r="L1001" s="360">
        <v>36504221</v>
      </c>
      <c r="P1001" s="360" t="s">
        <v>615</v>
      </c>
      <c r="R1001" s="362" t="s">
        <v>615</v>
      </c>
      <c r="S1001" s="360" t="s">
        <v>616</v>
      </c>
      <c r="T1001" s="360">
        <v>1070</v>
      </c>
      <c r="U1001" s="360" t="s">
        <v>358</v>
      </c>
      <c r="V1001" s="360" t="s">
        <v>317</v>
      </c>
      <c r="W1001" s="360">
        <v>1000</v>
      </c>
    </row>
    <row r="1002" spans="1:23">
      <c r="A1002" s="360" t="s">
        <v>1408</v>
      </c>
      <c r="B1002" s="360">
        <v>2013</v>
      </c>
      <c r="C1002" s="360">
        <v>1</v>
      </c>
      <c r="D1002" s="360">
        <v>136435920</v>
      </c>
      <c r="E1002" s="360">
        <v>5012000</v>
      </c>
      <c r="F1002" s="360">
        <v>280</v>
      </c>
      <c r="G1002" s="360">
        <v>0</v>
      </c>
      <c r="H1002" s="360">
        <v>610003</v>
      </c>
      <c r="I1002" s="360" t="s">
        <v>189</v>
      </c>
      <c r="J1002" s="361">
        <v>660</v>
      </c>
      <c r="L1002" s="360">
        <v>36504226</v>
      </c>
      <c r="P1002" s="360" t="s">
        <v>615</v>
      </c>
      <c r="R1002" s="362" t="s">
        <v>615</v>
      </c>
      <c r="S1002" s="360" t="s">
        <v>616</v>
      </c>
      <c r="T1002" s="360">
        <v>1070</v>
      </c>
      <c r="U1002" s="360" t="s">
        <v>358</v>
      </c>
      <c r="V1002" s="360" t="s">
        <v>317</v>
      </c>
      <c r="W1002" s="360">
        <v>1000</v>
      </c>
    </row>
    <row r="1003" spans="1:23">
      <c r="A1003" s="360" t="s">
        <v>1408</v>
      </c>
      <c r="B1003" s="360">
        <v>2013</v>
      </c>
      <c r="C1003" s="360">
        <v>1</v>
      </c>
      <c r="D1003" s="360">
        <v>136435921</v>
      </c>
      <c r="E1003" s="360">
        <v>5012000</v>
      </c>
      <c r="F1003" s="360">
        <v>280</v>
      </c>
      <c r="G1003" s="360">
        <v>0</v>
      </c>
      <c r="H1003" s="360">
        <v>610003</v>
      </c>
      <c r="I1003" s="360" t="s">
        <v>189</v>
      </c>
      <c r="J1003" s="361">
        <v>660</v>
      </c>
      <c r="L1003" s="360">
        <v>36504227</v>
      </c>
      <c r="P1003" s="360" t="s">
        <v>615</v>
      </c>
      <c r="R1003" s="362" t="s">
        <v>615</v>
      </c>
      <c r="S1003" s="360" t="s">
        <v>616</v>
      </c>
      <c r="T1003" s="360">
        <v>1070</v>
      </c>
      <c r="U1003" s="360" t="s">
        <v>358</v>
      </c>
      <c r="V1003" s="360" t="s">
        <v>317</v>
      </c>
      <c r="W1003" s="360">
        <v>1000</v>
      </c>
    </row>
    <row r="1004" spans="1:23">
      <c r="A1004" s="360" t="s">
        <v>1408</v>
      </c>
      <c r="B1004" s="360">
        <v>2013</v>
      </c>
      <c r="C1004" s="360">
        <v>1</v>
      </c>
      <c r="D1004" s="360">
        <v>136435922</v>
      </c>
      <c r="E1004" s="360">
        <v>5012000</v>
      </c>
      <c r="F1004" s="360">
        <v>280</v>
      </c>
      <c r="G1004" s="360">
        <v>0</v>
      </c>
      <c r="H1004" s="360">
        <v>610003</v>
      </c>
      <c r="I1004" s="360" t="s">
        <v>189</v>
      </c>
      <c r="J1004" s="361">
        <v>660</v>
      </c>
      <c r="L1004" s="360">
        <v>36504228</v>
      </c>
      <c r="P1004" s="360" t="s">
        <v>615</v>
      </c>
      <c r="R1004" s="362" t="s">
        <v>615</v>
      </c>
      <c r="S1004" s="360" t="s">
        <v>616</v>
      </c>
      <c r="T1004" s="360">
        <v>1070</v>
      </c>
      <c r="U1004" s="360" t="s">
        <v>358</v>
      </c>
      <c r="V1004" s="360" t="s">
        <v>317</v>
      </c>
      <c r="W1004" s="360">
        <v>1000</v>
      </c>
    </row>
    <row r="1005" spans="1:23">
      <c r="A1005" s="360" t="s">
        <v>1408</v>
      </c>
      <c r="B1005" s="360">
        <v>2013</v>
      </c>
      <c r="C1005" s="360">
        <v>1</v>
      </c>
      <c r="D1005" s="360">
        <v>136435955</v>
      </c>
      <c r="E1005" s="360">
        <v>5012000</v>
      </c>
      <c r="F1005" s="360">
        <v>280</v>
      </c>
      <c r="G1005" s="360">
        <v>0</v>
      </c>
      <c r="H1005" s="360">
        <v>610003</v>
      </c>
      <c r="I1005" s="360" t="s">
        <v>189</v>
      </c>
      <c r="J1005" s="361">
        <v>660</v>
      </c>
      <c r="L1005" s="360">
        <v>36504261</v>
      </c>
      <c r="P1005" s="360" t="s">
        <v>615</v>
      </c>
      <c r="R1005" s="362" t="s">
        <v>615</v>
      </c>
      <c r="S1005" s="360" t="s">
        <v>616</v>
      </c>
      <c r="T1005" s="360">
        <v>1070</v>
      </c>
      <c r="U1005" s="360" t="s">
        <v>358</v>
      </c>
      <c r="V1005" s="360" t="s">
        <v>317</v>
      </c>
      <c r="W1005" s="360">
        <v>1000</v>
      </c>
    </row>
    <row r="1006" spans="1:23">
      <c r="A1006" s="360" t="s">
        <v>1408</v>
      </c>
      <c r="B1006" s="360">
        <v>2013</v>
      </c>
      <c r="C1006" s="360">
        <v>1</v>
      </c>
      <c r="D1006" s="360">
        <v>136435956</v>
      </c>
      <c r="E1006" s="360">
        <v>5012000</v>
      </c>
      <c r="F1006" s="360">
        <v>280</v>
      </c>
      <c r="G1006" s="360">
        <v>0</v>
      </c>
      <c r="H1006" s="360">
        <v>610003</v>
      </c>
      <c r="I1006" s="360" t="s">
        <v>189</v>
      </c>
      <c r="J1006" s="361">
        <v>660</v>
      </c>
      <c r="L1006" s="360">
        <v>36504262</v>
      </c>
      <c r="P1006" s="360" t="s">
        <v>615</v>
      </c>
      <c r="R1006" s="362" t="s">
        <v>615</v>
      </c>
      <c r="S1006" s="360" t="s">
        <v>616</v>
      </c>
      <c r="T1006" s="360">
        <v>1070</v>
      </c>
      <c r="U1006" s="360" t="s">
        <v>358</v>
      </c>
      <c r="V1006" s="360" t="s">
        <v>317</v>
      </c>
      <c r="W1006" s="360">
        <v>1000</v>
      </c>
    </row>
    <row r="1007" spans="1:23">
      <c r="A1007" s="360" t="s">
        <v>1408</v>
      </c>
      <c r="B1007" s="360">
        <v>2013</v>
      </c>
      <c r="C1007" s="360">
        <v>1</v>
      </c>
      <c r="D1007" s="360">
        <v>136435959</v>
      </c>
      <c r="E1007" s="360">
        <v>5012000</v>
      </c>
      <c r="F1007" s="360">
        <v>280</v>
      </c>
      <c r="G1007" s="360">
        <v>0</v>
      </c>
      <c r="H1007" s="360">
        <v>610003</v>
      </c>
      <c r="I1007" s="360" t="s">
        <v>189</v>
      </c>
      <c r="J1007" s="361">
        <v>660</v>
      </c>
      <c r="L1007" s="360">
        <v>36504265</v>
      </c>
      <c r="P1007" s="360" t="s">
        <v>615</v>
      </c>
      <c r="R1007" s="362" t="s">
        <v>615</v>
      </c>
      <c r="S1007" s="360" t="s">
        <v>616</v>
      </c>
      <c r="T1007" s="360">
        <v>1070</v>
      </c>
      <c r="U1007" s="360" t="s">
        <v>358</v>
      </c>
      <c r="V1007" s="360" t="s">
        <v>317</v>
      </c>
      <c r="W1007" s="360">
        <v>1000</v>
      </c>
    </row>
    <row r="1008" spans="1:23">
      <c r="A1008" s="360" t="s">
        <v>1408</v>
      </c>
      <c r="B1008" s="360">
        <v>2013</v>
      </c>
      <c r="C1008" s="360">
        <v>1</v>
      </c>
      <c r="D1008" s="360">
        <v>136435960</v>
      </c>
      <c r="E1008" s="360">
        <v>5012000</v>
      </c>
      <c r="F1008" s="360">
        <v>280</v>
      </c>
      <c r="G1008" s="360">
        <v>0</v>
      </c>
      <c r="H1008" s="360">
        <v>610003</v>
      </c>
      <c r="I1008" s="360" t="s">
        <v>189</v>
      </c>
      <c r="J1008" s="361">
        <v>660</v>
      </c>
      <c r="L1008" s="360">
        <v>36504266</v>
      </c>
      <c r="P1008" s="360" t="s">
        <v>615</v>
      </c>
      <c r="R1008" s="362" t="s">
        <v>615</v>
      </c>
      <c r="S1008" s="360" t="s">
        <v>616</v>
      </c>
      <c r="T1008" s="360">
        <v>1070</v>
      </c>
      <c r="U1008" s="360" t="s">
        <v>358</v>
      </c>
      <c r="V1008" s="360" t="s">
        <v>317</v>
      </c>
      <c r="W1008" s="360">
        <v>1000</v>
      </c>
    </row>
    <row r="1009" spans="1:23">
      <c r="A1009" s="360" t="s">
        <v>1408</v>
      </c>
      <c r="B1009" s="360">
        <v>2013</v>
      </c>
      <c r="C1009" s="360">
        <v>1</v>
      </c>
      <c r="D1009" s="360">
        <v>136435961</v>
      </c>
      <c r="E1009" s="360">
        <v>5012000</v>
      </c>
      <c r="F1009" s="360">
        <v>280</v>
      </c>
      <c r="G1009" s="360">
        <v>0</v>
      </c>
      <c r="H1009" s="360">
        <v>610003</v>
      </c>
      <c r="I1009" s="360" t="s">
        <v>189</v>
      </c>
      <c r="J1009" s="361">
        <v>660</v>
      </c>
      <c r="L1009" s="360">
        <v>36504267</v>
      </c>
      <c r="P1009" s="360" t="s">
        <v>615</v>
      </c>
      <c r="R1009" s="362" t="s">
        <v>615</v>
      </c>
      <c r="S1009" s="360" t="s">
        <v>616</v>
      </c>
      <c r="T1009" s="360">
        <v>1070</v>
      </c>
      <c r="U1009" s="360" t="s">
        <v>358</v>
      </c>
      <c r="V1009" s="360" t="s">
        <v>317</v>
      </c>
      <c r="W1009" s="360">
        <v>1000</v>
      </c>
    </row>
    <row r="1010" spans="1:23">
      <c r="A1010" s="360" t="s">
        <v>1408</v>
      </c>
      <c r="B1010" s="360">
        <v>2013</v>
      </c>
      <c r="C1010" s="360">
        <v>1</v>
      </c>
      <c r="D1010" s="360">
        <v>136476787</v>
      </c>
      <c r="E1010" s="360">
        <v>5012000</v>
      </c>
      <c r="F1010" s="360">
        <v>280</v>
      </c>
      <c r="G1010" s="360">
        <v>0</v>
      </c>
      <c r="H1010" s="360">
        <v>503370</v>
      </c>
      <c r="I1010" s="360" t="s">
        <v>154</v>
      </c>
      <c r="J1010" s="361">
        <v>98.05</v>
      </c>
      <c r="K1010" s="360" t="s">
        <v>1923</v>
      </c>
      <c r="L1010" s="360">
        <v>2809</v>
      </c>
      <c r="P1010" s="360" t="s">
        <v>615</v>
      </c>
      <c r="R1010" s="362" t="s">
        <v>615</v>
      </c>
      <c r="S1010" s="360" t="s">
        <v>616</v>
      </c>
      <c r="T1010" s="360">
        <v>1070</v>
      </c>
      <c r="U1010" s="360" t="s">
        <v>358</v>
      </c>
      <c r="V1010" s="360" t="s">
        <v>317</v>
      </c>
      <c r="W1010" s="360">
        <v>1000</v>
      </c>
    </row>
    <row r="1011" spans="1:23">
      <c r="A1011" s="360" t="s">
        <v>1408</v>
      </c>
      <c r="B1011" s="360">
        <v>2013</v>
      </c>
      <c r="C1011" s="360">
        <v>1</v>
      </c>
      <c r="D1011" s="360">
        <v>136499772</v>
      </c>
      <c r="E1011" s="360">
        <v>5012000</v>
      </c>
      <c r="F1011" s="360">
        <v>280</v>
      </c>
      <c r="G1011" s="360">
        <v>0</v>
      </c>
      <c r="H1011" s="360">
        <v>516200</v>
      </c>
      <c r="I1011" s="360" t="s">
        <v>123</v>
      </c>
      <c r="J1011" s="361">
        <v>65.97</v>
      </c>
      <c r="K1011" s="360" t="s">
        <v>494</v>
      </c>
      <c r="L1011" s="360">
        <v>4902291433</v>
      </c>
      <c r="P1011" s="360" t="s">
        <v>615</v>
      </c>
      <c r="R1011" s="362" t="s">
        <v>615</v>
      </c>
      <c r="S1011" s="360" t="s">
        <v>616</v>
      </c>
      <c r="T1011" s="360">
        <v>1070</v>
      </c>
      <c r="U1011" s="360" t="s">
        <v>358</v>
      </c>
      <c r="V1011" s="360" t="s">
        <v>317</v>
      </c>
      <c r="W1011" s="360">
        <v>1000</v>
      </c>
    </row>
    <row r="1012" spans="1:23">
      <c r="A1012" s="360" t="s">
        <v>1408</v>
      </c>
      <c r="B1012" s="360">
        <v>2013</v>
      </c>
      <c r="C1012" s="360">
        <v>1</v>
      </c>
      <c r="D1012" s="360">
        <v>136523246</v>
      </c>
      <c r="E1012" s="360">
        <v>5012000</v>
      </c>
      <c r="F1012" s="360">
        <v>280</v>
      </c>
      <c r="G1012" s="360">
        <v>0</v>
      </c>
      <c r="H1012" s="360">
        <v>516900</v>
      </c>
      <c r="I1012" s="360" t="s">
        <v>139</v>
      </c>
      <c r="J1012" s="361">
        <v>30.74</v>
      </c>
      <c r="K1012" s="360" t="s">
        <v>494</v>
      </c>
      <c r="L1012" s="360">
        <v>4902292795</v>
      </c>
      <c r="P1012" s="360" t="s">
        <v>615</v>
      </c>
      <c r="R1012" s="362" t="s">
        <v>615</v>
      </c>
      <c r="S1012" s="360" t="s">
        <v>616</v>
      </c>
      <c r="T1012" s="360">
        <v>1070</v>
      </c>
      <c r="U1012" s="360" t="s">
        <v>358</v>
      </c>
      <c r="V1012" s="360" t="s">
        <v>317</v>
      </c>
      <c r="W1012" s="360">
        <v>1000</v>
      </c>
    </row>
    <row r="1013" spans="1:23">
      <c r="A1013" s="360" t="s">
        <v>1408</v>
      </c>
      <c r="B1013" s="360">
        <v>2013</v>
      </c>
      <c r="C1013" s="360">
        <v>1</v>
      </c>
      <c r="D1013" s="360">
        <v>136523245</v>
      </c>
      <c r="E1013" s="360">
        <v>5012000</v>
      </c>
      <c r="F1013" s="360">
        <v>280</v>
      </c>
      <c r="G1013" s="360">
        <v>0</v>
      </c>
      <c r="H1013" s="360">
        <v>516900</v>
      </c>
      <c r="I1013" s="360" t="s">
        <v>139</v>
      </c>
      <c r="J1013" s="361">
        <v>55.56</v>
      </c>
      <c r="K1013" s="360" t="s">
        <v>494</v>
      </c>
      <c r="L1013" s="360">
        <v>4902292764</v>
      </c>
      <c r="P1013" s="360" t="s">
        <v>615</v>
      </c>
      <c r="R1013" s="362" t="s">
        <v>615</v>
      </c>
      <c r="S1013" s="360" t="s">
        <v>616</v>
      </c>
      <c r="T1013" s="360">
        <v>1070</v>
      </c>
      <c r="U1013" s="360" t="s">
        <v>358</v>
      </c>
      <c r="V1013" s="360" t="s">
        <v>317</v>
      </c>
      <c r="W1013" s="360">
        <v>1000</v>
      </c>
    </row>
    <row r="1014" spans="1:23">
      <c r="A1014" s="360" t="s">
        <v>1408</v>
      </c>
      <c r="B1014" s="360">
        <v>2013</v>
      </c>
      <c r="C1014" s="360">
        <v>1</v>
      </c>
      <c r="D1014" s="360">
        <v>136523519</v>
      </c>
      <c r="E1014" s="360">
        <v>5012000</v>
      </c>
      <c r="F1014" s="360">
        <v>280</v>
      </c>
      <c r="G1014" s="360">
        <v>0</v>
      </c>
      <c r="H1014" s="360">
        <v>516200</v>
      </c>
      <c r="I1014" s="360" t="s">
        <v>123</v>
      </c>
      <c r="J1014" s="361">
        <v>29.08</v>
      </c>
      <c r="K1014" s="360" t="s">
        <v>494</v>
      </c>
      <c r="L1014" s="360">
        <v>4902292831</v>
      </c>
      <c r="P1014" s="360" t="s">
        <v>615</v>
      </c>
      <c r="R1014" s="362" t="s">
        <v>615</v>
      </c>
      <c r="S1014" s="360" t="s">
        <v>616</v>
      </c>
      <c r="T1014" s="360">
        <v>1070</v>
      </c>
      <c r="U1014" s="360" t="s">
        <v>358</v>
      </c>
      <c r="V1014" s="360" t="s">
        <v>317</v>
      </c>
      <c r="W1014" s="360">
        <v>1000</v>
      </c>
    </row>
    <row r="1015" spans="1:23">
      <c r="A1015" s="360" t="s">
        <v>1408</v>
      </c>
      <c r="B1015" s="360">
        <v>2013</v>
      </c>
      <c r="C1015" s="360">
        <v>1</v>
      </c>
      <c r="D1015" s="360">
        <v>136537716</v>
      </c>
      <c r="E1015" s="360">
        <v>5012000</v>
      </c>
      <c r="F1015" s="360">
        <v>280</v>
      </c>
      <c r="G1015" s="360">
        <v>0</v>
      </c>
      <c r="H1015" s="360">
        <v>516410</v>
      </c>
      <c r="I1015" s="360" t="s">
        <v>134</v>
      </c>
      <c r="J1015" s="361">
        <v>24.74</v>
      </c>
      <c r="K1015" s="360" t="s">
        <v>494</v>
      </c>
      <c r="L1015" s="360">
        <v>4902293493</v>
      </c>
      <c r="P1015" s="360" t="s">
        <v>615</v>
      </c>
      <c r="R1015" s="362" t="s">
        <v>615</v>
      </c>
      <c r="S1015" s="360" t="s">
        <v>616</v>
      </c>
      <c r="T1015" s="360">
        <v>1070</v>
      </c>
      <c r="U1015" s="360" t="s">
        <v>358</v>
      </c>
      <c r="V1015" s="360" t="s">
        <v>317</v>
      </c>
      <c r="W1015" s="360">
        <v>1000</v>
      </c>
    </row>
    <row r="1016" spans="1:23">
      <c r="A1016" s="360" t="s">
        <v>1408</v>
      </c>
      <c r="B1016" s="360">
        <v>2013</v>
      </c>
      <c r="C1016" s="360">
        <v>1</v>
      </c>
      <c r="D1016" s="360">
        <v>136537718</v>
      </c>
      <c r="E1016" s="360">
        <v>5012000</v>
      </c>
      <c r="F1016" s="360">
        <v>280</v>
      </c>
      <c r="G1016" s="360">
        <v>0</v>
      </c>
      <c r="H1016" s="360">
        <v>516410</v>
      </c>
      <c r="I1016" s="360" t="s">
        <v>134</v>
      </c>
      <c r="J1016" s="361">
        <v>21.17</v>
      </c>
      <c r="K1016" s="360" t="s">
        <v>494</v>
      </c>
      <c r="L1016" s="360">
        <v>4902293494</v>
      </c>
      <c r="P1016" s="360" t="s">
        <v>615</v>
      </c>
      <c r="R1016" s="362" t="s">
        <v>615</v>
      </c>
      <c r="S1016" s="360" t="s">
        <v>616</v>
      </c>
      <c r="T1016" s="360">
        <v>1070</v>
      </c>
      <c r="U1016" s="360" t="s">
        <v>358</v>
      </c>
      <c r="V1016" s="360" t="s">
        <v>317</v>
      </c>
      <c r="W1016" s="360">
        <v>1000</v>
      </c>
    </row>
    <row r="1017" spans="1:23">
      <c r="A1017" s="360" t="s">
        <v>1408</v>
      </c>
      <c r="B1017" s="360">
        <v>2013</v>
      </c>
      <c r="C1017" s="360">
        <v>1</v>
      </c>
      <c r="D1017" s="360">
        <v>136537719</v>
      </c>
      <c r="E1017" s="360">
        <v>5012000</v>
      </c>
      <c r="F1017" s="360">
        <v>280</v>
      </c>
      <c r="G1017" s="360">
        <v>0</v>
      </c>
      <c r="H1017" s="360">
        <v>516410</v>
      </c>
      <c r="I1017" s="360" t="s">
        <v>134</v>
      </c>
      <c r="J1017" s="361">
        <v>13.46</v>
      </c>
      <c r="K1017" s="360" t="s">
        <v>494</v>
      </c>
      <c r="L1017" s="360">
        <v>4902293495</v>
      </c>
      <c r="P1017" s="360" t="s">
        <v>615</v>
      </c>
      <c r="R1017" s="362" t="s">
        <v>615</v>
      </c>
      <c r="S1017" s="360" t="s">
        <v>616</v>
      </c>
      <c r="T1017" s="360">
        <v>1070</v>
      </c>
      <c r="U1017" s="360" t="s">
        <v>358</v>
      </c>
      <c r="V1017" s="360" t="s">
        <v>317</v>
      </c>
      <c r="W1017" s="360">
        <v>1000</v>
      </c>
    </row>
    <row r="1018" spans="1:23">
      <c r="A1018" s="360" t="s">
        <v>1408</v>
      </c>
      <c r="B1018" s="360">
        <v>2013</v>
      </c>
      <c r="C1018" s="360">
        <v>1</v>
      </c>
      <c r="D1018" s="360">
        <v>136558464</v>
      </c>
      <c r="E1018" s="360">
        <v>5012000</v>
      </c>
      <c r="F1018" s="360">
        <v>280</v>
      </c>
      <c r="G1018" s="360">
        <v>0</v>
      </c>
      <c r="H1018" s="360">
        <v>516310</v>
      </c>
      <c r="I1018" s="360" t="s">
        <v>129</v>
      </c>
      <c r="J1018" s="361">
        <v>2.04</v>
      </c>
      <c r="K1018" s="360" t="s">
        <v>494</v>
      </c>
      <c r="L1018" s="360">
        <v>4902294370</v>
      </c>
      <c r="P1018" s="360" t="s">
        <v>615</v>
      </c>
      <c r="R1018" s="362" t="s">
        <v>615</v>
      </c>
      <c r="S1018" s="360" t="s">
        <v>616</v>
      </c>
      <c r="T1018" s="360">
        <v>1070</v>
      </c>
      <c r="U1018" s="360" t="s">
        <v>358</v>
      </c>
      <c r="V1018" s="360" t="s">
        <v>317</v>
      </c>
      <c r="W1018" s="360">
        <v>1000</v>
      </c>
    </row>
    <row r="1019" spans="1:23">
      <c r="A1019" s="360" t="s">
        <v>1408</v>
      </c>
      <c r="B1019" s="360">
        <v>2013</v>
      </c>
      <c r="C1019" s="360">
        <v>1</v>
      </c>
      <c r="D1019" s="360">
        <v>136558467</v>
      </c>
      <c r="E1019" s="360">
        <v>5012000</v>
      </c>
      <c r="F1019" s="360">
        <v>280</v>
      </c>
      <c r="G1019" s="360">
        <v>0</v>
      </c>
      <c r="H1019" s="360">
        <v>516200</v>
      </c>
      <c r="I1019" s="360" t="s">
        <v>123</v>
      </c>
      <c r="J1019" s="361">
        <v>8.2899999999999991</v>
      </c>
      <c r="K1019" s="360" t="s">
        <v>494</v>
      </c>
      <c r="L1019" s="360">
        <v>4902294373</v>
      </c>
      <c r="P1019" s="360" t="s">
        <v>615</v>
      </c>
      <c r="R1019" s="362" t="s">
        <v>615</v>
      </c>
      <c r="S1019" s="360" t="s">
        <v>616</v>
      </c>
      <c r="T1019" s="360">
        <v>1070</v>
      </c>
      <c r="U1019" s="360" t="s">
        <v>358</v>
      </c>
      <c r="V1019" s="360" t="s">
        <v>317</v>
      </c>
      <c r="W1019" s="360">
        <v>1000</v>
      </c>
    </row>
    <row r="1020" spans="1:23">
      <c r="A1020" s="360" t="s">
        <v>1408</v>
      </c>
      <c r="B1020" s="360">
        <v>2013</v>
      </c>
      <c r="C1020" s="360">
        <v>1</v>
      </c>
      <c r="D1020" s="360">
        <v>136558465</v>
      </c>
      <c r="E1020" s="360">
        <v>5012000</v>
      </c>
      <c r="F1020" s="360">
        <v>280</v>
      </c>
      <c r="G1020" s="360">
        <v>0</v>
      </c>
      <c r="H1020" s="360">
        <v>516200</v>
      </c>
      <c r="I1020" s="360" t="s">
        <v>123</v>
      </c>
      <c r="J1020" s="361">
        <v>22.44</v>
      </c>
      <c r="K1020" s="360" t="s">
        <v>494</v>
      </c>
      <c r="L1020" s="360">
        <v>4902294371</v>
      </c>
      <c r="P1020" s="360" t="s">
        <v>615</v>
      </c>
      <c r="R1020" s="362" t="s">
        <v>615</v>
      </c>
      <c r="S1020" s="360" t="s">
        <v>616</v>
      </c>
      <c r="T1020" s="360">
        <v>1070</v>
      </c>
      <c r="U1020" s="360" t="s">
        <v>358</v>
      </c>
      <c r="V1020" s="360" t="s">
        <v>317</v>
      </c>
      <c r="W1020" s="360">
        <v>1000</v>
      </c>
    </row>
    <row r="1021" spans="1:23">
      <c r="A1021" s="360" t="s">
        <v>1408</v>
      </c>
      <c r="B1021" s="360">
        <v>2013</v>
      </c>
      <c r="C1021" s="360">
        <v>1</v>
      </c>
      <c r="D1021" s="360">
        <v>136558468</v>
      </c>
      <c r="E1021" s="360">
        <v>5012000</v>
      </c>
      <c r="F1021" s="360">
        <v>280</v>
      </c>
      <c r="G1021" s="360">
        <v>0</v>
      </c>
      <c r="H1021" s="360">
        <v>516200</v>
      </c>
      <c r="I1021" s="360" t="s">
        <v>123</v>
      </c>
      <c r="J1021" s="361">
        <v>10.26</v>
      </c>
      <c r="K1021" s="360" t="s">
        <v>494</v>
      </c>
      <c r="L1021" s="360">
        <v>4902294374</v>
      </c>
      <c r="P1021" s="360" t="s">
        <v>615</v>
      </c>
      <c r="R1021" s="362" t="s">
        <v>615</v>
      </c>
      <c r="S1021" s="360" t="s">
        <v>616</v>
      </c>
      <c r="T1021" s="360">
        <v>1070</v>
      </c>
      <c r="U1021" s="360" t="s">
        <v>358</v>
      </c>
      <c r="V1021" s="360" t="s">
        <v>317</v>
      </c>
      <c r="W1021" s="360">
        <v>1000</v>
      </c>
    </row>
    <row r="1022" spans="1:23">
      <c r="A1022" s="360" t="s">
        <v>1408</v>
      </c>
      <c r="B1022" s="360">
        <v>2013</v>
      </c>
      <c r="C1022" s="360">
        <v>1</v>
      </c>
      <c r="D1022" s="360">
        <v>136600520</v>
      </c>
      <c r="E1022" s="360">
        <v>5012000</v>
      </c>
      <c r="F1022" s="360">
        <v>280</v>
      </c>
      <c r="G1022" s="360">
        <v>0</v>
      </c>
      <c r="H1022" s="360">
        <v>516200</v>
      </c>
      <c r="I1022" s="360" t="s">
        <v>123</v>
      </c>
      <c r="J1022" s="361">
        <v>3.2</v>
      </c>
      <c r="K1022" s="360" t="s">
        <v>494</v>
      </c>
      <c r="L1022" s="360">
        <v>4902295908</v>
      </c>
      <c r="P1022" s="360" t="s">
        <v>615</v>
      </c>
      <c r="R1022" s="362" t="s">
        <v>615</v>
      </c>
      <c r="S1022" s="360" t="s">
        <v>616</v>
      </c>
      <c r="T1022" s="360">
        <v>1070</v>
      </c>
      <c r="U1022" s="360" t="s">
        <v>358</v>
      </c>
      <c r="V1022" s="360" t="s">
        <v>317</v>
      </c>
      <c r="W1022" s="360">
        <v>1000</v>
      </c>
    </row>
    <row r="1023" spans="1:23">
      <c r="A1023" s="360" t="s">
        <v>1408</v>
      </c>
      <c r="B1023" s="360">
        <v>2013</v>
      </c>
      <c r="C1023" s="360">
        <v>1</v>
      </c>
      <c r="D1023" s="360">
        <v>136641976</v>
      </c>
      <c r="E1023" s="360">
        <v>5012000</v>
      </c>
      <c r="F1023" s="360">
        <v>280</v>
      </c>
      <c r="G1023" s="360">
        <v>0</v>
      </c>
      <c r="H1023" s="360">
        <v>516900</v>
      </c>
      <c r="I1023" s="360" t="s">
        <v>139</v>
      </c>
      <c r="J1023" s="361">
        <v>55.56</v>
      </c>
      <c r="K1023" s="360" t="s">
        <v>494</v>
      </c>
      <c r="L1023" s="360">
        <v>4902297347</v>
      </c>
      <c r="P1023" s="360" t="s">
        <v>615</v>
      </c>
      <c r="R1023" s="362" t="s">
        <v>615</v>
      </c>
      <c r="S1023" s="360" t="s">
        <v>616</v>
      </c>
      <c r="T1023" s="360">
        <v>1070</v>
      </c>
      <c r="U1023" s="360" t="s">
        <v>358</v>
      </c>
      <c r="V1023" s="360" t="s">
        <v>317</v>
      </c>
      <c r="W1023" s="360">
        <v>1000</v>
      </c>
    </row>
    <row r="1024" spans="1:23">
      <c r="A1024" s="360" t="s">
        <v>1408</v>
      </c>
      <c r="B1024" s="360">
        <v>2013</v>
      </c>
      <c r="C1024" s="360">
        <v>1</v>
      </c>
      <c r="D1024" s="360">
        <v>136641977</v>
      </c>
      <c r="E1024" s="360">
        <v>5012000</v>
      </c>
      <c r="F1024" s="360">
        <v>280</v>
      </c>
      <c r="G1024" s="360">
        <v>0</v>
      </c>
      <c r="H1024" s="360">
        <v>516900</v>
      </c>
      <c r="I1024" s="360" t="s">
        <v>139</v>
      </c>
      <c r="J1024" s="361">
        <v>30.74</v>
      </c>
      <c r="K1024" s="360" t="s">
        <v>494</v>
      </c>
      <c r="L1024" s="360">
        <v>4902297348</v>
      </c>
      <c r="P1024" s="360" t="s">
        <v>615</v>
      </c>
      <c r="R1024" s="362" t="s">
        <v>615</v>
      </c>
      <c r="S1024" s="360" t="s">
        <v>616</v>
      </c>
      <c r="T1024" s="360">
        <v>1070</v>
      </c>
      <c r="U1024" s="360" t="s">
        <v>358</v>
      </c>
      <c r="V1024" s="360" t="s">
        <v>317</v>
      </c>
      <c r="W1024" s="360">
        <v>1000</v>
      </c>
    </row>
    <row r="1025" spans="1:23">
      <c r="A1025" s="360" t="s">
        <v>1408</v>
      </c>
      <c r="B1025" s="360">
        <v>2013</v>
      </c>
      <c r="C1025" s="360">
        <v>1</v>
      </c>
      <c r="D1025" s="360">
        <v>136641972</v>
      </c>
      <c r="E1025" s="360">
        <v>5012000</v>
      </c>
      <c r="F1025" s="360">
        <v>280</v>
      </c>
      <c r="G1025" s="360">
        <v>0</v>
      </c>
      <c r="H1025" s="360">
        <v>516410</v>
      </c>
      <c r="I1025" s="360" t="s">
        <v>134</v>
      </c>
      <c r="J1025" s="361">
        <v>79.05</v>
      </c>
      <c r="K1025" s="360" t="s">
        <v>494</v>
      </c>
      <c r="L1025" s="360">
        <v>4902297343</v>
      </c>
      <c r="P1025" s="360" t="s">
        <v>615</v>
      </c>
      <c r="R1025" s="362" t="s">
        <v>615</v>
      </c>
      <c r="S1025" s="360" t="s">
        <v>616</v>
      </c>
      <c r="T1025" s="360">
        <v>1070</v>
      </c>
      <c r="U1025" s="360" t="s">
        <v>358</v>
      </c>
      <c r="V1025" s="360" t="s">
        <v>317</v>
      </c>
      <c r="W1025" s="360">
        <v>1000</v>
      </c>
    </row>
    <row r="1026" spans="1:23">
      <c r="A1026" s="360" t="s">
        <v>1408</v>
      </c>
      <c r="B1026" s="360">
        <v>2013</v>
      </c>
      <c r="C1026" s="360">
        <v>1</v>
      </c>
      <c r="D1026" s="360">
        <v>136650188</v>
      </c>
      <c r="E1026" s="360">
        <v>5012000</v>
      </c>
      <c r="F1026" s="360">
        <v>280</v>
      </c>
      <c r="G1026" s="360">
        <v>0</v>
      </c>
      <c r="H1026" s="360">
        <v>516900</v>
      </c>
      <c r="I1026" s="360" t="s">
        <v>139</v>
      </c>
      <c r="J1026" s="361">
        <v>2.46</v>
      </c>
      <c r="K1026" s="360" t="s">
        <v>494</v>
      </c>
      <c r="L1026" s="360">
        <v>4902297901</v>
      </c>
      <c r="P1026" s="360" t="s">
        <v>615</v>
      </c>
      <c r="R1026" s="362" t="s">
        <v>615</v>
      </c>
      <c r="S1026" s="360" t="s">
        <v>616</v>
      </c>
      <c r="T1026" s="360">
        <v>1070</v>
      </c>
      <c r="U1026" s="360" t="s">
        <v>358</v>
      </c>
      <c r="V1026" s="360" t="s">
        <v>317</v>
      </c>
      <c r="W1026" s="360">
        <v>1000</v>
      </c>
    </row>
    <row r="1027" spans="1:23">
      <c r="A1027" s="360" t="s">
        <v>1408</v>
      </c>
      <c r="B1027" s="360">
        <v>2013</v>
      </c>
      <c r="C1027" s="360">
        <v>1</v>
      </c>
      <c r="D1027" s="360">
        <v>136650189</v>
      </c>
      <c r="E1027" s="360">
        <v>5012000</v>
      </c>
      <c r="F1027" s="360">
        <v>280</v>
      </c>
      <c r="G1027" s="360">
        <v>0</v>
      </c>
      <c r="H1027" s="360">
        <v>516900</v>
      </c>
      <c r="I1027" s="360" t="s">
        <v>139</v>
      </c>
      <c r="J1027" s="361">
        <v>2.92</v>
      </c>
      <c r="K1027" s="360" t="s">
        <v>494</v>
      </c>
      <c r="L1027" s="360">
        <v>4902297902</v>
      </c>
      <c r="P1027" s="360" t="s">
        <v>615</v>
      </c>
      <c r="R1027" s="362" t="s">
        <v>615</v>
      </c>
      <c r="S1027" s="360" t="s">
        <v>616</v>
      </c>
      <c r="T1027" s="360">
        <v>1070</v>
      </c>
      <c r="U1027" s="360" t="s">
        <v>358</v>
      </c>
      <c r="V1027" s="360" t="s">
        <v>317</v>
      </c>
      <c r="W1027" s="360">
        <v>1000</v>
      </c>
    </row>
    <row r="1028" spans="1:23">
      <c r="A1028" s="360" t="s">
        <v>1408</v>
      </c>
      <c r="B1028" s="360">
        <v>2013</v>
      </c>
      <c r="C1028" s="360">
        <v>1</v>
      </c>
      <c r="D1028" s="360">
        <v>136650187</v>
      </c>
      <c r="E1028" s="360">
        <v>5012000</v>
      </c>
      <c r="F1028" s="360">
        <v>280</v>
      </c>
      <c r="G1028" s="360">
        <v>0</v>
      </c>
      <c r="H1028" s="360">
        <v>516900</v>
      </c>
      <c r="I1028" s="360" t="s">
        <v>139</v>
      </c>
      <c r="J1028" s="361">
        <v>16.36</v>
      </c>
      <c r="K1028" s="360" t="s">
        <v>494</v>
      </c>
      <c r="L1028" s="360">
        <v>4902297900</v>
      </c>
      <c r="P1028" s="360" t="s">
        <v>615</v>
      </c>
      <c r="R1028" s="362" t="s">
        <v>615</v>
      </c>
      <c r="S1028" s="360" t="s">
        <v>616</v>
      </c>
      <c r="T1028" s="360">
        <v>1070</v>
      </c>
      <c r="U1028" s="360" t="s">
        <v>358</v>
      </c>
      <c r="V1028" s="360" t="s">
        <v>317</v>
      </c>
      <c r="W1028" s="360">
        <v>1000</v>
      </c>
    </row>
    <row r="1029" spans="1:23">
      <c r="A1029" s="360" t="s">
        <v>1408</v>
      </c>
      <c r="B1029" s="360">
        <v>2013</v>
      </c>
      <c r="C1029" s="360">
        <v>1</v>
      </c>
      <c r="D1029" s="360">
        <v>136650190</v>
      </c>
      <c r="E1029" s="360">
        <v>5012000</v>
      </c>
      <c r="F1029" s="360">
        <v>280</v>
      </c>
      <c r="G1029" s="360">
        <v>0</v>
      </c>
      <c r="H1029" s="360">
        <v>516900</v>
      </c>
      <c r="I1029" s="360" t="s">
        <v>139</v>
      </c>
      <c r="J1029" s="361">
        <v>13.37</v>
      </c>
      <c r="K1029" s="360" t="s">
        <v>494</v>
      </c>
      <c r="L1029" s="360">
        <v>4902297903</v>
      </c>
      <c r="P1029" s="360" t="s">
        <v>615</v>
      </c>
      <c r="R1029" s="362" t="s">
        <v>615</v>
      </c>
      <c r="S1029" s="360" t="s">
        <v>616</v>
      </c>
      <c r="T1029" s="360">
        <v>1070</v>
      </c>
      <c r="U1029" s="360" t="s">
        <v>358</v>
      </c>
      <c r="V1029" s="360" t="s">
        <v>317</v>
      </c>
      <c r="W1029" s="360">
        <v>1000</v>
      </c>
    </row>
    <row r="1030" spans="1:23">
      <c r="A1030" s="360" t="s">
        <v>1408</v>
      </c>
      <c r="B1030" s="360">
        <v>2013</v>
      </c>
      <c r="C1030" s="360">
        <v>1</v>
      </c>
      <c r="D1030" s="360">
        <v>136670745</v>
      </c>
      <c r="E1030" s="360">
        <v>5012000</v>
      </c>
      <c r="F1030" s="360">
        <v>280</v>
      </c>
      <c r="G1030" s="360">
        <v>0</v>
      </c>
      <c r="H1030" s="360">
        <v>516350</v>
      </c>
      <c r="I1030" s="360" t="s">
        <v>170</v>
      </c>
      <c r="J1030" s="361">
        <v>167.42</v>
      </c>
      <c r="K1030" s="360" t="s">
        <v>494</v>
      </c>
      <c r="L1030" s="360">
        <v>4902298663</v>
      </c>
      <c r="P1030" s="360" t="s">
        <v>615</v>
      </c>
      <c r="R1030" s="362" t="s">
        <v>615</v>
      </c>
      <c r="S1030" s="360" t="s">
        <v>616</v>
      </c>
      <c r="T1030" s="360">
        <v>1070</v>
      </c>
      <c r="U1030" s="360" t="s">
        <v>358</v>
      </c>
      <c r="V1030" s="360" t="s">
        <v>317</v>
      </c>
      <c r="W1030" s="360">
        <v>1000</v>
      </c>
    </row>
    <row r="1031" spans="1:23">
      <c r="A1031" s="360" t="s">
        <v>1408</v>
      </c>
      <c r="B1031" s="360">
        <v>2013</v>
      </c>
      <c r="C1031" s="360">
        <v>1</v>
      </c>
      <c r="D1031" s="360">
        <v>136670744</v>
      </c>
      <c r="E1031" s="360">
        <v>5012000</v>
      </c>
      <c r="F1031" s="360">
        <v>280</v>
      </c>
      <c r="G1031" s="360">
        <v>0</v>
      </c>
      <c r="H1031" s="360">
        <v>516350</v>
      </c>
      <c r="I1031" s="360" t="s">
        <v>170</v>
      </c>
      <c r="J1031" s="361">
        <v>47.97</v>
      </c>
      <c r="K1031" s="360" t="s">
        <v>494</v>
      </c>
      <c r="L1031" s="360">
        <v>4902298662</v>
      </c>
      <c r="P1031" s="360" t="s">
        <v>615</v>
      </c>
      <c r="R1031" s="362" t="s">
        <v>615</v>
      </c>
      <c r="S1031" s="360" t="s">
        <v>616</v>
      </c>
      <c r="T1031" s="360">
        <v>1070</v>
      </c>
      <c r="U1031" s="360" t="s">
        <v>358</v>
      </c>
      <c r="V1031" s="360" t="s">
        <v>317</v>
      </c>
      <c r="W1031" s="360">
        <v>1000</v>
      </c>
    </row>
    <row r="1032" spans="1:23">
      <c r="A1032" s="360" t="s">
        <v>1408</v>
      </c>
      <c r="B1032" s="360">
        <v>2013</v>
      </c>
      <c r="C1032" s="360">
        <v>1</v>
      </c>
      <c r="D1032" s="360">
        <v>136677966</v>
      </c>
      <c r="E1032" s="360">
        <v>5012000</v>
      </c>
      <c r="F1032" s="360">
        <v>280</v>
      </c>
      <c r="G1032" s="360">
        <v>0</v>
      </c>
      <c r="H1032" s="360">
        <v>610003</v>
      </c>
      <c r="I1032" s="360" t="s">
        <v>189</v>
      </c>
      <c r="J1032" s="361">
        <v>660</v>
      </c>
      <c r="L1032" s="360">
        <v>36651364</v>
      </c>
      <c r="P1032" s="360" t="s">
        <v>615</v>
      </c>
      <c r="R1032" s="362" t="s">
        <v>615</v>
      </c>
      <c r="S1032" s="360" t="s">
        <v>616</v>
      </c>
      <c r="T1032" s="360">
        <v>1070</v>
      </c>
      <c r="U1032" s="360" t="s">
        <v>358</v>
      </c>
      <c r="V1032" s="360" t="s">
        <v>317</v>
      </c>
      <c r="W1032" s="360">
        <v>1000</v>
      </c>
    </row>
    <row r="1033" spans="1:23">
      <c r="A1033" s="360" t="s">
        <v>1408</v>
      </c>
      <c r="B1033" s="360">
        <v>2013</v>
      </c>
      <c r="C1033" s="360">
        <v>1</v>
      </c>
      <c r="D1033" s="360">
        <v>136677967</v>
      </c>
      <c r="E1033" s="360">
        <v>5012000</v>
      </c>
      <c r="F1033" s="360">
        <v>280</v>
      </c>
      <c r="G1033" s="360">
        <v>0</v>
      </c>
      <c r="H1033" s="360">
        <v>610003</v>
      </c>
      <c r="I1033" s="360" t="s">
        <v>189</v>
      </c>
      <c r="J1033" s="361">
        <v>660</v>
      </c>
      <c r="L1033" s="360">
        <v>36651365</v>
      </c>
      <c r="P1033" s="360" t="s">
        <v>615</v>
      </c>
      <c r="R1033" s="362" t="s">
        <v>615</v>
      </c>
      <c r="S1033" s="360" t="s">
        <v>616</v>
      </c>
      <c r="T1033" s="360">
        <v>1070</v>
      </c>
      <c r="U1033" s="360" t="s">
        <v>358</v>
      </c>
      <c r="V1033" s="360" t="s">
        <v>317</v>
      </c>
      <c r="W1033" s="360">
        <v>1000</v>
      </c>
    </row>
    <row r="1034" spans="1:23">
      <c r="A1034" s="360" t="s">
        <v>1408</v>
      </c>
      <c r="B1034" s="360">
        <v>2013</v>
      </c>
      <c r="C1034" s="360">
        <v>1</v>
      </c>
      <c r="D1034" s="360">
        <v>136677968</v>
      </c>
      <c r="E1034" s="360">
        <v>5012000</v>
      </c>
      <c r="F1034" s="360">
        <v>280</v>
      </c>
      <c r="G1034" s="360">
        <v>0</v>
      </c>
      <c r="H1034" s="360">
        <v>610003</v>
      </c>
      <c r="I1034" s="360" t="s">
        <v>189</v>
      </c>
      <c r="J1034" s="361">
        <v>660</v>
      </c>
      <c r="L1034" s="360">
        <v>36651366</v>
      </c>
      <c r="P1034" s="360" t="s">
        <v>615</v>
      </c>
      <c r="R1034" s="362" t="s">
        <v>615</v>
      </c>
      <c r="S1034" s="360" t="s">
        <v>616</v>
      </c>
      <c r="T1034" s="360">
        <v>1070</v>
      </c>
      <c r="U1034" s="360" t="s">
        <v>358</v>
      </c>
      <c r="V1034" s="360" t="s">
        <v>317</v>
      </c>
      <c r="W1034" s="360">
        <v>1000</v>
      </c>
    </row>
    <row r="1035" spans="1:23">
      <c r="A1035" s="360" t="s">
        <v>1408</v>
      </c>
      <c r="B1035" s="360">
        <v>2013</v>
      </c>
      <c r="C1035" s="360">
        <v>1</v>
      </c>
      <c r="D1035" s="360">
        <v>136677969</v>
      </c>
      <c r="E1035" s="360">
        <v>5012000</v>
      </c>
      <c r="F1035" s="360">
        <v>280</v>
      </c>
      <c r="G1035" s="360">
        <v>0</v>
      </c>
      <c r="H1035" s="360">
        <v>610003</v>
      </c>
      <c r="I1035" s="360" t="s">
        <v>189</v>
      </c>
      <c r="J1035" s="361">
        <v>660</v>
      </c>
      <c r="L1035" s="360">
        <v>36651367</v>
      </c>
      <c r="P1035" s="360" t="s">
        <v>615</v>
      </c>
      <c r="R1035" s="362" t="s">
        <v>615</v>
      </c>
      <c r="S1035" s="360" t="s">
        <v>616</v>
      </c>
      <c r="T1035" s="360">
        <v>1070</v>
      </c>
      <c r="U1035" s="360" t="s">
        <v>358</v>
      </c>
      <c r="V1035" s="360" t="s">
        <v>317</v>
      </c>
      <c r="W1035" s="360">
        <v>1000</v>
      </c>
    </row>
    <row r="1036" spans="1:23">
      <c r="A1036" s="360" t="s">
        <v>1408</v>
      </c>
      <c r="B1036" s="360">
        <v>2013</v>
      </c>
      <c r="C1036" s="360">
        <v>1</v>
      </c>
      <c r="D1036" s="360">
        <v>136677970</v>
      </c>
      <c r="E1036" s="360">
        <v>5012000</v>
      </c>
      <c r="F1036" s="360">
        <v>280</v>
      </c>
      <c r="G1036" s="360">
        <v>0</v>
      </c>
      <c r="H1036" s="360">
        <v>610003</v>
      </c>
      <c r="I1036" s="360" t="s">
        <v>189</v>
      </c>
      <c r="J1036" s="361">
        <v>660</v>
      </c>
      <c r="L1036" s="360">
        <v>36651368</v>
      </c>
      <c r="P1036" s="360" t="s">
        <v>615</v>
      </c>
      <c r="R1036" s="362" t="s">
        <v>615</v>
      </c>
      <c r="S1036" s="360" t="s">
        <v>616</v>
      </c>
      <c r="T1036" s="360">
        <v>1070</v>
      </c>
      <c r="U1036" s="360" t="s">
        <v>358</v>
      </c>
      <c r="V1036" s="360" t="s">
        <v>317</v>
      </c>
      <c r="W1036" s="360">
        <v>1000</v>
      </c>
    </row>
    <row r="1037" spans="1:23">
      <c r="A1037" s="360" t="s">
        <v>1408</v>
      </c>
      <c r="B1037" s="360">
        <v>2013</v>
      </c>
      <c r="C1037" s="360">
        <v>1</v>
      </c>
      <c r="D1037" s="360">
        <v>136677971</v>
      </c>
      <c r="E1037" s="360">
        <v>5012000</v>
      </c>
      <c r="F1037" s="360">
        <v>280</v>
      </c>
      <c r="G1037" s="360">
        <v>0</v>
      </c>
      <c r="H1037" s="360">
        <v>610003</v>
      </c>
      <c r="I1037" s="360" t="s">
        <v>189</v>
      </c>
      <c r="J1037" s="361">
        <v>660</v>
      </c>
      <c r="L1037" s="360">
        <v>36651369</v>
      </c>
      <c r="P1037" s="360" t="s">
        <v>615</v>
      </c>
      <c r="R1037" s="362" t="s">
        <v>615</v>
      </c>
      <c r="S1037" s="360" t="s">
        <v>616</v>
      </c>
      <c r="T1037" s="360">
        <v>1070</v>
      </c>
      <c r="U1037" s="360" t="s">
        <v>358</v>
      </c>
      <c r="V1037" s="360" t="s">
        <v>317</v>
      </c>
      <c r="W1037" s="360">
        <v>1000</v>
      </c>
    </row>
    <row r="1038" spans="1:23">
      <c r="A1038" s="360" t="s">
        <v>1408</v>
      </c>
      <c r="B1038" s="360">
        <v>2013</v>
      </c>
      <c r="C1038" s="360">
        <v>1</v>
      </c>
      <c r="D1038" s="360">
        <v>136677975</v>
      </c>
      <c r="E1038" s="360">
        <v>5012000</v>
      </c>
      <c r="F1038" s="360">
        <v>280</v>
      </c>
      <c r="G1038" s="360">
        <v>0</v>
      </c>
      <c r="H1038" s="360">
        <v>610003</v>
      </c>
      <c r="I1038" s="360" t="s">
        <v>189</v>
      </c>
      <c r="J1038" s="361">
        <v>660</v>
      </c>
      <c r="L1038" s="360">
        <v>36651373</v>
      </c>
      <c r="P1038" s="360" t="s">
        <v>615</v>
      </c>
      <c r="R1038" s="362" t="s">
        <v>615</v>
      </c>
      <c r="S1038" s="360" t="s">
        <v>616</v>
      </c>
      <c r="T1038" s="360">
        <v>1070</v>
      </c>
      <c r="U1038" s="360" t="s">
        <v>358</v>
      </c>
      <c r="V1038" s="360" t="s">
        <v>317</v>
      </c>
      <c r="W1038" s="360">
        <v>1000</v>
      </c>
    </row>
    <row r="1039" spans="1:23">
      <c r="A1039" s="360" t="s">
        <v>1408</v>
      </c>
      <c r="B1039" s="360">
        <v>2013</v>
      </c>
      <c r="C1039" s="360">
        <v>1</v>
      </c>
      <c r="D1039" s="360">
        <v>136677557</v>
      </c>
      <c r="E1039" s="360">
        <v>5012000</v>
      </c>
      <c r="F1039" s="360">
        <v>280</v>
      </c>
      <c r="G1039" s="360">
        <v>0</v>
      </c>
      <c r="H1039" s="360">
        <v>610003</v>
      </c>
      <c r="I1039" s="360" t="s">
        <v>189</v>
      </c>
      <c r="J1039" s="361">
        <v>464</v>
      </c>
      <c r="L1039" s="360">
        <v>36650798</v>
      </c>
      <c r="P1039" s="360" t="s">
        <v>615</v>
      </c>
      <c r="R1039" s="362" t="s">
        <v>615</v>
      </c>
      <c r="S1039" s="360" t="s">
        <v>616</v>
      </c>
      <c r="T1039" s="360">
        <v>1070</v>
      </c>
      <c r="U1039" s="360" t="s">
        <v>358</v>
      </c>
      <c r="V1039" s="360" t="s">
        <v>317</v>
      </c>
      <c r="W1039" s="360">
        <v>1000</v>
      </c>
    </row>
    <row r="1040" spans="1:23">
      <c r="A1040" s="360" t="s">
        <v>1408</v>
      </c>
      <c r="B1040" s="360">
        <v>2013</v>
      </c>
      <c r="C1040" s="360">
        <v>1</v>
      </c>
      <c r="D1040" s="360">
        <v>136677079</v>
      </c>
      <c r="E1040" s="360">
        <v>5012000</v>
      </c>
      <c r="F1040" s="360">
        <v>280</v>
      </c>
      <c r="G1040" s="360">
        <v>0</v>
      </c>
      <c r="H1040" s="360">
        <v>610003</v>
      </c>
      <c r="I1040" s="360" t="s">
        <v>189</v>
      </c>
      <c r="J1040" s="361">
        <v>660</v>
      </c>
      <c r="L1040" s="360">
        <v>36651277</v>
      </c>
      <c r="P1040" s="360" t="s">
        <v>615</v>
      </c>
      <c r="R1040" s="362" t="s">
        <v>615</v>
      </c>
      <c r="S1040" s="360" t="s">
        <v>616</v>
      </c>
      <c r="T1040" s="360">
        <v>1070</v>
      </c>
      <c r="U1040" s="360" t="s">
        <v>358</v>
      </c>
      <c r="V1040" s="360" t="s">
        <v>317</v>
      </c>
      <c r="W1040" s="360">
        <v>1000</v>
      </c>
    </row>
    <row r="1041" spans="1:23">
      <c r="A1041" s="360" t="s">
        <v>1408</v>
      </c>
      <c r="B1041" s="360">
        <v>2013</v>
      </c>
      <c r="C1041" s="360">
        <v>1</v>
      </c>
      <c r="D1041" s="360">
        <v>136677080</v>
      </c>
      <c r="E1041" s="360">
        <v>5012000</v>
      </c>
      <c r="F1041" s="360">
        <v>280</v>
      </c>
      <c r="G1041" s="360">
        <v>0</v>
      </c>
      <c r="H1041" s="360">
        <v>610003</v>
      </c>
      <c r="I1041" s="360" t="s">
        <v>189</v>
      </c>
      <c r="J1041" s="361">
        <v>660</v>
      </c>
      <c r="L1041" s="360">
        <v>36651278</v>
      </c>
      <c r="P1041" s="360" t="s">
        <v>615</v>
      </c>
      <c r="R1041" s="362" t="s">
        <v>615</v>
      </c>
      <c r="S1041" s="360" t="s">
        <v>616</v>
      </c>
      <c r="T1041" s="360">
        <v>1070</v>
      </c>
      <c r="U1041" s="360" t="s">
        <v>358</v>
      </c>
      <c r="V1041" s="360" t="s">
        <v>317</v>
      </c>
      <c r="W1041" s="360">
        <v>1000</v>
      </c>
    </row>
    <row r="1042" spans="1:23">
      <c r="A1042" s="360" t="s">
        <v>1408</v>
      </c>
      <c r="B1042" s="360">
        <v>2013</v>
      </c>
      <c r="C1042" s="360">
        <v>1</v>
      </c>
      <c r="D1042" s="360">
        <v>136677081</v>
      </c>
      <c r="E1042" s="360">
        <v>5012000</v>
      </c>
      <c r="F1042" s="360">
        <v>280</v>
      </c>
      <c r="G1042" s="360">
        <v>0</v>
      </c>
      <c r="H1042" s="360">
        <v>610003</v>
      </c>
      <c r="I1042" s="360" t="s">
        <v>189</v>
      </c>
      <c r="J1042" s="361">
        <v>660</v>
      </c>
      <c r="L1042" s="360">
        <v>36651279</v>
      </c>
      <c r="P1042" s="360" t="s">
        <v>615</v>
      </c>
      <c r="R1042" s="362" t="s">
        <v>615</v>
      </c>
      <c r="S1042" s="360" t="s">
        <v>616</v>
      </c>
      <c r="T1042" s="360">
        <v>1070</v>
      </c>
      <c r="U1042" s="360" t="s">
        <v>358</v>
      </c>
      <c r="V1042" s="360" t="s">
        <v>317</v>
      </c>
      <c r="W1042" s="360">
        <v>1000</v>
      </c>
    </row>
    <row r="1043" spans="1:23">
      <c r="A1043" s="360" t="s">
        <v>1408</v>
      </c>
      <c r="B1043" s="360">
        <v>2013</v>
      </c>
      <c r="C1043" s="360">
        <v>1</v>
      </c>
      <c r="D1043" s="360">
        <v>136677887</v>
      </c>
      <c r="E1043" s="360">
        <v>5012000</v>
      </c>
      <c r="F1043" s="360">
        <v>280</v>
      </c>
      <c r="G1043" s="360">
        <v>0</v>
      </c>
      <c r="H1043" s="360">
        <v>610003</v>
      </c>
      <c r="I1043" s="360" t="s">
        <v>189</v>
      </c>
      <c r="J1043" s="361">
        <v>660</v>
      </c>
      <c r="L1043" s="360">
        <v>36651285</v>
      </c>
      <c r="P1043" s="360" t="s">
        <v>615</v>
      </c>
      <c r="R1043" s="362" t="s">
        <v>615</v>
      </c>
      <c r="S1043" s="360" t="s">
        <v>616</v>
      </c>
      <c r="T1043" s="360">
        <v>1070</v>
      </c>
      <c r="U1043" s="360" t="s">
        <v>358</v>
      </c>
      <c r="V1043" s="360" t="s">
        <v>317</v>
      </c>
      <c r="W1043" s="360">
        <v>1000</v>
      </c>
    </row>
    <row r="1044" spans="1:23">
      <c r="A1044" s="360" t="s">
        <v>1408</v>
      </c>
      <c r="B1044" s="360">
        <v>2013</v>
      </c>
      <c r="C1044" s="360">
        <v>1</v>
      </c>
      <c r="D1044" s="360">
        <v>136677892</v>
      </c>
      <c r="E1044" s="360">
        <v>5012000</v>
      </c>
      <c r="F1044" s="360">
        <v>280</v>
      </c>
      <c r="G1044" s="360">
        <v>0</v>
      </c>
      <c r="H1044" s="360">
        <v>610003</v>
      </c>
      <c r="I1044" s="360" t="s">
        <v>189</v>
      </c>
      <c r="J1044" s="361">
        <v>660</v>
      </c>
      <c r="L1044" s="360">
        <v>36651290</v>
      </c>
      <c r="P1044" s="360" t="s">
        <v>615</v>
      </c>
      <c r="R1044" s="362" t="s">
        <v>615</v>
      </c>
      <c r="S1044" s="360" t="s">
        <v>616</v>
      </c>
      <c r="T1044" s="360">
        <v>1070</v>
      </c>
      <c r="U1044" s="360" t="s">
        <v>358</v>
      </c>
      <c r="V1044" s="360" t="s">
        <v>317</v>
      </c>
      <c r="W1044" s="360">
        <v>1000</v>
      </c>
    </row>
    <row r="1045" spans="1:23">
      <c r="A1045" s="360" t="s">
        <v>1408</v>
      </c>
      <c r="B1045" s="360">
        <v>2013</v>
      </c>
      <c r="C1045" s="360">
        <v>1</v>
      </c>
      <c r="D1045" s="360">
        <v>136677909</v>
      </c>
      <c r="E1045" s="360">
        <v>5012000</v>
      </c>
      <c r="F1045" s="360">
        <v>280</v>
      </c>
      <c r="G1045" s="360">
        <v>0</v>
      </c>
      <c r="H1045" s="360">
        <v>610003</v>
      </c>
      <c r="I1045" s="360" t="s">
        <v>189</v>
      </c>
      <c r="J1045" s="361">
        <v>660</v>
      </c>
      <c r="L1045" s="360">
        <v>36651307</v>
      </c>
      <c r="P1045" s="360" t="s">
        <v>615</v>
      </c>
      <c r="R1045" s="362" t="s">
        <v>615</v>
      </c>
      <c r="S1045" s="360" t="s">
        <v>616</v>
      </c>
      <c r="T1045" s="360">
        <v>1070</v>
      </c>
      <c r="U1045" s="360" t="s">
        <v>358</v>
      </c>
      <c r="V1045" s="360" t="s">
        <v>317</v>
      </c>
      <c r="W1045" s="360">
        <v>1000</v>
      </c>
    </row>
    <row r="1046" spans="1:23">
      <c r="A1046" s="360" t="s">
        <v>1408</v>
      </c>
      <c r="B1046" s="360">
        <v>2013</v>
      </c>
      <c r="C1046" s="360">
        <v>1</v>
      </c>
      <c r="D1046" s="360">
        <v>136677919</v>
      </c>
      <c r="E1046" s="360">
        <v>5012000</v>
      </c>
      <c r="F1046" s="360">
        <v>280</v>
      </c>
      <c r="G1046" s="360">
        <v>0</v>
      </c>
      <c r="H1046" s="360">
        <v>610003</v>
      </c>
      <c r="I1046" s="360" t="s">
        <v>189</v>
      </c>
      <c r="J1046" s="361">
        <v>660</v>
      </c>
      <c r="L1046" s="360">
        <v>36651317</v>
      </c>
      <c r="P1046" s="360" t="s">
        <v>615</v>
      </c>
      <c r="R1046" s="362" t="s">
        <v>615</v>
      </c>
      <c r="S1046" s="360" t="s">
        <v>616</v>
      </c>
      <c r="T1046" s="360">
        <v>1070</v>
      </c>
      <c r="U1046" s="360" t="s">
        <v>358</v>
      </c>
      <c r="V1046" s="360" t="s">
        <v>317</v>
      </c>
      <c r="W1046" s="360">
        <v>1000</v>
      </c>
    </row>
    <row r="1047" spans="1:23">
      <c r="A1047" s="360" t="s">
        <v>1408</v>
      </c>
      <c r="B1047" s="360">
        <v>2013</v>
      </c>
      <c r="C1047" s="360">
        <v>1</v>
      </c>
      <c r="D1047" s="360">
        <v>136677920</v>
      </c>
      <c r="E1047" s="360">
        <v>5012000</v>
      </c>
      <c r="F1047" s="360">
        <v>280</v>
      </c>
      <c r="G1047" s="360">
        <v>0</v>
      </c>
      <c r="H1047" s="360">
        <v>610003</v>
      </c>
      <c r="I1047" s="360" t="s">
        <v>189</v>
      </c>
      <c r="J1047" s="361">
        <v>660</v>
      </c>
      <c r="L1047" s="360">
        <v>36651318</v>
      </c>
      <c r="P1047" s="360" t="s">
        <v>615</v>
      </c>
      <c r="R1047" s="362" t="s">
        <v>615</v>
      </c>
      <c r="S1047" s="360" t="s">
        <v>616</v>
      </c>
      <c r="T1047" s="360">
        <v>1070</v>
      </c>
      <c r="U1047" s="360" t="s">
        <v>358</v>
      </c>
      <c r="V1047" s="360" t="s">
        <v>317</v>
      </c>
      <c r="W1047" s="360">
        <v>1000</v>
      </c>
    </row>
    <row r="1048" spans="1:23">
      <c r="A1048" s="360" t="s">
        <v>1408</v>
      </c>
      <c r="B1048" s="360">
        <v>2013</v>
      </c>
      <c r="C1048" s="360">
        <v>1</v>
      </c>
      <c r="D1048" s="360">
        <v>136677928</v>
      </c>
      <c r="E1048" s="360">
        <v>5012000</v>
      </c>
      <c r="F1048" s="360">
        <v>280</v>
      </c>
      <c r="G1048" s="360">
        <v>0</v>
      </c>
      <c r="H1048" s="360">
        <v>610003</v>
      </c>
      <c r="I1048" s="360" t="s">
        <v>189</v>
      </c>
      <c r="J1048" s="361">
        <v>660</v>
      </c>
      <c r="L1048" s="360">
        <v>36651326</v>
      </c>
      <c r="P1048" s="360" t="s">
        <v>615</v>
      </c>
      <c r="R1048" s="362" t="s">
        <v>615</v>
      </c>
      <c r="S1048" s="360" t="s">
        <v>616</v>
      </c>
      <c r="T1048" s="360">
        <v>1070</v>
      </c>
      <c r="U1048" s="360" t="s">
        <v>358</v>
      </c>
      <c r="V1048" s="360" t="s">
        <v>317</v>
      </c>
      <c r="W1048" s="360">
        <v>1000</v>
      </c>
    </row>
    <row r="1049" spans="1:23">
      <c r="A1049" s="360" t="s">
        <v>1408</v>
      </c>
      <c r="B1049" s="360">
        <v>2013</v>
      </c>
      <c r="C1049" s="360">
        <v>1</v>
      </c>
      <c r="D1049" s="360">
        <v>136677929</v>
      </c>
      <c r="E1049" s="360">
        <v>5012000</v>
      </c>
      <c r="F1049" s="360">
        <v>280</v>
      </c>
      <c r="G1049" s="360">
        <v>0</v>
      </c>
      <c r="H1049" s="360">
        <v>610003</v>
      </c>
      <c r="I1049" s="360" t="s">
        <v>189</v>
      </c>
      <c r="J1049" s="361">
        <v>660</v>
      </c>
      <c r="L1049" s="360">
        <v>36651327</v>
      </c>
      <c r="P1049" s="360" t="s">
        <v>615</v>
      </c>
      <c r="R1049" s="362" t="s">
        <v>615</v>
      </c>
      <c r="S1049" s="360" t="s">
        <v>616</v>
      </c>
      <c r="T1049" s="360">
        <v>1070</v>
      </c>
      <c r="U1049" s="360" t="s">
        <v>358</v>
      </c>
      <c r="V1049" s="360" t="s">
        <v>317</v>
      </c>
      <c r="W1049" s="360">
        <v>1000</v>
      </c>
    </row>
    <row r="1050" spans="1:23">
      <c r="A1050" s="360" t="s">
        <v>1408</v>
      </c>
      <c r="B1050" s="360">
        <v>2013</v>
      </c>
      <c r="C1050" s="360">
        <v>1</v>
      </c>
      <c r="D1050" s="360">
        <v>136677930</v>
      </c>
      <c r="E1050" s="360">
        <v>5012000</v>
      </c>
      <c r="F1050" s="360">
        <v>280</v>
      </c>
      <c r="G1050" s="360">
        <v>0</v>
      </c>
      <c r="H1050" s="360">
        <v>610003</v>
      </c>
      <c r="I1050" s="360" t="s">
        <v>189</v>
      </c>
      <c r="J1050" s="361">
        <v>660</v>
      </c>
      <c r="L1050" s="360">
        <v>36651328</v>
      </c>
      <c r="P1050" s="360" t="s">
        <v>615</v>
      </c>
      <c r="R1050" s="362" t="s">
        <v>615</v>
      </c>
      <c r="S1050" s="360" t="s">
        <v>616</v>
      </c>
      <c r="T1050" s="360">
        <v>1070</v>
      </c>
      <c r="U1050" s="360" t="s">
        <v>358</v>
      </c>
      <c r="V1050" s="360" t="s">
        <v>317</v>
      </c>
      <c r="W1050" s="360">
        <v>1000</v>
      </c>
    </row>
    <row r="1051" spans="1:23">
      <c r="A1051" s="360" t="s">
        <v>1408</v>
      </c>
      <c r="B1051" s="360">
        <v>2013</v>
      </c>
      <c r="C1051" s="360">
        <v>1</v>
      </c>
      <c r="D1051" s="360">
        <v>136677931</v>
      </c>
      <c r="E1051" s="360">
        <v>5012000</v>
      </c>
      <c r="F1051" s="360">
        <v>280</v>
      </c>
      <c r="G1051" s="360">
        <v>0</v>
      </c>
      <c r="H1051" s="360">
        <v>610003</v>
      </c>
      <c r="I1051" s="360" t="s">
        <v>189</v>
      </c>
      <c r="J1051" s="361">
        <v>660</v>
      </c>
      <c r="L1051" s="360">
        <v>36651329</v>
      </c>
      <c r="P1051" s="360" t="s">
        <v>615</v>
      </c>
      <c r="R1051" s="362" t="s">
        <v>615</v>
      </c>
      <c r="S1051" s="360" t="s">
        <v>616</v>
      </c>
      <c r="T1051" s="360">
        <v>1070</v>
      </c>
      <c r="U1051" s="360" t="s">
        <v>358</v>
      </c>
      <c r="V1051" s="360" t="s">
        <v>317</v>
      </c>
      <c r="W1051" s="360">
        <v>1000</v>
      </c>
    </row>
    <row r="1052" spans="1:23">
      <c r="A1052" s="360" t="s">
        <v>1408</v>
      </c>
      <c r="B1052" s="360">
        <v>2013</v>
      </c>
      <c r="C1052" s="360">
        <v>1</v>
      </c>
      <c r="D1052" s="360">
        <v>136677993</v>
      </c>
      <c r="E1052" s="360">
        <v>5012000</v>
      </c>
      <c r="F1052" s="360">
        <v>280</v>
      </c>
      <c r="G1052" s="360">
        <v>0</v>
      </c>
      <c r="H1052" s="360">
        <v>610003</v>
      </c>
      <c r="I1052" s="360" t="s">
        <v>189</v>
      </c>
      <c r="J1052" s="361">
        <v>660</v>
      </c>
      <c r="L1052" s="360">
        <v>36651391</v>
      </c>
      <c r="P1052" s="360" t="s">
        <v>615</v>
      </c>
      <c r="R1052" s="362" t="s">
        <v>615</v>
      </c>
      <c r="S1052" s="360" t="s">
        <v>616</v>
      </c>
      <c r="T1052" s="360">
        <v>1070</v>
      </c>
      <c r="U1052" s="360" t="s">
        <v>358</v>
      </c>
      <c r="V1052" s="360" t="s">
        <v>317</v>
      </c>
      <c r="W1052" s="360">
        <v>1000</v>
      </c>
    </row>
    <row r="1053" spans="1:23">
      <c r="A1053" s="360" t="s">
        <v>1408</v>
      </c>
      <c r="B1053" s="360">
        <v>2013</v>
      </c>
      <c r="C1053" s="360">
        <v>1</v>
      </c>
      <c r="D1053" s="360">
        <v>136677994</v>
      </c>
      <c r="E1053" s="360">
        <v>5012000</v>
      </c>
      <c r="F1053" s="360">
        <v>280</v>
      </c>
      <c r="G1053" s="360">
        <v>0</v>
      </c>
      <c r="H1053" s="360">
        <v>610003</v>
      </c>
      <c r="I1053" s="360" t="s">
        <v>189</v>
      </c>
      <c r="J1053" s="361">
        <v>660</v>
      </c>
      <c r="L1053" s="360">
        <v>36651392</v>
      </c>
      <c r="P1053" s="360" t="s">
        <v>615</v>
      </c>
      <c r="R1053" s="362" t="s">
        <v>615</v>
      </c>
      <c r="S1053" s="360" t="s">
        <v>616</v>
      </c>
      <c r="T1053" s="360">
        <v>1070</v>
      </c>
      <c r="U1053" s="360" t="s">
        <v>358</v>
      </c>
      <c r="V1053" s="360" t="s">
        <v>317</v>
      </c>
      <c r="W1053" s="360">
        <v>1000</v>
      </c>
    </row>
    <row r="1054" spans="1:23">
      <c r="A1054" s="360" t="s">
        <v>1408</v>
      </c>
      <c r="B1054" s="360">
        <v>2013</v>
      </c>
      <c r="C1054" s="360">
        <v>1</v>
      </c>
      <c r="D1054" s="360">
        <v>136678010</v>
      </c>
      <c r="E1054" s="360">
        <v>5012000</v>
      </c>
      <c r="F1054" s="360">
        <v>280</v>
      </c>
      <c r="G1054" s="360">
        <v>0</v>
      </c>
      <c r="H1054" s="360">
        <v>610003</v>
      </c>
      <c r="I1054" s="360" t="s">
        <v>189</v>
      </c>
      <c r="J1054" s="361">
        <v>660</v>
      </c>
      <c r="L1054" s="360">
        <v>36651408</v>
      </c>
      <c r="P1054" s="360" t="s">
        <v>615</v>
      </c>
      <c r="R1054" s="362" t="s">
        <v>615</v>
      </c>
      <c r="S1054" s="360" t="s">
        <v>616</v>
      </c>
      <c r="T1054" s="360">
        <v>1070</v>
      </c>
      <c r="U1054" s="360" t="s">
        <v>358</v>
      </c>
      <c r="V1054" s="360" t="s">
        <v>317</v>
      </c>
      <c r="W1054" s="360">
        <v>1000</v>
      </c>
    </row>
    <row r="1055" spans="1:23">
      <c r="A1055" s="360" t="s">
        <v>1408</v>
      </c>
      <c r="B1055" s="360">
        <v>2013</v>
      </c>
      <c r="C1055" s="360">
        <v>1</v>
      </c>
      <c r="D1055" s="360">
        <v>136678013</v>
      </c>
      <c r="E1055" s="360">
        <v>5012000</v>
      </c>
      <c r="F1055" s="360">
        <v>280</v>
      </c>
      <c r="G1055" s="360">
        <v>0</v>
      </c>
      <c r="H1055" s="360">
        <v>610003</v>
      </c>
      <c r="I1055" s="360" t="s">
        <v>189</v>
      </c>
      <c r="J1055" s="361">
        <v>660</v>
      </c>
      <c r="L1055" s="360">
        <v>36651411</v>
      </c>
      <c r="P1055" s="360" t="s">
        <v>615</v>
      </c>
      <c r="R1055" s="362" t="s">
        <v>615</v>
      </c>
      <c r="S1055" s="360" t="s">
        <v>616</v>
      </c>
      <c r="T1055" s="360">
        <v>1070</v>
      </c>
      <c r="U1055" s="360" t="s">
        <v>358</v>
      </c>
      <c r="V1055" s="360" t="s">
        <v>317</v>
      </c>
      <c r="W1055" s="360">
        <v>1000</v>
      </c>
    </row>
    <row r="1056" spans="1:23">
      <c r="A1056" s="360" t="s">
        <v>1408</v>
      </c>
      <c r="B1056" s="360">
        <v>2013</v>
      </c>
      <c r="C1056" s="360">
        <v>1</v>
      </c>
      <c r="D1056" s="360">
        <v>136678014</v>
      </c>
      <c r="E1056" s="360">
        <v>5012000</v>
      </c>
      <c r="F1056" s="360">
        <v>280</v>
      </c>
      <c r="G1056" s="360">
        <v>0</v>
      </c>
      <c r="H1056" s="360">
        <v>610003</v>
      </c>
      <c r="I1056" s="360" t="s">
        <v>189</v>
      </c>
      <c r="J1056" s="361">
        <v>660</v>
      </c>
      <c r="L1056" s="360">
        <v>36651412</v>
      </c>
      <c r="P1056" s="360" t="s">
        <v>615</v>
      </c>
      <c r="R1056" s="362" t="s">
        <v>615</v>
      </c>
      <c r="S1056" s="360" t="s">
        <v>616</v>
      </c>
      <c r="T1056" s="360">
        <v>1070</v>
      </c>
      <c r="U1056" s="360" t="s">
        <v>358</v>
      </c>
      <c r="V1056" s="360" t="s">
        <v>317</v>
      </c>
      <c r="W1056" s="360">
        <v>1000</v>
      </c>
    </row>
    <row r="1057" spans="1:23">
      <c r="A1057" s="360" t="s">
        <v>1408</v>
      </c>
      <c r="B1057" s="360">
        <v>2013</v>
      </c>
      <c r="C1057" s="360">
        <v>1</v>
      </c>
      <c r="D1057" s="360">
        <v>136678015</v>
      </c>
      <c r="E1057" s="360">
        <v>5012000</v>
      </c>
      <c r="F1057" s="360">
        <v>280</v>
      </c>
      <c r="G1057" s="360">
        <v>0</v>
      </c>
      <c r="H1057" s="360">
        <v>610003</v>
      </c>
      <c r="I1057" s="360" t="s">
        <v>189</v>
      </c>
      <c r="J1057" s="361">
        <v>660</v>
      </c>
      <c r="L1057" s="360">
        <v>36651413</v>
      </c>
      <c r="P1057" s="360" t="s">
        <v>615</v>
      </c>
      <c r="R1057" s="362" t="s">
        <v>615</v>
      </c>
      <c r="S1057" s="360" t="s">
        <v>616</v>
      </c>
      <c r="T1057" s="360">
        <v>1070</v>
      </c>
      <c r="U1057" s="360" t="s">
        <v>358</v>
      </c>
      <c r="V1057" s="360" t="s">
        <v>317</v>
      </c>
      <c r="W1057" s="360">
        <v>1000</v>
      </c>
    </row>
    <row r="1058" spans="1:23">
      <c r="A1058" s="360" t="s">
        <v>1408</v>
      </c>
      <c r="B1058" s="360">
        <v>2013</v>
      </c>
      <c r="C1058" s="360">
        <v>1</v>
      </c>
      <c r="D1058" s="360">
        <v>136678016</v>
      </c>
      <c r="E1058" s="360">
        <v>5012000</v>
      </c>
      <c r="F1058" s="360">
        <v>280</v>
      </c>
      <c r="G1058" s="360">
        <v>0</v>
      </c>
      <c r="H1058" s="360">
        <v>610003</v>
      </c>
      <c r="I1058" s="360" t="s">
        <v>189</v>
      </c>
      <c r="J1058" s="361">
        <v>660</v>
      </c>
      <c r="L1058" s="360">
        <v>36651414</v>
      </c>
      <c r="P1058" s="360" t="s">
        <v>615</v>
      </c>
      <c r="R1058" s="362" t="s">
        <v>615</v>
      </c>
      <c r="S1058" s="360" t="s">
        <v>616</v>
      </c>
      <c r="T1058" s="360">
        <v>1070</v>
      </c>
      <c r="U1058" s="360" t="s">
        <v>358</v>
      </c>
      <c r="V1058" s="360" t="s">
        <v>317</v>
      </c>
      <c r="W1058" s="360">
        <v>1000</v>
      </c>
    </row>
    <row r="1059" spans="1:23">
      <c r="A1059" s="360" t="s">
        <v>1408</v>
      </c>
      <c r="B1059" s="360">
        <v>2013</v>
      </c>
      <c r="C1059" s="360">
        <v>1</v>
      </c>
      <c r="D1059" s="360">
        <v>136684187</v>
      </c>
      <c r="E1059" s="360">
        <v>5012000</v>
      </c>
      <c r="F1059" s="360">
        <v>280</v>
      </c>
      <c r="G1059" s="360">
        <v>0</v>
      </c>
      <c r="H1059" s="360">
        <v>530050</v>
      </c>
      <c r="I1059" s="360" t="s">
        <v>177</v>
      </c>
      <c r="J1059" s="361">
        <v>28.15</v>
      </c>
      <c r="K1059" s="360" t="s">
        <v>1924</v>
      </c>
      <c r="L1059" s="360">
        <v>4463</v>
      </c>
      <c r="P1059" s="360" t="s">
        <v>615</v>
      </c>
      <c r="R1059" s="362" t="s">
        <v>615</v>
      </c>
      <c r="S1059" s="360" t="s">
        <v>616</v>
      </c>
      <c r="T1059" s="360">
        <v>1070</v>
      </c>
      <c r="U1059" s="360" t="s">
        <v>358</v>
      </c>
      <c r="V1059" s="360" t="s">
        <v>317</v>
      </c>
      <c r="W1059" s="360">
        <v>1000</v>
      </c>
    </row>
    <row r="1060" spans="1:23">
      <c r="A1060" s="360" t="s">
        <v>1408</v>
      </c>
      <c r="B1060" s="360">
        <v>2013</v>
      </c>
      <c r="C1060" s="360">
        <v>1</v>
      </c>
      <c r="D1060" s="360">
        <v>136210202</v>
      </c>
      <c r="E1060" s="360">
        <v>5012000</v>
      </c>
      <c r="F1060" s="360">
        <v>280</v>
      </c>
      <c r="G1060" s="360">
        <v>0</v>
      </c>
      <c r="H1060" s="360">
        <v>516460</v>
      </c>
      <c r="I1060" s="360" t="s">
        <v>137</v>
      </c>
      <c r="J1060" s="361">
        <v>360.83</v>
      </c>
      <c r="L1060" s="360">
        <v>5001077017</v>
      </c>
      <c r="M1060" s="360">
        <v>103571</v>
      </c>
      <c r="N1060" s="360" t="s">
        <v>571</v>
      </c>
      <c r="P1060" s="360" t="s">
        <v>617</v>
      </c>
      <c r="R1060" s="362" t="s">
        <v>617</v>
      </c>
      <c r="S1060" s="360" t="s">
        <v>618</v>
      </c>
      <c r="T1060" s="360">
        <v>1070</v>
      </c>
      <c r="U1060" s="360" t="s">
        <v>358</v>
      </c>
      <c r="V1060" s="360" t="s">
        <v>317</v>
      </c>
      <c r="W1060" s="360">
        <v>1000</v>
      </c>
    </row>
    <row r="1061" spans="1:23">
      <c r="A1061" s="360" t="s">
        <v>1408</v>
      </c>
      <c r="B1061" s="360">
        <v>2013</v>
      </c>
      <c r="C1061" s="360">
        <v>1</v>
      </c>
      <c r="D1061" s="360">
        <v>136590665</v>
      </c>
      <c r="E1061" s="360">
        <v>5012000</v>
      </c>
      <c r="F1061" s="360">
        <v>280</v>
      </c>
      <c r="G1061" s="360">
        <v>0</v>
      </c>
      <c r="H1061" s="360">
        <v>516460</v>
      </c>
      <c r="I1061" s="360" t="s">
        <v>137</v>
      </c>
      <c r="J1061" s="361">
        <v>174.41</v>
      </c>
      <c r="L1061" s="360">
        <v>5001083068</v>
      </c>
      <c r="M1061" s="360">
        <v>103571</v>
      </c>
      <c r="N1061" s="360" t="s">
        <v>571</v>
      </c>
      <c r="P1061" s="360" t="s">
        <v>617</v>
      </c>
      <c r="R1061" s="362" t="s">
        <v>617</v>
      </c>
      <c r="S1061" s="360" t="s">
        <v>618</v>
      </c>
      <c r="T1061" s="360">
        <v>1070</v>
      </c>
      <c r="U1061" s="360" t="s">
        <v>358</v>
      </c>
      <c r="V1061" s="360" t="s">
        <v>317</v>
      </c>
      <c r="W1061" s="360">
        <v>1000</v>
      </c>
    </row>
    <row r="1062" spans="1:23">
      <c r="A1062" s="360" t="s">
        <v>1408</v>
      </c>
      <c r="B1062" s="360">
        <v>2013</v>
      </c>
      <c r="C1062" s="360">
        <v>1</v>
      </c>
      <c r="D1062" s="360">
        <v>136158354</v>
      </c>
      <c r="E1062" s="360">
        <v>5012000</v>
      </c>
      <c r="F1062" s="360">
        <v>280</v>
      </c>
      <c r="G1062" s="360">
        <v>0</v>
      </c>
      <c r="H1062" s="360">
        <v>530073</v>
      </c>
      <c r="I1062" s="360" t="s">
        <v>180</v>
      </c>
      <c r="J1062" s="361">
        <v>769.34</v>
      </c>
      <c r="L1062" s="360">
        <v>5601986479</v>
      </c>
      <c r="M1062" s="360">
        <v>106115</v>
      </c>
      <c r="N1062" s="360" t="s">
        <v>355</v>
      </c>
      <c r="P1062" s="360" t="s">
        <v>619</v>
      </c>
      <c r="R1062" s="362" t="s">
        <v>619</v>
      </c>
      <c r="S1062" s="360" t="s">
        <v>620</v>
      </c>
      <c r="T1062" s="360">
        <v>1070</v>
      </c>
      <c r="U1062" s="360" t="s">
        <v>358</v>
      </c>
      <c r="V1062" s="360" t="s">
        <v>317</v>
      </c>
      <c r="W1062" s="360">
        <v>1000</v>
      </c>
    </row>
    <row r="1063" spans="1:23">
      <c r="A1063" s="360" t="s">
        <v>1408</v>
      </c>
      <c r="B1063" s="360">
        <v>2013</v>
      </c>
      <c r="C1063" s="360">
        <v>1</v>
      </c>
      <c r="D1063" s="360">
        <v>136641716</v>
      </c>
      <c r="E1063" s="360">
        <v>5012000</v>
      </c>
      <c r="F1063" s="360">
        <v>280</v>
      </c>
      <c r="G1063" s="360">
        <v>0</v>
      </c>
      <c r="H1063" s="360">
        <v>530073</v>
      </c>
      <c r="I1063" s="360" t="s">
        <v>180</v>
      </c>
      <c r="J1063" s="361">
        <v>2471.39</v>
      </c>
      <c r="L1063" s="360">
        <v>5602002899</v>
      </c>
      <c r="M1063" s="360">
        <v>106115</v>
      </c>
      <c r="N1063" s="360" t="s">
        <v>355</v>
      </c>
      <c r="P1063" s="360" t="s">
        <v>619</v>
      </c>
      <c r="R1063" s="362" t="s">
        <v>619</v>
      </c>
      <c r="S1063" s="360" t="s">
        <v>620</v>
      </c>
      <c r="T1063" s="360">
        <v>1070</v>
      </c>
      <c r="U1063" s="360" t="s">
        <v>358</v>
      </c>
      <c r="V1063" s="360" t="s">
        <v>317</v>
      </c>
      <c r="W1063" s="360">
        <v>1000</v>
      </c>
    </row>
    <row r="1064" spans="1:23">
      <c r="A1064" s="360" t="s">
        <v>1408</v>
      </c>
      <c r="B1064" s="360">
        <v>2013</v>
      </c>
      <c r="C1064" s="360">
        <v>1</v>
      </c>
      <c r="D1064" s="360">
        <v>136212951</v>
      </c>
      <c r="E1064" s="360">
        <v>5012000</v>
      </c>
      <c r="F1064" s="360">
        <v>280</v>
      </c>
      <c r="G1064" s="360">
        <v>0</v>
      </c>
      <c r="H1064" s="360">
        <v>530073</v>
      </c>
      <c r="I1064" s="360" t="s">
        <v>180</v>
      </c>
      <c r="J1064" s="361">
        <v>-839.58</v>
      </c>
      <c r="K1064" s="360" t="s">
        <v>359</v>
      </c>
      <c r="L1064" s="360">
        <v>122360699</v>
      </c>
      <c r="P1064" s="360" t="s">
        <v>619</v>
      </c>
      <c r="R1064" s="362" t="s">
        <v>619</v>
      </c>
      <c r="S1064" s="360" t="s">
        <v>620</v>
      </c>
      <c r="T1064" s="360">
        <v>1070</v>
      </c>
      <c r="U1064" s="360" t="s">
        <v>358</v>
      </c>
      <c r="V1064" s="360" t="s">
        <v>317</v>
      </c>
      <c r="W1064" s="360">
        <v>1000</v>
      </c>
    </row>
    <row r="1065" spans="1:23">
      <c r="A1065" s="360" t="s">
        <v>1408</v>
      </c>
      <c r="B1065" s="360">
        <v>2013</v>
      </c>
      <c r="C1065" s="360">
        <v>1</v>
      </c>
      <c r="D1065" s="360">
        <v>136212951</v>
      </c>
      <c r="E1065" s="360">
        <v>5012000</v>
      </c>
      <c r="F1065" s="360">
        <v>280</v>
      </c>
      <c r="G1065" s="360">
        <v>0</v>
      </c>
      <c r="H1065" s="360">
        <v>530073</v>
      </c>
      <c r="I1065" s="360" t="s">
        <v>180</v>
      </c>
      <c r="J1065" s="361">
        <v>-769.34</v>
      </c>
      <c r="K1065" s="360" t="s">
        <v>360</v>
      </c>
      <c r="L1065" s="360">
        <v>122360699</v>
      </c>
      <c r="P1065" s="360" t="s">
        <v>619</v>
      </c>
      <c r="R1065" s="362" t="s">
        <v>619</v>
      </c>
      <c r="S1065" s="360" t="s">
        <v>620</v>
      </c>
      <c r="T1065" s="360">
        <v>1070</v>
      </c>
      <c r="U1065" s="360" t="s">
        <v>358</v>
      </c>
      <c r="V1065" s="360" t="s">
        <v>317</v>
      </c>
      <c r="W1065" s="360">
        <v>1000</v>
      </c>
    </row>
    <row r="1066" spans="1:23">
      <c r="A1066" s="360" t="s">
        <v>1408</v>
      </c>
      <c r="B1066" s="360">
        <v>2013</v>
      </c>
      <c r="C1066" s="360">
        <v>1</v>
      </c>
      <c r="D1066" s="360">
        <v>136692552</v>
      </c>
      <c r="E1066" s="360">
        <v>5012000</v>
      </c>
      <c r="F1066" s="360">
        <v>280</v>
      </c>
      <c r="G1066" s="360">
        <v>0</v>
      </c>
      <c r="H1066" s="360">
        <v>530073</v>
      </c>
      <c r="I1066" s="360" t="s">
        <v>180</v>
      </c>
      <c r="J1066" s="361">
        <v>359.82</v>
      </c>
      <c r="K1066" s="360" t="s">
        <v>359</v>
      </c>
      <c r="L1066" s="360">
        <v>122418404</v>
      </c>
      <c r="P1066" s="360" t="s">
        <v>619</v>
      </c>
      <c r="R1066" s="362" t="s">
        <v>619</v>
      </c>
      <c r="S1066" s="360" t="s">
        <v>620</v>
      </c>
      <c r="T1066" s="360">
        <v>1070</v>
      </c>
      <c r="U1066" s="360" t="s">
        <v>358</v>
      </c>
      <c r="V1066" s="360" t="s">
        <v>317</v>
      </c>
      <c r="W1066" s="360">
        <v>1000</v>
      </c>
    </row>
    <row r="1067" spans="1:23">
      <c r="A1067" s="360" t="s">
        <v>1408</v>
      </c>
      <c r="B1067" s="360">
        <v>2013</v>
      </c>
      <c r="C1067" s="360">
        <v>1</v>
      </c>
      <c r="D1067" s="360">
        <v>136674901</v>
      </c>
      <c r="E1067" s="360">
        <v>5012000</v>
      </c>
      <c r="F1067" s="360">
        <v>517000</v>
      </c>
      <c r="G1067" s="360">
        <v>0</v>
      </c>
      <c r="H1067" s="360">
        <v>513100</v>
      </c>
      <c r="I1067" s="360" t="s">
        <v>155</v>
      </c>
      <c r="J1067" s="361">
        <v>-623.28</v>
      </c>
      <c r="K1067" s="360" t="s">
        <v>483</v>
      </c>
      <c r="L1067" s="360">
        <v>1800077839</v>
      </c>
      <c r="P1067" s="360" t="s">
        <v>621</v>
      </c>
      <c r="R1067" s="362" t="s">
        <v>621</v>
      </c>
      <c r="S1067" s="360" t="s">
        <v>622</v>
      </c>
      <c r="T1067" s="360">
        <v>1058</v>
      </c>
      <c r="U1067" s="360" t="s">
        <v>480</v>
      </c>
      <c r="V1067" s="360" t="s">
        <v>317</v>
      </c>
      <c r="W1067" s="360">
        <v>1000</v>
      </c>
    </row>
    <row r="1068" spans="1:23">
      <c r="A1068" s="360" t="s">
        <v>1408</v>
      </c>
      <c r="B1068" s="360">
        <v>2013</v>
      </c>
      <c r="C1068" s="360">
        <v>1</v>
      </c>
      <c r="D1068" s="360">
        <v>136354061</v>
      </c>
      <c r="E1068" s="360">
        <v>5012000</v>
      </c>
      <c r="F1068" s="360">
        <v>517000</v>
      </c>
      <c r="G1068" s="360">
        <v>0</v>
      </c>
      <c r="H1068" s="360">
        <v>610000</v>
      </c>
      <c r="I1068" s="360" t="s">
        <v>186</v>
      </c>
      <c r="J1068" s="361">
        <v>671.28</v>
      </c>
      <c r="L1068" s="360">
        <v>594088</v>
      </c>
      <c r="P1068" s="360" t="s">
        <v>623</v>
      </c>
      <c r="R1068" s="362" t="s">
        <v>623</v>
      </c>
      <c r="S1068" s="360" t="s">
        <v>624</v>
      </c>
      <c r="T1068" s="360">
        <v>1058</v>
      </c>
      <c r="U1068" s="360" t="s">
        <v>480</v>
      </c>
      <c r="V1068" s="360" t="s">
        <v>317</v>
      </c>
      <c r="W1068" s="360">
        <v>1000</v>
      </c>
    </row>
    <row r="1069" spans="1:23">
      <c r="A1069" s="360" t="s">
        <v>1408</v>
      </c>
      <c r="B1069" s="360">
        <v>2013</v>
      </c>
      <c r="C1069" s="360">
        <v>1</v>
      </c>
      <c r="D1069" s="360">
        <v>136354062</v>
      </c>
      <c r="E1069" s="360">
        <v>5012000</v>
      </c>
      <c r="F1069" s="360">
        <v>517000</v>
      </c>
      <c r="G1069" s="360">
        <v>0</v>
      </c>
      <c r="H1069" s="360">
        <v>610000</v>
      </c>
      <c r="I1069" s="360" t="s">
        <v>186</v>
      </c>
      <c r="J1069" s="361">
        <v>671.28</v>
      </c>
      <c r="L1069" s="360">
        <v>594088</v>
      </c>
      <c r="P1069" s="360" t="s">
        <v>623</v>
      </c>
      <c r="R1069" s="362" t="s">
        <v>623</v>
      </c>
      <c r="S1069" s="360" t="s">
        <v>624</v>
      </c>
      <c r="T1069" s="360">
        <v>1058</v>
      </c>
      <c r="U1069" s="360" t="s">
        <v>480</v>
      </c>
      <c r="V1069" s="360" t="s">
        <v>317</v>
      </c>
      <c r="W1069" s="360">
        <v>1000</v>
      </c>
    </row>
    <row r="1070" spans="1:23">
      <c r="A1070" s="360" t="s">
        <v>1408</v>
      </c>
      <c r="B1070" s="360">
        <v>2013</v>
      </c>
      <c r="C1070" s="360">
        <v>1</v>
      </c>
      <c r="D1070" s="360">
        <v>136354063</v>
      </c>
      <c r="E1070" s="360">
        <v>5012000</v>
      </c>
      <c r="F1070" s="360">
        <v>517000</v>
      </c>
      <c r="G1070" s="360">
        <v>0</v>
      </c>
      <c r="H1070" s="360">
        <v>610000</v>
      </c>
      <c r="I1070" s="360" t="s">
        <v>186</v>
      </c>
      <c r="J1070" s="361">
        <v>671.28</v>
      </c>
      <c r="L1070" s="360">
        <v>594088</v>
      </c>
      <c r="P1070" s="360" t="s">
        <v>623</v>
      </c>
      <c r="R1070" s="362" t="s">
        <v>623</v>
      </c>
      <c r="S1070" s="360" t="s">
        <v>624</v>
      </c>
      <c r="T1070" s="360">
        <v>1058</v>
      </c>
      <c r="U1070" s="360" t="s">
        <v>480</v>
      </c>
      <c r="V1070" s="360" t="s">
        <v>317</v>
      </c>
      <c r="W1070" s="360">
        <v>1000</v>
      </c>
    </row>
    <row r="1071" spans="1:23">
      <c r="A1071" s="360" t="s">
        <v>1408</v>
      </c>
      <c r="B1071" s="360">
        <v>2013</v>
      </c>
      <c r="C1071" s="360">
        <v>1</v>
      </c>
      <c r="D1071" s="360">
        <v>136354064</v>
      </c>
      <c r="E1071" s="360">
        <v>5012000</v>
      </c>
      <c r="F1071" s="360">
        <v>517000</v>
      </c>
      <c r="G1071" s="360">
        <v>0</v>
      </c>
      <c r="H1071" s="360">
        <v>610000</v>
      </c>
      <c r="I1071" s="360" t="s">
        <v>186</v>
      </c>
      <c r="J1071" s="361">
        <v>671.28</v>
      </c>
      <c r="L1071" s="360">
        <v>594088</v>
      </c>
      <c r="P1071" s="360" t="s">
        <v>623</v>
      </c>
      <c r="R1071" s="362" t="s">
        <v>623</v>
      </c>
      <c r="S1071" s="360" t="s">
        <v>624</v>
      </c>
      <c r="T1071" s="360">
        <v>1058</v>
      </c>
      <c r="U1071" s="360" t="s">
        <v>480</v>
      </c>
      <c r="V1071" s="360" t="s">
        <v>317</v>
      </c>
      <c r="W1071" s="360">
        <v>1000</v>
      </c>
    </row>
    <row r="1072" spans="1:23">
      <c r="A1072" s="360" t="s">
        <v>1408</v>
      </c>
      <c r="B1072" s="360">
        <v>2013</v>
      </c>
      <c r="C1072" s="360">
        <v>1</v>
      </c>
      <c r="D1072" s="360">
        <v>136640234</v>
      </c>
      <c r="E1072" s="360">
        <v>5012000</v>
      </c>
      <c r="F1072" s="360">
        <v>517000</v>
      </c>
      <c r="G1072" s="360">
        <v>0</v>
      </c>
      <c r="H1072" s="360">
        <v>610000</v>
      </c>
      <c r="I1072" s="360" t="s">
        <v>186</v>
      </c>
      <c r="J1072" s="361">
        <v>671.28</v>
      </c>
      <c r="L1072" s="360">
        <v>594088</v>
      </c>
      <c r="P1072" s="360" t="s">
        <v>623</v>
      </c>
      <c r="R1072" s="362" t="s">
        <v>623</v>
      </c>
      <c r="S1072" s="360" t="s">
        <v>624</v>
      </c>
      <c r="T1072" s="360">
        <v>1058</v>
      </c>
      <c r="U1072" s="360" t="s">
        <v>480</v>
      </c>
      <c r="V1072" s="360" t="s">
        <v>317</v>
      </c>
      <c r="W1072" s="360">
        <v>1000</v>
      </c>
    </row>
    <row r="1073" spans="1:23">
      <c r="A1073" s="360" t="s">
        <v>1408</v>
      </c>
      <c r="B1073" s="360">
        <v>2013</v>
      </c>
      <c r="C1073" s="360">
        <v>1</v>
      </c>
      <c r="D1073" s="360">
        <v>135626317</v>
      </c>
      <c r="E1073" s="360">
        <v>5012000</v>
      </c>
      <c r="F1073" s="360">
        <v>517000</v>
      </c>
      <c r="G1073" s="360">
        <v>0</v>
      </c>
      <c r="H1073" s="360">
        <v>610002</v>
      </c>
      <c r="I1073" s="360" t="s">
        <v>188</v>
      </c>
      <c r="J1073" s="361">
        <v>613.44000000000005</v>
      </c>
      <c r="L1073" s="360">
        <v>36393970</v>
      </c>
      <c r="P1073" s="360" t="s">
        <v>625</v>
      </c>
      <c r="R1073" s="362" t="s">
        <v>625</v>
      </c>
      <c r="S1073" s="360" t="s">
        <v>626</v>
      </c>
      <c r="T1073" s="360">
        <v>1058</v>
      </c>
      <c r="U1073" s="360" t="s">
        <v>480</v>
      </c>
      <c r="V1073" s="360" t="s">
        <v>317</v>
      </c>
      <c r="W1073" s="360">
        <v>1000</v>
      </c>
    </row>
    <row r="1074" spans="1:23">
      <c r="A1074" s="360" t="s">
        <v>1408</v>
      </c>
      <c r="B1074" s="360">
        <v>2013</v>
      </c>
      <c r="C1074" s="360">
        <v>1</v>
      </c>
      <c r="D1074" s="360">
        <v>135628897</v>
      </c>
      <c r="E1074" s="360">
        <v>5012000</v>
      </c>
      <c r="F1074" s="360">
        <v>517000</v>
      </c>
      <c r="G1074" s="360">
        <v>0</v>
      </c>
      <c r="H1074" s="360">
        <v>610316</v>
      </c>
      <c r="I1074" s="360" t="s">
        <v>193</v>
      </c>
      <c r="J1074" s="361">
        <v>460.08</v>
      </c>
      <c r="L1074" s="360">
        <v>1206401</v>
      </c>
      <c r="P1074" s="360" t="s">
        <v>625</v>
      </c>
      <c r="R1074" s="362" t="s">
        <v>625</v>
      </c>
      <c r="S1074" s="360" t="s">
        <v>626</v>
      </c>
      <c r="T1074" s="360">
        <v>1058</v>
      </c>
      <c r="U1074" s="360" t="s">
        <v>480</v>
      </c>
      <c r="V1074" s="360" t="s">
        <v>317</v>
      </c>
      <c r="W1074" s="360">
        <v>1000</v>
      </c>
    </row>
    <row r="1075" spans="1:23">
      <c r="A1075" s="360" t="s">
        <v>1408</v>
      </c>
      <c r="B1075" s="360">
        <v>2013</v>
      </c>
      <c r="C1075" s="360">
        <v>1</v>
      </c>
      <c r="D1075" s="360">
        <v>135628898</v>
      </c>
      <c r="E1075" s="360">
        <v>5012000</v>
      </c>
      <c r="F1075" s="360">
        <v>517000</v>
      </c>
      <c r="G1075" s="360">
        <v>0</v>
      </c>
      <c r="H1075" s="360">
        <v>610316</v>
      </c>
      <c r="I1075" s="360" t="s">
        <v>193</v>
      </c>
      <c r="J1075" s="361">
        <v>76.680000000000007</v>
      </c>
      <c r="L1075" s="360">
        <v>1206401</v>
      </c>
      <c r="P1075" s="360" t="s">
        <v>625</v>
      </c>
      <c r="R1075" s="362" t="s">
        <v>625</v>
      </c>
      <c r="S1075" s="360" t="s">
        <v>626</v>
      </c>
      <c r="T1075" s="360">
        <v>1058</v>
      </c>
      <c r="U1075" s="360" t="s">
        <v>480</v>
      </c>
      <c r="V1075" s="360" t="s">
        <v>317</v>
      </c>
      <c r="W1075" s="360">
        <v>1000</v>
      </c>
    </row>
    <row r="1076" spans="1:23">
      <c r="A1076" s="360" t="s">
        <v>1408</v>
      </c>
      <c r="B1076" s="360">
        <v>2013</v>
      </c>
      <c r="C1076" s="360">
        <v>1</v>
      </c>
      <c r="D1076" s="360">
        <v>135639415</v>
      </c>
      <c r="E1076" s="360">
        <v>5012000</v>
      </c>
      <c r="F1076" s="360">
        <v>517000</v>
      </c>
      <c r="G1076" s="360">
        <v>0</v>
      </c>
      <c r="H1076" s="360">
        <v>610003</v>
      </c>
      <c r="I1076" s="360" t="s">
        <v>189</v>
      </c>
      <c r="J1076" s="361">
        <v>832.68</v>
      </c>
      <c r="L1076" s="360">
        <v>1270671</v>
      </c>
      <c r="P1076" s="360" t="s">
        <v>625</v>
      </c>
      <c r="R1076" s="362" t="s">
        <v>625</v>
      </c>
      <c r="S1076" s="360" t="s">
        <v>626</v>
      </c>
      <c r="T1076" s="360">
        <v>1058</v>
      </c>
      <c r="U1076" s="360" t="s">
        <v>480</v>
      </c>
      <c r="V1076" s="360" t="s">
        <v>317</v>
      </c>
      <c r="W1076" s="360">
        <v>1000</v>
      </c>
    </row>
    <row r="1077" spans="1:23">
      <c r="A1077" s="360" t="s">
        <v>1408</v>
      </c>
      <c r="B1077" s="360">
        <v>2013</v>
      </c>
      <c r="C1077" s="360">
        <v>1</v>
      </c>
      <c r="D1077" s="360">
        <v>135639416</v>
      </c>
      <c r="E1077" s="360">
        <v>5012000</v>
      </c>
      <c r="F1077" s="360">
        <v>517000</v>
      </c>
      <c r="G1077" s="360">
        <v>0</v>
      </c>
      <c r="H1077" s="360">
        <v>610003</v>
      </c>
      <c r="I1077" s="360" t="s">
        <v>189</v>
      </c>
      <c r="J1077" s="361">
        <v>277.56</v>
      </c>
      <c r="L1077" s="360">
        <v>1270671</v>
      </c>
      <c r="P1077" s="360" t="s">
        <v>625</v>
      </c>
      <c r="R1077" s="362" t="s">
        <v>625</v>
      </c>
      <c r="S1077" s="360" t="s">
        <v>626</v>
      </c>
      <c r="T1077" s="360">
        <v>1058</v>
      </c>
      <c r="U1077" s="360" t="s">
        <v>480</v>
      </c>
      <c r="V1077" s="360" t="s">
        <v>317</v>
      </c>
      <c r="W1077" s="360">
        <v>1000</v>
      </c>
    </row>
    <row r="1078" spans="1:23">
      <c r="A1078" s="360" t="s">
        <v>1408</v>
      </c>
      <c r="B1078" s="360">
        <v>2013</v>
      </c>
      <c r="C1078" s="360">
        <v>1</v>
      </c>
      <c r="D1078" s="360">
        <v>135639417</v>
      </c>
      <c r="E1078" s="360">
        <v>5012000</v>
      </c>
      <c r="F1078" s="360">
        <v>517000</v>
      </c>
      <c r="G1078" s="360">
        <v>0</v>
      </c>
      <c r="H1078" s="360">
        <v>610319</v>
      </c>
      <c r="I1078" s="360" t="s">
        <v>194</v>
      </c>
      <c r="J1078" s="361">
        <v>555.12</v>
      </c>
      <c r="L1078" s="360">
        <v>1270671</v>
      </c>
      <c r="P1078" s="360" t="s">
        <v>625</v>
      </c>
      <c r="R1078" s="362" t="s">
        <v>625</v>
      </c>
      <c r="S1078" s="360" t="s">
        <v>626</v>
      </c>
      <c r="T1078" s="360">
        <v>1058</v>
      </c>
      <c r="U1078" s="360" t="s">
        <v>480</v>
      </c>
      <c r="V1078" s="360" t="s">
        <v>317</v>
      </c>
      <c r="W1078" s="360">
        <v>1000</v>
      </c>
    </row>
    <row r="1079" spans="1:23">
      <c r="A1079" s="360" t="s">
        <v>1408</v>
      </c>
      <c r="B1079" s="360">
        <v>2013</v>
      </c>
      <c r="C1079" s="360">
        <v>1</v>
      </c>
      <c r="D1079" s="360">
        <v>135639418</v>
      </c>
      <c r="E1079" s="360">
        <v>5012000</v>
      </c>
      <c r="F1079" s="360">
        <v>517000</v>
      </c>
      <c r="G1079" s="360">
        <v>0</v>
      </c>
      <c r="H1079" s="360">
        <v>610319</v>
      </c>
      <c r="I1079" s="360" t="s">
        <v>194</v>
      </c>
      <c r="J1079" s="361">
        <v>902.07</v>
      </c>
      <c r="L1079" s="360">
        <v>1270671</v>
      </c>
      <c r="P1079" s="360" t="s">
        <v>625</v>
      </c>
      <c r="R1079" s="362" t="s">
        <v>625</v>
      </c>
      <c r="S1079" s="360" t="s">
        <v>626</v>
      </c>
      <c r="T1079" s="360">
        <v>1058</v>
      </c>
      <c r="U1079" s="360" t="s">
        <v>480</v>
      </c>
      <c r="V1079" s="360" t="s">
        <v>317</v>
      </c>
      <c r="W1079" s="360">
        <v>1000</v>
      </c>
    </row>
    <row r="1080" spans="1:23">
      <c r="A1080" s="360" t="s">
        <v>1408</v>
      </c>
      <c r="B1080" s="360">
        <v>2013</v>
      </c>
      <c r="C1080" s="360">
        <v>1</v>
      </c>
      <c r="D1080" s="360">
        <v>135639419</v>
      </c>
      <c r="E1080" s="360">
        <v>5012000</v>
      </c>
      <c r="F1080" s="360">
        <v>517000</v>
      </c>
      <c r="G1080" s="360">
        <v>0</v>
      </c>
      <c r="H1080" s="360">
        <v>610319</v>
      </c>
      <c r="I1080" s="360" t="s">
        <v>194</v>
      </c>
      <c r="J1080" s="361">
        <v>832.68</v>
      </c>
      <c r="L1080" s="360">
        <v>1270671</v>
      </c>
      <c r="P1080" s="360" t="s">
        <v>625</v>
      </c>
      <c r="R1080" s="362" t="s">
        <v>625</v>
      </c>
      <c r="S1080" s="360" t="s">
        <v>626</v>
      </c>
      <c r="T1080" s="360">
        <v>1058</v>
      </c>
      <c r="U1080" s="360" t="s">
        <v>480</v>
      </c>
      <c r="V1080" s="360" t="s">
        <v>317</v>
      </c>
      <c r="W1080" s="360">
        <v>1000</v>
      </c>
    </row>
    <row r="1081" spans="1:23">
      <c r="A1081" s="360" t="s">
        <v>1408</v>
      </c>
      <c r="B1081" s="360">
        <v>2013</v>
      </c>
      <c r="C1081" s="360">
        <v>1</v>
      </c>
      <c r="D1081" s="360">
        <v>135639420</v>
      </c>
      <c r="E1081" s="360">
        <v>5012000</v>
      </c>
      <c r="F1081" s="360">
        <v>517000</v>
      </c>
      <c r="G1081" s="360">
        <v>0</v>
      </c>
      <c r="H1081" s="360">
        <v>610003</v>
      </c>
      <c r="I1081" s="360" t="s">
        <v>189</v>
      </c>
      <c r="J1081" s="361">
        <v>832.68</v>
      </c>
      <c r="L1081" s="360">
        <v>1270671</v>
      </c>
      <c r="P1081" s="360" t="s">
        <v>625</v>
      </c>
      <c r="R1081" s="362" t="s">
        <v>625</v>
      </c>
      <c r="S1081" s="360" t="s">
        <v>626</v>
      </c>
      <c r="T1081" s="360">
        <v>1058</v>
      </c>
      <c r="U1081" s="360" t="s">
        <v>480</v>
      </c>
      <c r="V1081" s="360" t="s">
        <v>317</v>
      </c>
      <c r="W1081" s="360">
        <v>1000</v>
      </c>
    </row>
    <row r="1082" spans="1:23">
      <c r="A1082" s="360" t="s">
        <v>1408</v>
      </c>
      <c r="B1082" s="360">
        <v>2013</v>
      </c>
      <c r="C1082" s="360">
        <v>1</v>
      </c>
      <c r="D1082" s="360">
        <v>135639421</v>
      </c>
      <c r="E1082" s="360">
        <v>5012000</v>
      </c>
      <c r="F1082" s="360">
        <v>517000</v>
      </c>
      <c r="G1082" s="360">
        <v>0</v>
      </c>
      <c r="H1082" s="360">
        <v>610002</v>
      </c>
      <c r="I1082" s="360" t="s">
        <v>188</v>
      </c>
      <c r="J1082" s="361">
        <v>920.16</v>
      </c>
      <c r="L1082" s="360">
        <v>1206401</v>
      </c>
      <c r="P1082" s="360" t="s">
        <v>625</v>
      </c>
      <c r="R1082" s="362" t="s">
        <v>625</v>
      </c>
      <c r="S1082" s="360" t="s">
        <v>626</v>
      </c>
      <c r="T1082" s="360">
        <v>1058</v>
      </c>
      <c r="U1082" s="360" t="s">
        <v>480</v>
      </c>
      <c r="V1082" s="360" t="s">
        <v>317</v>
      </c>
      <c r="W1082" s="360">
        <v>1000</v>
      </c>
    </row>
    <row r="1083" spans="1:23">
      <c r="A1083" s="360" t="s">
        <v>1408</v>
      </c>
      <c r="B1083" s="360">
        <v>2013</v>
      </c>
      <c r="C1083" s="360">
        <v>1</v>
      </c>
      <c r="D1083" s="360">
        <v>135639422</v>
      </c>
      <c r="E1083" s="360">
        <v>5012000</v>
      </c>
      <c r="F1083" s="360">
        <v>517000</v>
      </c>
      <c r="G1083" s="360">
        <v>0</v>
      </c>
      <c r="H1083" s="360">
        <v>610319</v>
      </c>
      <c r="I1083" s="360" t="s">
        <v>194</v>
      </c>
      <c r="J1083" s="361">
        <v>832.68</v>
      </c>
      <c r="L1083" s="360">
        <v>1206401</v>
      </c>
      <c r="P1083" s="360" t="s">
        <v>625</v>
      </c>
      <c r="R1083" s="362" t="s">
        <v>625</v>
      </c>
      <c r="S1083" s="360" t="s">
        <v>626</v>
      </c>
      <c r="T1083" s="360">
        <v>1058</v>
      </c>
      <c r="U1083" s="360" t="s">
        <v>480</v>
      </c>
      <c r="V1083" s="360" t="s">
        <v>317</v>
      </c>
      <c r="W1083" s="360">
        <v>1000</v>
      </c>
    </row>
    <row r="1084" spans="1:23">
      <c r="A1084" s="360" t="s">
        <v>1408</v>
      </c>
      <c r="B1084" s="360">
        <v>2013</v>
      </c>
      <c r="C1084" s="360">
        <v>1</v>
      </c>
      <c r="D1084" s="360">
        <v>135682574</v>
      </c>
      <c r="E1084" s="360">
        <v>5012000</v>
      </c>
      <c r="F1084" s="360">
        <v>517000</v>
      </c>
      <c r="G1084" s="360">
        <v>0</v>
      </c>
      <c r="H1084" s="360">
        <v>610002</v>
      </c>
      <c r="I1084" s="360" t="s">
        <v>188</v>
      </c>
      <c r="J1084" s="361">
        <v>-881.4</v>
      </c>
      <c r="L1084" s="360">
        <v>1206401</v>
      </c>
      <c r="P1084" s="360" t="s">
        <v>625</v>
      </c>
      <c r="R1084" s="362" t="s">
        <v>625</v>
      </c>
      <c r="S1084" s="360" t="s">
        <v>626</v>
      </c>
      <c r="T1084" s="360">
        <v>1058</v>
      </c>
      <c r="U1084" s="360" t="s">
        <v>480</v>
      </c>
      <c r="V1084" s="360" t="s">
        <v>317</v>
      </c>
      <c r="W1084" s="360">
        <v>1000</v>
      </c>
    </row>
    <row r="1085" spans="1:23">
      <c r="A1085" s="360" t="s">
        <v>1408</v>
      </c>
      <c r="B1085" s="360">
        <v>2013</v>
      </c>
      <c r="C1085" s="360">
        <v>1</v>
      </c>
      <c r="D1085" s="360">
        <v>135684248</v>
      </c>
      <c r="E1085" s="360">
        <v>5012000</v>
      </c>
      <c r="F1085" s="360">
        <v>517000</v>
      </c>
      <c r="G1085" s="360">
        <v>0</v>
      </c>
      <c r="H1085" s="360">
        <v>610316</v>
      </c>
      <c r="I1085" s="360" t="s">
        <v>193</v>
      </c>
      <c r="J1085" s="361">
        <v>920.16</v>
      </c>
      <c r="L1085" s="360">
        <v>1206401</v>
      </c>
      <c r="P1085" s="360" t="s">
        <v>625</v>
      </c>
      <c r="R1085" s="362" t="s">
        <v>625</v>
      </c>
      <c r="S1085" s="360" t="s">
        <v>626</v>
      </c>
      <c r="T1085" s="360">
        <v>1058</v>
      </c>
      <c r="U1085" s="360" t="s">
        <v>480</v>
      </c>
      <c r="V1085" s="360" t="s">
        <v>317</v>
      </c>
      <c r="W1085" s="360">
        <v>1000</v>
      </c>
    </row>
    <row r="1086" spans="1:23">
      <c r="A1086" s="360" t="s">
        <v>1408</v>
      </c>
      <c r="B1086" s="360">
        <v>2013</v>
      </c>
      <c r="C1086" s="360">
        <v>1</v>
      </c>
      <c r="D1086" s="360">
        <v>135697625</v>
      </c>
      <c r="E1086" s="360">
        <v>5012000</v>
      </c>
      <c r="F1086" s="360">
        <v>517000</v>
      </c>
      <c r="G1086" s="360">
        <v>0</v>
      </c>
      <c r="H1086" s="360">
        <v>610319</v>
      </c>
      <c r="I1086" s="360" t="s">
        <v>194</v>
      </c>
      <c r="J1086" s="361">
        <v>832.68</v>
      </c>
      <c r="L1086" s="360">
        <v>1206401</v>
      </c>
      <c r="P1086" s="360" t="s">
        <v>625</v>
      </c>
      <c r="R1086" s="362" t="s">
        <v>625</v>
      </c>
      <c r="S1086" s="360" t="s">
        <v>626</v>
      </c>
      <c r="T1086" s="360">
        <v>1058</v>
      </c>
      <c r="U1086" s="360" t="s">
        <v>480</v>
      </c>
      <c r="V1086" s="360" t="s">
        <v>317</v>
      </c>
      <c r="W1086" s="360">
        <v>1000</v>
      </c>
    </row>
    <row r="1087" spans="1:23">
      <c r="A1087" s="360" t="s">
        <v>1408</v>
      </c>
      <c r="B1087" s="360">
        <v>2013</v>
      </c>
      <c r="C1087" s="360">
        <v>1</v>
      </c>
      <c r="D1087" s="360">
        <v>135697626</v>
      </c>
      <c r="E1087" s="360">
        <v>5012000</v>
      </c>
      <c r="F1087" s="360">
        <v>517000</v>
      </c>
      <c r="G1087" s="360">
        <v>0</v>
      </c>
      <c r="H1087" s="360">
        <v>610003</v>
      </c>
      <c r="I1087" s="360" t="s">
        <v>189</v>
      </c>
      <c r="J1087" s="361">
        <v>832.68</v>
      </c>
      <c r="L1087" s="360">
        <v>1206401</v>
      </c>
      <c r="P1087" s="360" t="s">
        <v>625</v>
      </c>
      <c r="R1087" s="362" t="s">
        <v>625</v>
      </c>
      <c r="S1087" s="360" t="s">
        <v>626</v>
      </c>
      <c r="T1087" s="360">
        <v>1058</v>
      </c>
      <c r="U1087" s="360" t="s">
        <v>480</v>
      </c>
      <c r="V1087" s="360" t="s">
        <v>317</v>
      </c>
      <c r="W1087" s="360">
        <v>1000</v>
      </c>
    </row>
    <row r="1088" spans="1:23">
      <c r="A1088" s="360" t="s">
        <v>1408</v>
      </c>
      <c r="B1088" s="360">
        <v>2013</v>
      </c>
      <c r="C1088" s="360">
        <v>1</v>
      </c>
      <c r="D1088" s="360">
        <v>135697627</v>
      </c>
      <c r="E1088" s="360">
        <v>5012000</v>
      </c>
      <c r="F1088" s="360">
        <v>517000</v>
      </c>
      <c r="G1088" s="360">
        <v>0</v>
      </c>
      <c r="H1088" s="360">
        <v>610003</v>
      </c>
      <c r="I1088" s="360" t="s">
        <v>189</v>
      </c>
      <c r="J1088" s="361">
        <v>832.68</v>
      </c>
      <c r="L1088" s="360">
        <v>1270671</v>
      </c>
      <c r="P1088" s="360" t="s">
        <v>625</v>
      </c>
      <c r="R1088" s="362" t="s">
        <v>625</v>
      </c>
      <c r="S1088" s="360" t="s">
        <v>626</v>
      </c>
      <c r="T1088" s="360">
        <v>1058</v>
      </c>
      <c r="U1088" s="360" t="s">
        <v>480</v>
      </c>
      <c r="V1088" s="360" t="s">
        <v>317</v>
      </c>
      <c r="W1088" s="360">
        <v>1000</v>
      </c>
    </row>
    <row r="1089" spans="1:23">
      <c r="A1089" s="360" t="s">
        <v>1408</v>
      </c>
      <c r="B1089" s="360">
        <v>2013</v>
      </c>
      <c r="C1089" s="360">
        <v>1</v>
      </c>
      <c r="D1089" s="360">
        <v>136208074</v>
      </c>
      <c r="E1089" s="360">
        <v>5012000</v>
      </c>
      <c r="F1089" s="360">
        <v>517000</v>
      </c>
      <c r="G1089" s="360">
        <v>0</v>
      </c>
      <c r="H1089" s="360">
        <v>610002</v>
      </c>
      <c r="I1089" s="360" t="s">
        <v>188</v>
      </c>
      <c r="J1089" s="361">
        <v>613.44000000000005</v>
      </c>
      <c r="L1089" s="360">
        <v>1206401</v>
      </c>
      <c r="P1089" s="360" t="s">
        <v>625</v>
      </c>
      <c r="R1089" s="362" t="s">
        <v>625</v>
      </c>
      <c r="S1089" s="360" t="s">
        <v>626</v>
      </c>
      <c r="T1089" s="360">
        <v>1058</v>
      </c>
      <c r="U1089" s="360" t="s">
        <v>480</v>
      </c>
      <c r="V1089" s="360" t="s">
        <v>317</v>
      </c>
      <c r="W1089" s="360">
        <v>1000</v>
      </c>
    </row>
    <row r="1090" spans="1:23">
      <c r="A1090" s="360" t="s">
        <v>1408</v>
      </c>
      <c r="B1090" s="360">
        <v>2013</v>
      </c>
      <c r="C1090" s="360">
        <v>1</v>
      </c>
      <c r="D1090" s="360">
        <v>136211220</v>
      </c>
      <c r="E1090" s="360">
        <v>5012000</v>
      </c>
      <c r="F1090" s="360">
        <v>517000</v>
      </c>
      <c r="G1090" s="360">
        <v>0</v>
      </c>
      <c r="H1090" s="360">
        <v>610319</v>
      </c>
      <c r="I1090" s="360" t="s">
        <v>194</v>
      </c>
      <c r="J1090" s="361">
        <v>832.68</v>
      </c>
      <c r="L1090" s="360">
        <v>1270671</v>
      </c>
      <c r="P1090" s="360" t="s">
        <v>625</v>
      </c>
      <c r="R1090" s="362" t="s">
        <v>625</v>
      </c>
      <c r="S1090" s="360" t="s">
        <v>626</v>
      </c>
      <c r="T1090" s="360">
        <v>1058</v>
      </c>
      <c r="U1090" s="360" t="s">
        <v>480</v>
      </c>
      <c r="V1090" s="360" t="s">
        <v>317</v>
      </c>
      <c r="W1090" s="360">
        <v>1000</v>
      </c>
    </row>
    <row r="1091" spans="1:23">
      <c r="A1091" s="360" t="s">
        <v>1408</v>
      </c>
      <c r="B1091" s="360">
        <v>2013</v>
      </c>
      <c r="C1091" s="360">
        <v>1</v>
      </c>
      <c r="D1091" s="360">
        <v>136211221</v>
      </c>
      <c r="E1091" s="360">
        <v>5012000</v>
      </c>
      <c r="F1091" s="360">
        <v>517000</v>
      </c>
      <c r="G1091" s="360">
        <v>0</v>
      </c>
      <c r="H1091" s="360">
        <v>610003</v>
      </c>
      <c r="I1091" s="360" t="s">
        <v>189</v>
      </c>
      <c r="J1091" s="361">
        <v>555.12</v>
      </c>
      <c r="L1091" s="360">
        <v>1270671</v>
      </c>
      <c r="P1091" s="360" t="s">
        <v>625</v>
      </c>
      <c r="R1091" s="362" t="s">
        <v>625</v>
      </c>
      <c r="S1091" s="360" t="s">
        <v>626</v>
      </c>
      <c r="T1091" s="360">
        <v>1058</v>
      </c>
      <c r="U1091" s="360" t="s">
        <v>480</v>
      </c>
      <c r="V1091" s="360" t="s">
        <v>317</v>
      </c>
      <c r="W1091" s="360">
        <v>1000</v>
      </c>
    </row>
    <row r="1092" spans="1:23">
      <c r="A1092" s="360" t="s">
        <v>1408</v>
      </c>
      <c r="B1092" s="360">
        <v>2013</v>
      </c>
      <c r="C1092" s="360">
        <v>1</v>
      </c>
      <c r="D1092" s="360">
        <v>136211222</v>
      </c>
      <c r="E1092" s="360">
        <v>5012000</v>
      </c>
      <c r="F1092" s="360">
        <v>517000</v>
      </c>
      <c r="G1092" s="360">
        <v>0</v>
      </c>
      <c r="H1092" s="360">
        <v>610002</v>
      </c>
      <c r="I1092" s="360" t="s">
        <v>188</v>
      </c>
      <c r="J1092" s="361">
        <v>920.16</v>
      </c>
      <c r="L1092" s="360">
        <v>1206401</v>
      </c>
      <c r="P1092" s="360" t="s">
        <v>625</v>
      </c>
      <c r="R1092" s="362" t="s">
        <v>625</v>
      </c>
      <c r="S1092" s="360" t="s">
        <v>626</v>
      </c>
      <c r="T1092" s="360">
        <v>1058</v>
      </c>
      <c r="U1092" s="360" t="s">
        <v>480</v>
      </c>
      <c r="V1092" s="360" t="s">
        <v>317</v>
      </c>
      <c r="W1092" s="360">
        <v>1000</v>
      </c>
    </row>
    <row r="1093" spans="1:23">
      <c r="A1093" s="360" t="s">
        <v>1408</v>
      </c>
      <c r="B1093" s="360">
        <v>2013</v>
      </c>
      <c r="C1093" s="360">
        <v>1</v>
      </c>
      <c r="D1093" s="360">
        <v>136211223</v>
      </c>
      <c r="E1093" s="360">
        <v>5012000</v>
      </c>
      <c r="F1093" s="360">
        <v>517000</v>
      </c>
      <c r="G1093" s="360">
        <v>0</v>
      </c>
      <c r="H1093" s="360">
        <v>610003</v>
      </c>
      <c r="I1093" s="360" t="s">
        <v>189</v>
      </c>
      <c r="J1093" s="361">
        <v>832.68</v>
      </c>
      <c r="L1093" s="360">
        <v>1206401</v>
      </c>
      <c r="P1093" s="360" t="s">
        <v>625</v>
      </c>
      <c r="R1093" s="362" t="s">
        <v>625</v>
      </c>
      <c r="S1093" s="360" t="s">
        <v>626</v>
      </c>
      <c r="T1093" s="360">
        <v>1058</v>
      </c>
      <c r="U1093" s="360" t="s">
        <v>480</v>
      </c>
      <c r="V1093" s="360" t="s">
        <v>317</v>
      </c>
      <c r="W1093" s="360">
        <v>1000</v>
      </c>
    </row>
    <row r="1094" spans="1:23">
      <c r="A1094" s="360" t="s">
        <v>1408</v>
      </c>
      <c r="B1094" s="360">
        <v>2013</v>
      </c>
      <c r="C1094" s="360">
        <v>1</v>
      </c>
      <c r="D1094" s="360">
        <v>136211224</v>
      </c>
      <c r="E1094" s="360">
        <v>5012000</v>
      </c>
      <c r="F1094" s="360">
        <v>517000</v>
      </c>
      <c r="G1094" s="360">
        <v>0</v>
      </c>
      <c r="H1094" s="360">
        <v>610003</v>
      </c>
      <c r="I1094" s="360" t="s">
        <v>189</v>
      </c>
      <c r="J1094" s="361">
        <v>277.56</v>
      </c>
      <c r="L1094" s="360">
        <v>1206401</v>
      </c>
      <c r="P1094" s="360" t="s">
        <v>625</v>
      </c>
      <c r="R1094" s="362" t="s">
        <v>625</v>
      </c>
      <c r="S1094" s="360" t="s">
        <v>626</v>
      </c>
      <c r="T1094" s="360">
        <v>1058</v>
      </c>
      <c r="U1094" s="360" t="s">
        <v>480</v>
      </c>
      <c r="V1094" s="360" t="s">
        <v>317</v>
      </c>
      <c r="W1094" s="360">
        <v>1000</v>
      </c>
    </row>
    <row r="1095" spans="1:23">
      <c r="A1095" s="360" t="s">
        <v>1408</v>
      </c>
      <c r="B1095" s="360">
        <v>2013</v>
      </c>
      <c r="C1095" s="360">
        <v>1</v>
      </c>
      <c r="D1095" s="360">
        <v>136211225</v>
      </c>
      <c r="E1095" s="360">
        <v>5012000</v>
      </c>
      <c r="F1095" s="360">
        <v>517000</v>
      </c>
      <c r="G1095" s="360">
        <v>0</v>
      </c>
      <c r="H1095" s="360">
        <v>610319</v>
      </c>
      <c r="I1095" s="360" t="s">
        <v>194</v>
      </c>
      <c r="J1095" s="361">
        <v>485.73</v>
      </c>
      <c r="L1095" s="360">
        <v>1206401</v>
      </c>
      <c r="P1095" s="360" t="s">
        <v>625</v>
      </c>
      <c r="R1095" s="362" t="s">
        <v>625</v>
      </c>
      <c r="S1095" s="360" t="s">
        <v>626</v>
      </c>
      <c r="T1095" s="360">
        <v>1058</v>
      </c>
      <c r="U1095" s="360" t="s">
        <v>480</v>
      </c>
      <c r="V1095" s="360" t="s">
        <v>317</v>
      </c>
      <c r="W1095" s="360">
        <v>1000</v>
      </c>
    </row>
    <row r="1096" spans="1:23">
      <c r="A1096" s="360" t="s">
        <v>1408</v>
      </c>
      <c r="B1096" s="360">
        <v>2013</v>
      </c>
      <c r="C1096" s="360">
        <v>1</v>
      </c>
      <c r="D1096" s="360">
        <v>136211226</v>
      </c>
      <c r="E1096" s="360">
        <v>5012000</v>
      </c>
      <c r="F1096" s="360">
        <v>517000</v>
      </c>
      <c r="G1096" s="360">
        <v>0</v>
      </c>
      <c r="H1096" s="360">
        <v>610319</v>
      </c>
      <c r="I1096" s="360" t="s">
        <v>194</v>
      </c>
      <c r="J1096" s="361">
        <v>69.39</v>
      </c>
      <c r="L1096" s="360">
        <v>1206401</v>
      </c>
      <c r="P1096" s="360" t="s">
        <v>625</v>
      </c>
      <c r="R1096" s="362" t="s">
        <v>625</v>
      </c>
      <c r="S1096" s="360" t="s">
        <v>626</v>
      </c>
      <c r="T1096" s="360">
        <v>1058</v>
      </c>
      <c r="U1096" s="360" t="s">
        <v>480</v>
      </c>
      <c r="V1096" s="360" t="s">
        <v>317</v>
      </c>
      <c r="W1096" s="360">
        <v>1000</v>
      </c>
    </row>
    <row r="1097" spans="1:23">
      <c r="A1097" s="360" t="s">
        <v>1408</v>
      </c>
      <c r="B1097" s="360">
        <v>2013</v>
      </c>
      <c r="C1097" s="360">
        <v>1</v>
      </c>
      <c r="D1097" s="360">
        <v>136211227</v>
      </c>
      <c r="E1097" s="360">
        <v>5012000</v>
      </c>
      <c r="F1097" s="360">
        <v>517000</v>
      </c>
      <c r="G1097" s="360">
        <v>0</v>
      </c>
      <c r="H1097" s="360">
        <v>610003</v>
      </c>
      <c r="I1097" s="360" t="s">
        <v>189</v>
      </c>
      <c r="J1097" s="361">
        <v>277.56</v>
      </c>
      <c r="L1097" s="360">
        <v>1270671</v>
      </c>
      <c r="P1097" s="360" t="s">
        <v>625</v>
      </c>
      <c r="R1097" s="362" t="s">
        <v>625</v>
      </c>
      <c r="S1097" s="360" t="s">
        <v>626</v>
      </c>
      <c r="T1097" s="360">
        <v>1058</v>
      </c>
      <c r="U1097" s="360" t="s">
        <v>480</v>
      </c>
      <c r="V1097" s="360" t="s">
        <v>317</v>
      </c>
      <c r="W1097" s="360">
        <v>1000</v>
      </c>
    </row>
    <row r="1098" spans="1:23">
      <c r="A1098" s="360" t="s">
        <v>1408</v>
      </c>
      <c r="B1098" s="360">
        <v>2013</v>
      </c>
      <c r="C1098" s="360">
        <v>1</v>
      </c>
      <c r="D1098" s="360">
        <v>136211228</v>
      </c>
      <c r="E1098" s="360">
        <v>5012000</v>
      </c>
      <c r="F1098" s="360">
        <v>517000</v>
      </c>
      <c r="G1098" s="360">
        <v>0</v>
      </c>
      <c r="H1098" s="360">
        <v>610319</v>
      </c>
      <c r="I1098" s="360" t="s">
        <v>194</v>
      </c>
      <c r="J1098" s="361">
        <v>555.12</v>
      </c>
      <c r="L1098" s="360">
        <v>1270671</v>
      </c>
      <c r="P1098" s="360" t="s">
        <v>625</v>
      </c>
      <c r="R1098" s="362" t="s">
        <v>625</v>
      </c>
      <c r="S1098" s="360" t="s">
        <v>626</v>
      </c>
      <c r="T1098" s="360">
        <v>1058</v>
      </c>
      <c r="U1098" s="360" t="s">
        <v>480</v>
      </c>
      <c r="V1098" s="360" t="s">
        <v>317</v>
      </c>
      <c r="W1098" s="360">
        <v>1000</v>
      </c>
    </row>
    <row r="1099" spans="1:23">
      <c r="A1099" s="360" t="s">
        <v>1408</v>
      </c>
      <c r="B1099" s="360">
        <v>2013</v>
      </c>
      <c r="C1099" s="360">
        <v>1</v>
      </c>
      <c r="D1099" s="360">
        <v>136267672</v>
      </c>
      <c r="E1099" s="360">
        <v>5012000</v>
      </c>
      <c r="F1099" s="360">
        <v>517000</v>
      </c>
      <c r="G1099" s="360">
        <v>0</v>
      </c>
      <c r="H1099" s="360">
        <v>610003</v>
      </c>
      <c r="I1099" s="360" t="s">
        <v>189</v>
      </c>
      <c r="J1099" s="361">
        <v>832.68</v>
      </c>
      <c r="L1099" s="360">
        <v>1270671</v>
      </c>
      <c r="P1099" s="360" t="s">
        <v>625</v>
      </c>
      <c r="R1099" s="362" t="s">
        <v>625</v>
      </c>
      <c r="S1099" s="360" t="s">
        <v>626</v>
      </c>
      <c r="T1099" s="360">
        <v>1058</v>
      </c>
      <c r="U1099" s="360" t="s">
        <v>480</v>
      </c>
      <c r="V1099" s="360" t="s">
        <v>317</v>
      </c>
      <c r="W1099" s="360">
        <v>1000</v>
      </c>
    </row>
    <row r="1100" spans="1:23">
      <c r="A1100" s="360" t="s">
        <v>1408</v>
      </c>
      <c r="B1100" s="360">
        <v>2013</v>
      </c>
      <c r="C1100" s="360">
        <v>1</v>
      </c>
      <c r="D1100" s="360">
        <v>136267673</v>
      </c>
      <c r="E1100" s="360">
        <v>5012000</v>
      </c>
      <c r="F1100" s="360">
        <v>517000</v>
      </c>
      <c r="G1100" s="360">
        <v>0</v>
      </c>
      <c r="H1100" s="360">
        <v>610002</v>
      </c>
      <c r="I1100" s="360" t="s">
        <v>188</v>
      </c>
      <c r="J1100" s="361">
        <v>920.16</v>
      </c>
      <c r="L1100" s="360">
        <v>1206401</v>
      </c>
      <c r="P1100" s="360" t="s">
        <v>625</v>
      </c>
      <c r="R1100" s="362" t="s">
        <v>625</v>
      </c>
      <c r="S1100" s="360" t="s">
        <v>626</v>
      </c>
      <c r="T1100" s="360">
        <v>1058</v>
      </c>
      <c r="U1100" s="360" t="s">
        <v>480</v>
      </c>
      <c r="V1100" s="360" t="s">
        <v>317</v>
      </c>
      <c r="W1100" s="360">
        <v>1000</v>
      </c>
    </row>
    <row r="1101" spans="1:23">
      <c r="A1101" s="360" t="s">
        <v>1408</v>
      </c>
      <c r="B1101" s="360">
        <v>2013</v>
      </c>
      <c r="C1101" s="360">
        <v>1</v>
      </c>
      <c r="D1101" s="360">
        <v>136267674</v>
      </c>
      <c r="E1101" s="360">
        <v>5012000</v>
      </c>
      <c r="F1101" s="360">
        <v>517000</v>
      </c>
      <c r="G1101" s="360">
        <v>0</v>
      </c>
      <c r="H1101" s="360">
        <v>610003</v>
      </c>
      <c r="I1101" s="360" t="s">
        <v>189</v>
      </c>
      <c r="J1101" s="361">
        <v>832.68</v>
      </c>
      <c r="L1101" s="360">
        <v>1270671</v>
      </c>
      <c r="P1101" s="360" t="s">
        <v>625</v>
      </c>
      <c r="R1101" s="362" t="s">
        <v>625</v>
      </c>
      <c r="S1101" s="360" t="s">
        <v>626</v>
      </c>
      <c r="T1101" s="360">
        <v>1058</v>
      </c>
      <c r="U1101" s="360" t="s">
        <v>480</v>
      </c>
      <c r="V1101" s="360" t="s">
        <v>317</v>
      </c>
      <c r="W1101" s="360">
        <v>1000</v>
      </c>
    </row>
    <row r="1102" spans="1:23">
      <c r="A1102" s="360" t="s">
        <v>1408</v>
      </c>
      <c r="B1102" s="360">
        <v>2013</v>
      </c>
      <c r="C1102" s="360">
        <v>1</v>
      </c>
      <c r="D1102" s="360">
        <v>136267675</v>
      </c>
      <c r="E1102" s="360">
        <v>5012000</v>
      </c>
      <c r="F1102" s="360">
        <v>517000</v>
      </c>
      <c r="G1102" s="360">
        <v>0</v>
      </c>
      <c r="H1102" s="360">
        <v>610002</v>
      </c>
      <c r="I1102" s="360" t="s">
        <v>188</v>
      </c>
      <c r="J1102" s="361">
        <v>920.16</v>
      </c>
      <c r="L1102" s="360">
        <v>1206401</v>
      </c>
      <c r="P1102" s="360" t="s">
        <v>625</v>
      </c>
      <c r="R1102" s="362" t="s">
        <v>625</v>
      </c>
      <c r="S1102" s="360" t="s">
        <v>626</v>
      </c>
      <c r="T1102" s="360">
        <v>1058</v>
      </c>
      <c r="U1102" s="360" t="s">
        <v>480</v>
      </c>
      <c r="V1102" s="360" t="s">
        <v>317</v>
      </c>
      <c r="W1102" s="360">
        <v>1000</v>
      </c>
    </row>
    <row r="1103" spans="1:23">
      <c r="A1103" s="360" t="s">
        <v>1408</v>
      </c>
      <c r="B1103" s="360">
        <v>2013</v>
      </c>
      <c r="C1103" s="360">
        <v>1</v>
      </c>
      <c r="D1103" s="360">
        <v>136267676</v>
      </c>
      <c r="E1103" s="360">
        <v>5012000</v>
      </c>
      <c r="F1103" s="360">
        <v>517000</v>
      </c>
      <c r="G1103" s="360">
        <v>0</v>
      </c>
      <c r="H1103" s="360">
        <v>610319</v>
      </c>
      <c r="I1103" s="360" t="s">
        <v>194</v>
      </c>
      <c r="J1103" s="361">
        <v>902.07</v>
      </c>
      <c r="L1103" s="360">
        <v>1206401</v>
      </c>
      <c r="P1103" s="360" t="s">
        <v>625</v>
      </c>
      <c r="R1103" s="362" t="s">
        <v>625</v>
      </c>
      <c r="S1103" s="360" t="s">
        <v>626</v>
      </c>
      <c r="T1103" s="360">
        <v>1058</v>
      </c>
      <c r="U1103" s="360" t="s">
        <v>480</v>
      </c>
      <c r="V1103" s="360" t="s">
        <v>317</v>
      </c>
      <c r="W1103" s="360">
        <v>1000</v>
      </c>
    </row>
    <row r="1104" spans="1:23">
      <c r="A1104" s="360" t="s">
        <v>1408</v>
      </c>
      <c r="B1104" s="360">
        <v>2013</v>
      </c>
      <c r="C1104" s="360">
        <v>1</v>
      </c>
      <c r="D1104" s="360">
        <v>136267677</v>
      </c>
      <c r="E1104" s="360">
        <v>5012000</v>
      </c>
      <c r="F1104" s="360">
        <v>517000</v>
      </c>
      <c r="G1104" s="360">
        <v>0</v>
      </c>
      <c r="H1104" s="360">
        <v>610003</v>
      </c>
      <c r="I1104" s="360" t="s">
        <v>189</v>
      </c>
      <c r="J1104" s="361">
        <v>832.68</v>
      </c>
      <c r="L1104" s="360">
        <v>1270671</v>
      </c>
      <c r="P1104" s="360" t="s">
        <v>625</v>
      </c>
      <c r="R1104" s="362" t="s">
        <v>625</v>
      </c>
      <c r="S1104" s="360" t="s">
        <v>626</v>
      </c>
      <c r="T1104" s="360">
        <v>1058</v>
      </c>
      <c r="U1104" s="360" t="s">
        <v>480</v>
      </c>
      <c r="V1104" s="360" t="s">
        <v>317</v>
      </c>
      <c r="W1104" s="360">
        <v>1000</v>
      </c>
    </row>
    <row r="1105" spans="1:23">
      <c r="A1105" s="360" t="s">
        <v>1408</v>
      </c>
      <c r="B1105" s="360">
        <v>2013</v>
      </c>
      <c r="C1105" s="360">
        <v>1</v>
      </c>
      <c r="D1105" s="360">
        <v>136327483</v>
      </c>
      <c r="E1105" s="360">
        <v>5012000</v>
      </c>
      <c r="F1105" s="360">
        <v>517000</v>
      </c>
      <c r="G1105" s="360">
        <v>0</v>
      </c>
      <c r="H1105" s="360">
        <v>610316</v>
      </c>
      <c r="I1105" s="360" t="s">
        <v>193</v>
      </c>
      <c r="J1105" s="361">
        <v>920.16</v>
      </c>
      <c r="L1105" s="360">
        <v>1206401</v>
      </c>
      <c r="P1105" s="360" t="s">
        <v>625</v>
      </c>
      <c r="R1105" s="362" t="s">
        <v>625</v>
      </c>
      <c r="S1105" s="360" t="s">
        <v>626</v>
      </c>
      <c r="T1105" s="360">
        <v>1058</v>
      </c>
      <c r="U1105" s="360" t="s">
        <v>480</v>
      </c>
      <c r="V1105" s="360" t="s">
        <v>317</v>
      </c>
      <c r="W1105" s="360">
        <v>1000</v>
      </c>
    </row>
    <row r="1106" spans="1:23">
      <c r="A1106" s="360" t="s">
        <v>1408</v>
      </c>
      <c r="B1106" s="360">
        <v>2013</v>
      </c>
      <c r="C1106" s="360">
        <v>1</v>
      </c>
      <c r="D1106" s="360">
        <v>136327484</v>
      </c>
      <c r="E1106" s="360">
        <v>5012000</v>
      </c>
      <c r="F1106" s="360">
        <v>517000</v>
      </c>
      <c r="G1106" s="360">
        <v>0</v>
      </c>
      <c r="H1106" s="360">
        <v>610319</v>
      </c>
      <c r="I1106" s="360" t="s">
        <v>194</v>
      </c>
      <c r="J1106" s="361">
        <v>832.68</v>
      </c>
      <c r="L1106" s="360">
        <v>1270671</v>
      </c>
      <c r="P1106" s="360" t="s">
        <v>625</v>
      </c>
      <c r="R1106" s="362" t="s">
        <v>625</v>
      </c>
      <c r="S1106" s="360" t="s">
        <v>626</v>
      </c>
      <c r="T1106" s="360">
        <v>1058</v>
      </c>
      <c r="U1106" s="360" t="s">
        <v>480</v>
      </c>
      <c r="V1106" s="360" t="s">
        <v>317</v>
      </c>
      <c r="W1106" s="360">
        <v>1000</v>
      </c>
    </row>
    <row r="1107" spans="1:23">
      <c r="A1107" s="360" t="s">
        <v>1408</v>
      </c>
      <c r="B1107" s="360">
        <v>2013</v>
      </c>
      <c r="C1107" s="360">
        <v>1</v>
      </c>
      <c r="D1107" s="360">
        <v>136327485</v>
      </c>
      <c r="E1107" s="360">
        <v>5012000</v>
      </c>
      <c r="F1107" s="360">
        <v>517000</v>
      </c>
      <c r="G1107" s="360">
        <v>0</v>
      </c>
      <c r="H1107" s="360">
        <v>610003</v>
      </c>
      <c r="I1107" s="360" t="s">
        <v>189</v>
      </c>
      <c r="J1107" s="361">
        <v>832.68</v>
      </c>
      <c r="L1107" s="360">
        <v>1270671</v>
      </c>
      <c r="P1107" s="360" t="s">
        <v>625</v>
      </c>
      <c r="R1107" s="362" t="s">
        <v>625</v>
      </c>
      <c r="S1107" s="360" t="s">
        <v>626</v>
      </c>
      <c r="T1107" s="360">
        <v>1058</v>
      </c>
      <c r="U1107" s="360" t="s">
        <v>480</v>
      </c>
      <c r="V1107" s="360" t="s">
        <v>317</v>
      </c>
      <c r="W1107" s="360">
        <v>1000</v>
      </c>
    </row>
    <row r="1108" spans="1:23">
      <c r="A1108" s="360" t="s">
        <v>1408</v>
      </c>
      <c r="B1108" s="360">
        <v>2013</v>
      </c>
      <c r="C1108" s="360">
        <v>1</v>
      </c>
      <c r="D1108" s="360">
        <v>136327486</v>
      </c>
      <c r="E1108" s="360">
        <v>5012000</v>
      </c>
      <c r="F1108" s="360">
        <v>517000</v>
      </c>
      <c r="G1108" s="360">
        <v>0</v>
      </c>
      <c r="H1108" s="360">
        <v>610003</v>
      </c>
      <c r="I1108" s="360" t="s">
        <v>189</v>
      </c>
      <c r="J1108" s="361">
        <v>832.68</v>
      </c>
      <c r="L1108" s="360">
        <v>1206401</v>
      </c>
      <c r="P1108" s="360" t="s">
        <v>625</v>
      </c>
      <c r="R1108" s="362" t="s">
        <v>625</v>
      </c>
      <c r="S1108" s="360" t="s">
        <v>626</v>
      </c>
      <c r="T1108" s="360">
        <v>1058</v>
      </c>
      <c r="U1108" s="360" t="s">
        <v>480</v>
      </c>
      <c r="V1108" s="360" t="s">
        <v>317</v>
      </c>
      <c r="W1108" s="360">
        <v>1000</v>
      </c>
    </row>
    <row r="1109" spans="1:23">
      <c r="A1109" s="360" t="s">
        <v>1408</v>
      </c>
      <c r="B1109" s="360">
        <v>2013</v>
      </c>
      <c r="C1109" s="360">
        <v>1</v>
      </c>
      <c r="D1109" s="360">
        <v>136368792</v>
      </c>
      <c r="E1109" s="360">
        <v>5012000</v>
      </c>
      <c r="F1109" s="360">
        <v>517000</v>
      </c>
      <c r="G1109" s="360">
        <v>0</v>
      </c>
      <c r="H1109" s="360">
        <v>610003</v>
      </c>
      <c r="I1109" s="360" t="s">
        <v>189</v>
      </c>
      <c r="J1109" s="361">
        <v>832.68</v>
      </c>
      <c r="L1109" s="360">
        <v>1206401</v>
      </c>
      <c r="P1109" s="360" t="s">
        <v>625</v>
      </c>
      <c r="R1109" s="362" t="s">
        <v>625</v>
      </c>
      <c r="S1109" s="360" t="s">
        <v>626</v>
      </c>
      <c r="T1109" s="360">
        <v>1058</v>
      </c>
      <c r="U1109" s="360" t="s">
        <v>480</v>
      </c>
      <c r="V1109" s="360" t="s">
        <v>317</v>
      </c>
      <c r="W1109" s="360">
        <v>1000</v>
      </c>
    </row>
    <row r="1110" spans="1:23">
      <c r="A1110" s="360" t="s">
        <v>1408</v>
      </c>
      <c r="B1110" s="360">
        <v>2013</v>
      </c>
      <c r="C1110" s="360">
        <v>1</v>
      </c>
      <c r="D1110" s="360">
        <v>136368793</v>
      </c>
      <c r="E1110" s="360">
        <v>5012000</v>
      </c>
      <c r="F1110" s="360">
        <v>517000</v>
      </c>
      <c r="G1110" s="360">
        <v>0</v>
      </c>
      <c r="H1110" s="360">
        <v>610319</v>
      </c>
      <c r="I1110" s="360" t="s">
        <v>194</v>
      </c>
      <c r="J1110" s="361">
        <v>346.95</v>
      </c>
      <c r="L1110" s="360">
        <v>1270671</v>
      </c>
      <c r="P1110" s="360" t="s">
        <v>625</v>
      </c>
      <c r="R1110" s="362" t="s">
        <v>625</v>
      </c>
      <c r="S1110" s="360" t="s">
        <v>626</v>
      </c>
      <c r="T1110" s="360">
        <v>1058</v>
      </c>
      <c r="U1110" s="360" t="s">
        <v>480</v>
      </c>
      <c r="V1110" s="360" t="s">
        <v>317</v>
      </c>
      <c r="W1110" s="360">
        <v>1000</v>
      </c>
    </row>
    <row r="1111" spans="1:23">
      <c r="A1111" s="360" t="s">
        <v>1408</v>
      </c>
      <c r="B1111" s="360">
        <v>2013</v>
      </c>
      <c r="C1111" s="360">
        <v>1</v>
      </c>
      <c r="D1111" s="360">
        <v>136368794</v>
      </c>
      <c r="E1111" s="360">
        <v>5012000</v>
      </c>
      <c r="F1111" s="360">
        <v>517000</v>
      </c>
      <c r="G1111" s="360">
        <v>0</v>
      </c>
      <c r="H1111" s="360">
        <v>610003</v>
      </c>
      <c r="I1111" s="360" t="s">
        <v>189</v>
      </c>
      <c r="J1111" s="361">
        <v>832.68</v>
      </c>
      <c r="L1111" s="360">
        <v>1270671</v>
      </c>
      <c r="P1111" s="360" t="s">
        <v>625</v>
      </c>
      <c r="R1111" s="362" t="s">
        <v>625</v>
      </c>
      <c r="S1111" s="360" t="s">
        <v>626</v>
      </c>
      <c r="T1111" s="360">
        <v>1058</v>
      </c>
      <c r="U1111" s="360" t="s">
        <v>480</v>
      </c>
      <c r="V1111" s="360" t="s">
        <v>317</v>
      </c>
      <c r="W1111" s="360">
        <v>1000</v>
      </c>
    </row>
    <row r="1112" spans="1:23">
      <c r="A1112" s="360" t="s">
        <v>1408</v>
      </c>
      <c r="B1112" s="360">
        <v>2013</v>
      </c>
      <c r="C1112" s="360">
        <v>1</v>
      </c>
      <c r="D1112" s="360">
        <v>136404452</v>
      </c>
      <c r="E1112" s="360">
        <v>5012000</v>
      </c>
      <c r="F1112" s="360">
        <v>517000</v>
      </c>
      <c r="G1112" s="360">
        <v>0</v>
      </c>
      <c r="H1112" s="360">
        <v>610003</v>
      </c>
      <c r="I1112" s="360" t="s">
        <v>189</v>
      </c>
      <c r="J1112" s="361">
        <v>832.68</v>
      </c>
      <c r="L1112" s="360">
        <v>1206401</v>
      </c>
      <c r="P1112" s="360" t="s">
        <v>625</v>
      </c>
      <c r="R1112" s="362" t="s">
        <v>625</v>
      </c>
      <c r="S1112" s="360" t="s">
        <v>626</v>
      </c>
      <c r="T1112" s="360">
        <v>1058</v>
      </c>
      <c r="U1112" s="360" t="s">
        <v>480</v>
      </c>
      <c r="V1112" s="360" t="s">
        <v>317</v>
      </c>
      <c r="W1112" s="360">
        <v>1000</v>
      </c>
    </row>
    <row r="1113" spans="1:23">
      <c r="A1113" s="360" t="s">
        <v>1408</v>
      </c>
      <c r="B1113" s="360">
        <v>2013</v>
      </c>
      <c r="C1113" s="360">
        <v>1</v>
      </c>
      <c r="D1113" s="360">
        <v>136428067</v>
      </c>
      <c r="E1113" s="360">
        <v>5012000</v>
      </c>
      <c r="F1113" s="360">
        <v>517000</v>
      </c>
      <c r="G1113" s="360">
        <v>0</v>
      </c>
      <c r="H1113" s="360">
        <v>610003</v>
      </c>
      <c r="I1113" s="360" t="s">
        <v>189</v>
      </c>
      <c r="J1113" s="361">
        <v>832.68</v>
      </c>
      <c r="L1113" s="360">
        <v>1206401</v>
      </c>
      <c r="P1113" s="360" t="s">
        <v>625</v>
      </c>
      <c r="R1113" s="362" t="s">
        <v>625</v>
      </c>
      <c r="S1113" s="360" t="s">
        <v>626</v>
      </c>
      <c r="T1113" s="360">
        <v>1058</v>
      </c>
      <c r="U1113" s="360" t="s">
        <v>480</v>
      </c>
      <c r="V1113" s="360" t="s">
        <v>317</v>
      </c>
      <c r="W1113" s="360">
        <v>1000</v>
      </c>
    </row>
    <row r="1114" spans="1:23">
      <c r="A1114" s="360" t="s">
        <v>1408</v>
      </c>
      <c r="B1114" s="360">
        <v>2013</v>
      </c>
      <c r="C1114" s="360">
        <v>1</v>
      </c>
      <c r="D1114" s="360">
        <v>136428068</v>
      </c>
      <c r="E1114" s="360">
        <v>5012000</v>
      </c>
      <c r="F1114" s="360">
        <v>517000</v>
      </c>
      <c r="G1114" s="360">
        <v>0</v>
      </c>
      <c r="H1114" s="360">
        <v>610003</v>
      </c>
      <c r="I1114" s="360" t="s">
        <v>189</v>
      </c>
      <c r="J1114" s="361">
        <v>832.68</v>
      </c>
      <c r="L1114" s="360">
        <v>1270671</v>
      </c>
      <c r="P1114" s="360" t="s">
        <v>625</v>
      </c>
      <c r="R1114" s="362" t="s">
        <v>625</v>
      </c>
      <c r="S1114" s="360" t="s">
        <v>626</v>
      </c>
      <c r="T1114" s="360">
        <v>1058</v>
      </c>
      <c r="U1114" s="360" t="s">
        <v>480</v>
      </c>
      <c r="V1114" s="360" t="s">
        <v>317</v>
      </c>
      <c r="W1114" s="360">
        <v>1000</v>
      </c>
    </row>
    <row r="1115" spans="1:23">
      <c r="A1115" s="360" t="s">
        <v>1408</v>
      </c>
      <c r="B1115" s="360">
        <v>2013</v>
      </c>
      <c r="C1115" s="360">
        <v>1</v>
      </c>
      <c r="D1115" s="360">
        <v>136441507</v>
      </c>
      <c r="E1115" s="360">
        <v>5012000</v>
      </c>
      <c r="F1115" s="360">
        <v>517000</v>
      </c>
      <c r="G1115" s="360">
        <v>0</v>
      </c>
      <c r="H1115" s="360">
        <v>610003</v>
      </c>
      <c r="I1115" s="360" t="s">
        <v>189</v>
      </c>
      <c r="J1115" s="361">
        <v>832.68</v>
      </c>
      <c r="L1115" s="360">
        <v>1270671</v>
      </c>
      <c r="P1115" s="360" t="s">
        <v>625</v>
      </c>
      <c r="R1115" s="362" t="s">
        <v>625</v>
      </c>
      <c r="S1115" s="360" t="s">
        <v>626</v>
      </c>
      <c r="T1115" s="360">
        <v>1058</v>
      </c>
      <c r="U1115" s="360" t="s">
        <v>480</v>
      </c>
      <c r="V1115" s="360" t="s">
        <v>317</v>
      </c>
      <c r="W1115" s="360">
        <v>1000</v>
      </c>
    </row>
    <row r="1116" spans="1:23">
      <c r="A1116" s="360" t="s">
        <v>1408</v>
      </c>
      <c r="B1116" s="360">
        <v>2013</v>
      </c>
      <c r="C1116" s="360">
        <v>1</v>
      </c>
      <c r="D1116" s="360">
        <v>136441508</v>
      </c>
      <c r="E1116" s="360">
        <v>5012000</v>
      </c>
      <c r="F1116" s="360">
        <v>517000</v>
      </c>
      <c r="G1116" s="360">
        <v>0</v>
      </c>
      <c r="H1116" s="360">
        <v>610002</v>
      </c>
      <c r="I1116" s="360" t="s">
        <v>188</v>
      </c>
      <c r="J1116" s="361">
        <v>920.16</v>
      </c>
      <c r="L1116" s="360">
        <v>1206401</v>
      </c>
      <c r="P1116" s="360" t="s">
        <v>625</v>
      </c>
      <c r="R1116" s="362" t="s">
        <v>625</v>
      </c>
      <c r="S1116" s="360" t="s">
        <v>626</v>
      </c>
      <c r="T1116" s="360">
        <v>1058</v>
      </c>
      <c r="U1116" s="360" t="s">
        <v>480</v>
      </c>
      <c r="V1116" s="360" t="s">
        <v>317</v>
      </c>
      <c r="W1116" s="360">
        <v>1000</v>
      </c>
    </row>
    <row r="1117" spans="1:23">
      <c r="A1117" s="360" t="s">
        <v>1408</v>
      </c>
      <c r="B1117" s="360">
        <v>2013</v>
      </c>
      <c r="C1117" s="360">
        <v>1</v>
      </c>
      <c r="D1117" s="360">
        <v>136441509</v>
      </c>
      <c r="E1117" s="360">
        <v>5012000</v>
      </c>
      <c r="F1117" s="360">
        <v>517000</v>
      </c>
      <c r="G1117" s="360">
        <v>0</v>
      </c>
      <c r="H1117" s="360">
        <v>610002</v>
      </c>
      <c r="I1117" s="360" t="s">
        <v>188</v>
      </c>
      <c r="J1117" s="361">
        <v>920.16</v>
      </c>
      <c r="L1117" s="360">
        <v>1206401</v>
      </c>
      <c r="P1117" s="360" t="s">
        <v>625</v>
      </c>
      <c r="R1117" s="362" t="s">
        <v>625</v>
      </c>
      <c r="S1117" s="360" t="s">
        <v>626</v>
      </c>
      <c r="T1117" s="360">
        <v>1058</v>
      </c>
      <c r="U1117" s="360" t="s">
        <v>480</v>
      </c>
      <c r="V1117" s="360" t="s">
        <v>317</v>
      </c>
      <c r="W1117" s="360">
        <v>1000</v>
      </c>
    </row>
    <row r="1118" spans="1:23">
      <c r="A1118" s="360" t="s">
        <v>1408</v>
      </c>
      <c r="B1118" s="360">
        <v>2013</v>
      </c>
      <c r="C1118" s="360">
        <v>1</v>
      </c>
      <c r="D1118" s="360">
        <v>136441510</v>
      </c>
      <c r="E1118" s="360">
        <v>5012000</v>
      </c>
      <c r="F1118" s="360">
        <v>517000</v>
      </c>
      <c r="G1118" s="360">
        <v>0</v>
      </c>
      <c r="H1118" s="360">
        <v>610002</v>
      </c>
      <c r="I1118" s="360" t="s">
        <v>188</v>
      </c>
      <c r="J1118" s="361">
        <v>920.16</v>
      </c>
      <c r="L1118" s="360">
        <v>1206401</v>
      </c>
      <c r="P1118" s="360" t="s">
        <v>625</v>
      </c>
      <c r="R1118" s="362" t="s">
        <v>625</v>
      </c>
      <c r="S1118" s="360" t="s">
        <v>626</v>
      </c>
      <c r="T1118" s="360">
        <v>1058</v>
      </c>
      <c r="U1118" s="360" t="s">
        <v>480</v>
      </c>
      <c r="V1118" s="360" t="s">
        <v>317</v>
      </c>
      <c r="W1118" s="360">
        <v>1000</v>
      </c>
    </row>
    <row r="1119" spans="1:23">
      <c r="A1119" s="360" t="s">
        <v>1408</v>
      </c>
      <c r="B1119" s="360">
        <v>2013</v>
      </c>
      <c r="C1119" s="360">
        <v>1</v>
      </c>
      <c r="D1119" s="360">
        <v>136441511</v>
      </c>
      <c r="E1119" s="360">
        <v>5012000</v>
      </c>
      <c r="F1119" s="360">
        <v>517000</v>
      </c>
      <c r="G1119" s="360">
        <v>0</v>
      </c>
      <c r="H1119" s="360">
        <v>610003</v>
      </c>
      <c r="I1119" s="360" t="s">
        <v>189</v>
      </c>
      <c r="J1119" s="361">
        <v>832.68</v>
      </c>
      <c r="L1119" s="360">
        <v>1270671</v>
      </c>
      <c r="P1119" s="360" t="s">
        <v>625</v>
      </c>
      <c r="R1119" s="362" t="s">
        <v>625</v>
      </c>
      <c r="S1119" s="360" t="s">
        <v>626</v>
      </c>
      <c r="T1119" s="360">
        <v>1058</v>
      </c>
      <c r="U1119" s="360" t="s">
        <v>480</v>
      </c>
      <c r="V1119" s="360" t="s">
        <v>317</v>
      </c>
      <c r="W1119" s="360">
        <v>1000</v>
      </c>
    </row>
    <row r="1120" spans="1:23">
      <c r="A1120" s="360" t="s">
        <v>1408</v>
      </c>
      <c r="B1120" s="360">
        <v>2013</v>
      </c>
      <c r="C1120" s="360">
        <v>1</v>
      </c>
      <c r="D1120" s="360">
        <v>136441512</v>
      </c>
      <c r="E1120" s="360">
        <v>5012000</v>
      </c>
      <c r="F1120" s="360">
        <v>517000</v>
      </c>
      <c r="G1120" s="360">
        <v>0</v>
      </c>
      <c r="H1120" s="360">
        <v>610003</v>
      </c>
      <c r="I1120" s="360" t="s">
        <v>189</v>
      </c>
      <c r="J1120" s="361">
        <v>832.68</v>
      </c>
      <c r="L1120" s="360">
        <v>1270671</v>
      </c>
      <c r="P1120" s="360" t="s">
        <v>625</v>
      </c>
      <c r="R1120" s="362" t="s">
        <v>625</v>
      </c>
      <c r="S1120" s="360" t="s">
        <v>626</v>
      </c>
      <c r="T1120" s="360">
        <v>1058</v>
      </c>
      <c r="U1120" s="360" t="s">
        <v>480</v>
      </c>
      <c r="V1120" s="360" t="s">
        <v>317</v>
      </c>
      <c r="W1120" s="360">
        <v>1000</v>
      </c>
    </row>
    <row r="1121" spans="1:23">
      <c r="A1121" s="360" t="s">
        <v>1408</v>
      </c>
      <c r="B1121" s="360">
        <v>2013</v>
      </c>
      <c r="C1121" s="360">
        <v>1</v>
      </c>
      <c r="D1121" s="360">
        <v>136457329</v>
      </c>
      <c r="E1121" s="360">
        <v>5012000</v>
      </c>
      <c r="F1121" s="360">
        <v>517000</v>
      </c>
      <c r="G1121" s="360">
        <v>0</v>
      </c>
      <c r="H1121" s="360">
        <v>610002</v>
      </c>
      <c r="I1121" s="360" t="s">
        <v>188</v>
      </c>
      <c r="J1121" s="361">
        <v>613.44000000000005</v>
      </c>
      <c r="L1121" s="360">
        <v>1206401</v>
      </c>
      <c r="P1121" s="360" t="s">
        <v>625</v>
      </c>
      <c r="R1121" s="362" t="s">
        <v>625</v>
      </c>
      <c r="S1121" s="360" t="s">
        <v>626</v>
      </c>
      <c r="T1121" s="360">
        <v>1058</v>
      </c>
      <c r="U1121" s="360" t="s">
        <v>480</v>
      </c>
      <c r="V1121" s="360" t="s">
        <v>317</v>
      </c>
      <c r="W1121" s="360">
        <v>1000</v>
      </c>
    </row>
    <row r="1122" spans="1:23">
      <c r="A1122" s="360" t="s">
        <v>1408</v>
      </c>
      <c r="B1122" s="360">
        <v>2013</v>
      </c>
      <c r="C1122" s="360">
        <v>1</v>
      </c>
      <c r="D1122" s="360">
        <v>136470711</v>
      </c>
      <c r="E1122" s="360">
        <v>5012000</v>
      </c>
      <c r="F1122" s="360">
        <v>517000</v>
      </c>
      <c r="G1122" s="360">
        <v>0</v>
      </c>
      <c r="H1122" s="360">
        <v>610003</v>
      </c>
      <c r="I1122" s="360" t="s">
        <v>189</v>
      </c>
      <c r="J1122" s="361">
        <v>832.68</v>
      </c>
      <c r="L1122" s="360">
        <v>36526247</v>
      </c>
      <c r="P1122" s="360" t="s">
        <v>625</v>
      </c>
      <c r="R1122" s="362" t="s">
        <v>625</v>
      </c>
      <c r="S1122" s="360" t="s">
        <v>626</v>
      </c>
      <c r="T1122" s="360">
        <v>1058</v>
      </c>
      <c r="U1122" s="360" t="s">
        <v>480</v>
      </c>
      <c r="V1122" s="360" t="s">
        <v>317</v>
      </c>
      <c r="W1122" s="360">
        <v>1000</v>
      </c>
    </row>
    <row r="1123" spans="1:23">
      <c r="A1123" s="360" t="s">
        <v>1408</v>
      </c>
      <c r="B1123" s="360">
        <v>2013</v>
      </c>
      <c r="C1123" s="360">
        <v>1</v>
      </c>
      <c r="D1123" s="360">
        <v>136472582</v>
      </c>
      <c r="E1123" s="360">
        <v>5012000</v>
      </c>
      <c r="F1123" s="360">
        <v>517000</v>
      </c>
      <c r="G1123" s="360">
        <v>0</v>
      </c>
      <c r="H1123" s="360">
        <v>610319</v>
      </c>
      <c r="I1123" s="360" t="s">
        <v>194</v>
      </c>
      <c r="J1123" s="361">
        <v>346.95</v>
      </c>
      <c r="L1123" s="360">
        <v>1270671</v>
      </c>
      <c r="P1123" s="360" t="s">
        <v>625</v>
      </c>
      <c r="R1123" s="362" t="s">
        <v>625</v>
      </c>
      <c r="S1123" s="360" t="s">
        <v>626</v>
      </c>
      <c r="T1123" s="360">
        <v>1058</v>
      </c>
      <c r="U1123" s="360" t="s">
        <v>480</v>
      </c>
      <c r="V1123" s="360" t="s">
        <v>317</v>
      </c>
      <c r="W1123" s="360">
        <v>1000</v>
      </c>
    </row>
    <row r="1124" spans="1:23">
      <c r="A1124" s="360" t="s">
        <v>1408</v>
      </c>
      <c r="B1124" s="360">
        <v>2013</v>
      </c>
      <c r="C1124" s="360">
        <v>1</v>
      </c>
      <c r="D1124" s="360">
        <v>136472583</v>
      </c>
      <c r="E1124" s="360">
        <v>5012000</v>
      </c>
      <c r="F1124" s="360">
        <v>517000</v>
      </c>
      <c r="G1124" s="360">
        <v>0</v>
      </c>
      <c r="H1124" s="360">
        <v>610003</v>
      </c>
      <c r="I1124" s="360" t="s">
        <v>189</v>
      </c>
      <c r="J1124" s="361">
        <v>832.68</v>
      </c>
      <c r="L1124" s="360">
        <v>1270671</v>
      </c>
      <c r="P1124" s="360" t="s">
        <v>625</v>
      </c>
      <c r="R1124" s="362" t="s">
        <v>625</v>
      </c>
      <c r="S1124" s="360" t="s">
        <v>626</v>
      </c>
      <c r="T1124" s="360">
        <v>1058</v>
      </c>
      <c r="U1124" s="360" t="s">
        <v>480</v>
      </c>
      <c r="V1124" s="360" t="s">
        <v>317</v>
      </c>
      <c r="W1124" s="360">
        <v>1000</v>
      </c>
    </row>
    <row r="1125" spans="1:23">
      <c r="A1125" s="360" t="s">
        <v>1408</v>
      </c>
      <c r="B1125" s="360">
        <v>2013</v>
      </c>
      <c r="C1125" s="360">
        <v>1</v>
      </c>
      <c r="D1125" s="360">
        <v>136472584</v>
      </c>
      <c r="E1125" s="360">
        <v>5012000</v>
      </c>
      <c r="F1125" s="360">
        <v>517000</v>
      </c>
      <c r="G1125" s="360">
        <v>0</v>
      </c>
      <c r="H1125" s="360">
        <v>610319</v>
      </c>
      <c r="I1125" s="360" t="s">
        <v>194</v>
      </c>
      <c r="J1125" s="361">
        <v>832.68</v>
      </c>
      <c r="L1125" s="360">
        <v>1270671</v>
      </c>
      <c r="P1125" s="360" t="s">
        <v>625</v>
      </c>
      <c r="R1125" s="362" t="s">
        <v>625</v>
      </c>
      <c r="S1125" s="360" t="s">
        <v>626</v>
      </c>
      <c r="T1125" s="360">
        <v>1058</v>
      </c>
      <c r="U1125" s="360" t="s">
        <v>480</v>
      </c>
      <c r="V1125" s="360" t="s">
        <v>317</v>
      </c>
      <c r="W1125" s="360">
        <v>1000</v>
      </c>
    </row>
    <row r="1126" spans="1:23">
      <c r="A1126" s="360" t="s">
        <v>1408</v>
      </c>
      <c r="B1126" s="360">
        <v>2013</v>
      </c>
      <c r="C1126" s="360">
        <v>1</v>
      </c>
      <c r="D1126" s="360">
        <v>136472585</v>
      </c>
      <c r="E1126" s="360">
        <v>5012000</v>
      </c>
      <c r="F1126" s="360">
        <v>517000</v>
      </c>
      <c r="G1126" s="360">
        <v>0</v>
      </c>
      <c r="H1126" s="360">
        <v>610003</v>
      </c>
      <c r="I1126" s="360" t="s">
        <v>189</v>
      </c>
      <c r="J1126" s="361">
        <v>832.68</v>
      </c>
      <c r="L1126" s="360">
        <v>1206401</v>
      </c>
      <c r="P1126" s="360" t="s">
        <v>625</v>
      </c>
      <c r="R1126" s="362" t="s">
        <v>625</v>
      </c>
      <c r="S1126" s="360" t="s">
        <v>626</v>
      </c>
      <c r="T1126" s="360">
        <v>1058</v>
      </c>
      <c r="U1126" s="360" t="s">
        <v>480</v>
      </c>
      <c r="V1126" s="360" t="s">
        <v>317</v>
      </c>
      <c r="W1126" s="360">
        <v>1000</v>
      </c>
    </row>
    <row r="1127" spans="1:23">
      <c r="A1127" s="360" t="s">
        <v>1408</v>
      </c>
      <c r="B1127" s="360">
        <v>2013</v>
      </c>
      <c r="C1127" s="360">
        <v>1</v>
      </c>
      <c r="D1127" s="360">
        <v>136472586</v>
      </c>
      <c r="E1127" s="360">
        <v>5012000</v>
      </c>
      <c r="F1127" s="360">
        <v>517000</v>
      </c>
      <c r="G1127" s="360">
        <v>0</v>
      </c>
      <c r="H1127" s="360">
        <v>610003</v>
      </c>
      <c r="I1127" s="360" t="s">
        <v>189</v>
      </c>
      <c r="J1127" s="361">
        <v>832.68</v>
      </c>
      <c r="L1127" s="360">
        <v>1270671</v>
      </c>
      <c r="P1127" s="360" t="s">
        <v>625</v>
      </c>
      <c r="R1127" s="362" t="s">
        <v>625</v>
      </c>
      <c r="S1127" s="360" t="s">
        <v>626</v>
      </c>
      <c r="T1127" s="360">
        <v>1058</v>
      </c>
      <c r="U1127" s="360" t="s">
        <v>480</v>
      </c>
      <c r="V1127" s="360" t="s">
        <v>317</v>
      </c>
      <c r="W1127" s="360">
        <v>1000</v>
      </c>
    </row>
    <row r="1128" spans="1:23">
      <c r="A1128" s="360" t="s">
        <v>1408</v>
      </c>
      <c r="B1128" s="360">
        <v>2013</v>
      </c>
      <c r="C1128" s="360">
        <v>1</v>
      </c>
      <c r="D1128" s="360">
        <v>136472587</v>
      </c>
      <c r="E1128" s="360">
        <v>5012000</v>
      </c>
      <c r="F1128" s="360">
        <v>517000</v>
      </c>
      <c r="G1128" s="360">
        <v>0</v>
      </c>
      <c r="H1128" s="360">
        <v>610003</v>
      </c>
      <c r="I1128" s="360" t="s">
        <v>189</v>
      </c>
      <c r="J1128" s="361">
        <v>832.68</v>
      </c>
      <c r="L1128" s="360">
        <v>1206401</v>
      </c>
      <c r="P1128" s="360" t="s">
        <v>625</v>
      </c>
      <c r="R1128" s="362" t="s">
        <v>625</v>
      </c>
      <c r="S1128" s="360" t="s">
        <v>626</v>
      </c>
      <c r="T1128" s="360">
        <v>1058</v>
      </c>
      <c r="U1128" s="360" t="s">
        <v>480</v>
      </c>
      <c r="V1128" s="360" t="s">
        <v>317</v>
      </c>
      <c r="W1128" s="360">
        <v>1000</v>
      </c>
    </row>
    <row r="1129" spans="1:23">
      <c r="A1129" s="360" t="s">
        <v>1408</v>
      </c>
      <c r="B1129" s="360">
        <v>2013</v>
      </c>
      <c r="C1129" s="360">
        <v>1</v>
      </c>
      <c r="D1129" s="360">
        <v>136485693</v>
      </c>
      <c r="E1129" s="360">
        <v>5012000</v>
      </c>
      <c r="F1129" s="360">
        <v>517000</v>
      </c>
      <c r="G1129" s="360">
        <v>0</v>
      </c>
      <c r="H1129" s="360">
        <v>610003</v>
      </c>
      <c r="I1129" s="360" t="s">
        <v>189</v>
      </c>
      <c r="J1129" s="361">
        <v>277.56</v>
      </c>
      <c r="L1129" s="360">
        <v>1270671</v>
      </c>
      <c r="P1129" s="360" t="s">
        <v>625</v>
      </c>
      <c r="R1129" s="362" t="s">
        <v>625</v>
      </c>
      <c r="S1129" s="360" t="s">
        <v>626</v>
      </c>
      <c r="T1129" s="360">
        <v>1058</v>
      </c>
      <c r="U1129" s="360" t="s">
        <v>480</v>
      </c>
      <c r="V1129" s="360" t="s">
        <v>317</v>
      </c>
      <c r="W1129" s="360">
        <v>1000</v>
      </c>
    </row>
    <row r="1130" spans="1:23">
      <c r="A1130" s="360" t="s">
        <v>1408</v>
      </c>
      <c r="B1130" s="360">
        <v>2013</v>
      </c>
      <c r="C1130" s="360">
        <v>1</v>
      </c>
      <c r="D1130" s="360">
        <v>136485694</v>
      </c>
      <c r="E1130" s="360">
        <v>5012000</v>
      </c>
      <c r="F1130" s="360">
        <v>517000</v>
      </c>
      <c r="G1130" s="360">
        <v>0</v>
      </c>
      <c r="H1130" s="360">
        <v>610319</v>
      </c>
      <c r="I1130" s="360" t="s">
        <v>194</v>
      </c>
      <c r="J1130" s="361">
        <v>485.73</v>
      </c>
      <c r="L1130" s="360">
        <v>1270671</v>
      </c>
      <c r="P1130" s="360" t="s">
        <v>625</v>
      </c>
      <c r="R1130" s="362" t="s">
        <v>625</v>
      </c>
      <c r="S1130" s="360" t="s">
        <v>626</v>
      </c>
      <c r="T1130" s="360">
        <v>1058</v>
      </c>
      <c r="U1130" s="360" t="s">
        <v>480</v>
      </c>
      <c r="V1130" s="360" t="s">
        <v>317</v>
      </c>
      <c r="W1130" s="360">
        <v>1000</v>
      </c>
    </row>
    <row r="1131" spans="1:23">
      <c r="A1131" s="360" t="s">
        <v>1408</v>
      </c>
      <c r="B1131" s="360">
        <v>2013</v>
      </c>
      <c r="C1131" s="360">
        <v>1</v>
      </c>
      <c r="D1131" s="360">
        <v>136485695</v>
      </c>
      <c r="E1131" s="360">
        <v>5012000</v>
      </c>
      <c r="F1131" s="360">
        <v>517000</v>
      </c>
      <c r="G1131" s="360">
        <v>0</v>
      </c>
      <c r="H1131" s="360">
        <v>610319</v>
      </c>
      <c r="I1131" s="360" t="s">
        <v>194</v>
      </c>
      <c r="J1131" s="361">
        <v>69.39</v>
      </c>
      <c r="L1131" s="360">
        <v>1206401</v>
      </c>
      <c r="P1131" s="360" t="s">
        <v>625</v>
      </c>
      <c r="R1131" s="362" t="s">
        <v>625</v>
      </c>
      <c r="S1131" s="360" t="s">
        <v>626</v>
      </c>
      <c r="T1131" s="360">
        <v>1058</v>
      </c>
      <c r="U1131" s="360" t="s">
        <v>480</v>
      </c>
      <c r="V1131" s="360" t="s">
        <v>317</v>
      </c>
      <c r="W1131" s="360">
        <v>1000</v>
      </c>
    </row>
    <row r="1132" spans="1:23">
      <c r="A1132" s="360" t="s">
        <v>1408</v>
      </c>
      <c r="B1132" s="360">
        <v>2013</v>
      </c>
      <c r="C1132" s="360">
        <v>1</v>
      </c>
      <c r="D1132" s="360">
        <v>136529006</v>
      </c>
      <c r="E1132" s="360">
        <v>5012000</v>
      </c>
      <c r="F1132" s="360">
        <v>517000</v>
      </c>
      <c r="G1132" s="360">
        <v>0</v>
      </c>
      <c r="H1132" s="360">
        <v>610003</v>
      </c>
      <c r="I1132" s="360" t="s">
        <v>189</v>
      </c>
      <c r="J1132" s="361">
        <v>832.68</v>
      </c>
      <c r="L1132" s="360">
        <v>1206401</v>
      </c>
      <c r="P1132" s="360" t="s">
        <v>625</v>
      </c>
      <c r="R1132" s="362" t="s">
        <v>625</v>
      </c>
      <c r="S1132" s="360" t="s">
        <v>626</v>
      </c>
      <c r="T1132" s="360">
        <v>1058</v>
      </c>
      <c r="U1132" s="360" t="s">
        <v>480</v>
      </c>
      <c r="V1132" s="360" t="s">
        <v>317</v>
      </c>
      <c r="W1132" s="360">
        <v>1000</v>
      </c>
    </row>
    <row r="1133" spans="1:23">
      <c r="A1133" s="360" t="s">
        <v>1408</v>
      </c>
      <c r="B1133" s="360">
        <v>2013</v>
      </c>
      <c r="C1133" s="360">
        <v>1</v>
      </c>
      <c r="D1133" s="360">
        <v>136529007</v>
      </c>
      <c r="E1133" s="360">
        <v>5012000</v>
      </c>
      <c r="F1133" s="360">
        <v>517000</v>
      </c>
      <c r="G1133" s="360">
        <v>0</v>
      </c>
      <c r="H1133" s="360">
        <v>610003</v>
      </c>
      <c r="I1133" s="360" t="s">
        <v>189</v>
      </c>
      <c r="J1133" s="361">
        <v>832.68</v>
      </c>
      <c r="L1133" s="360">
        <v>1206401</v>
      </c>
      <c r="P1133" s="360" t="s">
        <v>625</v>
      </c>
      <c r="R1133" s="362" t="s">
        <v>625</v>
      </c>
      <c r="S1133" s="360" t="s">
        <v>626</v>
      </c>
      <c r="T1133" s="360">
        <v>1058</v>
      </c>
      <c r="U1133" s="360" t="s">
        <v>480</v>
      </c>
      <c r="V1133" s="360" t="s">
        <v>317</v>
      </c>
      <c r="W1133" s="360">
        <v>1000</v>
      </c>
    </row>
    <row r="1134" spans="1:23">
      <c r="A1134" s="360" t="s">
        <v>1408</v>
      </c>
      <c r="B1134" s="360">
        <v>2013</v>
      </c>
      <c r="C1134" s="360">
        <v>1</v>
      </c>
      <c r="D1134" s="360">
        <v>136529008</v>
      </c>
      <c r="E1134" s="360">
        <v>5012000</v>
      </c>
      <c r="F1134" s="360">
        <v>517000</v>
      </c>
      <c r="G1134" s="360">
        <v>0</v>
      </c>
      <c r="H1134" s="360">
        <v>610003</v>
      </c>
      <c r="I1134" s="360" t="s">
        <v>189</v>
      </c>
      <c r="J1134" s="361">
        <v>277.56</v>
      </c>
      <c r="L1134" s="360">
        <v>1206401</v>
      </c>
      <c r="P1134" s="360" t="s">
        <v>625</v>
      </c>
      <c r="R1134" s="362" t="s">
        <v>625</v>
      </c>
      <c r="S1134" s="360" t="s">
        <v>626</v>
      </c>
      <c r="T1134" s="360">
        <v>1058</v>
      </c>
      <c r="U1134" s="360" t="s">
        <v>480</v>
      </c>
      <c r="V1134" s="360" t="s">
        <v>317</v>
      </c>
      <c r="W1134" s="360">
        <v>1000</v>
      </c>
    </row>
    <row r="1135" spans="1:23">
      <c r="A1135" s="360" t="s">
        <v>1408</v>
      </c>
      <c r="B1135" s="360">
        <v>2013</v>
      </c>
      <c r="C1135" s="360">
        <v>1</v>
      </c>
      <c r="D1135" s="360">
        <v>136529009</v>
      </c>
      <c r="E1135" s="360">
        <v>5012000</v>
      </c>
      <c r="F1135" s="360">
        <v>517000</v>
      </c>
      <c r="G1135" s="360">
        <v>0</v>
      </c>
      <c r="H1135" s="360">
        <v>610319</v>
      </c>
      <c r="I1135" s="360" t="s">
        <v>194</v>
      </c>
      <c r="J1135" s="361">
        <v>555.12</v>
      </c>
      <c r="L1135" s="360">
        <v>1206401</v>
      </c>
      <c r="P1135" s="360" t="s">
        <v>625</v>
      </c>
      <c r="R1135" s="362" t="s">
        <v>625</v>
      </c>
      <c r="S1135" s="360" t="s">
        <v>626</v>
      </c>
      <c r="T1135" s="360">
        <v>1058</v>
      </c>
      <c r="U1135" s="360" t="s">
        <v>480</v>
      </c>
      <c r="V1135" s="360" t="s">
        <v>317</v>
      </c>
      <c r="W1135" s="360">
        <v>1000</v>
      </c>
    </row>
    <row r="1136" spans="1:23">
      <c r="A1136" s="360" t="s">
        <v>1408</v>
      </c>
      <c r="B1136" s="360">
        <v>2013</v>
      </c>
      <c r="C1136" s="360">
        <v>1</v>
      </c>
      <c r="D1136" s="360">
        <v>136529010</v>
      </c>
      <c r="E1136" s="360">
        <v>5012000</v>
      </c>
      <c r="F1136" s="360">
        <v>517000</v>
      </c>
      <c r="G1136" s="360">
        <v>0</v>
      </c>
      <c r="H1136" s="360">
        <v>610003</v>
      </c>
      <c r="I1136" s="360" t="s">
        <v>189</v>
      </c>
      <c r="J1136" s="361">
        <v>832.68</v>
      </c>
      <c r="L1136" s="360">
        <v>1270671</v>
      </c>
      <c r="P1136" s="360" t="s">
        <v>625</v>
      </c>
      <c r="R1136" s="362" t="s">
        <v>625</v>
      </c>
      <c r="S1136" s="360" t="s">
        <v>626</v>
      </c>
      <c r="T1136" s="360">
        <v>1058</v>
      </c>
      <c r="U1136" s="360" t="s">
        <v>480</v>
      </c>
      <c r="V1136" s="360" t="s">
        <v>317</v>
      </c>
      <c r="W1136" s="360">
        <v>1000</v>
      </c>
    </row>
    <row r="1137" spans="1:23">
      <c r="A1137" s="360" t="s">
        <v>1408</v>
      </c>
      <c r="B1137" s="360">
        <v>2013</v>
      </c>
      <c r="C1137" s="360">
        <v>1</v>
      </c>
      <c r="D1137" s="360">
        <v>136529011</v>
      </c>
      <c r="E1137" s="360">
        <v>5012000</v>
      </c>
      <c r="F1137" s="360">
        <v>517000</v>
      </c>
      <c r="G1137" s="360">
        <v>0</v>
      </c>
      <c r="H1137" s="360">
        <v>610002</v>
      </c>
      <c r="I1137" s="360" t="s">
        <v>188</v>
      </c>
      <c r="J1137" s="361">
        <v>920.16</v>
      </c>
      <c r="L1137" s="360">
        <v>1206401</v>
      </c>
      <c r="P1137" s="360" t="s">
        <v>625</v>
      </c>
      <c r="R1137" s="362" t="s">
        <v>625</v>
      </c>
      <c r="S1137" s="360" t="s">
        <v>626</v>
      </c>
      <c r="T1137" s="360">
        <v>1058</v>
      </c>
      <c r="U1137" s="360" t="s">
        <v>480</v>
      </c>
      <c r="V1137" s="360" t="s">
        <v>317</v>
      </c>
      <c r="W1137" s="360">
        <v>1000</v>
      </c>
    </row>
    <row r="1138" spans="1:23">
      <c r="A1138" s="360" t="s">
        <v>1408</v>
      </c>
      <c r="B1138" s="360">
        <v>2013</v>
      </c>
      <c r="C1138" s="360">
        <v>1</v>
      </c>
      <c r="D1138" s="360">
        <v>136529012</v>
      </c>
      <c r="E1138" s="360">
        <v>5012000</v>
      </c>
      <c r="F1138" s="360">
        <v>517000</v>
      </c>
      <c r="G1138" s="360">
        <v>0</v>
      </c>
      <c r="H1138" s="360">
        <v>610002</v>
      </c>
      <c r="I1138" s="360" t="s">
        <v>188</v>
      </c>
      <c r="J1138" s="361">
        <v>920.16</v>
      </c>
      <c r="L1138" s="360">
        <v>1206401</v>
      </c>
      <c r="P1138" s="360" t="s">
        <v>625</v>
      </c>
      <c r="R1138" s="362" t="s">
        <v>625</v>
      </c>
      <c r="S1138" s="360" t="s">
        <v>626</v>
      </c>
      <c r="T1138" s="360">
        <v>1058</v>
      </c>
      <c r="U1138" s="360" t="s">
        <v>480</v>
      </c>
      <c r="V1138" s="360" t="s">
        <v>317</v>
      </c>
      <c r="W1138" s="360">
        <v>1000</v>
      </c>
    </row>
    <row r="1139" spans="1:23">
      <c r="A1139" s="360" t="s">
        <v>1408</v>
      </c>
      <c r="B1139" s="360">
        <v>2013</v>
      </c>
      <c r="C1139" s="360">
        <v>1</v>
      </c>
      <c r="D1139" s="360">
        <v>136529013</v>
      </c>
      <c r="E1139" s="360">
        <v>5012000</v>
      </c>
      <c r="F1139" s="360">
        <v>517000</v>
      </c>
      <c r="G1139" s="360">
        <v>0</v>
      </c>
      <c r="H1139" s="360">
        <v>610003</v>
      </c>
      <c r="I1139" s="360" t="s">
        <v>189</v>
      </c>
      <c r="J1139" s="361">
        <v>832.68</v>
      </c>
      <c r="L1139" s="360">
        <v>1206401</v>
      </c>
      <c r="P1139" s="360" t="s">
        <v>625</v>
      </c>
      <c r="R1139" s="362" t="s">
        <v>625</v>
      </c>
      <c r="S1139" s="360" t="s">
        <v>626</v>
      </c>
      <c r="T1139" s="360">
        <v>1058</v>
      </c>
      <c r="U1139" s="360" t="s">
        <v>480</v>
      </c>
      <c r="V1139" s="360" t="s">
        <v>317</v>
      </c>
      <c r="W1139" s="360">
        <v>1000</v>
      </c>
    </row>
    <row r="1140" spans="1:23">
      <c r="A1140" s="360" t="s">
        <v>1408</v>
      </c>
      <c r="B1140" s="360">
        <v>2013</v>
      </c>
      <c r="C1140" s="360">
        <v>1</v>
      </c>
      <c r="D1140" s="360">
        <v>136598955</v>
      </c>
      <c r="E1140" s="360">
        <v>5012000</v>
      </c>
      <c r="F1140" s="360">
        <v>517000</v>
      </c>
      <c r="G1140" s="360">
        <v>0</v>
      </c>
      <c r="H1140" s="360">
        <v>610316</v>
      </c>
      <c r="I1140" s="360" t="s">
        <v>193</v>
      </c>
      <c r="J1140" s="361">
        <v>383.4</v>
      </c>
      <c r="L1140" s="360">
        <v>1206401</v>
      </c>
      <c r="P1140" s="360" t="s">
        <v>625</v>
      </c>
      <c r="R1140" s="362" t="s">
        <v>625</v>
      </c>
      <c r="S1140" s="360" t="s">
        <v>626</v>
      </c>
      <c r="T1140" s="360">
        <v>1058</v>
      </c>
      <c r="U1140" s="360" t="s">
        <v>480</v>
      </c>
      <c r="V1140" s="360" t="s">
        <v>317</v>
      </c>
      <c r="W1140" s="360">
        <v>1000</v>
      </c>
    </row>
    <row r="1141" spans="1:23">
      <c r="A1141" s="360" t="s">
        <v>1408</v>
      </c>
      <c r="B1141" s="360">
        <v>2013</v>
      </c>
      <c r="C1141" s="360">
        <v>1</v>
      </c>
      <c r="D1141" s="360">
        <v>136603823</v>
      </c>
      <c r="E1141" s="360">
        <v>5012000</v>
      </c>
      <c r="F1141" s="360">
        <v>517000</v>
      </c>
      <c r="G1141" s="360">
        <v>0</v>
      </c>
      <c r="H1141" s="360">
        <v>610316</v>
      </c>
      <c r="I1141" s="360" t="s">
        <v>193</v>
      </c>
      <c r="J1141" s="361">
        <v>383.4</v>
      </c>
      <c r="L1141" s="360">
        <v>1206401</v>
      </c>
      <c r="P1141" s="360" t="s">
        <v>625</v>
      </c>
      <c r="R1141" s="362" t="s">
        <v>625</v>
      </c>
      <c r="S1141" s="360" t="s">
        <v>626</v>
      </c>
      <c r="T1141" s="360">
        <v>1058</v>
      </c>
      <c r="U1141" s="360" t="s">
        <v>480</v>
      </c>
      <c r="V1141" s="360" t="s">
        <v>317</v>
      </c>
      <c r="W1141" s="360">
        <v>1000</v>
      </c>
    </row>
    <row r="1142" spans="1:23">
      <c r="A1142" s="360" t="s">
        <v>1408</v>
      </c>
      <c r="B1142" s="360">
        <v>2013</v>
      </c>
      <c r="C1142" s="360">
        <v>1</v>
      </c>
      <c r="D1142" s="360">
        <v>136603824</v>
      </c>
      <c r="E1142" s="360">
        <v>5012000</v>
      </c>
      <c r="F1142" s="360">
        <v>517000</v>
      </c>
      <c r="G1142" s="360">
        <v>0</v>
      </c>
      <c r="H1142" s="360">
        <v>610316</v>
      </c>
      <c r="I1142" s="360" t="s">
        <v>193</v>
      </c>
      <c r="J1142" s="361">
        <v>460.08</v>
      </c>
      <c r="L1142" s="360">
        <v>1206401</v>
      </c>
      <c r="P1142" s="360" t="s">
        <v>625</v>
      </c>
      <c r="R1142" s="362" t="s">
        <v>625</v>
      </c>
      <c r="S1142" s="360" t="s">
        <v>626</v>
      </c>
      <c r="T1142" s="360">
        <v>1058</v>
      </c>
      <c r="U1142" s="360" t="s">
        <v>480</v>
      </c>
      <c r="V1142" s="360" t="s">
        <v>317</v>
      </c>
      <c r="W1142" s="360">
        <v>1000</v>
      </c>
    </row>
    <row r="1143" spans="1:23">
      <c r="A1143" s="360" t="s">
        <v>1408</v>
      </c>
      <c r="B1143" s="360">
        <v>2013</v>
      </c>
      <c r="C1143" s="360">
        <v>1</v>
      </c>
      <c r="D1143" s="360">
        <v>136603825</v>
      </c>
      <c r="E1143" s="360">
        <v>5012000</v>
      </c>
      <c r="F1143" s="360">
        <v>517000</v>
      </c>
      <c r="G1143" s="360">
        <v>0</v>
      </c>
      <c r="H1143" s="360">
        <v>610316</v>
      </c>
      <c r="I1143" s="360" t="s">
        <v>193</v>
      </c>
      <c r="J1143" s="361">
        <v>76.680000000000007</v>
      </c>
      <c r="L1143" s="360">
        <v>1206401</v>
      </c>
      <c r="P1143" s="360" t="s">
        <v>625</v>
      </c>
      <c r="R1143" s="362" t="s">
        <v>625</v>
      </c>
      <c r="S1143" s="360" t="s">
        <v>626</v>
      </c>
      <c r="T1143" s="360">
        <v>1058</v>
      </c>
      <c r="U1143" s="360" t="s">
        <v>480</v>
      </c>
      <c r="V1143" s="360" t="s">
        <v>317</v>
      </c>
      <c r="W1143" s="360">
        <v>1000</v>
      </c>
    </row>
    <row r="1144" spans="1:23">
      <c r="A1144" s="360" t="s">
        <v>1408</v>
      </c>
      <c r="B1144" s="360">
        <v>2013</v>
      </c>
      <c r="C1144" s="360">
        <v>1</v>
      </c>
      <c r="D1144" s="360">
        <v>136608494</v>
      </c>
      <c r="E1144" s="360">
        <v>5012000</v>
      </c>
      <c r="F1144" s="360">
        <v>517000</v>
      </c>
      <c r="G1144" s="360">
        <v>0</v>
      </c>
      <c r="H1144" s="360">
        <v>610002</v>
      </c>
      <c r="I1144" s="360" t="s">
        <v>188</v>
      </c>
      <c r="J1144" s="361">
        <v>920.16</v>
      </c>
      <c r="L1144" s="360">
        <v>1206401</v>
      </c>
      <c r="P1144" s="360" t="s">
        <v>625</v>
      </c>
      <c r="R1144" s="362" t="s">
        <v>625</v>
      </c>
      <c r="S1144" s="360" t="s">
        <v>626</v>
      </c>
      <c r="T1144" s="360">
        <v>1058</v>
      </c>
      <c r="U1144" s="360" t="s">
        <v>480</v>
      </c>
      <c r="V1144" s="360" t="s">
        <v>317</v>
      </c>
      <c r="W1144" s="360">
        <v>1000</v>
      </c>
    </row>
    <row r="1145" spans="1:23">
      <c r="A1145" s="360" t="s">
        <v>1408</v>
      </c>
      <c r="B1145" s="360">
        <v>2013</v>
      </c>
      <c r="C1145" s="360">
        <v>1</v>
      </c>
      <c r="D1145" s="360">
        <v>136608495</v>
      </c>
      <c r="E1145" s="360">
        <v>5012000</v>
      </c>
      <c r="F1145" s="360">
        <v>517000</v>
      </c>
      <c r="G1145" s="360">
        <v>0</v>
      </c>
      <c r="H1145" s="360">
        <v>610003</v>
      </c>
      <c r="I1145" s="360" t="s">
        <v>189</v>
      </c>
      <c r="J1145" s="361">
        <v>832.68</v>
      </c>
      <c r="L1145" s="360">
        <v>1270671</v>
      </c>
      <c r="P1145" s="360" t="s">
        <v>625</v>
      </c>
      <c r="R1145" s="362" t="s">
        <v>625</v>
      </c>
      <c r="S1145" s="360" t="s">
        <v>626</v>
      </c>
      <c r="T1145" s="360">
        <v>1058</v>
      </c>
      <c r="U1145" s="360" t="s">
        <v>480</v>
      </c>
      <c r="V1145" s="360" t="s">
        <v>317</v>
      </c>
      <c r="W1145" s="360">
        <v>1000</v>
      </c>
    </row>
    <row r="1146" spans="1:23">
      <c r="A1146" s="360" t="s">
        <v>1408</v>
      </c>
      <c r="B1146" s="360">
        <v>2013</v>
      </c>
      <c r="C1146" s="360">
        <v>1</v>
      </c>
      <c r="D1146" s="360">
        <v>136608496</v>
      </c>
      <c r="E1146" s="360">
        <v>5012000</v>
      </c>
      <c r="F1146" s="360">
        <v>517000</v>
      </c>
      <c r="G1146" s="360">
        <v>0</v>
      </c>
      <c r="H1146" s="360">
        <v>610003</v>
      </c>
      <c r="I1146" s="360" t="s">
        <v>189</v>
      </c>
      <c r="J1146" s="361">
        <v>832.68</v>
      </c>
      <c r="L1146" s="360">
        <v>1270671</v>
      </c>
      <c r="P1146" s="360" t="s">
        <v>625</v>
      </c>
      <c r="R1146" s="362" t="s">
        <v>625</v>
      </c>
      <c r="S1146" s="360" t="s">
        <v>626</v>
      </c>
      <c r="T1146" s="360">
        <v>1058</v>
      </c>
      <c r="U1146" s="360" t="s">
        <v>480</v>
      </c>
      <c r="V1146" s="360" t="s">
        <v>317</v>
      </c>
      <c r="W1146" s="360">
        <v>1000</v>
      </c>
    </row>
    <row r="1147" spans="1:23">
      <c r="A1147" s="360" t="s">
        <v>1408</v>
      </c>
      <c r="B1147" s="360">
        <v>2013</v>
      </c>
      <c r="C1147" s="360">
        <v>1</v>
      </c>
      <c r="D1147" s="360">
        <v>136608497</v>
      </c>
      <c r="E1147" s="360">
        <v>5012000</v>
      </c>
      <c r="F1147" s="360">
        <v>517000</v>
      </c>
      <c r="G1147" s="360">
        <v>0</v>
      </c>
      <c r="H1147" s="360">
        <v>610003</v>
      </c>
      <c r="I1147" s="360" t="s">
        <v>189</v>
      </c>
      <c r="J1147" s="361">
        <v>832.68</v>
      </c>
      <c r="L1147" s="360">
        <v>1206401</v>
      </c>
      <c r="P1147" s="360" t="s">
        <v>625</v>
      </c>
      <c r="R1147" s="362" t="s">
        <v>625</v>
      </c>
      <c r="S1147" s="360" t="s">
        <v>626</v>
      </c>
      <c r="T1147" s="360">
        <v>1058</v>
      </c>
      <c r="U1147" s="360" t="s">
        <v>480</v>
      </c>
      <c r="V1147" s="360" t="s">
        <v>317</v>
      </c>
      <c r="W1147" s="360">
        <v>1000</v>
      </c>
    </row>
    <row r="1148" spans="1:23">
      <c r="A1148" s="360" t="s">
        <v>1408</v>
      </c>
      <c r="B1148" s="360">
        <v>2013</v>
      </c>
      <c r="C1148" s="360">
        <v>1</v>
      </c>
      <c r="D1148" s="360">
        <v>136608498</v>
      </c>
      <c r="E1148" s="360">
        <v>5012000</v>
      </c>
      <c r="F1148" s="360">
        <v>517000</v>
      </c>
      <c r="G1148" s="360">
        <v>0</v>
      </c>
      <c r="H1148" s="360">
        <v>610003</v>
      </c>
      <c r="I1148" s="360" t="s">
        <v>189</v>
      </c>
      <c r="J1148" s="361">
        <v>832.68</v>
      </c>
      <c r="L1148" s="360">
        <v>1206401</v>
      </c>
      <c r="P1148" s="360" t="s">
        <v>625</v>
      </c>
      <c r="R1148" s="362" t="s">
        <v>625</v>
      </c>
      <c r="S1148" s="360" t="s">
        <v>626</v>
      </c>
      <c r="T1148" s="360">
        <v>1058</v>
      </c>
      <c r="U1148" s="360" t="s">
        <v>480</v>
      </c>
      <c r="V1148" s="360" t="s">
        <v>317</v>
      </c>
      <c r="W1148" s="360">
        <v>1000</v>
      </c>
    </row>
    <row r="1149" spans="1:23">
      <c r="A1149" s="360" t="s">
        <v>1408</v>
      </c>
      <c r="B1149" s="360">
        <v>2013</v>
      </c>
      <c r="C1149" s="360">
        <v>1</v>
      </c>
      <c r="D1149" s="360">
        <v>136608499</v>
      </c>
      <c r="E1149" s="360">
        <v>5012000</v>
      </c>
      <c r="F1149" s="360">
        <v>517000</v>
      </c>
      <c r="G1149" s="360">
        <v>0</v>
      </c>
      <c r="H1149" s="360">
        <v>610002</v>
      </c>
      <c r="I1149" s="360" t="s">
        <v>188</v>
      </c>
      <c r="J1149" s="361">
        <v>613.44000000000005</v>
      </c>
      <c r="L1149" s="360">
        <v>1206401</v>
      </c>
      <c r="P1149" s="360" t="s">
        <v>625</v>
      </c>
      <c r="R1149" s="362" t="s">
        <v>625</v>
      </c>
      <c r="S1149" s="360" t="s">
        <v>626</v>
      </c>
      <c r="T1149" s="360">
        <v>1058</v>
      </c>
      <c r="U1149" s="360" t="s">
        <v>480</v>
      </c>
      <c r="V1149" s="360" t="s">
        <v>317</v>
      </c>
      <c r="W1149" s="360">
        <v>1000</v>
      </c>
    </row>
    <row r="1150" spans="1:23">
      <c r="A1150" s="360" t="s">
        <v>1408</v>
      </c>
      <c r="B1150" s="360">
        <v>2013</v>
      </c>
      <c r="C1150" s="360">
        <v>1</v>
      </c>
      <c r="D1150" s="360">
        <v>136618668</v>
      </c>
      <c r="E1150" s="360">
        <v>5012000</v>
      </c>
      <c r="F1150" s="360">
        <v>517000</v>
      </c>
      <c r="G1150" s="360">
        <v>0</v>
      </c>
      <c r="H1150" s="360">
        <v>610316</v>
      </c>
      <c r="I1150" s="360" t="s">
        <v>193</v>
      </c>
      <c r="J1150" s="361">
        <v>-383.4</v>
      </c>
      <c r="L1150" s="360">
        <v>1206401</v>
      </c>
      <c r="P1150" s="360" t="s">
        <v>625</v>
      </c>
      <c r="R1150" s="362" t="s">
        <v>625</v>
      </c>
      <c r="S1150" s="360" t="s">
        <v>626</v>
      </c>
      <c r="T1150" s="360">
        <v>1058</v>
      </c>
      <c r="U1150" s="360" t="s">
        <v>480</v>
      </c>
      <c r="V1150" s="360" t="s">
        <v>317</v>
      </c>
      <c r="W1150" s="360">
        <v>1000</v>
      </c>
    </row>
    <row r="1151" spans="1:23">
      <c r="A1151" s="360" t="s">
        <v>1408</v>
      </c>
      <c r="B1151" s="360">
        <v>2013</v>
      </c>
      <c r="C1151" s="360">
        <v>1</v>
      </c>
      <c r="D1151" s="360">
        <v>136620411</v>
      </c>
      <c r="E1151" s="360">
        <v>5012000</v>
      </c>
      <c r="F1151" s="360">
        <v>517000</v>
      </c>
      <c r="G1151" s="360">
        <v>0</v>
      </c>
      <c r="H1151" s="360">
        <v>610002</v>
      </c>
      <c r="I1151" s="360" t="s">
        <v>188</v>
      </c>
      <c r="J1151" s="361">
        <v>383.4</v>
      </c>
      <c r="L1151" s="360">
        <v>1206401</v>
      </c>
      <c r="P1151" s="360" t="s">
        <v>625</v>
      </c>
      <c r="R1151" s="362" t="s">
        <v>625</v>
      </c>
      <c r="S1151" s="360" t="s">
        <v>626</v>
      </c>
      <c r="T1151" s="360">
        <v>1058</v>
      </c>
      <c r="U1151" s="360" t="s">
        <v>480</v>
      </c>
      <c r="V1151" s="360" t="s">
        <v>317</v>
      </c>
      <c r="W1151" s="360">
        <v>1000</v>
      </c>
    </row>
    <row r="1152" spans="1:23">
      <c r="A1152" s="360" t="s">
        <v>1408</v>
      </c>
      <c r="B1152" s="360">
        <v>2013</v>
      </c>
      <c r="C1152" s="360">
        <v>1</v>
      </c>
      <c r="D1152" s="360">
        <v>136620412</v>
      </c>
      <c r="E1152" s="360">
        <v>5012000</v>
      </c>
      <c r="F1152" s="360">
        <v>517000</v>
      </c>
      <c r="G1152" s="360">
        <v>0</v>
      </c>
      <c r="H1152" s="360">
        <v>610316</v>
      </c>
      <c r="I1152" s="360" t="s">
        <v>193</v>
      </c>
      <c r="J1152" s="361">
        <v>460.08</v>
      </c>
      <c r="L1152" s="360">
        <v>1206401</v>
      </c>
      <c r="P1152" s="360" t="s">
        <v>625</v>
      </c>
      <c r="R1152" s="362" t="s">
        <v>625</v>
      </c>
      <c r="S1152" s="360" t="s">
        <v>626</v>
      </c>
      <c r="T1152" s="360">
        <v>1058</v>
      </c>
      <c r="U1152" s="360" t="s">
        <v>480</v>
      </c>
      <c r="V1152" s="360" t="s">
        <v>317</v>
      </c>
      <c r="W1152" s="360">
        <v>1000</v>
      </c>
    </row>
    <row r="1153" spans="1:23">
      <c r="A1153" s="360" t="s">
        <v>1408</v>
      </c>
      <c r="B1153" s="360">
        <v>2013</v>
      </c>
      <c r="C1153" s="360">
        <v>1</v>
      </c>
      <c r="D1153" s="360">
        <v>136620413</v>
      </c>
      <c r="E1153" s="360">
        <v>5012000</v>
      </c>
      <c r="F1153" s="360">
        <v>517000</v>
      </c>
      <c r="G1153" s="360">
        <v>0</v>
      </c>
      <c r="H1153" s="360">
        <v>610316</v>
      </c>
      <c r="I1153" s="360" t="s">
        <v>193</v>
      </c>
      <c r="J1153" s="361">
        <v>76.680000000000007</v>
      </c>
      <c r="L1153" s="360">
        <v>1206401</v>
      </c>
      <c r="P1153" s="360" t="s">
        <v>625</v>
      </c>
      <c r="R1153" s="362" t="s">
        <v>625</v>
      </c>
      <c r="S1153" s="360" t="s">
        <v>626</v>
      </c>
      <c r="T1153" s="360">
        <v>1058</v>
      </c>
      <c r="U1153" s="360" t="s">
        <v>480</v>
      </c>
      <c r="V1153" s="360" t="s">
        <v>317</v>
      </c>
      <c r="W1153" s="360">
        <v>1000</v>
      </c>
    </row>
    <row r="1154" spans="1:23">
      <c r="A1154" s="360" t="s">
        <v>1408</v>
      </c>
      <c r="B1154" s="360">
        <v>2013</v>
      </c>
      <c r="C1154" s="360">
        <v>1</v>
      </c>
      <c r="D1154" s="360">
        <v>136627930</v>
      </c>
      <c r="E1154" s="360">
        <v>5012000</v>
      </c>
      <c r="F1154" s="360">
        <v>517000</v>
      </c>
      <c r="G1154" s="360">
        <v>0</v>
      </c>
      <c r="H1154" s="360">
        <v>610003</v>
      </c>
      <c r="I1154" s="360" t="s">
        <v>189</v>
      </c>
      <c r="J1154" s="361">
        <v>832.68</v>
      </c>
      <c r="L1154" s="360">
        <v>1270671</v>
      </c>
      <c r="P1154" s="360" t="s">
        <v>625</v>
      </c>
      <c r="R1154" s="362" t="s">
        <v>625</v>
      </c>
      <c r="S1154" s="360" t="s">
        <v>626</v>
      </c>
      <c r="T1154" s="360">
        <v>1058</v>
      </c>
      <c r="U1154" s="360" t="s">
        <v>480</v>
      </c>
      <c r="V1154" s="360" t="s">
        <v>317</v>
      </c>
      <c r="W1154" s="360">
        <v>1000</v>
      </c>
    </row>
    <row r="1155" spans="1:23">
      <c r="A1155" s="360" t="s">
        <v>1408</v>
      </c>
      <c r="B1155" s="360">
        <v>2013</v>
      </c>
      <c r="C1155" s="360">
        <v>1</v>
      </c>
      <c r="D1155" s="360">
        <v>136627931</v>
      </c>
      <c r="E1155" s="360">
        <v>5012000</v>
      </c>
      <c r="F1155" s="360">
        <v>517000</v>
      </c>
      <c r="G1155" s="360">
        <v>0</v>
      </c>
      <c r="H1155" s="360">
        <v>610003</v>
      </c>
      <c r="I1155" s="360" t="s">
        <v>189</v>
      </c>
      <c r="J1155" s="361">
        <v>832.68</v>
      </c>
      <c r="L1155" s="360">
        <v>1206401</v>
      </c>
      <c r="P1155" s="360" t="s">
        <v>625</v>
      </c>
      <c r="R1155" s="362" t="s">
        <v>625</v>
      </c>
      <c r="S1155" s="360" t="s">
        <v>626</v>
      </c>
      <c r="T1155" s="360">
        <v>1058</v>
      </c>
      <c r="U1155" s="360" t="s">
        <v>480</v>
      </c>
      <c r="V1155" s="360" t="s">
        <v>317</v>
      </c>
      <c r="W1155" s="360">
        <v>1000</v>
      </c>
    </row>
    <row r="1156" spans="1:23">
      <c r="A1156" s="360" t="s">
        <v>1408</v>
      </c>
      <c r="B1156" s="360">
        <v>2013</v>
      </c>
      <c r="C1156" s="360">
        <v>1</v>
      </c>
      <c r="D1156" s="360">
        <v>136628057</v>
      </c>
      <c r="E1156" s="360">
        <v>5012000</v>
      </c>
      <c r="F1156" s="360">
        <v>517000</v>
      </c>
      <c r="G1156" s="360">
        <v>0</v>
      </c>
      <c r="H1156" s="360">
        <v>610002</v>
      </c>
      <c r="I1156" s="360" t="s">
        <v>188</v>
      </c>
      <c r="J1156" s="361">
        <v>306.72000000000003</v>
      </c>
      <c r="L1156" s="360">
        <v>36628171</v>
      </c>
      <c r="P1156" s="360" t="s">
        <v>625</v>
      </c>
      <c r="R1156" s="362" t="s">
        <v>625</v>
      </c>
      <c r="S1156" s="360" t="s">
        <v>626</v>
      </c>
      <c r="T1156" s="360">
        <v>1058</v>
      </c>
      <c r="U1156" s="360" t="s">
        <v>480</v>
      </c>
      <c r="V1156" s="360" t="s">
        <v>317</v>
      </c>
      <c r="W1156" s="360">
        <v>1000</v>
      </c>
    </row>
    <row r="1157" spans="1:23">
      <c r="A1157" s="360" t="s">
        <v>1408</v>
      </c>
      <c r="B1157" s="360">
        <v>2013</v>
      </c>
      <c r="C1157" s="360">
        <v>1</v>
      </c>
      <c r="D1157" s="360">
        <v>136645102</v>
      </c>
      <c r="E1157" s="360">
        <v>5012000</v>
      </c>
      <c r="F1157" s="360">
        <v>517000</v>
      </c>
      <c r="G1157" s="360">
        <v>0</v>
      </c>
      <c r="H1157" s="360">
        <v>610002</v>
      </c>
      <c r="I1157" s="360" t="s">
        <v>188</v>
      </c>
      <c r="J1157" s="361">
        <v>-383.4</v>
      </c>
      <c r="L1157" s="360">
        <v>1206401</v>
      </c>
      <c r="P1157" s="360" t="s">
        <v>625</v>
      </c>
      <c r="R1157" s="362" t="s">
        <v>625</v>
      </c>
      <c r="S1157" s="360" t="s">
        <v>626</v>
      </c>
      <c r="T1157" s="360">
        <v>1058</v>
      </c>
      <c r="U1157" s="360" t="s">
        <v>480</v>
      </c>
      <c r="V1157" s="360" t="s">
        <v>317</v>
      </c>
      <c r="W1157" s="360">
        <v>1000</v>
      </c>
    </row>
    <row r="1158" spans="1:23">
      <c r="A1158" s="360" t="s">
        <v>1408</v>
      </c>
      <c r="B1158" s="360">
        <v>2013</v>
      </c>
      <c r="C1158" s="360">
        <v>1</v>
      </c>
      <c r="D1158" s="360">
        <v>136647679</v>
      </c>
      <c r="E1158" s="360">
        <v>5012000</v>
      </c>
      <c r="F1158" s="360">
        <v>517000</v>
      </c>
      <c r="G1158" s="360">
        <v>0</v>
      </c>
      <c r="H1158" s="360">
        <v>610316</v>
      </c>
      <c r="I1158" s="360" t="s">
        <v>193</v>
      </c>
      <c r="J1158" s="361">
        <v>383.4</v>
      </c>
      <c r="L1158" s="360">
        <v>1206401</v>
      </c>
      <c r="P1158" s="360" t="s">
        <v>625</v>
      </c>
      <c r="R1158" s="362" t="s">
        <v>625</v>
      </c>
      <c r="S1158" s="360" t="s">
        <v>626</v>
      </c>
      <c r="T1158" s="360">
        <v>1058</v>
      </c>
      <c r="U1158" s="360" t="s">
        <v>480</v>
      </c>
      <c r="V1158" s="360" t="s">
        <v>317</v>
      </c>
      <c r="W1158" s="360">
        <v>1000</v>
      </c>
    </row>
    <row r="1159" spans="1:23">
      <c r="A1159" s="360" t="s">
        <v>1408</v>
      </c>
      <c r="B1159" s="360">
        <v>2013</v>
      </c>
      <c r="C1159" s="360">
        <v>1</v>
      </c>
      <c r="D1159" s="360">
        <v>136647680</v>
      </c>
      <c r="E1159" s="360">
        <v>5012000</v>
      </c>
      <c r="F1159" s="360">
        <v>517000</v>
      </c>
      <c r="G1159" s="360">
        <v>0</v>
      </c>
      <c r="H1159" s="360">
        <v>610002</v>
      </c>
      <c r="I1159" s="360" t="s">
        <v>188</v>
      </c>
      <c r="J1159" s="361">
        <v>613.44000000000005</v>
      </c>
      <c r="L1159" s="360">
        <v>1206401</v>
      </c>
      <c r="P1159" s="360" t="s">
        <v>625</v>
      </c>
      <c r="R1159" s="362" t="s">
        <v>625</v>
      </c>
      <c r="S1159" s="360" t="s">
        <v>626</v>
      </c>
      <c r="T1159" s="360">
        <v>1058</v>
      </c>
      <c r="U1159" s="360" t="s">
        <v>480</v>
      </c>
      <c r="V1159" s="360" t="s">
        <v>317</v>
      </c>
      <c r="W1159" s="360">
        <v>1000</v>
      </c>
    </row>
    <row r="1160" spans="1:23">
      <c r="A1160" s="360" t="s">
        <v>1408</v>
      </c>
      <c r="B1160" s="360">
        <v>2013</v>
      </c>
      <c r="C1160" s="360">
        <v>1</v>
      </c>
      <c r="D1160" s="360">
        <v>136647681</v>
      </c>
      <c r="E1160" s="360">
        <v>5012000</v>
      </c>
      <c r="F1160" s="360">
        <v>517000</v>
      </c>
      <c r="G1160" s="360">
        <v>0</v>
      </c>
      <c r="H1160" s="360">
        <v>610316</v>
      </c>
      <c r="I1160" s="360" t="s">
        <v>193</v>
      </c>
      <c r="J1160" s="361">
        <v>306.72000000000003</v>
      </c>
      <c r="L1160" s="360">
        <v>1206401</v>
      </c>
      <c r="P1160" s="360" t="s">
        <v>625</v>
      </c>
      <c r="R1160" s="362" t="s">
        <v>625</v>
      </c>
      <c r="S1160" s="360" t="s">
        <v>626</v>
      </c>
      <c r="T1160" s="360">
        <v>1058</v>
      </c>
      <c r="U1160" s="360" t="s">
        <v>480</v>
      </c>
      <c r="V1160" s="360" t="s">
        <v>317</v>
      </c>
      <c r="W1160" s="360">
        <v>1000</v>
      </c>
    </row>
    <row r="1161" spans="1:23">
      <c r="A1161" s="360" t="s">
        <v>1408</v>
      </c>
      <c r="B1161" s="360">
        <v>2013</v>
      </c>
      <c r="C1161" s="360">
        <v>1</v>
      </c>
      <c r="D1161" s="360">
        <v>136649660</v>
      </c>
      <c r="E1161" s="360">
        <v>5012000</v>
      </c>
      <c r="F1161" s="360">
        <v>517000</v>
      </c>
      <c r="G1161" s="360">
        <v>0</v>
      </c>
      <c r="H1161" s="360">
        <v>610002</v>
      </c>
      <c r="I1161" s="360" t="s">
        <v>188</v>
      </c>
      <c r="J1161" s="361">
        <v>920.16</v>
      </c>
      <c r="L1161" s="360">
        <v>1206401</v>
      </c>
      <c r="P1161" s="360" t="s">
        <v>625</v>
      </c>
      <c r="R1161" s="362" t="s">
        <v>625</v>
      </c>
      <c r="S1161" s="360" t="s">
        <v>626</v>
      </c>
      <c r="T1161" s="360">
        <v>1058</v>
      </c>
      <c r="U1161" s="360" t="s">
        <v>480</v>
      </c>
      <c r="V1161" s="360" t="s">
        <v>317</v>
      </c>
      <c r="W1161" s="360">
        <v>1000</v>
      </c>
    </row>
    <row r="1162" spans="1:23">
      <c r="A1162" s="360" t="s">
        <v>1408</v>
      </c>
      <c r="B1162" s="360">
        <v>2013</v>
      </c>
      <c r="C1162" s="360">
        <v>1</v>
      </c>
      <c r="D1162" s="360">
        <v>136649661</v>
      </c>
      <c r="E1162" s="360">
        <v>5012000</v>
      </c>
      <c r="F1162" s="360">
        <v>517000</v>
      </c>
      <c r="G1162" s="360">
        <v>0</v>
      </c>
      <c r="H1162" s="360">
        <v>610002</v>
      </c>
      <c r="I1162" s="360" t="s">
        <v>188</v>
      </c>
      <c r="J1162" s="361">
        <v>920.16</v>
      </c>
      <c r="L1162" s="360">
        <v>1206401</v>
      </c>
      <c r="P1162" s="360" t="s">
        <v>625</v>
      </c>
      <c r="R1162" s="362" t="s">
        <v>625</v>
      </c>
      <c r="S1162" s="360" t="s">
        <v>626</v>
      </c>
      <c r="T1162" s="360">
        <v>1058</v>
      </c>
      <c r="U1162" s="360" t="s">
        <v>480</v>
      </c>
      <c r="V1162" s="360" t="s">
        <v>317</v>
      </c>
      <c r="W1162" s="360">
        <v>1000</v>
      </c>
    </row>
    <row r="1163" spans="1:23">
      <c r="A1163" s="360" t="s">
        <v>1408</v>
      </c>
      <c r="B1163" s="360">
        <v>2013</v>
      </c>
      <c r="C1163" s="360">
        <v>1</v>
      </c>
      <c r="D1163" s="360">
        <v>136649662</v>
      </c>
      <c r="E1163" s="360">
        <v>5012000</v>
      </c>
      <c r="F1163" s="360">
        <v>517000</v>
      </c>
      <c r="G1163" s="360">
        <v>0</v>
      </c>
      <c r="H1163" s="360">
        <v>610316</v>
      </c>
      <c r="I1163" s="360" t="s">
        <v>193</v>
      </c>
      <c r="J1163" s="361">
        <v>920.16</v>
      </c>
      <c r="L1163" s="360">
        <v>1206401</v>
      </c>
      <c r="P1163" s="360" t="s">
        <v>625</v>
      </c>
      <c r="R1163" s="362" t="s">
        <v>625</v>
      </c>
      <c r="S1163" s="360" t="s">
        <v>626</v>
      </c>
      <c r="T1163" s="360">
        <v>1058</v>
      </c>
      <c r="U1163" s="360" t="s">
        <v>480</v>
      </c>
      <c r="V1163" s="360" t="s">
        <v>317</v>
      </c>
      <c r="W1163" s="360">
        <v>1000</v>
      </c>
    </row>
    <row r="1164" spans="1:23">
      <c r="A1164" s="360" t="s">
        <v>1408</v>
      </c>
      <c r="B1164" s="360">
        <v>2013</v>
      </c>
      <c r="C1164" s="360">
        <v>1</v>
      </c>
      <c r="D1164" s="360">
        <v>136649663</v>
      </c>
      <c r="E1164" s="360">
        <v>5012000</v>
      </c>
      <c r="F1164" s="360">
        <v>517000</v>
      </c>
      <c r="G1164" s="360">
        <v>0</v>
      </c>
      <c r="H1164" s="360">
        <v>610319</v>
      </c>
      <c r="I1164" s="360" t="s">
        <v>194</v>
      </c>
      <c r="J1164" s="361">
        <v>832.68</v>
      </c>
      <c r="L1164" s="360">
        <v>1206401</v>
      </c>
      <c r="P1164" s="360" t="s">
        <v>625</v>
      </c>
      <c r="R1164" s="362" t="s">
        <v>625</v>
      </c>
      <c r="S1164" s="360" t="s">
        <v>626</v>
      </c>
      <c r="T1164" s="360">
        <v>1058</v>
      </c>
      <c r="U1164" s="360" t="s">
        <v>480</v>
      </c>
      <c r="V1164" s="360" t="s">
        <v>317</v>
      </c>
      <c r="W1164" s="360">
        <v>1000</v>
      </c>
    </row>
    <row r="1165" spans="1:23">
      <c r="A1165" s="360" t="s">
        <v>1408</v>
      </c>
      <c r="B1165" s="360">
        <v>2013</v>
      </c>
      <c r="C1165" s="360">
        <v>1</v>
      </c>
      <c r="D1165" s="360">
        <v>136649664</v>
      </c>
      <c r="E1165" s="360">
        <v>5012000</v>
      </c>
      <c r="F1165" s="360">
        <v>517000</v>
      </c>
      <c r="G1165" s="360">
        <v>0</v>
      </c>
      <c r="H1165" s="360">
        <v>610002</v>
      </c>
      <c r="I1165" s="360" t="s">
        <v>188</v>
      </c>
      <c r="J1165" s="361">
        <v>920.16</v>
      </c>
      <c r="L1165" s="360">
        <v>1206401</v>
      </c>
      <c r="P1165" s="360" t="s">
        <v>625</v>
      </c>
      <c r="R1165" s="362" t="s">
        <v>625</v>
      </c>
      <c r="S1165" s="360" t="s">
        <v>626</v>
      </c>
      <c r="T1165" s="360">
        <v>1058</v>
      </c>
      <c r="U1165" s="360" t="s">
        <v>480</v>
      </c>
      <c r="V1165" s="360" t="s">
        <v>317</v>
      </c>
      <c r="W1165" s="360">
        <v>1000</v>
      </c>
    </row>
    <row r="1166" spans="1:23">
      <c r="A1166" s="360" t="s">
        <v>1408</v>
      </c>
      <c r="B1166" s="360">
        <v>2013</v>
      </c>
      <c r="C1166" s="360">
        <v>1</v>
      </c>
      <c r="D1166" s="360">
        <v>136208954</v>
      </c>
      <c r="E1166" s="360">
        <v>5012000</v>
      </c>
      <c r="F1166" s="360">
        <v>517000</v>
      </c>
      <c r="G1166" s="360">
        <v>0</v>
      </c>
      <c r="H1166" s="360">
        <v>610304</v>
      </c>
      <c r="I1166" s="360" t="s">
        <v>191</v>
      </c>
      <c r="J1166" s="361">
        <v>597.12</v>
      </c>
      <c r="L1166" s="360">
        <v>1206332</v>
      </c>
      <c r="P1166" s="360" t="s">
        <v>627</v>
      </c>
      <c r="R1166" s="362" t="s">
        <v>627</v>
      </c>
      <c r="S1166" s="360" t="s">
        <v>628</v>
      </c>
      <c r="T1166" s="360">
        <v>1058</v>
      </c>
      <c r="U1166" s="360" t="s">
        <v>480</v>
      </c>
      <c r="V1166" s="360" t="s">
        <v>317</v>
      </c>
      <c r="W1166" s="360">
        <v>1000</v>
      </c>
    </row>
    <row r="1167" spans="1:23">
      <c r="A1167" s="360" t="s">
        <v>1408</v>
      </c>
      <c r="B1167" s="360">
        <v>2013</v>
      </c>
      <c r="C1167" s="360">
        <v>1</v>
      </c>
      <c r="D1167" s="360">
        <v>136266100</v>
      </c>
      <c r="E1167" s="360">
        <v>5012000</v>
      </c>
      <c r="F1167" s="360">
        <v>517000</v>
      </c>
      <c r="G1167" s="360">
        <v>0</v>
      </c>
      <c r="H1167" s="360">
        <v>610304</v>
      </c>
      <c r="I1167" s="360" t="s">
        <v>191</v>
      </c>
      <c r="J1167" s="361">
        <v>-597.12</v>
      </c>
      <c r="L1167" s="360">
        <v>1206332</v>
      </c>
      <c r="P1167" s="360" t="s">
        <v>627</v>
      </c>
      <c r="R1167" s="362" t="s">
        <v>627</v>
      </c>
      <c r="S1167" s="360" t="s">
        <v>628</v>
      </c>
      <c r="T1167" s="360">
        <v>1058</v>
      </c>
      <c r="U1167" s="360" t="s">
        <v>480</v>
      </c>
      <c r="V1167" s="360" t="s">
        <v>317</v>
      </c>
      <c r="W1167" s="360">
        <v>1000</v>
      </c>
    </row>
    <row r="1168" spans="1:23">
      <c r="A1168" s="360" t="s">
        <v>1408</v>
      </c>
      <c r="B1168" s="360">
        <v>2013</v>
      </c>
      <c r="C1168" s="360">
        <v>1</v>
      </c>
      <c r="D1168" s="360">
        <v>136267693</v>
      </c>
      <c r="E1168" s="360">
        <v>5012000</v>
      </c>
      <c r="F1168" s="360">
        <v>517000</v>
      </c>
      <c r="G1168" s="360">
        <v>0</v>
      </c>
      <c r="H1168" s="360">
        <v>610304</v>
      </c>
      <c r="I1168" s="360" t="s">
        <v>191</v>
      </c>
      <c r="J1168" s="361">
        <v>597.12</v>
      </c>
      <c r="L1168" s="360">
        <v>1206332</v>
      </c>
      <c r="P1168" s="360" t="s">
        <v>627</v>
      </c>
      <c r="R1168" s="362" t="s">
        <v>627</v>
      </c>
      <c r="S1168" s="360" t="s">
        <v>628</v>
      </c>
      <c r="T1168" s="360">
        <v>1058</v>
      </c>
      <c r="U1168" s="360" t="s">
        <v>480</v>
      </c>
      <c r="V1168" s="360" t="s">
        <v>317</v>
      </c>
      <c r="W1168" s="360">
        <v>1000</v>
      </c>
    </row>
    <row r="1169" spans="1:23">
      <c r="A1169" s="360" t="s">
        <v>1408</v>
      </c>
      <c r="B1169" s="360">
        <v>2013</v>
      </c>
      <c r="C1169" s="360">
        <v>1</v>
      </c>
      <c r="D1169" s="360">
        <v>136598956</v>
      </c>
      <c r="E1169" s="360">
        <v>5012000</v>
      </c>
      <c r="F1169" s="360">
        <v>517000</v>
      </c>
      <c r="G1169" s="360">
        <v>0</v>
      </c>
      <c r="H1169" s="360">
        <v>610304</v>
      </c>
      <c r="I1169" s="360" t="s">
        <v>191</v>
      </c>
      <c r="J1169" s="361">
        <v>597.12</v>
      </c>
      <c r="L1169" s="360">
        <v>1206332</v>
      </c>
      <c r="P1169" s="360" t="s">
        <v>627</v>
      </c>
      <c r="R1169" s="362" t="s">
        <v>627</v>
      </c>
      <c r="S1169" s="360" t="s">
        <v>628</v>
      </c>
      <c r="T1169" s="360">
        <v>1058</v>
      </c>
      <c r="U1169" s="360" t="s">
        <v>480</v>
      </c>
      <c r="V1169" s="360" t="s">
        <v>317</v>
      </c>
      <c r="W1169" s="360">
        <v>1000</v>
      </c>
    </row>
    <row r="1170" spans="1:23">
      <c r="A1170" s="360" t="s">
        <v>1408</v>
      </c>
      <c r="B1170" s="360">
        <v>2013</v>
      </c>
      <c r="C1170" s="360">
        <v>1</v>
      </c>
      <c r="D1170" s="360">
        <v>136647688</v>
      </c>
      <c r="E1170" s="360">
        <v>5012000</v>
      </c>
      <c r="F1170" s="360">
        <v>517000</v>
      </c>
      <c r="G1170" s="360">
        <v>0</v>
      </c>
      <c r="H1170" s="360">
        <v>610304</v>
      </c>
      <c r="I1170" s="360" t="s">
        <v>191</v>
      </c>
      <c r="J1170" s="361">
        <v>597.12</v>
      </c>
      <c r="L1170" s="360">
        <v>1206332</v>
      </c>
      <c r="P1170" s="360" t="s">
        <v>627</v>
      </c>
      <c r="R1170" s="362" t="s">
        <v>627</v>
      </c>
      <c r="S1170" s="360" t="s">
        <v>628</v>
      </c>
      <c r="T1170" s="360">
        <v>1058</v>
      </c>
      <c r="U1170" s="360" t="s">
        <v>480</v>
      </c>
      <c r="V1170" s="360" t="s">
        <v>317</v>
      </c>
      <c r="W1170" s="360">
        <v>1000</v>
      </c>
    </row>
    <row r="1171" spans="1:23">
      <c r="A1171" s="360" t="s">
        <v>1408</v>
      </c>
      <c r="B1171" s="360">
        <v>2013</v>
      </c>
      <c r="C1171" s="360">
        <v>1</v>
      </c>
      <c r="D1171" s="360">
        <v>136143121</v>
      </c>
      <c r="E1171" s="360">
        <v>5012000</v>
      </c>
      <c r="F1171" s="360">
        <v>517000</v>
      </c>
      <c r="G1171" s="360">
        <v>0</v>
      </c>
      <c r="H1171" s="360">
        <v>516460</v>
      </c>
      <c r="I1171" s="360" t="s">
        <v>137</v>
      </c>
      <c r="J1171" s="361">
        <v>2.06</v>
      </c>
      <c r="K1171" s="360" t="s">
        <v>494</v>
      </c>
      <c r="L1171" s="360">
        <v>5001076217</v>
      </c>
      <c r="M1171" s="360">
        <v>110231</v>
      </c>
      <c r="N1171" s="360" t="s">
        <v>519</v>
      </c>
      <c r="P1171" s="360" t="s">
        <v>629</v>
      </c>
      <c r="R1171" s="362" t="s">
        <v>629</v>
      </c>
      <c r="S1171" s="360" t="s">
        <v>630</v>
      </c>
      <c r="T1171" s="360">
        <v>1058</v>
      </c>
      <c r="U1171" s="360" t="s">
        <v>480</v>
      </c>
      <c r="V1171" s="360" t="s">
        <v>317</v>
      </c>
      <c r="W1171" s="360">
        <v>1000</v>
      </c>
    </row>
    <row r="1172" spans="1:23">
      <c r="A1172" s="360" t="s">
        <v>1408</v>
      </c>
      <c r="B1172" s="360">
        <v>2013</v>
      </c>
      <c r="C1172" s="360">
        <v>1</v>
      </c>
      <c r="D1172" s="360">
        <v>136144082</v>
      </c>
      <c r="E1172" s="360">
        <v>5012000</v>
      </c>
      <c r="F1172" s="360">
        <v>517000</v>
      </c>
      <c r="G1172" s="360">
        <v>0</v>
      </c>
      <c r="H1172" s="360">
        <v>516460</v>
      </c>
      <c r="I1172" s="360" t="s">
        <v>137</v>
      </c>
      <c r="J1172" s="361">
        <v>2.39</v>
      </c>
      <c r="K1172" s="360" t="s">
        <v>494</v>
      </c>
      <c r="L1172" s="360">
        <v>5001076218</v>
      </c>
      <c r="M1172" s="360">
        <v>110231</v>
      </c>
      <c r="N1172" s="360" t="s">
        <v>519</v>
      </c>
      <c r="P1172" s="360" t="s">
        <v>629</v>
      </c>
      <c r="R1172" s="362" t="s">
        <v>629</v>
      </c>
      <c r="S1172" s="360" t="s">
        <v>630</v>
      </c>
      <c r="T1172" s="360">
        <v>1058</v>
      </c>
      <c r="U1172" s="360" t="s">
        <v>480</v>
      </c>
      <c r="V1172" s="360" t="s">
        <v>317</v>
      </c>
      <c r="W1172" s="360">
        <v>1000</v>
      </c>
    </row>
    <row r="1173" spans="1:23">
      <c r="A1173" s="360" t="s">
        <v>1408</v>
      </c>
      <c r="B1173" s="360">
        <v>2013</v>
      </c>
      <c r="C1173" s="360">
        <v>1</v>
      </c>
      <c r="D1173" s="360">
        <v>136144425</v>
      </c>
      <c r="E1173" s="360">
        <v>5012000</v>
      </c>
      <c r="F1173" s="360">
        <v>517000</v>
      </c>
      <c r="G1173" s="360">
        <v>0</v>
      </c>
      <c r="H1173" s="360">
        <v>516460</v>
      </c>
      <c r="I1173" s="360" t="s">
        <v>137</v>
      </c>
      <c r="J1173" s="361">
        <v>187.56</v>
      </c>
      <c r="K1173" s="360" t="s">
        <v>494</v>
      </c>
      <c r="L1173" s="360">
        <v>5001076219</v>
      </c>
      <c r="M1173" s="360">
        <v>110231</v>
      </c>
      <c r="N1173" s="360" t="s">
        <v>519</v>
      </c>
      <c r="P1173" s="360" t="s">
        <v>629</v>
      </c>
      <c r="R1173" s="362" t="s">
        <v>629</v>
      </c>
      <c r="S1173" s="360" t="s">
        <v>630</v>
      </c>
      <c r="T1173" s="360">
        <v>1058</v>
      </c>
      <c r="U1173" s="360" t="s">
        <v>480</v>
      </c>
      <c r="V1173" s="360" t="s">
        <v>317</v>
      </c>
      <c r="W1173" s="360">
        <v>1000</v>
      </c>
    </row>
    <row r="1174" spans="1:23">
      <c r="A1174" s="360" t="s">
        <v>1408</v>
      </c>
      <c r="B1174" s="360">
        <v>2013</v>
      </c>
      <c r="C1174" s="360">
        <v>1</v>
      </c>
      <c r="D1174" s="360">
        <v>136516571</v>
      </c>
      <c r="E1174" s="360">
        <v>5012000</v>
      </c>
      <c r="F1174" s="360">
        <v>517000</v>
      </c>
      <c r="G1174" s="360">
        <v>0</v>
      </c>
      <c r="H1174" s="360">
        <v>516460</v>
      </c>
      <c r="I1174" s="360" t="s">
        <v>137</v>
      </c>
      <c r="J1174" s="361">
        <v>7.0000000000000007E-2</v>
      </c>
      <c r="L1174" s="360">
        <v>5601997894</v>
      </c>
      <c r="M1174" s="360">
        <v>110231</v>
      </c>
      <c r="N1174" s="360" t="s">
        <v>519</v>
      </c>
      <c r="P1174" s="360" t="s">
        <v>629</v>
      </c>
      <c r="R1174" s="362" t="s">
        <v>629</v>
      </c>
      <c r="S1174" s="360" t="s">
        <v>630</v>
      </c>
      <c r="T1174" s="360">
        <v>1058</v>
      </c>
      <c r="U1174" s="360" t="s">
        <v>480</v>
      </c>
      <c r="V1174" s="360" t="s">
        <v>317</v>
      </c>
      <c r="W1174" s="360">
        <v>1000</v>
      </c>
    </row>
    <row r="1175" spans="1:23">
      <c r="A1175" s="360" t="s">
        <v>1408</v>
      </c>
      <c r="B1175" s="360">
        <v>2013</v>
      </c>
      <c r="C1175" s="360">
        <v>1</v>
      </c>
      <c r="D1175" s="360">
        <v>136516571</v>
      </c>
      <c r="E1175" s="360">
        <v>5012000</v>
      </c>
      <c r="F1175" s="360">
        <v>517000</v>
      </c>
      <c r="G1175" s="360">
        <v>0</v>
      </c>
      <c r="H1175" s="360">
        <v>516460</v>
      </c>
      <c r="I1175" s="360" t="s">
        <v>137</v>
      </c>
      <c r="J1175" s="361">
        <v>0.01</v>
      </c>
      <c r="L1175" s="360">
        <v>5601997894</v>
      </c>
      <c r="M1175" s="360">
        <v>110231</v>
      </c>
      <c r="N1175" s="360" t="s">
        <v>519</v>
      </c>
      <c r="P1175" s="360" t="s">
        <v>629</v>
      </c>
      <c r="R1175" s="362" t="s">
        <v>629</v>
      </c>
      <c r="S1175" s="360" t="s">
        <v>630</v>
      </c>
      <c r="T1175" s="360">
        <v>1058</v>
      </c>
      <c r="U1175" s="360" t="s">
        <v>480</v>
      </c>
      <c r="V1175" s="360" t="s">
        <v>317</v>
      </c>
      <c r="W1175" s="360">
        <v>1000</v>
      </c>
    </row>
    <row r="1176" spans="1:23">
      <c r="A1176" s="360" t="s">
        <v>1408</v>
      </c>
      <c r="B1176" s="360">
        <v>2013</v>
      </c>
      <c r="C1176" s="360">
        <v>1</v>
      </c>
      <c r="D1176" s="360">
        <v>136516341</v>
      </c>
      <c r="E1176" s="360">
        <v>5012000</v>
      </c>
      <c r="F1176" s="360">
        <v>517000</v>
      </c>
      <c r="G1176" s="360">
        <v>0</v>
      </c>
      <c r="H1176" s="360">
        <v>516460</v>
      </c>
      <c r="I1176" s="360" t="s">
        <v>137</v>
      </c>
      <c r="J1176" s="361">
        <v>1.77</v>
      </c>
      <c r="L1176" s="360">
        <v>5601998041</v>
      </c>
      <c r="M1176" s="360">
        <v>110231</v>
      </c>
      <c r="N1176" s="360" t="s">
        <v>519</v>
      </c>
      <c r="P1176" s="360" t="s">
        <v>629</v>
      </c>
      <c r="R1176" s="362" t="s">
        <v>629</v>
      </c>
      <c r="S1176" s="360" t="s">
        <v>630</v>
      </c>
      <c r="T1176" s="360">
        <v>1058</v>
      </c>
      <c r="U1176" s="360" t="s">
        <v>480</v>
      </c>
      <c r="V1176" s="360" t="s">
        <v>317</v>
      </c>
      <c r="W1176" s="360">
        <v>1000</v>
      </c>
    </row>
    <row r="1177" spans="1:23">
      <c r="A1177" s="360" t="s">
        <v>1408</v>
      </c>
      <c r="B1177" s="360">
        <v>2013</v>
      </c>
      <c r="C1177" s="360">
        <v>1</v>
      </c>
      <c r="D1177" s="360">
        <v>136608505</v>
      </c>
      <c r="E1177" s="360">
        <v>5012000</v>
      </c>
      <c r="F1177" s="360">
        <v>517000</v>
      </c>
      <c r="G1177" s="360">
        <v>0</v>
      </c>
      <c r="H1177" s="360">
        <v>610304</v>
      </c>
      <c r="I1177" s="360" t="s">
        <v>191</v>
      </c>
      <c r="J1177" s="361">
        <v>597.12</v>
      </c>
      <c r="L1177" s="360">
        <v>1206335</v>
      </c>
      <c r="P1177" s="360" t="s">
        <v>629</v>
      </c>
      <c r="R1177" s="362" t="s">
        <v>629</v>
      </c>
      <c r="S1177" s="360" t="s">
        <v>630</v>
      </c>
      <c r="T1177" s="360">
        <v>1058</v>
      </c>
      <c r="U1177" s="360" t="s">
        <v>480</v>
      </c>
      <c r="V1177" s="360" t="s">
        <v>317</v>
      </c>
      <c r="W1177" s="360">
        <v>1000</v>
      </c>
    </row>
    <row r="1178" spans="1:23">
      <c r="A1178" s="360" t="s">
        <v>1408</v>
      </c>
      <c r="B1178" s="360">
        <v>2013</v>
      </c>
      <c r="C1178" s="360">
        <v>1</v>
      </c>
      <c r="D1178" s="360">
        <v>135629283</v>
      </c>
      <c r="E1178" s="360">
        <v>5012000</v>
      </c>
      <c r="F1178" s="360">
        <v>517000</v>
      </c>
      <c r="G1178" s="360">
        <v>0</v>
      </c>
      <c r="H1178" s="360">
        <v>516460</v>
      </c>
      <c r="I1178" s="360" t="s">
        <v>137</v>
      </c>
      <c r="J1178" s="361">
        <v>2481.42</v>
      </c>
      <c r="K1178" s="360" t="s">
        <v>494</v>
      </c>
      <c r="L1178" s="360">
        <v>5001075276</v>
      </c>
      <c r="M1178" s="360">
        <v>108009</v>
      </c>
      <c r="N1178" s="360" t="s">
        <v>1925</v>
      </c>
      <c r="P1178" s="360" t="s">
        <v>632</v>
      </c>
      <c r="R1178" s="362" t="s">
        <v>632</v>
      </c>
      <c r="S1178" s="360" t="s">
        <v>631</v>
      </c>
      <c r="T1178" s="360">
        <v>1058</v>
      </c>
      <c r="U1178" s="360" t="s">
        <v>480</v>
      </c>
      <c r="V1178" s="360" t="s">
        <v>317</v>
      </c>
      <c r="W1178" s="360">
        <v>1000</v>
      </c>
    </row>
    <row r="1179" spans="1:23">
      <c r="A1179" s="360" t="s">
        <v>1408</v>
      </c>
      <c r="B1179" s="360">
        <v>2013</v>
      </c>
      <c r="C1179" s="360">
        <v>1</v>
      </c>
      <c r="D1179" s="360">
        <v>135629284</v>
      </c>
      <c r="E1179" s="360">
        <v>5012000</v>
      </c>
      <c r="F1179" s="360">
        <v>517000</v>
      </c>
      <c r="G1179" s="360">
        <v>0</v>
      </c>
      <c r="H1179" s="360">
        <v>516460</v>
      </c>
      <c r="I1179" s="360" t="s">
        <v>137</v>
      </c>
      <c r="J1179" s="361">
        <v>3162.13</v>
      </c>
      <c r="K1179" s="360" t="s">
        <v>494</v>
      </c>
      <c r="L1179" s="360">
        <v>5001075277</v>
      </c>
      <c r="M1179" s="360">
        <v>108009</v>
      </c>
      <c r="N1179" s="360" t="s">
        <v>1925</v>
      </c>
      <c r="P1179" s="360" t="s">
        <v>632</v>
      </c>
      <c r="R1179" s="362" t="s">
        <v>632</v>
      </c>
      <c r="S1179" s="360" t="s">
        <v>631</v>
      </c>
      <c r="T1179" s="360">
        <v>1058</v>
      </c>
      <c r="U1179" s="360" t="s">
        <v>480</v>
      </c>
      <c r="V1179" s="360" t="s">
        <v>317</v>
      </c>
      <c r="W1179" s="360">
        <v>1000</v>
      </c>
    </row>
    <row r="1180" spans="1:23">
      <c r="A1180" s="360" t="s">
        <v>1408</v>
      </c>
      <c r="B1180" s="360">
        <v>2013</v>
      </c>
      <c r="C1180" s="360">
        <v>1</v>
      </c>
      <c r="D1180" s="360">
        <v>136455069</v>
      </c>
      <c r="E1180" s="360">
        <v>5012000</v>
      </c>
      <c r="F1180" s="360">
        <v>517000</v>
      </c>
      <c r="G1180" s="360">
        <v>0</v>
      </c>
      <c r="H1180" s="360">
        <v>516460</v>
      </c>
      <c r="I1180" s="360" t="s">
        <v>137</v>
      </c>
      <c r="J1180" s="361">
        <v>0.01</v>
      </c>
      <c r="L1180" s="360">
        <v>5601993701</v>
      </c>
      <c r="M1180" s="360">
        <v>108009</v>
      </c>
      <c r="N1180" s="360" t="s">
        <v>1925</v>
      </c>
      <c r="P1180" s="360" t="s">
        <v>632</v>
      </c>
      <c r="R1180" s="362" t="s">
        <v>632</v>
      </c>
      <c r="S1180" s="360" t="s">
        <v>631</v>
      </c>
      <c r="T1180" s="360">
        <v>1058</v>
      </c>
      <c r="U1180" s="360" t="s">
        <v>480</v>
      </c>
      <c r="V1180" s="360" t="s">
        <v>317</v>
      </c>
      <c r="W1180" s="360">
        <v>1000</v>
      </c>
    </row>
    <row r="1181" spans="1:23">
      <c r="A1181" s="360" t="s">
        <v>1408</v>
      </c>
      <c r="B1181" s="360">
        <v>2013</v>
      </c>
      <c r="C1181" s="360">
        <v>1</v>
      </c>
      <c r="D1181" s="360">
        <v>136455069</v>
      </c>
      <c r="E1181" s="360">
        <v>5012000</v>
      </c>
      <c r="F1181" s="360">
        <v>517000</v>
      </c>
      <c r="G1181" s="360">
        <v>0</v>
      </c>
      <c r="H1181" s="360">
        <v>516460</v>
      </c>
      <c r="I1181" s="360" t="s">
        <v>137</v>
      </c>
      <c r="J1181" s="361">
        <v>-0.04</v>
      </c>
      <c r="L1181" s="360">
        <v>5601993701</v>
      </c>
      <c r="M1181" s="360">
        <v>108009</v>
      </c>
      <c r="N1181" s="360" t="s">
        <v>1925</v>
      </c>
      <c r="P1181" s="360" t="s">
        <v>632</v>
      </c>
      <c r="R1181" s="362" t="s">
        <v>632</v>
      </c>
      <c r="S1181" s="360" t="s">
        <v>631</v>
      </c>
      <c r="T1181" s="360">
        <v>1058</v>
      </c>
      <c r="U1181" s="360" t="s">
        <v>480</v>
      </c>
      <c r="V1181" s="360" t="s">
        <v>317</v>
      </c>
      <c r="W1181" s="360">
        <v>1000</v>
      </c>
    </row>
    <row r="1182" spans="1:23">
      <c r="A1182" s="360" t="s">
        <v>1408</v>
      </c>
      <c r="B1182" s="360">
        <v>2013</v>
      </c>
      <c r="C1182" s="360">
        <v>1</v>
      </c>
      <c r="D1182" s="360">
        <v>136589733</v>
      </c>
      <c r="E1182" s="360">
        <v>5012000</v>
      </c>
      <c r="F1182" s="360">
        <v>517000</v>
      </c>
      <c r="G1182" s="360">
        <v>0</v>
      </c>
      <c r="H1182" s="360">
        <v>516460</v>
      </c>
      <c r="I1182" s="360" t="s">
        <v>137</v>
      </c>
      <c r="J1182" s="361">
        <v>21.87</v>
      </c>
      <c r="K1182" s="360" t="s">
        <v>494</v>
      </c>
      <c r="L1182" s="360">
        <v>5001083059</v>
      </c>
      <c r="M1182" s="360">
        <v>110231</v>
      </c>
      <c r="N1182" s="360" t="s">
        <v>519</v>
      </c>
      <c r="P1182" s="360" t="s">
        <v>632</v>
      </c>
      <c r="R1182" s="362" t="s">
        <v>632</v>
      </c>
      <c r="S1182" s="360" t="s">
        <v>631</v>
      </c>
      <c r="T1182" s="360">
        <v>1058</v>
      </c>
      <c r="U1182" s="360" t="s">
        <v>480</v>
      </c>
      <c r="V1182" s="360" t="s">
        <v>317</v>
      </c>
      <c r="W1182" s="360">
        <v>1000</v>
      </c>
    </row>
    <row r="1183" spans="1:23">
      <c r="A1183" s="360" t="s">
        <v>1408</v>
      </c>
      <c r="B1183" s="360">
        <v>2013</v>
      </c>
      <c r="C1183" s="360">
        <v>1</v>
      </c>
      <c r="D1183" s="360">
        <v>136590664</v>
      </c>
      <c r="E1183" s="360">
        <v>5012000</v>
      </c>
      <c r="F1183" s="360">
        <v>517000</v>
      </c>
      <c r="G1183" s="360">
        <v>0</v>
      </c>
      <c r="H1183" s="360">
        <v>516460</v>
      </c>
      <c r="I1183" s="360" t="s">
        <v>137</v>
      </c>
      <c r="J1183" s="361">
        <v>53.68</v>
      </c>
      <c r="K1183" s="360" t="s">
        <v>494</v>
      </c>
      <c r="L1183" s="360">
        <v>5001083067</v>
      </c>
      <c r="M1183" s="360">
        <v>110231</v>
      </c>
      <c r="N1183" s="360" t="s">
        <v>519</v>
      </c>
      <c r="P1183" s="360" t="s">
        <v>632</v>
      </c>
      <c r="R1183" s="362" t="s">
        <v>632</v>
      </c>
      <c r="S1183" s="360" t="s">
        <v>631</v>
      </c>
      <c r="T1183" s="360">
        <v>1058</v>
      </c>
      <c r="U1183" s="360" t="s">
        <v>480</v>
      </c>
      <c r="V1183" s="360" t="s">
        <v>317</v>
      </c>
      <c r="W1183" s="360">
        <v>1000</v>
      </c>
    </row>
    <row r="1184" spans="1:23">
      <c r="A1184" s="360" t="s">
        <v>1408</v>
      </c>
      <c r="B1184" s="360">
        <v>2013</v>
      </c>
      <c r="C1184" s="360">
        <v>1</v>
      </c>
      <c r="D1184" s="360">
        <v>136590080</v>
      </c>
      <c r="E1184" s="360">
        <v>5012000</v>
      </c>
      <c r="F1184" s="360">
        <v>517000</v>
      </c>
      <c r="G1184" s="360">
        <v>0</v>
      </c>
      <c r="H1184" s="360">
        <v>516460</v>
      </c>
      <c r="I1184" s="360" t="s">
        <v>137</v>
      </c>
      <c r="J1184" s="361">
        <v>240.59</v>
      </c>
      <c r="K1184" s="360" t="s">
        <v>494</v>
      </c>
      <c r="L1184" s="360">
        <v>5001083064</v>
      </c>
      <c r="M1184" s="360">
        <v>110231</v>
      </c>
      <c r="N1184" s="360" t="s">
        <v>519</v>
      </c>
      <c r="P1184" s="360" t="s">
        <v>632</v>
      </c>
      <c r="R1184" s="362" t="s">
        <v>632</v>
      </c>
      <c r="S1184" s="360" t="s">
        <v>631</v>
      </c>
      <c r="T1184" s="360">
        <v>1058</v>
      </c>
      <c r="U1184" s="360" t="s">
        <v>480</v>
      </c>
      <c r="V1184" s="360" t="s">
        <v>317</v>
      </c>
      <c r="W1184" s="360">
        <v>1000</v>
      </c>
    </row>
    <row r="1185" spans="1:23">
      <c r="A1185" s="360" t="s">
        <v>1408</v>
      </c>
      <c r="B1185" s="360">
        <v>2013</v>
      </c>
      <c r="C1185" s="360">
        <v>1</v>
      </c>
      <c r="D1185" s="360">
        <v>135628903</v>
      </c>
      <c r="E1185" s="360">
        <v>5012000</v>
      </c>
      <c r="F1185" s="360">
        <v>517000</v>
      </c>
      <c r="G1185" s="360">
        <v>0</v>
      </c>
      <c r="H1185" s="360">
        <v>610304</v>
      </c>
      <c r="I1185" s="360" t="s">
        <v>191</v>
      </c>
      <c r="J1185" s="361">
        <v>597.12</v>
      </c>
      <c r="L1185" s="360">
        <v>1206338</v>
      </c>
      <c r="P1185" s="360" t="s">
        <v>632</v>
      </c>
      <c r="R1185" s="362" t="s">
        <v>632</v>
      </c>
      <c r="S1185" s="360" t="s">
        <v>631</v>
      </c>
      <c r="T1185" s="360">
        <v>1058</v>
      </c>
      <c r="U1185" s="360" t="s">
        <v>480</v>
      </c>
      <c r="V1185" s="360" t="s">
        <v>317</v>
      </c>
      <c r="W1185" s="360">
        <v>1000</v>
      </c>
    </row>
    <row r="1186" spans="1:23">
      <c r="A1186" s="360" t="s">
        <v>1408</v>
      </c>
      <c r="B1186" s="360">
        <v>2013</v>
      </c>
      <c r="C1186" s="360">
        <v>1</v>
      </c>
      <c r="D1186" s="360">
        <v>136212968</v>
      </c>
      <c r="E1186" s="360">
        <v>5012000</v>
      </c>
      <c r="F1186" s="360">
        <v>517000</v>
      </c>
      <c r="G1186" s="360">
        <v>0</v>
      </c>
      <c r="H1186" s="360">
        <v>530190</v>
      </c>
      <c r="I1186" s="360" t="s">
        <v>143</v>
      </c>
      <c r="J1186" s="361">
        <v>-1533.4</v>
      </c>
      <c r="K1186" s="360" t="s">
        <v>633</v>
      </c>
      <c r="L1186" s="360">
        <v>122361114</v>
      </c>
      <c r="P1186" s="360" t="s">
        <v>632</v>
      </c>
      <c r="R1186" s="362" t="s">
        <v>632</v>
      </c>
      <c r="S1186" s="360" t="s">
        <v>631</v>
      </c>
      <c r="T1186" s="360">
        <v>1058</v>
      </c>
      <c r="U1186" s="360" t="s">
        <v>480</v>
      </c>
      <c r="V1186" s="360" t="s">
        <v>317</v>
      </c>
      <c r="W1186" s="360">
        <v>1000</v>
      </c>
    </row>
    <row r="1187" spans="1:23">
      <c r="A1187" s="360" t="s">
        <v>1408</v>
      </c>
      <c r="B1187" s="360">
        <v>2013</v>
      </c>
      <c r="C1187" s="360">
        <v>1</v>
      </c>
      <c r="D1187" s="360">
        <v>136212968</v>
      </c>
      <c r="E1187" s="360">
        <v>5012000</v>
      </c>
      <c r="F1187" s="360">
        <v>517000</v>
      </c>
      <c r="G1187" s="360">
        <v>0</v>
      </c>
      <c r="H1187" s="360">
        <v>530050</v>
      </c>
      <c r="I1187" s="360" t="s">
        <v>177</v>
      </c>
      <c r="J1187" s="361">
        <v>-1000</v>
      </c>
      <c r="K1187" s="360" t="s">
        <v>634</v>
      </c>
      <c r="L1187" s="360">
        <v>122361114</v>
      </c>
      <c r="P1187" s="360" t="s">
        <v>632</v>
      </c>
      <c r="R1187" s="362" t="s">
        <v>632</v>
      </c>
      <c r="S1187" s="360" t="s">
        <v>631</v>
      </c>
      <c r="T1187" s="360">
        <v>1058</v>
      </c>
      <c r="U1187" s="360" t="s">
        <v>480</v>
      </c>
      <c r="V1187" s="360" t="s">
        <v>317</v>
      </c>
      <c r="W1187" s="360">
        <v>1000</v>
      </c>
    </row>
    <row r="1188" spans="1:23">
      <c r="A1188" s="360" t="s">
        <v>1408</v>
      </c>
      <c r="B1188" s="360">
        <v>2013</v>
      </c>
      <c r="C1188" s="360">
        <v>1</v>
      </c>
      <c r="D1188" s="360">
        <v>136212982</v>
      </c>
      <c r="E1188" s="360">
        <v>5012000</v>
      </c>
      <c r="F1188" s="360">
        <v>517000</v>
      </c>
      <c r="G1188" s="360">
        <v>0</v>
      </c>
      <c r="H1188" s="360">
        <v>516460</v>
      </c>
      <c r="I1188" s="360" t="s">
        <v>137</v>
      </c>
      <c r="J1188" s="361">
        <v>-2481.42</v>
      </c>
      <c r="K1188" s="360" t="s">
        <v>1152</v>
      </c>
      <c r="L1188" s="360">
        <v>122361125</v>
      </c>
      <c r="P1188" s="360" t="s">
        <v>632</v>
      </c>
      <c r="R1188" s="362" t="s">
        <v>632</v>
      </c>
      <c r="S1188" s="360" t="s">
        <v>631</v>
      </c>
      <c r="T1188" s="360">
        <v>1058</v>
      </c>
      <c r="U1188" s="360" t="s">
        <v>480</v>
      </c>
      <c r="V1188" s="360" t="s">
        <v>317</v>
      </c>
      <c r="W1188" s="360">
        <v>1000</v>
      </c>
    </row>
    <row r="1189" spans="1:23">
      <c r="A1189" s="360" t="s">
        <v>1408</v>
      </c>
      <c r="B1189" s="360">
        <v>2013</v>
      </c>
      <c r="C1189" s="360">
        <v>1</v>
      </c>
      <c r="D1189" s="360">
        <v>136212982</v>
      </c>
      <c r="E1189" s="360">
        <v>5012000</v>
      </c>
      <c r="F1189" s="360">
        <v>517000</v>
      </c>
      <c r="G1189" s="360">
        <v>0</v>
      </c>
      <c r="H1189" s="360">
        <v>516460</v>
      </c>
      <c r="I1189" s="360" t="s">
        <v>137</v>
      </c>
      <c r="J1189" s="361">
        <v>-3162.13</v>
      </c>
      <c r="K1189" s="360" t="s">
        <v>1153</v>
      </c>
      <c r="L1189" s="360">
        <v>122361125</v>
      </c>
      <c r="P1189" s="360" t="s">
        <v>632</v>
      </c>
      <c r="R1189" s="362" t="s">
        <v>632</v>
      </c>
      <c r="S1189" s="360" t="s">
        <v>631</v>
      </c>
      <c r="T1189" s="360">
        <v>1058</v>
      </c>
      <c r="U1189" s="360" t="s">
        <v>480</v>
      </c>
      <c r="V1189" s="360" t="s">
        <v>317</v>
      </c>
      <c r="W1189" s="360">
        <v>1000</v>
      </c>
    </row>
    <row r="1190" spans="1:23">
      <c r="A1190" s="360" t="s">
        <v>1408</v>
      </c>
      <c r="B1190" s="360">
        <v>2013</v>
      </c>
      <c r="C1190" s="360">
        <v>1</v>
      </c>
      <c r="D1190" s="360">
        <v>136212983</v>
      </c>
      <c r="E1190" s="360">
        <v>5012000</v>
      </c>
      <c r="F1190" s="360">
        <v>517000</v>
      </c>
      <c r="G1190" s="360">
        <v>0</v>
      </c>
      <c r="H1190" s="360">
        <v>516460</v>
      </c>
      <c r="I1190" s="360" t="s">
        <v>137</v>
      </c>
      <c r="J1190" s="361">
        <v>2481.42</v>
      </c>
      <c r="K1190" s="360" t="s">
        <v>1152</v>
      </c>
      <c r="L1190" s="360">
        <v>122361126</v>
      </c>
      <c r="P1190" s="360" t="s">
        <v>632</v>
      </c>
      <c r="R1190" s="362" t="s">
        <v>632</v>
      </c>
      <c r="S1190" s="360" t="s">
        <v>631</v>
      </c>
      <c r="T1190" s="360">
        <v>1058</v>
      </c>
      <c r="U1190" s="360" t="s">
        <v>480</v>
      </c>
      <c r="V1190" s="360" t="s">
        <v>317</v>
      </c>
      <c r="W1190" s="360">
        <v>1000</v>
      </c>
    </row>
    <row r="1191" spans="1:23">
      <c r="A1191" s="360" t="s">
        <v>1408</v>
      </c>
      <c r="B1191" s="360">
        <v>2013</v>
      </c>
      <c r="C1191" s="360">
        <v>1</v>
      </c>
      <c r="D1191" s="360">
        <v>136212983</v>
      </c>
      <c r="E1191" s="360">
        <v>5012000</v>
      </c>
      <c r="F1191" s="360">
        <v>517000</v>
      </c>
      <c r="G1191" s="360">
        <v>0</v>
      </c>
      <c r="H1191" s="360">
        <v>516460</v>
      </c>
      <c r="I1191" s="360" t="s">
        <v>137</v>
      </c>
      <c r="J1191" s="361">
        <v>3162.13</v>
      </c>
      <c r="K1191" s="360" t="s">
        <v>1153</v>
      </c>
      <c r="L1191" s="360">
        <v>122361126</v>
      </c>
      <c r="P1191" s="360" t="s">
        <v>632</v>
      </c>
      <c r="R1191" s="362" t="s">
        <v>632</v>
      </c>
      <c r="S1191" s="360" t="s">
        <v>631</v>
      </c>
      <c r="T1191" s="360">
        <v>1058</v>
      </c>
      <c r="U1191" s="360" t="s">
        <v>480</v>
      </c>
      <c r="V1191" s="360" t="s">
        <v>317</v>
      </c>
      <c r="W1191" s="360">
        <v>1000</v>
      </c>
    </row>
    <row r="1192" spans="1:23">
      <c r="A1192" s="360" t="s">
        <v>1408</v>
      </c>
      <c r="B1192" s="360">
        <v>2013</v>
      </c>
      <c r="C1192" s="360">
        <v>1</v>
      </c>
      <c r="D1192" s="360">
        <v>136212984</v>
      </c>
      <c r="E1192" s="360">
        <v>5012000</v>
      </c>
      <c r="F1192" s="360">
        <v>517000</v>
      </c>
      <c r="G1192" s="360">
        <v>0</v>
      </c>
      <c r="H1192" s="360">
        <v>516460</v>
      </c>
      <c r="I1192" s="360" t="s">
        <v>137</v>
      </c>
      <c r="J1192" s="361">
        <v>-2481.42</v>
      </c>
      <c r="K1192" s="360" t="s">
        <v>1152</v>
      </c>
      <c r="L1192" s="360">
        <v>122361127</v>
      </c>
      <c r="P1192" s="360" t="s">
        <v>632</v>
      </c>
      <c r="R1192" s="362" t="s">
        <v>632</v>
      </c>
      <c r="S1192" s="360" t="s">
        <v>631</v>
      </c>
      <c r="T1192" s="360">
        <v>1058</v>
      </c>
      <c r="U1192" s="360" t="s">
        <v>480</v>
      </c>
      <c r="V1192" s="360" t="s">
        <v>317</v>
      </c>
      <c r="W1192" s="360">
        <v>1000</v>
      </c>
    </row>
    <row r="1193" spans="1:23">
      <c r="A1193" s="360" t="s">
        <v>1408</v>
      </c>
      <c r="B1193" s="360">
        <v>2013</v>
      </c>
      <c r="C1193" s="360">
        <v>1</v>
      </c>
      <c r="D1193" s="360">
        <v>136212984</v>
      </c>
      <c r="E1193" s="360">
        <v>5012000</v>
      </c>
      <c r="F1193" s="360">
        <v>517000</v>
      </c>
      <c r="G1193" s="360">
        <v>0</v>
      </c>
      <c r="H1193" s="360">
        <v>516460</v>
      </c>
      <c r="I1193" s="360" t="s">
        <v>137</v>
      </c>
      <c r="J1193" s="361">
        <v>-3162.13</v>
      </c>
      <c r="K1193" s="360" t="s">
        <v>1153</v>
      </c>
      <c r="L1193" s="360">
        <v>122361127</v>
      </c>
      <c r="P1193" s="360" t="s">
        <v>632</v>
      </c>
      <c r="R1193" s="362" t="s">
        <v>632</v>
      </c>
      <c r="S1193" s="360" t="s">
        <v>631</v>
      </c>
      <c r="T1193" s="360">
        <v>1058</v>
      </c>
      <c r="U1193" s="360" t="s">
        <v>480</v>
      </c>
      <c r="V1193" s="360" t="s">
        <v>317</v>
      </c>
      <c r="W1193" s="360">
        <v>1000</v>
      </c>
    </row>
    <row r="1194" spans="1:23">
      <c r="A1194" s="360" t="s">
        <v>1408</v>
      </c>
      <c r="B1194" s="360">
        <v>2013</v>
      </c>
      <c r="C1194" s="360">
        <v>1</v>
      </c>
      <c r="D1194" s="360">
        <v>136441532</v>
      </c>
      <c r="E1194" s="360">
        <v>5012000</v>
      </c>
      <c r="F1194" s="360">
        <v>517000</v>
      </c>
      <c r="G1194" s="360">
        <v>0</v>
      </c>
      <c r="H1194" s="360">
        <v>610304</v>
      </c>
      <c r="I1194" s="360" t="s">
        <v>191</v>
      </c>
      <c r="J1194" s="361">
        <v>298.56</v>
      </c>
      <c r="L1194" s="360">
        <v>1206338</v>
      </c>
      <c r="P1194" s="360" t="s">
        <v>632</v>
      </c>
      <c r="R1194" s="362" t="s">
        <v>632</v>
      </c>
      <c r="S1194" s="360" t="s">
        <v>631</v>
      </c>
      <c r="T1194" s="360">
        <v>1058</v>
      </c>
      <c r="U1194" s="360" t="s">
        <v>480</v>
      </c>
      <c r="V1194" s="360" t="s">
        <v>317</v>
      </c>
      <c r="W1194" s="360">
        <v>1000</v>
      </c>
    </row>
    <row r="1195" spans="1:23">
      <c r="A1195" s="360" t="s">
        <v>1408</v>
      </c>
      <c r="B1195" s="360">
        <v>2013</v>
      </c>
      <c r="C1195" s="360">
        <v>1</v>
      </c>
      <c r="D1195" s="360">
        <v>136441533</v>
      </c>
      <c r="E1195" s="360">
        <v>5012000</v>
      </c>
      <c r="F1195" s="360">
        <v>517000</v>
      </c>
      <c r="G1195" s="360">
        <v>0</v>
      </c>
      <c r="H1195" s="360">
        <v>610304</v>
      </c>
      <c r="I1195" s="360" t="s">
        <v>191</v>
      </c>
      <c r="J1195" s="361">
        <v>597.12</v>
      </c>
      <c r="L1195" s="360">
        <v>1206338</v>
      </c>
      <c r="P1195" s="360" t="s">
        <v>632</v>
      </c>
      <c r="R1195" s="362" t="s">
        <v>632</v>
      </c>
      <c r="S1195" s="360" t="s">
        <v>631</v>
      </c>
      <c r="T1195" s="360">
        <v>1058</v>
      </c>
      <c r="U1195" s="360" t="s">
        <v>480</v>
      </c>
      <c r="V1195" s="360" t="s">
        <v>317</v>
      </c>
      <c r="W1195" s="360">
        <v>1000</v>
      </c>
    </row>
    <row r="1196" spans="1:23">
      <c r="A1196" s="360" t="s">
        <v>1408</v>
      </c>
      <c r="B1196" s="360">
        <v>2013</v>
      </c>
      <c r="C1196" s="360">
        <v>1</v>
      </c>
      <c r="D1196" s="360">
        <v>136441534</v>
      </c>
      <c r="E1196" s="360">
        <v>5012000</v>
      </c>
      <c r="F1196" s="360">
        <v>517000</v>
      </c>
      <c r="G1196" s="360">
        <v>0</v>
      </c>
      <c r="H1196" s="360">
        <v>610418</v>
      </c>
      <c r="I1196" s="360" t="s">
        <v>197</v>
      </c>
      <c r="J1196" s="361">
        <v>335.88</v>
      </c>
      <c r="L1196" s="360">
        <v>1206338</v>
      </c>
      <c r="P1196" s="360" t="s">
        <v>632</v>
      </c>
      <c r="R1196" s="362" t="s">
        <v>632</v>
      </c>
      <c r="S1196" s="360" t="s">
        <v>631</v>
      </c>
      <c r="T1196" s="360">
        <v>1058</v>
      </c>
      <c r="U1196" s="360" t="s">
        <v>480</v>
      </c>
      <c r="V1196" s="360" t="s">
        <v>317</v>
      </c>
      <c r="W1196" s="360">
        <v>1000</v>
      </c>
    </row>
    <row r="1197" spans="1:23">
      <c r="A1197" s="360" t="s">
        <v>1408</v>
      </c>
      <c r="B1197" s="360">
        <v>2013</v>
      </c>
      <c r="C1197" s="360">
        <v>1</v>
      </c>
      <c r="D1197" s="360">
        <v>136441535</v>
      </c>
      <c r="E1197" s="360">
        <v>5012000</v>
      </c>
      <c r="F1197" s="360">
        <v>517000</v>
      </c>
      <c r="G1197" s="360">
        <v>0</v>
      </c>
      <c r="H1197" s="360">
        <v>610418</v>
      </c>
      <c r="I1197" s="360" t="s">
        <v>197</v>
      </c>
      <c r="J1197" s="361">
        <v>261.24</v>
      </c>
      <c r="L1197" s="360">
        <v>1206338</v>
      </c>
      <c r="P1197" s="360" t="s">
        <v>632</v>
      </c>
      <c r="R1197" s="362" t="s">
        <v>632</v>
      </c>
      <c r="S1197" s="360" t="s">
        <v>631</v>
      </c>
      <c r="T1197" s="360">
        <v>1058</v>
      </c>
      <c r="U1197" s="360" t="s">
        <v>480</v>
      </c>
      <c r="V1197" s="360" t="s">
        <v>317</v>
      </c>
      <c r="W1197" s="360">
        <v>1000</v>
      </c>
    </row>
    <row r="1198" spans="1:23">
      <c r="A1198" s="360" t="s">
        <v>1408</v>
      </c>
      <c r="B1198" s="360">
        <v>2013</v>
      </c>
      <c r="C1198" s="360">
        <v>1</v>
      </c>
      <c r="D1198" s="360">
        <v>136529032</v>
      </c>
      <c r="E1198" s="360">
        <v>5012000</v>
      </c>
      <c r="F1198" s="360">
        <v>517000</v>
      </c>
      <c r="G1198" s="360">
        <v>0</v>
      </c>
      <c r="H1198" s="360">
        <v>610418</v>
      </c>
      <c r="I1198" s="360" t="s">
        <v>197</v>
      </c>
      <c r="J1198" s="361">
        <v>261.24</v>
      </c>
      <c r="L1198" s="360">
        <v>1206338</v>
      </c>
      <c r="P1198" s="360" t="s">
        <v>632</v>
      </c>
      <c r="R1198" s="362" t="s">
        <v>632</v>
      </c>
      <c r="S1198" s="360" t="s">
        <v>631</v>
      </c>
      <c r="T1198" s="360">
        <v>1058</v>
      </c>
      <c r="U1198" s="360" t="s">
        <v>480</v>
      </c>
      <c r="V1198" s="360" t="s">
        <v>317</v>
      </c>
      <c r="W1198" s="360">
        <v>1000</v>
      </c>
    </row>
    <row r="1199" spans="1:23">
      <c r="A1199" s="360" t="s">
        <v>1408</v>
      </c>
      <c r="B1199" s="360">
        <v>2013</v>
      </c>
      <c r="C1199" s="360">
        <v>1</v>
      </c>
      <c r="D1199" s="360">
        <v>136603836</v>
      </c>
      <c r="E1199" s="360">
        <v>5012000</v>
      </c>
      <c r="F1199" s="360">
        <v>517000</v>
      </c>
      <c r="G1199" s="360">
        <v>0</v>
      </c>
      <c r="H1199" s="360">
        <v>610304</v>
      </c>
      <c r="I1199" s="360" t="s">
        <v>191</v>
      </c>
      <c r="J1199" s="361">
        <v>597.12</v>
      </c>
      <c r="L1199" s="360">
        <v>1206338</v>
      </c>
      <c r="P1199" s="360" t="s">
        <v>632</v>
      </c>
      <c r="R1199" s="362" t="s">
        <v>632</v>
      </c>
      <c r="S1199" s="360" t="s">
        <v>631</v>
      </c>
      <c r="T1199" s="360">
        <v>1058</v>
      </c>
      <c r="U1199" s="360" t="s">
        <v>480</v>
      </c>
      <c r="V1199" s="360" t="s">
        <v>317</v>
      </c>
      <c r="W1199" s="360">
        <v>1000</v>
      </c>
    </row>
    <row r="1200" spans="1:23">
      <c r="A1200" s="360" t="s">
        <v>1408</v>
      </c>
      <c r="B1200" s="360">
        <v>2013</v>
      </c>
      <c r="C1200" s="360">
        <v>1</v>
      </c>
      <c r="D1200" s="360">
        <v>136699188</v>
      </c>
      <c r="E1200" s="360">
        <v>5012000</v>
      </c>
      <c r="F1200" s="360">
        <v>517000</v>
      </c>
      <c r="G1200" s="360">
        <v>0</v>
      </c>
      <c r="H1200" s="360">
        <v>530050</v>
      </c>
      <c r="I1200" s="360" t="s">
        <v>177</v>
      </c>
      <c r="J1200" s="361">
        <v>1000</v>
      </c>
      <c r="K1200" s="360" t="s">
        <v>634</v>
      </c>
      <c r="L1200" s="360">
        <v>122423838</v>
      </c>
      <c r="P1200" s="360" t="s">
        <v>632</v>
      </c>
      <c r="R1200" s="362" t="s">
        <v>632</v>
      </c>
      <c r="S1200" s="360" t="s">
        <v>631</v>
      </c>
      <c r="T1200" s="360">
        <v>1058</v>
      </c>
      <c r="U1200" s="360" t="s">
        <v>480</v>
      </c>
      <c r="V1200" s="360" t="s">
        <v>317</v>
      </c>
      <c r="W1200" s="360">
        <v>1000</v>
      </c>
    </row>
    <row r="1201" spans="1:23">
      <c r="A1201" s="360" t="s">
        <v>1408</v>
      </c>
      <c r="B1201" s="360">
        <v>2013</v>
      </c>
      <c r="C1201" s="360">
        <v>1</v>
      </c>
      <c r="D1201" s="360">
        <v>136699188</v>
      </c>
      <c r="E1201" s="360">
        <v>5012000</v>
      </c>
      <c r="F1201" s="360">
        <v>517000</v>
      </c>
      <c r="G1201" s="360">
        <v>0</v>
      </c>
      <c r="H1201" s="360">
        <v>530190</v>
      </c>
      <c r="I1201" s="360" t="s">
        <v>143</v>
      </c>
      <c r="J1201" s="361">
        <v>1533.4</v>
      </c>
      <c r="K1201" s="360" t="s">
        <v>633</v>
      </c>
      <c r="L1201" s="360">
        <v>122423838</v>
      </c>
      <c r="P1201" s="360" t="s">
        <v>632</v>
      </c>
      <c r="R1201" s="362" t="s">
        <v>632</v>
      </c>
      <c r="S1201" s="360" t="s">
        <v>631</v>
      </c>
      <c r="T1201" s="360">
        <v>1058</v>
      </c>
      <c r="U1201" s="360" t="s">
        <v>480</v>
      </c>
      <c r="V1201" s="360" t="s">
        <v>317</v>
      </c>
      <c r="W1201" s="360">
        <v>1000</v>
      </c>
    </row>
    <row r="1202" spans="1:23">
      <c r="A1202" s="360" t="s">
        <v>1408</v>
      </c>
      <c r="B1202" s="360">
        <v>2013</v>
      </c>
      <c r="C1202" s="360">
        <v>1</v>
      </c>
      <c r="D1202" s="360">
        <v>135682067</v>
      </c>
      <c r="E1202" s="360">
        <v>5012000</v>
      </c>
      <c r="F1202" s="360">
        <v>517000</v>
      </c>
      <c r="G1202" s="360">
        <v>0</v>
      </c>
      <c r="H1202" s="360">
        <v>516460</v>
      </c>
      <c r="I1202" s="360" t="s">
        <v>137</v>
      </c>
      <c r="J1202" s="361">
        <v>0.38</v>
      </c>
      <c r="K1202" s="360" t="s">
        <v>494</v>
      </c>
      <c r="L1202" s="360">
        <v>5001075680</v>
      </c>
      <c r="M1202" s="360">
        <v>110231</v>
      </c>
      <c r="N1202" s="360" t="s">
        <v>519</v>
      </c>
      <c r="P1202" s="360" t="s">
        <v>635</v>
      </c>
      <c r="R1202" s="362" t="s">
        <v>635</v>
      </c>
      <c r="S1202" s="360" t="s">
        <v>636</v>
      </c>
      <c r="T1202" s="360">
        <v>1058</v>
      </c>
      <c r="U1202" s="360" t="s">
        <v>480</v>
      </c>
      <c r="V1202" s="360" t="s">
        <v>317</v>
      </c>
      <c r="W1202" s="360">
        <v>1000</v>
      </c>
    </row>
    <row r="1203" spans="1:23">
      <c r="A1203" s="360" t="s">
        <v>1408</v>
      </c>
      <c r="B1203" s="360">
        <v>2013</v>
      </c>
      <c r="C1203" s="360">
        <v>1</v>
      </c>
      <c r="D1203" s="360">
        <v>136207438</v>
      </c>
      <c r="E1203" s="360">
        <v>5012000</v>
      </c>
      <c r="F1203" s="360">
        <v>517000</v>
      </c>
      <c r="G1203" s="360">
        <v>0</v>
      </c>
      <c r="H1203" s="360">
        <v>516460</v>
      </c>
      <c r="I1203" s="360" t="s">
        <v>137</v>
      </c>
      <c r="J1203" s="361">
        <v>0.55000000000000004</v>
      </c>
      <c r="K1203" s="360" t="s">
        <v>494</v>
      </c>
      <c r="L1203" s="360">
        <v>5001076863</v>
      </c>
      <c r="M1203" s="360">
        <v>110231</v>
      </c>
      <c r="N1203" s="360" t="s">
        <v>519</v>
      </c>
      <c r="P1203" s="360" t="s">
        <v>635</v>
      </c>
      <c r="R1203" s="362" t="s">
        <v>635</v>
      </c>
      <c r="S1203" s="360" t="s">
        <v>636</v>
      </c>
      <c r="T1203" s="360">
        <v>1058</v>
      </c>
      <c r="U1203" s="360" t="s">
        <v>480</v>
      </c>
      <c r="V1203" s="360" t="s">
        <v>317</v>
      </c>
      <c r="W1203" s="360">
        <v>1000</v>
      </c>
    </row>
    <row r="1204" spans="1:23">
      <c r="A1204" s="360" t="s">
        <v>1408</v>
      </c>
      <c r="B1204" s="360">
        <v>2013</v>
      </c>
      <c r="C1204" s="360">
        <v>1</v>
      </c>
      <c r="D1204" s="360">
        <v>136207436</v>
      </c>
      <c r="E1204" s="360">
        <v>5012000</v>
      </c>
      <c r="F1204" s="360">
        <v>517000</v>
      </c>
      <c r="G1204" s="360">
        <v>0</v>
      </c>
      <c r="H1204" s="360">
        <v>516460</v>
      </c>
      <c r="I1204" s="360" t="s">
        <v>137</v>
      </c>
      <c r="J1204" s="361">
        <v>29.82</v>
      </c>
      <c r="K1204" s="360" t="s">
        <v>494</v>
      </c>
      <c r="L1204" s="360">
        <v>5001076861</v>
      </c>
      <c r="M1204" s="360">
        <v>110231</v>
      </c>
      <c r="N1204" s="360" t="s">
        <v>519</v>
      </c>
      <c r="P1204" s="360" t="s">
        <v>635</v>
      </c>
      <c r="R1204" s="362" t="s">
        <v>635</v>
      </c>
      <c r="S1204" s="360" t="s">
        <v>636</v>
      </c>
      <c r="T1204" s="360">
        <v>1058</v>
      </c>
      <c r="U1204" s="360" t="s">
        <v>480</v>
      </c>
      <c r="V1204" s="360" t="s">
        <v>317</v>
      </c>
      <c r="W1204" s="360">
        <v>1000</v>
      </c>
    </row>
    <row r="1205" spans="1:23">
      <c r="A1205" s="360" t="s">
        <v>1408</v>
      </c>
      <c r="B1205" s="360">
        <v>2013</v>
      </c>
      <c r="C1205" s="360">
        <v>1</v>
      </c>
      <c r="D1205" s="360">
        <v>136207434</v>
      </c>
      <c r="E1205" s="360">
        <v>5012000</v>
      </c>
      <c r="F1205" s="360">
        <v>517000</v>
      </c>
      <c r="G1205" s="360">
        <v>0</v>
      </c>
      <c r="H1205" s="360">
        <v>516460</v>
      </c>
      <c r="I1205" s="360" t="s">
        <v>137</v>
      </c>
      <c r="J1205" s="361">
        <v>29.75</v>
      </c>
      <c r="K1205" s="360" t="s">
        <v>494</v>
      </c>
      <c r="L1205" s="360">
        <v>5001076850</v>
      </c>
      <c r="M1205" s="360">
        <v>110231</v>
      </c>
      <c r="N1205" s="360" t="s">
        <v>519</v>
      </c>
      <c r="P1205" s="360" t="s">
        <v>635</v>
      </c>
      <c r="R1205" s="362" t="s">
        <v>635</v>
      </c>
      <c r="S1205" s="360" t="s">
        <v>636</v>
      </c>
      <c r="T1205" s="360">
        <v>1058</v>
      </c>
      <c r="U1205" s="360" t="s">
        <v>480</v>
      </c>
      <c r="V1205" s="360" t="s">
        <v>317</v>
      </c>
      <c r="W1205" s="360">
        <v>1000</v>
      </c>
    </row>
    <row r="1206" spans="1:23">
      <c r="A1206" s="360" t="s">
        <v>1408</v>
      </c>
      <c r="B1206" s="360">
        <v>2013</v>
      </c>
      <c r="C1206" s="360">
        <v>1</v>
      </c>
      <c r="D1206" s="360">
        <v>136516572</v>
      </c>
      <c r="E1206" s="360">
        <v>5012000</v>
      </c>
      <c r="F1206" s="360">
        <v>517000</v>
      </c>
      <c r="G1206" s="360">
        <v>0</v>
      </c>
      <c r="H1206" s="360">
        <v>516460</v>
      </c>
      <c r="I1206" s="360" t="s">
        <v>137</v>
      </c>
      <c r="J1206" s="361">
        <v>0.01</v>
      </c>
      <c r="L1206" s="360">
        <v>5601997895</v>
      </c>
      <c r="M1206" s="360">
        <v>110231</v>
      </c>
      <c r="N1206" s="360" t="s">
        <v>519</v>
      </c>
      <c r="P1206" s="360" t="s">
        <v>635</v>
      </c>
      <c r="R1206" s="362" t="s">
        <v>635</v>
      </c>
      <c r="S1206" s="360" t="s">
        <v>636</v>
      </c>
      <c r="T1206" s="360">
        <v>1058</v>
      </c>
      <c r="U1206" s="360" t="s">
        <v>480</v>
      </c>
      <c r="V1206" s="360" t="s">
        <v>317</v>
      </c>
      <c r="W1206" s="360">
        <v>1000</v>
      </c>
    </row>
    <row r="1207" spans="1:23">
      <c r="A1207" s="360" t="s">
        <v>1408</v>
      </c>
      <c r="B1207" s="360">
        <v>2013</v>
      </c>
      <c r="C1207" s="360">
        <v>1</v>
      </c>
      <c r="D1207" s="360">
        <v>136516722</v>
      </c>
      <c r="E1207" s="360">
        <v>5012000</v>
      </c>
      <c r="F1207" s="360">
        <v>517000</v>
      </c>
      <c r="G1207" s="360">
        <v>0</v>
      </c>
      <c r="H1207" s="360">
        <v>516460</v>
      </c>
      <c r="I1207" s="360" t="s">
        <v>137</v>
      </c>
      <c r="J1207" s="361">
        <v>0.56999999999999995</v>
      </c>
      <c r="L1207" s="360">
        <v>5601998042</v>
      </c>
      <c r="M1207" s="360">
        <v>110231</v>
      </c>
      <c r="N1207" s="360" t="s">
        <v>519</v>
      </c>
      <c r="P1207" s="360" t="s">
        <v>635</v>
      </c>
      <c r="R1207" s="362" t="s">
        <v>635</v>
      </c>
      <c r="S1207" s="360" t="s">
        <v>636</v>
      </c>
      <c r="T1207" s="360">
        <v>1058</v>
      </c>
      <c r="U1207" s="360" t="s">
        <v>480</v>
      </c>
      <c r="V1207" s="360" t="s">
        <v>317</v>
      </c>
      <c r="W1207" s="360">
        <v>1000</v>
      </c>
    </row>
    <row r="1208" spans="1:23">
      <c r="A1208" s="360" t="s">
        <v>1408</v>
      </c>
      <c r="B1208" s="360">
        <v>2013</v>
      </c>
      <c r="C1208" s="360">
        <v>1</v>
      </c>
      <c r="D1208" s="360">
        <v>136516722</v>
      </c>
      <c r="E1208" s="360">
        <v>5012000</v>
      </c>
      <c r="F1208" s="360">
        <v>517000</v>
      </c>
      <c r="G1208" s="360">
        <v>0</v>
      </c>
      <c r="H1208" s="360">
        <v>516460</v>
      </c>
      <c r="I1208" s="360" t="s">
        <v>137</v>
      </c>
      <c r="J1208" s="361">
        <v>0.56999999999999995</v>
      </c>
      <c r="L1208" s="360">
        <v>5601998042</v>
      </c>
      <c r="M1208" s="360">
        <v>110231</v>
      </c>
      <c r="N1208" s="360" t="s">
        <v>519</v>
      </c>
      <c r="P1208" s="360" t="s">
        <v>635</v>
      </c>
      <c r="R1208" s="362" t="s">
        <v>635</v>
      </c>
      <c r="S1208" s="360" t="s">
        <v>636</v>
      </c>
      <c r="T1208" s="360">
        <v>1058</v>
      </c>
      <c r="U1208" s="360" t="s">
        <v>480</v>
      </c>
      <c r="V1208" s="360" t="s">
        <v>317</v>
      </c>
      <c r="W1208" s="360">
        <v>1000</v>
      </c>
    </row>
    <row r="1209" spans="1:23">
      <c r="A1209" s="360" t="s">
        <v>1408</v>
      </c>
      <c r="B1209" s="360">
        <v>2013</v>
      </c>
      <c r="C1209" s="360">
        <v>1</v>
      </c>
      <c r="D1209" s="360">
        <v>136663784</v>
      </c>
      <c r="E1209" s="360">
        <v>5012000</v>
      </c>
      <c r="F1209" s="360">
        <v>517000</v>
      </c>
      <c r="G1209" s="360">
        <v>0</v>
      </c>
      <c r="H1209" s="360">
        <v>516460</v>
      </c>
      <c r="I1209" s="360" t="s">
        <v>137</v>
      </c>
      <c r="J1209" s="361">
        <v>23.94</v>
      </c>
      <c r="K1209" s="360" t="s">
        <v>494</v>
      </c>
      <c r="L1209" s="360">
        <v>5001084728</v>
      </c>
      <c r="M1209" s="360">
        <v>110231</v>
      </c>
      <c r="N1209" s="360" t="s">
        <v>519</v>
      </c>
      <c r="P1209" s="360" t="s">
        <v>635</v>
      </c>
      <c r="R1209" s="362" t="s">
        <v>635</v>
      </c>
      <c r="S1209" s="360" t="s">
        <v>636</v>
      </c>
      <c r="T1209" s="360">
        <v>1058</v>
      </c>
      <c r="U1209" s="360" t="s">
        <v>480</v>
      </c>
      <c r="V1209" s="360" t="s">
        <v>317</v>
      </c>
      <c r="W1209" s="360">
        <v>1000</v>
      </c>
    </row>
    <row r="1210" spans="1:23">
      <c r="A1210" s="360" t="s">
        <v>1408</v>
      </c>
      <c r="B1210" s="360">
        <v>2013</v>
      </c>
      <c r="C1210" s="360">
        <v>1</v>
      </c>
      <c r="D1210" s="360">
        <v>136663783</v>
      </c>
      <c r="E1210" s="360">
        <v>5012000</v>
      </c>
      <c r="F1210" s="360">
        <v>517000</v>
      </c>
      <c r="G1210" s="360">
        <v>0</v>
      </c>
      <c r="H1210" s="360">
        <v>516460</v>
      </c>
      <c r="I1210" s="360" t="s">
        <v>137</v>
      </c>
      <c r="J1210" s="361">
        <v>84</v>
      </c>
      <c r="K1210" s="360" t="s">
        <v>494</v>
      </c>
      <c r="L1210" s="360">
        <v>5001084727</v>
      </c>
      <c r="M1210" s="360">
        <v>110231</v>
      </c>
      <c r="N1210" s="360" t="s">
        <v>519</v>
      </c>
      <c r="P1210" s="360" t="s">
        <v>635</v>
      </c>
      <c r="R1210" s="362" t="s">
        <v>635</v>
      </c>
      <c r="S1210" s="360" t="s">
        <v>636</v>
      </c>
      <c r="T1210" s="360">
        <v>1058</v>
      </c>
      <c r="U1210" s="360" t="s">
        <v>480</v>
      </c>
      <c r="V1210" s="360" t="s">
        <v>317</v>
      </c>
      <c r="W1210" s="360">
        <v>1000</v>
      </c>
    </row>
    <row r="1211" spans="1:23">
      <c r="A1211" s="360" t="s">
        <v>1408</v>
      </c>
      <c r="B1211" s="360">
        <v>2013</v>
      </c>
      <c r="C1211" s="360">
        <v>1</v>
      </c>
      <c r="D1211" s="360">
        <v>136663787</v>
      </c>
      <c r="E1211" s="360">
        <v>5012000</v>
      </c>
      <c r="F1211" s="360">
        <v>517000</v>
      </c>
      <c r="G1211" s="360">
        <v>0</v>
      </c>
      <c r="H1211" s="360">
        <v>516460</v>
      </c>
      <c r="I1211" s="360" t="s">
        <v>137</v>
      </c>
      <c r="J1211" s="361">
        <v>0.95</v>
      </c>
      <c r="K1211" s="360" t="s">
        <v>494</v>
      </c>
      <c r="L1211" s="360">
        <v>5001084731</v>
      </c>
      <c r="M1211" s="360">
        <v>110231</v>
      </c>
      <c r="N1211" s="360" t="s">
        <v>519</v>
      </c>
      <c r="P1211" s="360" t="s">
        <v>635</v>
      </c>
      <c r="R1211" s="362" t="s">
        <v>635</v>
      </c>
      <c r="S1211" s="360" t="s">
        <v>636</v>
      </c>
      <c r="T1211" s="360">
        <v>1058</v>
      </c>
      <c r="U1211" s="360" t="s">
        <v>480</v>
      </c>
      <c r="V1211" s="360" t="s">
        <v>317</v>
      </c>
      <c r="W1211" s="360">
        <v>1000</v>
      </c>
    </row>
    <row r="1212" spans="1:23">
      <c r="A1212" s="360" t="s">
        <v>1408</v>
      </c>
      <c r="B1212" s="360">
        <v>2013</v>
      </c>
      <c r="C1212" s="360">
        <v>1</v>
      </c>
      <c r="D1212" s="360">
        <v>136663782</v>
      </c>
      <c r="E1212" s="360">
        <v>5012000</v>
      </c>
      <c r="F1212" s="360">
        <v>517000</v>
      </c>
      <c r="G1212" s="360">
        <v>0</v>
      </c>
      <c r="H1212" s="360">
        <v>516460</v>
      </c>
      <c r="I1212" s="360" t="s">
        <v>137</v>
      </c>
      <c r="J1212" s="361">
        <v>258.93</v>
      </c>
      <c r="K1212" s="360" t="s">
        <v>494</v>
      </c>
      <c r="L1212" s="360">
        <v>5001084726</v>
      </c>
      <c r="M1212" s="360">
        <v>110231</v>
      </c>
      <c r="N1212" s="360" t="s">
        <v>519</v>
      </c>
      <c r="P1212" s="360" t="s">
        <v>635</v>
      </c>
      <c r="R1212" s="362" t="s">
        <v>635</v>
      </c>
      <c r="S1212" s="360" t="s">
        <v>636</v>
      </c>
      <c r="T1212" s="360">
        <v>1058</v>
      </c>
      <c r="U1212" s="360" t="s">
        <v>480</v>
      </c>
      <c r="V1212" s="360" t="s">
        <v>317</v>
      </c>
      <c r="W1212" s="360">
        <v>1000</v>
      </c>
    </row>
    <row r="1213" spans="1:23">
      <c r="A1213" s="360" t="s">
        <v>1408</v>
      </c>
      <c r="B1213" s="360">
        <v>2013</v>
      </c>
      <c r="C1213" s="360">
        <v>1</v>
      </c>
      <c r="D1213" s="360">
        <v>136663785</v>
      </c>
      <c r="E1213" s="360">
        <v>5012000</v>
      </c>
      <c r="F1213" s="360">
        <v>517000</v>
      </c>
      <c r="G1213" s="360">
        <v>0</v>
      </c>
      <c r="H1213" s="360">
        <v>516460</v>
      </c>
      <c r="I1213" s="360" t="s">
        <v>137</v>
      </c>
      <c r="J1213" s="361">
        <v>5.93</v>
      </c>
      <c r="K1213" s="360" t="s">
        <v>494</v>
      </c>
      <c r="L1213" s="360">
        <v>5001084729</v>
      </c>
      <c r="M1213" s="360">
        <v>110231</v>
      </c>
      <c r="N1213" s="360" t="s">
        <v>519</v>
      </c>
      <c r="P1213" s="360" t="s">
        <v>635</v>
      </c>
      <c r="R1213" s="362" t="s">
        <v>635</v>
      </c>
      <c r="S1213" s="360" t="s">
        <v>636</v>
      </c>
      <c r="T1213" s="360">
        <v>1058</v>
      </c>
      <c r="U1213" s="360" t="s">
        <v>480</v>
      </c>
      <c r="V1213" s="360" t="s">
        <v>317</v>
      </c>
      <c r="W1213" s="360">
        <v>1000</v>
      </c>
    </row>
    <row r="1214" spans="1:23">
      <c r="A1214" s="360" t="s">
        <v>1408</v>
      </c>
      <c r="B1214" s="360">
        <v>2013</v>
      </c>
      <c r="C1214" s="360">
        <v>1</v>
      </c>
      <c r="D1214" s="360">
        <v>136663786</v>
      </c>
      <c r="E1214" s="360">
        <v>5012000</v>
      </c>
      <c r="F1214" s="360">
        <v>517000</v>
      </c>
      <c r="G1214" s="360">
        <v>0</v>
      </c>
      <c r="H1214" s="360">
        <v>516460</v>
      </c>
      <c r="I1214" s="360" t="s">
        <v>137</v>
      </c>
      <c r="J1214" s="361">
        <v>5.0199999999999996</v>
      </c>
      <c r="K1214" s="360" t="s">
        <v>494</v>
      </c>
      <c r="L1214" s="360">
        <v>5001084730</v>
      </c>
      <c r="M1214" s="360">
        <v>110231</v>
      </c>
      <c r="N1214" s="360" t="s">
        <v>519</v>
      </c>
      <c r="P1214" s="360" t="s">
        <v>635</v>
      </c>
      <c r="R1214" s="362" t="s">
        <v>635</v>
      </c>
      <c r="S1214" s="360" t="s">
        <v>636</v>
      </c>
      <c r="T1214" s="360">
        <v>1058</v>
      </c>
      <c r="U1214" s="360" t="s">
        <v>480</v>
      </c>
      <c r="V1214" s="360" t="s">
        <v>317</v>
      </c>
      <c r="W1214" s="360">
        <v>1000</v>
      </c>
    </row>
    <row r="1215" spans="1:23">
      <c r="A1215" s="360" t="s">
        <v>1408</v>
      </c>
      <c r="B1215" s="360">
        <v>2013</v>
      </c>
      <c r="C1215" s="360">
        <v>1</v>
      </c>
      <c r="D1215" s="360">
        <v>135687648</v>
      </c>
      <c r="E1215" s="360">
        <v>5012000</v>
      </c>
      <c r="F1215" s="360">
        <v>517000</v>
      </c>
      <c r="G1215" s="360">
        <v>0</v>
      </c>
      <c r="H1215" s="360">
        <v>516460</v>
      </c>
      <c r="I1215" s="360" t="s">
        <v>137</v>
      </c>
      <c r="J1215" s="361">
        <v>-84.81</v>
      </c>
      <c r="L1215" s="360">
        <v>5601985403</v>
      </c>
      <c r="M1215" s="360">
        <v>126863</v>
      </c>
      <c r="N1215" s="360" t="s">
        <v>1154</v>
      </c>
      <c r="P1215" s="360" t="s">
        <v>635</v>
      </c>
      <c r="R1215" s="362" t="s">
        <v>635</v>
      </c>
      <c r="S1215" s="360" t="s">
        <v>636</v>
      </c>
      <c r="T1215" s="360">
        <v>1058</v>
      </c>
      <c r="U1215" s="360" t="s">
        <v>480</v>
      </c>
      <c r="V1215" s="360" t="s">
        <v>317</v>
      </c>
      <c r="W1215" s="360">
        <v>1000</v>
      </c>
    </row>
    <row r="1216" spans="1:23">
      <c r="A1216" s="360" t="s">
        <v>1408</v>
      </c>
      <c r="B1216" s="360">
        <v>2013</v>
      </c>
      <c r="C1216" s="360">
        <v>1</v>
      </c>
      <c r="D1216" s="360">
        <v>135689183</v>
      </c>
      <c r="E1216" s="360">
        <v>5012000</v>
      </c>
      <c r="F1216" s="360">
        <v>517000</v>
      </c>
      <c r="G1216" s="360">
        <v>0</v>
      </c>
      <c r="H1216" s="360">
        <v>516460</v>
      </c>
      <c r="I1216" s="360" t="s">
        <v>137</v>
      </c>
      <c r="J1216" s="361">
        <v>7.68</v>
      </c>
      <c r="L1216" s="360">
        <v>5601985469</v>
      </c>
      <c r="M1216" s="360">
        <v>126863</v>
      </c>
      <c r="N1216" s="360" t="s">
        <v>1154</v>
      </c>
      <c r="P1216" s="360" t="s">
        <v>635</v>
      </c>
      <c r="R1216" s="362" t="s">
        <v>635</v>
      </c>
      <c r="S1216" s="360" t="s">
        <v>636</v>
      </c>
      <c r="T1216" s="360">
        <v>1058</v>
      </c>
      <c r="U1216" s="360" t="s">
        <v>480</v>
      </c>
      <c r="V1216" s="360" t="s">
        <v>317</v>
      </c>
      <c r="W1216" s="360">
        <v>1000</v>
      </c>
    </row>
    <row r="1217" spans="1:23">
      <c r="A1217" s="360" t="s">
        <v>1408</v>
      </c>
      <c r="B1217" s="360">
        <v>2013</v>
      </c>
      <c r="C1217" s="360">
        <v>1</v>
      </c>
      <c r="D1217" s="360">
        <v>136423157</v>
      </c>
      <c r="E1217" s="360">
        <v>5012000</v>
      </c>
      <c r="F1217" s="360">
        <v>517000</v>
      </c>
      <c r="G1217" s="360">
        <v>0</v>
      </c>
      <c r="H1217" s="360">
        <v>516460</v>
      </c>
      <c r="I1217" s="360" t="s">
        <v>137</v>
      </c>
      <c r="J1217" s="361">
        <v>-84.81</v>
      </c>
      <c r="L1217" s="360">
        <v>5601991794</v>
      </c>
      <c r="M1217" s="360">
        <v>126863</v>
      </c>
      <c r="N1217" s="360" t="s">
        <v>1154</v>
      </c>
      <c r="P1217" s="360" t="s">
        <v>635</v>
      </c>
      <c r="R1217" s="362" t="s">
        <v>635</v>
      </c>
      <c r="S1217" s="360" t="s">
        <v>636</v>
      </c>
      <c r="T1217" s="360">
        <v>1058</v>
      </c>
      <c r="U1217" s="360" t="s">
        <v>480</v>
      </c>
      <c r="V1217" s="360" t="s">
        <v>317</v>
      </c>
      <c r="W1217" s="360">
        <v>1000</v>
      </c>
    </row>
    <row r="1218" spans="1:23">
      <c r="A1218" s="360" t="s">
        <v>1408</v>
      </c>
      <c r="B1218" s="360">
        <v>2013</v>
      </c>
      <c r="C1218" s="360">
        <v>1</v>
      </c>
      <c r="D1218" s="360">
        <v>136423153</v>
      </c>
      <c r="E1218" s="360">
        <v>5012000</v>
      </c>
      <c r="F1218" s="360">
        <v>517000</v>
      </c>
      <c r="G1218" s="360">
        <v>0</v>
      </c>
      <c r="H1218" s="360">
        <v>516460</v>
      </c>
      <c r="I1218" s="360" t="s">
        <v>137</v>
      </c>
      <c r="J1218" s="361">
        <v>-7.68</v>
      </c>
      <c r="L1218" s="360">
        <v>5601991730</v>
      </c>
      <c r="M1218" s="360">
        <v>126863</v>
      </c>
      <c r="N1218" s="360" t="s">
        <v>1154</v>
      </c>
      <c r="P1218" s="360" t="s">
        <v>635</v>
      </c>
      <c r="R1218" s="362" t="s">
        <v>635</v>
      </c>
      <c r="S1218" s="360" t="s">
        <v>636</v>
      </c>
      <c r="T1218" s="360">
        <v>1058</v>
      </c>
      <c r="U1218" s="360" t="s">
        <v>480</v>
      </c>
      <c r="V1218" s="360" t="s">
        <v>317</v>
      </c>
      <c r="W1218" s="360">
        <v>1000</v>
      </c>
    </row>
    <row r="1219" spans="1:23">
      <c r="A1219" s="360" t="s">
        <v>1408</v>
      </c>
      <c r="B1219" s="360">
        <v>2013</v>
      </c>
      <c r="C1219" s="360">
        <v>1</v>
      </c>
      <c r="D1219" s="360">
        <v>136423155</v>
      </c>
      <c r="E1219" s="360">
        <v>5012000</v>
      </c>
      <c r="F1219" s="360">
        <v>517000</v>
      </c>
      <c r="G1219" s="360">
        <v>0</v>
      </c>
      <c r="H1219" s="360">
        <v>516460</v>
      </c>
      <c r="I1219" s="360" t="s">
        <v>137</v>
      </c>
      <c r="J1219" s="361">
        <v>84.81</v>
      </c>
      <c r="L1219" s="360">
        <v>5601991792</v>
      </c>
      <c r="M1219" s="360">
        <v>126863</v>
      </c>
      <c r="N1219" s="360" t="s">
        <v>1154</v>
      </c>
      <c r="P1219" s="360" t="s">
        <v>635</v>
      </c>
      <c r="R1219" s="362" t="s">
        <v>635</v>
      </c>
      <c r="S1219" s="360" t="s">
        <v>636</v>
      </c>
      <c r="T1219" s="360">
        <v>1058</v>
      </c>
      <c r="U1219" s="360" t="s">
        <v>480</v>
      </c>
      <c r="V1219" s="360" t="s">
        <v>317</v>
      </c>
      <c r="W1219" s="360">
        <v>1000</v>
      </c>
    </row>
    <row r="1220" spans="1:23">
      <c r="A1220" s="360" t="s">
        <v>1408</v>
      </c>
      <c r="B1220" s="360">
        <v>2013</v>
      </c>
      <c r="C1220" s="360">
        <v>1</v>
      </c>
      <c r="D1220" s="360">
        <v>136423315</v>
      </c>
      <c r="E1220" s="360">
        <v>5012000</v>
      </c>
      <c r="F1220" s="360">
        <v>517000</v>
      </c>
      <c r="G1220" s="360">
        <v>0</v>
      </c>
      <c r="H1220" s="360">
        <v>516460</v>
      </c>
      <c r="I1220" s="360" t="s">
        <v>137</v>
      </c>
      <c r="J1220" s="361">
        <v>7.68</v>
      </c>
      <c r="L1220" s="360">
        <v>5601991795</v>
      </c>
      <c r="M1220" s="360">
        <v>126863</v>
      </c>
      <c r="N1220" s="360" t="s">
        <v>1154</v>
      </c>
      <c r="P1220" s="360" t="s">
        <v>635</v>
      </c>
      <c r="R1220" s="362" t="s">
        <v>635</v>
      </c>
      <c r="S1220" s="360" t="s">
        <v>636</v>
      </c>
      <c r="T1220" s="360">
        <v>1058</v>
      </c>
      <c r="U1220" s="360" t="s">
        <v>480</v>
      </c>
      <c r="V1220" s="360" t="s">
        <v>317</v>
      </c>
      <c r="W1220" s="360">
        <v>1000</v>
      </c>
    </row>
    <row r="1221" spans="1:23">
      <c r="A1221" s="360" t="s">
        <v>1408</v>
      </c>
      <c r="B1221" s="360">
        <v>2013</v>
      </c>
      <c r="C1221" s="360">
        <v>1</v>
      </c>
      <c r="D1221" s="360">
        <v>135697634</v>
      </c>
      <c r="E1221" s="360">
        <v>5012000</v>
      </c>
      <c r="F1221" s="360">
        <v>517000</v>
      </c>
      <c r="G1221" s="360">
        <v>0</v>
      </c>
      <c r="H1221" s="360">
        <v>610304</v>
      </c>
      <c r="I1221" s="360" t="s">
        <v>191</v>
      </c>
      <c r="J1221" s="361">
        <v>597.12</v>
      </c>
      <c r="L1221" s="360">
        <v>2151893</v>
      </c>
      <c r="P1221" s="360" t="s">
        <v>635</v>
      </c>
      <c r="R1221" s="362" t="s">
        <v>635</v>
      </c>
      <c r="S1221" s="360" t="s">
        <v>636</v>
      </c>
      <c r="T1221" s="360">
        <v>1058</v>
      </c>
      <c r="U1221" s="360" t="s">
        <v>480</v>
      </c>
      <c r="V1221" s="360" t="s">
        <v>317</v>
      </c>
      <c r="W1221" s="360">
        <v>1000</v>
      </c>
    </row>
    <row r="1222" spans="1:23">
      <c r="A1222" s="360" t="s">
        <v>1408</v>
      </c>
      <c r="B1222" s="360">
        <v>2013</v>
      </c>
      <c r="C1222" s="360">
        <v>1</v>
      </c>
      <c r="D1222" s="360">
        <v>135697635</v>
      </c>
      <c r="E1222" s="360">
        <v>5012000</v>
      </c>
      <c r="F1222" s="360">
        <v>517000</v>
      </c>
      <c r="G1222" s="360">
        <v>0</v>
      </c>
      <c r="H1222" s="360">
        <v>610304</v>
      </c>
      <c r="I1222" s="360" t="s">
        <v>191</v>
      </c>
      <c r="J1222" s="361">
        <v>597.12</v>
      </c>
      <c r="L1222" s="360">
        <v>2151893</v>
      </c>
      <c r="P1222" s="360" t="s">
        <v>635</v>
      </c>
      <c r="R1222" s="362" t="s">
        <v>635</v>
      </c>
      <c r="S1222" s="360" t="s">
        <v>636</v>
      </c>
      <c r="T1222" s="360">
        <v>1058</v>
      </c>
      <c r="U1222" s="360" t="s">
        <v>480</v>
      </c>
      <c r="V1222" s="360" t="s">
        <v>317</v>
      </c>
      <c r="W1222" s="360">
        <v>1000</v>
      </c>
    </row>
    <row r="1223" spans="1:23">
      <c r="A1223" s="360" t="s">
        <v>1408</v>
      </c>
      <c r="B1223" s="360">
        <v>2013</v>
      </c>
      <c r="C1223" s="360">
        <v>1</v>
      </c>
      <c r="D1223" s="360">
        <v>136208085</v>
      </c>
      <c r="E1223" s="360">
        <v>5012000</v>
      </c>
      <c r="F1223" s="360">
        <v>517000</v>
      </c>
      <c r="G1223" s="360">
        <v>0</v>
      </c>
      <c r="H1223" s="360">
        <v>610304</v>
      </c>
      <c r="I1223" s="360" t="s">
        <v>191</v>
      </c>
      <c r="J1223" s="361">
        <v>335.88</v>
      </c>
      <c r="L1223" s="360">
        <v>2151893</v>
      </c>
      <c r="P1223" s="360" t="s">
        <v>635</v>
      </c>
      <c r="R1223" s="362" t="s">
        <v>635</v>
      </c>
      <c r="S1223" s="360" t="s">
        <v>636</v>
      </c>
      <c r="T1223" s="360">
        <v>1058</v>
      </c>
      <c r="U1223" s="360" t="s">
        <v>480</v>
      </c>
      <c r="V1223" s="360" t="s">
        <v>317</v>
      </c>
      <c r="W1223" s="360">
        <v>1000</v>
      </c>
    </row>
    <row r="1224" spans="1:23">
      <c r="A1224" s="360" t="s">
        <v>1408</v>
      </c>
      <c r="B1224" s="360">
        <v>2013</v>
      </c>
      <c r="C1224" s="360">
        <v>1</v>
      </c>
      <c r="D1224" s="360">
        <v>136208956</v>
      </c>
      <c r="E1224" s="360">
        <v>5012000</v>
      </c>
      <c r="F1224" s="360">
        <v>517000</v>
      </c>
      <c r="G1224" s="360">
        <v>0</v>
      </c>
      <c r="H1224" s="360">
        <v>610304</v>
      </c>
      <c r="I1224" s="360" t="s">
        <v>191</v>
      </c>
      <c r="J1224" s="361">
        <v>597.12</v>
      </c>
      <c r="L1224" s="360">
        <v>2151893</v>
      </c>
      <c r="P1224" s="360" t="s">
        <v>635</v>
      </c>
      <c r="R1224" s="362" t="s">
        <v>635</v>
      </c>
      <c r="S1224" s="360" t="s">
        <v>636</v>
      </c>
      <c r="T1224" s="360">
        <v>1058</v>
      </c>
      <c r="U1224" s="360" t="s">
        <v>480</v>
      </c>
      <c r="V1224" s="360" t="s">
        <v>317</v>
      </c>
      <c r="W1224" s="360">
        <v>1000</v>
      </c>
    </row>
    <row r="1225" spans="1:23">
      <c r="A1225" s="360" t="s">
        <v>1408</v>
      </c>
      <c r="B1225" s="360">
        <v>2013</v>
      </c>
      <c r="C1225" s="360">
        <v>1</v>
      </c>
      <c r="D1225" s="360">
        <v>136266099</v>
      </c>
      <c r="E1225" s="360">
        <v>5012000</v>
      </c>
      <c r="F1225" s="360">
        <v>517000</v>
      </c>
      <c r="G1225" s="360">
        <v>0</v>
      </c>
      <c r="H1225" s="360">
        <v>610304</v>
      </c>
      <c r="I1225" s="360" t="s">
        <v>191</v>
      </c>
      <c r="J1225" s="361">
        <v>-597.12</v>
      </c>
      <c r="L1225" s="360">
        <v>2151893</v>
      </c>
      <c r="P1225" s="360" t="s">
        <v>635</v>
      </c>
      <c r="R1225" s="362" t="s">
        <v>635</v>
      </c>
      <c r="S1225" s="360" t="s">
        <v>636</v>
      </c>
      <c r="T1225" s="360">
        <v>1058</v>
      </c>
      <c r="U1225" s="360" t="s">
        <v>480</v>
      </c>
      <c r="V1225" s="360" t="s">
        <v>317</v>
      </c>
      <c r="W1225" s="360">
        <v>1000</v>
      </c>
    </row>
    <row r="1226" spans="1:23">
      <c r="A1226" s="360" t="s">
        <v>1408</v>
      </c>
      <c r="B1226" s="360">
        <v>2013</v>
      </c>
      <c r="C1226" s="360">
        <v>1</v>
      </c>
      <c r="D1226" s="360">
        <v>136267697</v>
      </c>
      <c r="E1226" s="360">
        <v>5012000</v>
      </c>
      <c r="F1226" s="360">
        <v>517000</v>
      </c>
      <c r="G1226" s="360">
        <v>0</v>
      </c>
      <c r="H1226" s="360">
        <v>610304</v>
      </c>
      <c r="I1226" s="360" t="s">
        <v>191</v>
      </c>
      <c r="J1226" s="361">
        <v>597.12</v>
      </c>
      <c r="L1226" s="360">
        <v>2151893</v>
      </c>
      <c r="P1226" s="360" t="s">
        <v>635</v>
      </c>
      <c r="R1226" s="362" t="s">
        <v>635</v>
      </c>
      <c r="S1226" s="360" t="s">
        <v>636</v>
      </c>
      <c r="T1226" s="360">
        <v>1058</v>
      </c>
      <c r="U1226" s="360" t="s">
        <v>480</v>
      </c>
      <c r="V1226" s="360" t="s">
        <v>317</v>
      </c>
      <c r="W1226" s="360">
        <v>1000</v>
      </c>
    </row>
    <row r="1227" spans="1:23">
      <c r="A1227" s="360" t="s">
        <v>1408</v>
      </c>
      <c r="B1227" s="360">
        <v>2013</v>
      </c>
      <c r="C1227" s="360">
        <v>1</v>
      </c>
      <c r="D1227" s="360">
        <v>136620419</v>
      </c>
      <c r="E1227" s="360">
        <v>5012000</v>
      </c>
      <c r="F1227" s="360">
        <v>517000</v>
      </c>
      <c r="G1227" s="360">
        <v>0</v>
      </c>
      <c r="H1227" s="360">
        <v>610304</v>
      </c>
      <c r="I1227" s="360" t="s">
        <v>191</v>
      </c>
      <c r="J1227" s="361">
        <v>298.56</v>
      </c>
      <c r="L1227" s="360">
        <v>2151893</v>
      </c>
      <c r="P1227" s="360" t="s">
        <v>635</v>
      </c>
      <c r="R1227" s="362" t="s">
        <v>635</v>
      </c>
      <c r="S1227" s="360" t="s">
        <v>636</v>
      </c>
      <c r="T1227" s="360">
        <v>1058</v>
      </c>
      <c r="U1227" s="360" t="s">
        <v>480</v>
      </c>
      <c r="V1227" s="360" t="s">
        <v>317</v>
      </c>
      <c r="W1227" s="360">
        <v>1000</v>
      </c>
    </row>
    <row r="1228" spans="1:23">
      <c r="A1228" s="360" t="s">
        <v>1408</v>
      </c>
      <c r="B1228" s="360">
        <v>2013</v>
      </c>
      <c r="C1228" s="360">
        <v>1</v>
      </c>
      <c r="D1228" s="360">
        <v>136647690</v>
      </c>
      <c r="E1228" s="360">
        <v>5012000</v>
      </c>
      <c r="F1228" s="360">
        <v>517000</v>
      </c>
      <c r="G1228" s="360">
        <v>0</v>
      </c>
      <c r="H1228" s="360">
        <v>610304</v>
      </c>
      <c r="I1228" s="360" t="s">
        <v>191</v>
      </c>
      <c r="J1228" s="361">
        <v>298.56</v>
      </c>
      <c r="L1228" s="360">
        <v>2151893</v>
      </c>
      <c r="P1228" s="360" t="s">
        <v>635</v>
      </c>
      <c r="R1228" s="362" t="s">
        <v>635</v>
      </c>
      <c r="S1228" s="360" t="s">
        <v>636</v>
      </c>
      <c r="T1228" s="360">
        <v>1058</v>
      </c>
      <c r="U1228" s="360" t="s">
        <v>480</v>
      </c>
      <c r="V1228" s="360" t="s">
        <v>317</v>
      </c>
      <c r="W1228" s="360">
        <v>1000</v>
      </c>
    </row>
    <row r="1229" spans="1:23">
      <c r="A1229" s="360" t="s">
        <v>1408</v>
      </c>
      <c r="B1229" s="360">
        <v>2013</v>
      </c>
      <c r="C1229" s="360">
        <v>1</v>
      </c>
      <c r="D1229" s="360">
        <v>136674181</v>
      </c>
      <c r="E1229" s="360">
        <v>5012000</v>
      </c>
      <c r="F1229" s="360">
        <v>517000</v>
      </c>
      <c r="G1229" s="360">
        <v>0</v>
      </c>
      <c r="H1229" s="360">
        <v>610304</v>
      </c>
      <c r="I1229" s="360" t="s">
        <v>191</v>
      </c>
      <c r="J1229" s="361">
        <v>-298.56</v>
      </c>
      <c r="L1229" s="360">
        <v>2151893</v>
      </c>
      <c r="P1229" s="360" t="s">
        <v>635</v>
      </c>
      <c r="R1229" s="362" t="s">
        <v>635</v>
      </c>
      <c r="S1229" s="360" t="s">
        <v>636</v>
      </c>
      <c r="T1229" s="360">
        <v>1058</v>
      </c>
      <c r="U1229" s="360" t="s">
        <v>480</v>
      </c>
      <c r="V1229" s="360" t="s">
        <v>317</v>
      </c>
      <c r="W1229" s="360">
        <v>1000</v>
      </c>
    </row>
    <row r="1230" spans="1:23">
      <c r="A1230" s="360" t="s">
        <v>1408</v>
      </c>
      <c r="B1230" s="360">
        <v>2013</v>
      </c>
      <c r="C1230" s="360">
        <v>1</v>
      </c>
      <c r="D1230" s="360">
        <v>136675835</v>
      </c>
      <c r="E1230" s="360">
        <v>5012000</v>
      </c>
      <c r="F1230" s="360">
        <v>517000</v>
      </c>
      <c r="G1230" s="360">
        <v>0</v>
      </c>
      <c r="H1230" s="360">
        <v>610304</v>
      </c>
      <c r="I1230" s="360" t="s">
        <v>191</v>
      </c>
      <c r="J1230" s="361">
        <v>298.56</v>
      </c>
      <c r="L1230" s="360">
        <v>2151893</v>
      </c>
      <c r="P1230" s="360" t="s">
        <v>635</v>
      </c>
      <c r="R1230" s="362" t="s">
        <v>635</v>
      </c>
      <c r="S1230" s="360" t="s">
        <v>636</v>
      </c>
      <c r="T1230" s="360">
        <v>1058</v>
      </c>
      <c r="U1230" s="360" t="s">
        <v>480</v>
      </c>
      <c r="V1230" s="360" t="s">
        <v>317</v>
      </c>
      <c r="W1230" s="360">
        <v>1000</v>
      </c>
    </row>
    <row r="1231" spans="1:23">
      <c r="A1231" s="360" t="s">
        <v>1408</v>
      </c>
      <c r="B1231" s="360">
        <v>2013</v>
      </c>
      <c r="C1231" s="360">
        <v>1</v>
      </c>
      <c r="D1231" s="360">
        <v>136649800</v>
      </c>
      <c r="E1231" s="360">
        <v>5012000</v>
      </c>
      <c r="F1231" s="360">
        <v>517000</v>
      </c>
      <c r="G1231" s="360">
        <v>0</v>
      </c>
      <c r="H1231" s="360">
        <v>530190</v>
      </c>
      <c r="I1231" s="360" t="s">
        <v>143</v>
      </c>
      <c r="J1231" s="361">
        <v>3000</v>
      </c>
      <c r="K1231" s="360" t="s">
        <v>637</v>
      </c>
      <c r="L1231" s="360">
        <v>5602003436</v>
      </c>
      <c r="M1231" s="360">
        <v>140291</v>
      </c>
      <c r="N1231" s="360" t="s">
        <v>1926</v>
      </c>
      <c r="P1231" s="360" t="s">
        <v>638</v>
      </c>
      <c r="R1231" s="362" t="s">
        <v>638</v>
      </c>
      <c r="S1231" s="360" t="s">
        <v>637</v>
      </c>
      <c r="T1231" s="360">
        <v>1058</v>
      </c>
      <c r="U1231" s="360" t="s">
        <v>480</v>
      </c>
      <c r="V1231" s="360" t="s">
        <v>317</v>
      </c>
      <c r="W1231" s="360">
        <v>1000</v>
      </c>
    </row>
    <row r="1232" spans="1:23">
      <c r="A1232" s="360" t="s">
        <v>1408</v>
      </c>
      <c r="B1232" s="360">
        <v>2013</v>
      </c>
      <c r="C1232" s="360">
        <v>1</v>
      </c>
      <c r="D1232" s="360">
        <v>136649800</v>
      </c>
      <c r="E1232" s="360">
        <v>5012000</v>
      </c>
      <c r="F1232" s="360">
        <v>517000</v>
      </c>
      <c r="G1232" s="360">
        <v>0</v>
      </c>
      <c r="H1232" s="360">
        <v>530190</v>
      </c>
      <c r="I1232" s="360" t="s">
        <v>143</v>
      </c>
      <c r="J1232" s="361">
        <v>920</v>
      </c>
      <c r="K1232" s="360" t="s">
        <v>637</v>
      </c>
      <c r="L1232" s="360">
        <v>5602003436</v>
      </c>
      <c r="M1232" s="360">
        <v>140291</v>
      </c>
      <c r="N1232" s="360" t="s">
        <v>1926</v>
      </c>
      <c r="P1232" s="360" t="s">
        <v>638</v>
      </c>
      <c r="R1232" s="362" t="s">
        <v>638</v>
      </c>
      <c r="S1232" s="360" t="s">
        <v>637</v>
      </c>
      <c r="T1232" s="360">
        <v>1058</v>
      </c>
      <c r="U1232" s="360" t="s">
        <v>480</v>
      </c>
      <c r="V1232" s="360" t="s">
        <v>317</v>
      </c>
      <c r="W1232" s="360">
        <v>1000</v>
      </c>
    </row>
    <row r="1233" spans="1:23">
      <c r="A1233" s="360" t="s">
        <v>1408</v>
      </c>
      <c r="B1233" s="360">
        <v>2013</v>
      </c>
      <c r="C1233" s="360">
        <v>1</v>
      </c>
      <c r="D1233" s="360">
        <v>136699188</v>
      </c>
      <c r="E1233" s="360">
        <v>5012000</v>
      </c>
      <c r="F1233" s="360">
        <v>517000</v>
      </c>
      <c r="G1233" s="360">
        <v>0</v>
      </c>
      <c r="H1233" s="360">
        <v>530190</v>
      </c>
      <c r="I1233" s="360" t="s">
        <v>143</v>
      </c>
      <c r="J1233" s="361">
        <v>23990.19</v>
      </c>
      <c r="K1233" s="360" t="s">
        <v>1927</v>
      </c>
      <c r="L1233" s="360">
        <v>122423838</v>
      </c>
      <c r="P1233" s="360" t="s">
        <v>638</v>
      </c>
      <c r="R1233" s="362" t="s">
        <v>638</v>
      </c>
      <c r="S1233" s="360" t="s">
        <v>637</v>
      </c>
      <c r="T1233" s="360">
        <v>1058</v>
      </c>
      <c r="U1233" s="360" t="s">
        <v>480</v>
      </c>
      <c r="V1233" s="360" t="s">
        <v>317</v>
      </c>
      <c r="W1233" s="360">
        <v>1000</v>
      </c>
    </row>
    <row r="1234" spans="1:23">
      <c r="A1234" s="360" t="s">
        <v>1408</v>
      </c>
      <c r="B1234" s="360">
        <v>2013</v>
      </c>
      <c r="C1234" s="360">
        <v>1</v>
      </c>
      <c r="D1234" s="360">
        <v>136661705</v>
      </c>
      <c r="E1234" s="360">
        <v>5012000</v>
      </c>
      <c r="F1234" s="360">
        <v>270</v>
      </c>
      <c r="G1234" s="360">
        <v>0</v>
      </c>
      <c r="H1234" s="360">
        <v>565180</v>
      </c>
      <c r="I1234" s="360" t="s">
        <v>184</v>
      </c>
      <c r="J1234" s="361">
        <v>8182.95</v>
      </c>
      <c r="K1234" s="360" t="s">
        <v>1928</v>
      </c>
      <c r="L1234" s="360">
        <v>19</v>
      </c>
      <c r="Q1234" s="360">
        <v>10005</v>
      </c>
      <c r="R1234" s="362">
        <v>10005</v>
      </c>
      <c r="S1234" s="360" t="s">
        <v>639</v>
      </c>
      <c r="T1234" s="360">
        <v>1001</v>
      </c>
      <c r="U1234" s="360" t="s">
        <v>491</v>
      </c>
      <c r="V1234" s="360" t="s">
        <v>317</v>
      </c>
      <c r="W1234" s="360">
        <v>1000</v>
      </c>
    </row>
    <row r="1235" spans="1:23">
      <c r="A1235" s="360" t="s">
        <v>1408</v>
      </c>
      <c r="B1235" s="360">
        <v>2013</v>
      </c>
      <c r="C1235" s="360">
        <v>1</v>
      </c>
      <c r="D1235" s="360">
        <v>136696064</v>
      </c>
      <c r="E1235" s="360">
        <v>5012000</v>
      </c>
      <c r="F1235" s="360">
        <v>270</v>
      </c>
      <c r="G1235" s="360">
        <v>0</v>
      </c>
      <c r="H1235" s="360">
        <v>513100</v>
      </c>
      <c r="I1235" s="360" t="s">
        <v>155</v>
      </c>
      <c r="J1235" s="361">
        <v>730.78</v>
      </c>
      <c r="K1235" s="360" t="s">
        <v>640</v>
      </c>
      <c r="L1235" s="360">
        <v>122418371</v>
      </c>
      <c r="Q1235" s="360">
        <v>10005</v>
      </c>
      <c r="R1235" s="362">
        <v>10005</v>
      </c>
      <c r="S1235" s="360" t="s">
        <v>639</v>
      </c>
      <c r="T1235" s="360">
        <v>1001</v>
      </c>
      <c r="U1235" s="360" t="s">
        <v>491</v>
      </c>
      <c r="V1235" s="360" t="s">
        <v>317</v>
      </c>
      <c r="W1235" s="360">
        <v>1000</v>
      </c>
    </row>
    <row r="1236" spans="1:23">
      <c r="A1236" s="360" t="s">
        <v>1408</v>
      </c>
      <c r="B1236" s="360">
        <v>2013</v>
      </c>
      <c r="C1236" s="360">
        <v>1</v>
      </c>
      <c r="D1236" s="360">
        <v>136661705</v>
      </c>
      <c r="E1236" s="360">
        <v>5012000</v>
      </c>
      <c r="F1236" s="360">
        <v>250</v>
      </c>
      <c r="G1236" s="360">
        <v>0</v>
      </c>
      <c r="H1236" s="360">
        <v>565180</v>
      </c>
      <c r="I1236" s="360" t="s">
        <v>184</v>
      </c>
      <c r="J1236" s="361">
        <v>6878.25</v>
      </c>
      <c r="K1236" s="360" t="s">
        <v>1928</v>
      </c>
      <c r="L1236" s="360">
        <v>19</v>
      </c>
      <c r="Q1236" s="360">
        <v>10305</v>
      </c>
      <c r="R1236" s="362">
        <v>10305</v>
      </c>
      <c r="S1236" s="360" t="s">
        <v>641</v>
      </c>
      <c r="T1236" s="360">
        <v>1063</v>
      </c>
      <c r="U1236" s="360" t="s">
        <v>509</v>
      </c>
      <c r="V1236" s="360" t="s">
        <v>317</v>
      </c>
      <c r="W1236" s="360">
        <v>1000</v>
      </c>
    </row>
    <row r="1237" spans="1:23">
      <c r="A1237" s="360" t="s">
        <v>1408</v>
      </c>
      <c r="B1237" s="360">
        <v>2013</v>
      </c>
      <c r="C1237" s="360">
        <v>1</v>
      </c>
      <c r="D1237" s="360">
        <v>136666662</v>
      </c>
      <c r="E1237" s="360">
        <v>5012000</v>
      </c>
      <c r="F1237" s="360">
        <v>250</v>
      </c>
      <c r="G1237" s="360">
        <v>0</v>
      </c>
      <c r="H1237" s="360">
        <v>516440</v>
      </c>
      <c r="I1237" s="360" t="s">
        <v>136</v>
      </c>
      <c r="J1237" s="361">
        <v>10454.68</v>
      </c>
      <c r="L1237" s="360">
        <v>4902298522</v>
      </c>
      <c r="Q1237" s="360">
        <v>10305</v>
      </c>
      <c r="R1237" s="362">
        <v>10305</v>
      </c>
      <c r="S1237" s="360" t="s">
        <v>641</v>
      </c>
      <c r="T1237" s="360">
        <v>1063</v>
      </c>
      <c r="U1237" s="360" t="s">
        <v>509</v>
      </c>
      <c r="V1237" s="360" t="s">
        <v>317</v>
      </c>
      <c r="W1237" s="360">
        <v>1000</v>
      </c>
    </row>
    <row r="1238" spans="1:23">
      <c r="A1238" s="360" t="s">
        <v>1408</v>
      </c>
      <c r="B1238" s="360">
        <v>2013</v>
      </c>
      <c r="C1238" s="360">
        <v>1</v>
      </c>
      <c r="D1238" s="360">
        <v>136696064</v>
      </c>
      <c r="E1238" s="360">
        <v>5012000</v>
      </c>
      <c r="F1238" s="360">
        <v>250</v>
      </c>
      <c r="G1238" s="360">
        <v>0</v>
      </c>
      <c r="H1238" s="360">
        <v>513100</v>
      </c>
      <c r="I1238" s="360" t="s">
        <v>155</v>
      </c>
      <c r="J1238" s="361">
        <v>502.41</v>
      </c>
      <c r="K1238" s="360" t="s">
        <v>642</v>
      </c>
      <c r="L1238" s="360">
        <v>122418371</v>
      </c>
      <c r="Q1238" s="360">
        <v>10305</v>
      </c>
      <c r="R1238" s="362">
        <v>10305</v>
      </c>
      <c r="S1238" s="360" t="s">
        <v>641</v>
      </c>
      <c r="T1238" s="360">
        <v>1063</v>
      </c>
      <c r="U1238" s="360" t="s">
        <v>509</v>
      </c>
      <c r="V1238" s="360" t="s">
        <v>317</v>
      </c>
      <c r="W1238" s="360">
        <v>1000</v>
      </c>
    </row>
    <row r="1239" spans="1:23">
      <c r="A1239" s="360" t="s">
        <v>1408</v>
      </c>
      <c r="B1239" s="360">
        <v>2013</v>
      </c>
      <c r="C1239" s="360">
        <v>1</v>
      </c>
      <c r="D1239" s="360">
        <v>136661705</v>
      </c>
      <c r="E1239" s="360">
        <v>5012000</v>
      </c>
      <c r="F1239" s="360">
        <v>514000</v>
      </c>
      <c r="G1239" s="360">
        <v>0</v>
      </c>
      <c r="H1239" s="360">
        <v>565180</v>
      </c>
      <c r="I1239" s="360" t="s">
        <v>184</v>
      </c>
      <c r="J1239" s="361">
        <v>4042.1</v>
      </c>
      <c r="K1239" s="360" t="s">
        <v>1928</v>
      </c>
      <c r="L1239" s="360">
        <v>19</v>
      </c>
      <c r="Q1239" s="360">
        <v>10366</v>
      </c>
      <c r="R1239" s="362">
        <v>10366</v>
      </c>
      <c r="S1239" s="360" t="s">
        <v>643</v>
      </c>
      <c r="T1239" s="360">
        <v>1073</v>
      </c>
      <c r="U1239" s="360" t="s">
        <v>488</v>
      </c>
      <c r="V1239" s="360" t="s">
        <v>317</v>
      </c>
      <c r="W1239" s="360">
        <v>1000</v>
      </c>
    </row>
    <row r="1240" spans="1:23">
      <c r="A1240" s="360" t="s">
        <v>1408</v>
      </c>
      <c r="B1240" s="360">
        <v>2013</v>
      </c>
      <c r="C1240" s="360">
        <v>1</v>
      </c>
      <c r="D1240" s="360">
        <v>136696064</v>
      </c>
      <c r="E1240" s="360">
        <v>5012000</v>
      </c>
      <c r="F1240" s="360">
        <v>514000</v>
      </c>
      <c r="G1240" s="360">
        <v>0</v>
      </c>
      <c r="H1240" s="360">
        <v>513100</v>
      </c>
      <c r="I1240" s="360" t="s">
        <v>155</v>
      </c>
      <c r="J1240" s="361">
        <v>1050.5</v>
      </c>
      <c r="K1240" s="360" t="s">
        <v>644</v>
      </c>
      <c r="L1240" s="360">
        <v>122418371</v>
      </c>
      <c r="Q1240" s="360">
        <v>10366</v>
      </c>
      <c r="R1240" s="362">
        <v>10366</v>
      </c>
      <c r="S1240" s="360" t="s">
        <v>643</v>
      </c>
      <c r="T1240" s="360">
        <v>1073</v>
      </c>
      <c r="U1240" s="360" t="s">
        <v>488</v>
      </c>
      <c r="V1240" s="360" t="s">
        <v>317</v>
      </c>
      <c r="W1240" s="360">
        <v>1000</v>
      </c>
    </row>
    <row r="1241" spans="1:23">
      <c r="A1241" s="360" t="s">
        <v>1408</v>
      </c>
      <c r="B1241" s="360">
        <v>2013</v>
      </c>
      <c r="C1241" s="360">
        <v>1</v>
      </c>
      <c r="D1241" s="360">
        <v>136696064</v>
      </c>
      <c r="E1241" s="360">
        <v>5012000</v>
      </c>
      <c r="F1241" s="360">
        <v>305</v>
      </c>
      <c r="G1241" s="360">
        <v>0</v>
      </c>
      <c r="H1241" s="360">
        <v>513100</v>
      </c>
      <c r="I1241" s="360" t="s">
        <v>155</v>
      </c>
      <c r="J1241" s="361">
        <v>730.78</v>
      </c>
      <c r="K1241" s="360" t="s">
        <v>645</v>
      </c>
      <c r="L1241" s="360">
        <v>122418371</v>
      </c>
      <c r="Q1241" s="360">
        <v>10417</v>
      </c>
      <c r="R1241" s="362">
        <v>10417</v>
      </c>
      <c r="S1241" s="360" t="s">
        <v>646</v>
      </c>
      <c r="T1241" s="360">
        <v>1694</v>
      </c>
      <c r="U1241" s="360" t="s">
        <v>647</v>
      </c>
      <c r="V1241" s="360" t="s">
        <v>317</v>
      </c>
      <c r="W1241" s="360">
        <v>1000</v>
      </c>
    </row>
    <row r="1242" spans="1:23">
      <c r="A1242" s="360" t="s">
        <v>1408</v>
      </c>
      <c r="B1242" s="360">
        <v>2013</v>
      </c>
      <c r="C1242" s="360">
        <v>1</v>
      </c>
      <c r="D1242" s="360">
        <v>136661705</v>
      </c>
      <c r="E1242" s="360">
        <v>5012000</v>
      </c>
      <c r="F1242" s="360">
        <v>300</v>
      </c>
      <c r="G1242" s="360">
        <v>0</v>
      </c>
      <c r="H1242" s="360">
        <v>565180</v>
      </c>
      <c r="I1242" s="360" t="s">
        <v>184</v>
      </c>
      <c r="J1242" s="361">
        <v>18325.75</v>
      </c>
      <c r="K1242" s="360" t="s">
        <v>1928</v>
      </c>
      <c r="L1242" s="360">
        <v>19</v>
      </c>
      <c r="Q1242" s="360">
        <v>10418</v>
      </c>
      <c r="R1242" s="362">
        <v>10418</v>
      </c>
      <c r="S1242" s="360" t="s">
        <v>648</v>
      </c>
      <c r="T1242" s="360">
        <v>1066</v>
      </c>
      <c r="U1242" s="360" t="s">
        <v>489</v>
      </c>
      <c r="V1242" s="360" t="s">
        <v>317</v>
      </c>
      <c r="W1242" s="360">
        <v>1000</v>
      </c>
    </row>
    <row r="1243" spans="1:23">
      <c r="A1243" s="360" t="s">
        <v>1408</v>
      </c>
      <c r="B1243" s="360">
        <v>2013</v>
      </c>
      <c r="C1243" s="360">
        <v>1</v>
      </c>
      <c r="D1243" s="360">
        <v>136663201</v>
      </c>
      <c r="E1243" s="360">
        <v>5012000</v>
      </c>
      <c r="F1243" s="360">
        <v>300</v>
      </c>
      <c r="G1243" s="360">
        <v>0</v>
      </c>
      <c r="H1243" s="360">
        <v>516440</v>
      </c>
      <c r="I1243" s="360" t="s">
        <v>136</v>
      </c>
      <c r="J1243" s="361">
        <v>2860.98</v>
      </c>
      <c r="L1243" s="360">
        <v>4902298263</v>
      </c>
      <c r="Q1243" s="360">
        <v>10418</v>
      </c>
      <c r="R1243" s="362">
        <v>10418</v>
      </c>
      <c r="S1243" s="360" t="s">
        <v>648</v>
      </c>
      <c r="T1243" s="360">
        <v>1066</v>
      </c>
      <c r="U1243" s="360" t="s">
        <v>489</v>
      </c>
      <c r="V1243" s="360" t="s">
        <v>317</v>
      </c>
      <c r="W1243" s="360">
        <v>1000</v>
      </c>
    </row>
    <row r="1244" spans="1:23">
      <c r="A1244" s="360" t="s">
        <v>1408</v>
      </c>
      <c r="B1244" s="360">
        <v>2013</v>
      </c>
      <c r="C1244" s="360">
        <v>1</v>
      </c>
      <c r="D1244" s="360">
        <v>135640503</v>
      </c>
      <c r="E1244" s="360">
        <v>5012000</v>
      </c>
      <c r="F1244" s="360">
        <v>280</v>
      </c>
      <c r="G1244" s="360">
        <v>0</v>
      </c>
      <c r="H1244" s="360">
        <v>516440</v>
      </c>
      <c r="I1244" s="360" t="s">
        <v>136</v>
      </c>
      <c r="J1244" s="361">
        <v>-62.69</v>
      </c>
      <c r="L1244" s="360">
        <v>5601984901</v>
      </c>
      <c r="M1244" s="360">
        <v>103861</v>
      </c>
      <c r="N1244" s="360" t="s">
        <v>649</v>
      </c>
      <c r="Q1244" s="360">
        <v>10465</v>
      </c>
      <c r="R1244" s="362">
        <v>10465</v>
      </c>
      <c r="S1244" s="360" t="s">
        <v>650</v>
      </c>
      <c r="T1244" s="360">
        <v>1070</v>
      </c>
      <c r="U1244" s="360" t="s">
        <v>358</v>
      </c>
      <c r="V1244" s="360" t="s">
        <v>317</v>
      </c>
      <c r="W1244" s="360">
        <v>1000</v>
      </c>
    </row>
    <row r="1245" spans="1:23">
      <c r="A1245" s="360" t="s">
        <v>1408</v>
      </c>
      <c r="B1245" s="360">
        <v>2013</v>
      </c>
      <c r="C1245" s="360">
        <v>1</v>
      </c>
      <c r="D1245" s="360">
        <v>135639877</v>
      </c>
      <c r="E1245" s="360">
        <v>5012000</v>
      </c>
      <c r="F1245" s="360">
        <v>280</v>
      </c>
      <c r="G1245" s="360">
        <v>0</v>
      </c>
      <c r="H1245" s="360">
        <v>516440</v>
      </c>
      <c r="I1245" s="360" t="s">
        <v>136</v>
      </c>
      <c r="J1245" s="361">
        <v>-1307.04</v>
      </c>
      <c r="L1245" s="360">
        <v>5601984950</v>
      </c>
      <c r="M1245" s="360">
        <v>103861</v>
      </c>
      <c r="N1245" s="360" t="s">
        <v>649</v>
      </c>
      <c r="Q1245" s="360">
        <v>10465</v>
      </c>
      <c r="R1245" s="362">
        <v>10465</v>
      </c>
      <c r="S1245" s="360" t="s">
        <v>650</v>
      </c>
      <c r="T1245" s="360">
        <v>1070</v>
      </c>
      <c r="U1245" s="360" t="s">
        <v>358</v>
      </c>
      <c r="V1245" s="360" t="s">
        <v>317</v>
      </c>
      <c r="W1245" s="360">
        <v>1000</v>
      </c>
    </row>
    <row r="1246" spans="1:23">
      <c r="A1246" s="360" t="s">
        <v>1408</v>
      </c>
      <c r="B1246" s="360">
        <v>2013</v>
      </c>
      <c r="C1246" s="360">
        <v>1</v>
      </c>
      <c r="D1246" s="360">
        <v>135689190</v>
      </c>
      <c r="E1246" s="360">
        <v>5012000</v>
      </c>
      <c r="F1246" s="360">
        <v>280</v>
      </c>
      <c r="G1246" s="360">
        <v>0</v>
      </c>
      <c r="H1246" s="360">
        <v>516440</v>
      </c>
      <c r="I1246" s="360" t="s">
        <v>136</v>
      </c>
      <c r="J1246" s="361">
        <v>3974.83</v>
      </c>
      <c r="K1246" s="360" t="s">
        <v>494</v>
      </c>
      <c r="L1246" s="360">
        <v>5001076039</v>
      </c>
      <c r="M1246" s="360">
        <v>103861</v>
      </c>
      <c r="N1246" s="360" t="s">
        <v>649</v>
      </c>
      <c r="Q1246" s="360">
        <v>10465</v>
      </c>
      <c r="R1246" s="362">
        <v>10465</v>
      </c>
      <c r="S1246" s="360" t="s">
        <v>650</v>
      </c>
      <c r="T1246" s="360">
        <v>1070</v>
      </c>
      <c r="U1246" s="360" t="s">
        <v>358</v>
      </c>
      <c r="V1246" s="360" t="s">
        <v>317</v>
      </c>
      <c r="W1246" s="360">
        <v>1000</v>
      </c>
    </row>
    <row r="1247" spans="1:23">
      <c r="A1247" s="360" t="s">
        <v>1408</v>
      </c>
      <c r="B1247" s="360">
        <v>2013</v>
      </c>
      <c r="C1247" s="360">
        <v>1</v>
      </c>
      <c r="D1247" s="360">
        <v>136215584</v>
      </c>
      <c r="E1247" s="360">
        <v>5012000</v>
      </c>
      <c r="F1247" s="360">
        <v>280</v>
      </c>
      <c r="G1247" s="360">
        <v>0</v>
      </c>
      <c r="H1247" s="360">
        <v>516440</v>
      </c>
      <c r="I1247" s="360" t="s">
        <v>136</v>
      </c>
      <c r="J1247" s="361">
        <v>-427.37</v>
      </c>
      <c r="L1247" s="360">
        <v>5601987884</v>
      </c>
      <c r="M1247" s="360">
        <v>103861</v>
      </c>
      <c r="N1247" s="360" t="s">
        <v>649</v>
      </c>
      <c r="Q1247" s="360">
        <v>10465</v>
      </c>
      <c r="R1247" s="362">
        <v>10465</v>
      </c>
      <c r="S1247" s="360" t="s">
        <v>650</v>
      </c>
      <c r="T1247" s="360">
        <v>1070</v>
      </c>
      <c r="U1247" s="360" t="s">
        <v>358</v>
      </c>
      <c r="V1247" s="360" t="s">
        <v>317</v>
      </c>
      <c r="W1247" s="360">
        <v>1000</v>
      </c>
    </row>
    <row r="1248" spans="1:23">
      <c r="A1248" s="360" t="s">
        <v>1408</v>
      </c>
      <c r="B1248" s="360">
        <v>2013</v>
      </c>
      <c r="C1248" s="360">
        <v>1</v>
      </c>
      <c r="D1248" s="360">
        <v>136215605</v>
      </c>
      <c r="E1248" s="360">
        <v>5012000</v>
      </c>
      <c r="F1248" s="360">
        <v>280</v>
      </c>
      <c r="G1248" s="360">
        <v>0</v>
      </c>
      <c r="H1248" s="360">
        <v>516440</v>
      </c>
      <c r="I1248" s="360" t="s">
        <v>136</v>
      </c>
      <c r="J1248" s="361">
        <v>-453.06</v>
      </c>
      <c r="L1248" s="360">
        <v>5601987716</v>
      </c>
      <c r="M1248" s="360">
        <v>103861</v>
      </c>
      <c r="N1248" s="360" t="s">
        <v>649</v>
      </c>
      <c r="Q1248" s="360">
        <v>10465</v>
      </c>
      <c r="R1248" s="362">
        <v>10465</v>
      </c>
      <c r="S1248" s="360" t="s">
        <v>650</v>
      </c>
      <c r="T1248" s="360">
        <v>1070</v>
      </c>
      <c r="U1248" s="360" t="s">
        <v>358</v>
      </c>
      <c r="V1248" s="360" t="s">
        <v>317</v>
      </c>
      <c r="W1248" s="360">
        <v>1000</v>
      </c>
    </row>
    <row r="1249" spans="1:23">
      <c r="A1249" s="360" t="s">
        <v>1408</v>
      </c>
      <c r="B1249" s="360">
        <v>2013</v>
      </c>
      <c r="C1249" s="360">
        <v>1</v>
      </c>
      <c r="D1249" s="360">
        <v>136215604</v>
      </c>
      <c r="E1249" s="360">
        <v>5012000</v>
      </c>
      <c r="F1249" s="360">
        <v>280</v>
      </c>
      <c r="G1249" s="360">
        <v>0</v>
      </c>
      <c r="H1249" s="360">
        <v>516440</v>
      </c>
      <c r="I1249" s="360" t="s">
        <v>136</v>
      </c>
      <c r="J1249" s="361">
        <v>-226.65</v>
      </c>
      <c r="L1249" s="360">
        <v>5601987715</v>
      </c>
      <c r="M1249" s="360">
        <v>103861</v>
      </c>
      <c r="N1249" s="360" t="s">
        <v>649</v>
      </c>
      <c r="Q1249" s="360">
        <v>10465</v>
      </c>
      <c r="R1249" s="362">
        <v>10465</v>
      </c>
      <c r="S1249" s="360" t="s">
        <v>650</v>
      </c>
      <c r="T1249" s="360">
        <v>1070</v>
      </c>
      <c r="U1249" s="360" t="s">
        <v>358</v>
      </c>
      <c r="V1249" s="360" t="s">
        <v>317</v>
      </c>
      <c r="W1249" s="360">
        <v>1000</v>
      </c>
    </row>
    <row r="1250" spans="1:23">
      <c r="A1250" s="360" t="s">
        <v>1408</v>
      </c>
      <c r="B1250" s="360">
        <v>2013</v>
      </c>
      <c r="C1250" s="360">
        <v>1</v>
      </c>
      <c r="D1250" s="360">
        <v>136214921</v>
      </c>
      <c r="E1250" s="360">
        <v>5012000</v>
      </c>
      <c r="F1250" s="360">
        <v>280</v>
      </c>
      <c r="G1250" s="360">
        <v>0</v>
      </c>
      <c r="H1250" s="360">
        <v>516440</v>
      </c>
      <c r="I1250" s="360" t="s">
        <v>136</v>
      </c>
      <c r="J1250" s="361">
        <v>-37.67</v>
      </c>
      <c r="L1250" s="360">
        <v>5601987490</v>
      </c>
      <c r="M1250" s="360">
        <v>103861</v>
      </c>
      <c r="N1250" s="360" t="s">
        <v>649</v>
      </c>
      <c r="Q1250" s="360">
        <v>10465</v>
      </c>
      <c r="R1250" s="362">
        <v>10465</v>
      </c>
      <c r="S1250" s="360" t="s">
        <v>650</v>
      </c>
      <c r="T1250" s="360">
        <v>1070</v>
      </c>
      <c r="U1250" s="360" t="s">
        <v>358</v>
      </c>
      <c r="V1250" s="360" t="s">
        <v>317</v>
      </c>
      <c r="W1250" s="360">
        <v>1000</v>
      </c>
    </row>
    <row r="1251" spans="1:23">
      <c r="A1251" s="360" t="s">
        <v>1408</v>
      </c>
      <c r="B1251" s="360">
        <v>2013</v>
      </c>
      <c r="C1251" s="360">
        <v>1</v>
      </c>
      <c r="D1251" s="360">
        <v>136215515</v>
      </c>
      <c r="E1251" s="360">
        <v>5012000</v>
      </c>
      <c r="F1251" s="360">
        <v>280</v>
      </c>
      <c r="G1251" s="360">
        <v>0</v>
      </c>
      <c r="H1251" s="360">
        <v>516440</v>
      </c>
      <c r="I1251" s="360" t="s">
        <v>136</v>
      </c>
      <c r="J1251" s="361">
        <v>-392.1</v>
      </c>
      <c r="L1251" s="360">
        <v>5601988065</v>
      </c>
      <c r="M1251" s="360">
        <v>103861</v>
      </c>
      <c r="N1251" s="360" t="s">
        <v>649</v>
      </c>
      <c r="Q1251" s="360">
        <v>10465</v>
      </c>
      <c r="R1251" s="362">
        <v>10465</v>
      </c>
      <c r="S1251" s="360" t="s">
        <v>650</v>
      </c>
      <c r="T1251" s="360">
        <v>1070</v>
      </c>
      <c r="U1251" s="360" t="s">
        <v>358</v>
      </c>
      <c r="V1251" s="360" t="s">
        <v>317</v>
      </c>
      <c r="W1251" s="360">
        <v>1000</v>
      </c>
    </row>
    <row r="1252" spans="1:23">
      <c r="A1252" s="360" t="s">
        <v>1408</v>
      </c>
      <c r="B1252" s="360">
        <v>2013</v>
      </c>
      <c r="C1252" s="360">
        <v>1</v>
      </c>
      <c r="D1252" s="360">
        <v>136215890</v>
      </c>
      <c r="E1252" s="360">
        <v>5012000</v>
      </c>
      <c r="F1252" s="360">
        <v>280</v>
      </c>
      <c r="G1252" s="360">
        <v>0</v>
      </c>
      <c r="H1252" s="360">
        <v>516440</v>
      </c>
      <c r="I1252" s="360" t="s">
        <v>136</v>
      </c>
      <c r="J1252" s="361">
        <v>-233.68</v>
      </c>
      <c r="L1252" s="360">
        <v>5601988106</v>
      </c>
      <c r="M1252" s="360">
        <v>103861</v>
      </c>
      <c r="N1252" s="360" t="s">
        <v>649</v>
      </c>
      <c r="Q1252" s="360">
        <v>10465</v>
      </c>
      <c r="R1252" s="362">
        <v>10465</v>
      </c>
      <c r="S1252" s="360" t="s">
        <v>650</v>
      </c>
      <c r="T1252" s="360">
        <v>1070</v>
      </c>
      <c r="U1252" s="360" t="s">
        <v>358</v>
      </c>
      <c r="V1252" s="360" t="s">
        <v>317</v>
      </c>
      <c r="W1252" s="360">
        <v>1000</v>
      </c>
    </row>
    <row r="1253" spans="1:23">
      <c r="A1253" s="360" t="s">
        <v>1408</v>
      </c>
      <c r="B1253" s="360">
        <v>2013</v>
      </c>
      <c r="C1253" s="360">
        <v>1</v>
      </c>
      <c r="D1253" s="360">
        <v>136264123</v>
      </c>
      <c r="E1253" s="360">
        <v>5012000</v>
      </c>
      <c r="F1253" s="360">
        <v>280</v>
      </c>
      <c r="G1253" s="360">
        <v>0</v>
      </c>
      <c r="H1253" s="360">
        <v>516440</v>
      </c>
      <c r="I1253" s="360" t="s">
        <v>136</v>
      </c>
      <c r="J1253" s="361">
        <v>3320.71</v>
      </c>
      <c r="L1253" s="360">
        <v>5001077291</v>
      </c>
      <c r="M1253" s="360">
        <v>103861</v>
      </c>
      <c r="N1253" s="360" t="s">
        <v>649</v>
      </c>
      <c r="Q1253" s="360">
        <v>10465</v>
      </c>
      <c r="R1253" s="362">
        <v>10465</v>
      </c>
      <c r="S1253" s="360" t="s">
        <v>650</v>
      </c>
      <c r="T1253" s="360">
        <v>1070</v>
      </c>
      <c r="U1253" s="360" t="s">
        <v>358</v>
      </c>
      <c r="V1253" s="360" t="s">
        <v>317</v>
      </c>
      <c r="W1253" s="360">
        <v>1000</v>
      </c>
    </row>
    <row r="1254" spans="1:23">
      <c r="A1254" s="360" t="s">
        <v>1408</v>
      </c>
      <c r="B1254" s="360">
        <v>2013</v>
      </c>
      <c r="C1254" s="360">
        <v>1</v>
      </c>
      <c r="D1254" s="360">
        <v>136264125</v>
      </c>
      <c r="E1254" s="360">
        <v>5012000</v>
      </c>
      <c r="F1254" s="360">
        <v>280</v>
      </c>
      <c r="G1254" s="360">
        <v>0</v>
      </c>
      <c r="H1254" s="360">
        <v>516440</v>
      </c>
      <c r="I1254" s="360" t="s">
        <v>136</v>
      </c>
      <c r="J1254" s="361">
        <v>3754</v>
      </c>
      <c r="L1254" s="360">
        <v>5001077292</v>
      </c>
      <c r="M1254" s="360">
        <v>103861</v>
      </c>
      <c r="N1254" s="360" t="s">
        <v>649</v>
      </c>
      <c r="Q1254" s="360">
        <v>10465</v>
      </c>
      <c r="R1254" s="362">
        <v>10465</v>
      </c>
      <c r="S1254" s="360" t="s">
        <v>650</v>
      </c>
      <c r="T1254" s="360">
        <v>1070</v>
      </c>
      <c r="U1254" s="360" t="s">
        <v>358</v>
      </c>
      <c r="V1254" s="360" t="s">
        <v>317</v>
      </c>
      <c r="W1254" s="360">
        <v>1000</v>
      </c>
    </row>
    <row r="1255" spans="1:23">
      <c r="A1255" s="360" t="s">
        <v>1408</v>
      </c>
      <c r="B1255" s="360">
        <v>2013</v>
      </c>
      <c r="C1255" s="360">
        <v>1</v>
      </c>
      <c r="D1255" s="360">
        <v>136369504</v>
      </c>
      <c r="E1255" s="360">
        <v>5012000</v>
      </c>
      <c r="F1255" s="360">
        <v>280</v>
      </c>
      <c r="G1255" s="360">
        <v>0</v>
      </c>
      <c r="H1255" s="360">
        <v>516440</v>
      </c>
      <c r="I1255" s="360" t="s">
        <v>136</v>
      </c>
      <c r="J1255" s="361">
        <v>-267.60000000000002</v>
      </c>
      <c r="L1255" s="360">
        <v>5601990031</v>
      </c>
      <c r="M1255" s="360">
        <v>103861</v>
      </c>
      <c r="N1255" s="360" t="s">
        <v>649</v>
      </c>
      <c r="Q1255" s="360">
        <v>10465</v>
      </c>
      <c r="R1255" s="362">
        <v>10465</v>
      </c>
      <c r="S1255" s="360" t="s">
        <v>650</v>
      </c>
      <c r="T1255" s="360">
        <v>1070</v>
      </c>
      <c r="U1255" s="360" t="s">
        <v>358</v>
      </c>
      <c r="V1255" s="360" t="s">
        <v>317</v>
      </c>
      <c r="W1255" s="360">
        <v>1000</v>
      </c>
    </row>
    <row r="1256" spans="1:23">
      <c r="A1256" s="360" t="s">
        <v>1408</v>
      </c>
      <c r="B1256" s="360">
        <v>2013</v>
      </c>
      <c r="C1256" s="360">
        <v>1</v>
      </c>
      <c r="D1256" s="360">
        <v>136369503</v>
      </c>
      <c r="E1256" s="360">
        <v>5012000</v>
      </c>
      <c r="F1256" s="360">
        <v>280</v>
      </c>
      <c r="G1256" s="360">
        <v>0</v>
      </c>
      <c r="H1256" s="360">
        <v>516440</v>
      </c>
      <c r="I1256" s="360" t="s">
        <v>136</v>
      </c>
      <c r="J1256" s="361">
        <v>-344.85</v>
      </c>
      <c r="L1256" s="360">
        <v>5601990030</v>
      </c>
      <c r="M1256" s="360">
        <v>103861</v>
      </c>
      <c r="N1256" s="360" t="s">
        <v>649</v>
      </c>
      <c r="Q1256" s="360">
        <v>10465</v>
      </c>
      <c r="R1256" s="362">
        <v>10465</v>
      </c>
      <c r="S1256" s="360" t="s">
        <v>650</v>
      </c>
      <c r="T1256" s="360">
        <v>1070</v>
      </c>
      <c r="U1256" s="360" t="s">
        <v>358</v>
      </c>
      <c r="V1256" s="360" t="s">
        <v>317</v>
      </c>
      <c r="W1256" s="360">
        <v>1000</v>
      </c>
    </row>
    <row r="1257" spans="1:23">
      <c r="A1257" s="360" t="s">
        <v>1408</v>
      </c>
      <c r="B1257" s="360">
        <v>2013</v>
      </c>
      <c r="C1257" s="360">
        <v>1</v>
      </c>
      <c r="D1257" s="360">
        <v>136374755</v>
      </c>
      <c r="E1257" s="360">
        <v>5012000</v>
      </c>
      <c r="F1257" s="360">
        <v>280</v>
      </c>
      <c r="G1257" s="360">
        <v>0</v>
      </c>
      <c r="H1257" s="360">
        <v>516440</v>
      </c>
      <c r="I1257" s="360" t="s">
        <v>136</v>
      </c>
      <c r="J1257" s="361">
        <v>4101.28</v>
      </c>
      <c r="L1257" s="360">
        <v>5001078109</v>
      </c>
      <c r="M1257" s="360">
        <v>103861</v>
      </c>
      <c r="N1257" s="360" t="s">
        <v>649</v>
      </c>
      <c r="Q1257" s="360">
        <v>10465</v>
      </c>
      <c r="R1257" s="362">
        <v>10465</v>
      </c>
      <c r="S1257" s="360" t="s">
        <v>650</v>
      </c>
      <c r="T1257" s="360">
        <v>1070</v>
      </c>
      <c r="U1257" s="360" t="s">
        <v>358</v>
      </c>
      <c r="V1257" s="360" t="s">
        <v>317</v>
      </c>
      <c r="W1257" s="360">
        <v>1000</v>
      </c>
    </row>
    <row r="1258" spans="1:23">
      <c r="A1258" s="360" t="s">
        <v>1408</v>
      </c>
      <c r="B1258" s="360">
        <v>2013</v>
      </c>
      <c r="C1258" s="360">
        <v>1</v>
      </c>
      <c r="D1258" s="360">
        <v>136377419</v>
      </c>
      <c r="E1258" s="360">
        <v>5012000</v>
      </c>
      <c r="F1258" s="360">
        <v>280</v>
      </c>
      <c r="G1258" s="360">
        <v>0</v>
      </c>
      <c r="H1258" s="360">
        <v>516440</v>
      </c>
      <c r="I1258" s="360" t="s">
        <v>136</v>
      </c>
      <c r="J1258" s="361">
        <v>-224.93</v>
      </c>
      <c r="L1258" s="360">
        <v>5601990416</v>
      </c>
      <c r="M1258" s="360">
        <v>103861</v>
      </c>
      <c r="N1258" s="360" t="s">
        <v>649</v>
      </c>
      <c r="Q1258" s="360">
        <v>10465</v>
      </c>
      <c r="R1258" s="362">
        <v>10465</v>
      </c>
      <c r="S1258" s="360" t="s">
        <v>650</v>
      </c>
      <c r="T1258" s="360">
        <v>1070</v>
      </c>
      <c r="U1258" s="360" t="s">
        <v>358</v>
      </c>
      <c r="V1258" s="360" t="s">
        <v>317</v>
      </c>
      <c r="W1258" s="360">
        <v>1000</v>
      </c>
    </row>
    <row r="1259" spans="1:23">
      <c r="A1259" s="360" t="s">
        <v>1408</v>
      </c>
      <c r="B1259" s="360">
        <v>2013</v>
      </c>
      <c r="C1259" s="360">
        <v>1</v>
      </c>
      <c r="D1259" s="360">
        <v>136406044</v>
      </c>
      <c r="E1259" s="360">
        <v>5012000</v>
      </c>
      <c r="F1259" s="360">
        <v>280</v>
      </c>
      <c r="G1259" s="360">
        <v>0</v>
      </c>
      <c r="H1259" s="360">
        <v>516440</v>
      </c>
      <c r="I1259" s="360" t="s">
        <v>136</v>
      </c>
      <c r="J1259" s="361">
        <v>-176.69</v>
      </c>
      <c r="L1259" s="360">
        <v>5601991168</v>
      </c>
      <c r="M1259" s="360">
        <v>103861</v>
      </c>
      <c r="N1259" s="360" t="s">
        <v>649</v>
      </c>
      <c r="Q1259" s="360">
        <v>10465</v>
      </c>
      <c r="R1259" s="362">
        <v>10465</v>
      </c>
      <c r="S1259" s="360" t="s">
        <v>650</v>
      </c>
      <c r="T1259" s="360">
        <v>1070</v>
      </c>
      <c r="U1259" s="360" t="s">
        <v>358</v>
      </c>
      <c r="V1259" s="360" t="s">
        <v>317</v>
      </c>
      <c r="W1259" s="360">
        <v>1000</v>
      </c>
    </row>
    <row r="1260" spans="1:23">
      <c r="A1260" s="360" t="s">
        <v>1408</v>
      </c>
      <c r="B1260" s="360">
        <v>2013</v>
      </c>
      <c r="C1260" s="360">
        <v>1</v>
      </c>
      <c r="D1260" s="360">
        <v>136455401</v>
      </c>
      <c r="E1260" s="360">
        <v>5012000</v>
      </c>
      <c r="F1260" s="360">
        <v>280</v>
      </c>
      <c r="G1260" s="360">
        <v>0</v>
      </c>
      <c r="H1260" s="360">
        <v>516440</v>
      </c>
      <c r="I1260" s="360" t="s">
        <v>136</v>
      </c>
      <c r="J1260" s="361">
        <v>4313.5600000000004</v>
      </c>
      <c r="L1260" s="360">
        <v>5001079889</v>
      </c>
      <c r="M1260" s="360">
        <v>103861</v>
      </c>
      <c r="N1260" s="360" t="s">
        <v>649</v>
      </c>
      <c r="Q1260" s="360">
        <v>10465</v>
      </c>
      <c r="R1260" s="362">
        <v>10465</v>
      </c>
      <c r="S1260" s="360" t="s">
        <v>650</v>
      </c>
      <c r="T1260" s="360">
        <v>1070</v>
      </c>
      <c r="U1260" s="360" t="s">
        <v>358</v>
      </c>
      <c r="V1260" s="360" t="s">
        <v>317</v>
      </c>
      <c r="W1260" s="360">
        <v>1000</v>
      </c>
    </row>
    <row r="1261" spans="1:23">
      <c r="A1261" s="360" t="s">
        <v>1408</v>
      </c>
      <c r="B1261" s="360">
        <v>2013</v>
      </c>
      <c r="C1261" s="360">
        <v>1</v>
      </c>
      <c r="D1261" s="360">
        <v>136491222</v>
      </c>
      <c r="E1261" s="360">
        <v>5012000</v>
      </c>
      <c r="F1261" s="360">
        <v>280</v>
      </c>
      <c r="G1261" s="360">
        <v>0</v>
      </c>
      <c r="H1261" s="360">
        <v>516440</v>
      </c>
      <c r="I1261" s="360" t="s">
        <v>136</v>
      </c>
      <c r="J1261" s="361">
        <v>-244.4</v>
      </c>
      <c r="L1261" s="360">
        <v>5601996362</v>
      </c>
      <c r="M1261" s="360">
        <v>103861</v>
      </c>
      <c r="N1261" s="360" t="s">
        <v>649</v>
      </c>
      <c r="Q1261" s="360">
        <v>10465</v>
      </c>
      <c r="R1261" s="362">
        <v>10465</v>
      </c>
      <c r="S1261" s="360" t="s">
        <v>650</v>
      </c>
      <c r="T1261" s="360">
        <v>1070</v>
      </c>
      <c r="U1261" s="360" t="s">
        <v>358</v>
      </c>
      <c r="V1261" s="360" t="s">
        <v>317</v>
      </c>
      <c r="W1261" s="360">
        <v>1000</v>
      </c>
    </row>
    <row r="1262" spans="1:23">
      <c r="A1262" s="360" t="s">
        <v>1408</v>
      </c>
      <c r="B1262" s="360">
        <v>2013</v>
      </c>
      <c r="C1262" s="360">
        <v>1</v>
      </c>
      <c r="D1262" s="360">
        <v>136502604</v>
      </c>
      <c r="E1262" s="360">
        <v>5012000</v>
      </c>
      <c r="F1262" s="360">
        <v>280</v>
      </c>
      <c r="G1262" s="360">
        <v>0</v>
      </c>
      <c r="H1262" s="360">
        <v>516440</v>
      </c>
      <c r="I1262" s="360" t="s">
        <v>136</v>
      </c>
      <c r="J1262" s="361">
        <v>-273.81</v>
      </c>
      <c r="L1262" s="360">
        <v>5601996903</v>
      </c>
      <c r="M1262" s="360">
        <v>103861</v>
      </c>
      <c r="N1262" s="360" t="s">
        <v>649</v>
      </c>
      <c r="Q1262" s="360">
        <v>10465</v>
      </c>
      <c r="R1262" s="362">
        <v>10465</v>
      </c>
      <c r="S1262" s="360" t="s">
        <v>650</v>
      </c>
      <c r="T1262" s="360">
        <v>1070</v>
      </c>
      <c r="U1262" s="360" t="s">
        <v>358</v>
      </c>
      <c r="V1262" s="360" t="s">
        <v>317</v>
      </c>
      <c r="W1262" s="360">
        <v>1000</v>
      </c>
    </row>
    <row r="1263" spans="1:23">
      <c r="A1263" s="360" t="s">
        <v>1408</v>
      </c>
      <c r="B1263" s="360">
        <v>2013</v>
      </c>
      <c r="C1263" s="360">
        <v>1</v>
      </c>
      <c r="D1263" s="360">
        <v>136502683</v>
      </c>
      <c r="E1263" s="360">
        <v>5012000</v>
      </c>
      <c r="F1263" s="360">
        <v>280</v>
      </c>
      <c r="G1263" s="360">
        <v>0</v>
      </c>
      <c r="H1263" s="360">
        <v>516440</v>
      </c>
      <c r="I1263" s="360" t="s">
        <v>136</v>
      </c>
      <c r="J1263" s="361">
        <v>2076.89</v>
      </c>
      <c r="L1263" s="360">
        <v>5001081091</v>
      </c>
      <c r="M1263" s="360">
        <v>103861</v>
      </c>
      <c r="N1263" s="360" t="s">
        <v>649</v>
      </c>
      <c r="Q1263" s="360">
        <v>10465</v>
      </c>
      <c r="R1263" s="362">
        <v>10465</v>
      </c>
      <c r="S1263" s="360" t="s">
        <v>650</v>
      </c>
      <c r="T1263" s="360">
        <v>1070</v>
      </c>
      <c r="U1263" s="360" t="s">
        <v>358</v>
      </c>
      <c r="V1263" s="360" t="s">
        <v>317</v>
      </c>
      <c r="W1263" s="360">
        <v>1000</v>
      </c>
    </row>
    <row r="1264" spans="1:23">
      <c r="A1264" s="360" t="s">
        <v>1408</v>
      </c>
      <c r="B1264" s="360">
        <v>2013</v>
      </c>
      <c r="C1264" s="360">
        <v>1</v>
      </c>
      <c r="D1264" s="360">
        <v>136502684</v>
      </c>
      <c r="E1264" s="360">
        <v>5012000</v>
      </c>
      <c r="F1264" s="360">
        <v>280</v>
      </c>
      <c r="G1264" s="360">
        <v>0</v>
      </c>
      <c r="H1264" s="360">
        <v>516440</v>
      </c>
      <c r="I1264" s="360" t="s">
        <v>136</v>
      </c>
      <c r="J1264" s="361">
        <v>7561.49</v>
      </c>
      <c r="L1264" s="360">
        <v>5001081092</v>
      </c>
      <c r="M1264" s="360">
        <v>103861</v>
      </c>
      <c r="N1264" s="360" t="s">
        <v>649</v>
      </c>
      <c r="Q1264" s="360">
        <v>10465</v>
      </c>
      <c r="R1264" s="362">
        <v>10465</v>
      </c>
      <c r="S1264" s="360" t="s">
        <v>650</v>
      </c>
      <c r="T1264" s="360">
        <v>1070</v>
      </c>
      <c r="U1264" s="360" t="s">
        <v>358</v>
      </c>
      <c r="V1264" s="360" t="s">
        <v>317</v>
      </c>
      <c r="W1264" s="360">
        <v>1000</v>
      </c>
    </row>
    <row r="1265" spans="1:23">
      <c r="A1265" s="360" t="s">
        <v>1408</v>
      </c>
      <c r="B1265" s="360">
        <v>2013</v>
      </c>
      <c r="C1265" s="360">
        <v>1</v>
      </c>
      <c r="D1265" s="360">
        <v>136504031</v>
      </c>
      <c r="E1265" s="360">
        <v>5012000</v>
      </c>
      <c r="F1265" s="360">
        <v>280</v>
      </c>
      <c r="G1265" s="360">
        <v>0</v>
      </c>
      <c r="H1265" s="360">
        <v>516440</v>
      </c>
      <c r="I1265" s="360" t="s">
        <v>136</v>
      </c>
      <c r="J1265" s="361">
        <v>-570.28</v>
      </c>
      <c r="L1265" s="360">
        <v>5601997082</v>
      </c>
      <c r="M1265" s="360">
        <v>103861</v>
      </c>
      <c r="N1265" s="360" t="s">
        <v>649</v>
      </c>
      <c r="Q1265" s="360">
        <v>10465</v>
      </c>
      <c r="R1265" s="362">
        <v>10465</v>
      </c>
      <c r="S1265" s="360" t="s">
        <v>650</v>
      </c>
      <c r="T1265" s="360">
        <v>1070</v>
      </c>
      <c r="U1265" s="360" t="s">
        <v>358</v>
      </c>
      <c r="V1265" s="360" t="s">
        <v>317</v>
      </c>
      <c r="W1265" s="360">
        <v>1000</v>
      </c>
    </row>
    <row r="1266" spans="1:23">
      <c r="A1266" s="360" t="s">
        <v>1408</v>
      </c>
      <c r="B1266" s="360">
        <v>2013</v>
      </c>
      <c r="C1266" s="360">
        <v>1</v>
      </c>
      <c r="D1266" s="360">
        <v>136525435</v>
      </c>
      <c r="E1266" s="360">
        <v>5012000</v>
      </c>
      <c r="F1266" s="360">
        <v>280</v>
      </c>
      <c r="G1266" s="360">
        <v>0</v>
      </c>
      <c r="H1266" s="360">
        <v>516440</v>
      </c>
      <c r="I1266" s="360" t="s">
        <v>136</v>
      </c>
      <c r="J1266" s="361">
        <v>4358.78</v>
      </c>
      <c r="L1266" s="360">
        <v>5001081660</v>
      </c>
      <c r="M1266" s="360">
        <v>103861</v>
      </c>
      <c r="N1266" s="360" t="s">
        <v>649</v>
      </c>
      <c r="Q1266" s="360">
        <v>10465</v>
      </c>
      <c r="R1266" s="362">
        <v>10465</v>
      </c>
      <c r="S1266" s="360" t="s">
        <v>650</v>
      </c>
      <c r="T1266" s="360">
        <v>1070</v>
      </c>
      <c r="U1266" s="360" t="s">
        <v>358</v>
      </c>
      <c r="V1266" s="360" t="s">
        <v>317</v>
      </c>
      <c r="W1266" s="360">
        <v>1000</v>
      </c>
    </row>
    <row r="1267" spans="1:23">
      <c r="A1267" s="360" t="s">
        <v>1408</v>
      </c>
      <c r="B1267" s="360">
        <v>2013</v>
      </c>
      <c r="C1267" s="360">
        <v>1</v>
      </c>
      <c r="D1267" s="360">
        <v>136539649</v>
      </c>
      <c r="E1267" s="360">
        <v>5012000</v>
      </c>
      <c r="F1267" s="360">
        <v>280</v>
      </c>
      <c r="G1267" s="360">
        <v>0</v>
      </c>
      <c r="H1267" s="360">
        <v>516440</v>
      </c>
      <c r="I1267" s="360" t="s">
        <v>136</v>
      </c>
      <c r="J1267" s="361">
        <v>-146.07</v>
      </c>
      <c r="L1267" s="360">
        <v>5601999086</v>
      </c>
      <c r="M1267" s="360">
        <v>103861</v>
      </c>
      <c r="N1267" s="360" t="s">
        <v>649</v>
      </c>
      <c r="Q1267" s="360">
        <v>10465</v>
      </c>
      <c r="R1267" s="362">
        <v>10465</v>
      </c>
      <c r="S1267" s="360" t="s">
        <v>650</v>
      </c>
      <c r="T1267" s="360">
        <v>1070</v>
      </c>
      <c r="U1267" s="360" t="s">
        <v>358</v>
      </c>
      <c r="V1267" s="360" t="s">
        <v>317</v>
      </c>
      <c r="W1267" s="360">
        <v>1000</v>
      </c>
    </row>
    <row r="1268" spans="1:23">
      <c r="A1268" s="360" t="s">
        <v>1408</v>
      </c>
      <c r="B1268" s="360">
        <v>2013</v>
      </c>
      <c r="C1268" s="360">
        <v>1</v>
      </c>
      <c r="D1268" s="360">
        <v>136566746</v>
      </c>
      <c r="E1268" s="360">
        <v>5012000</v>
      </c>
      <c r="F1268" s="360">
        <v>280</v>
      </c>
      <c r="G1268" s="360">
        <v>0</v>
      </c>
      <c r="H1268" s="360">
        <v>516440</v>
      </c>
      <c r="I1268" s="360" t="s">
        <v>136</v>
      </c>
      <c r="J1268" s="361">
        <v>-232.63</v>
      </c>
      <c r="L1268" s="360">
        <v>5602000432</v>
      </c>
      <c r="M1268" s="360">
        <v>103861</v>
      </c>
      <c r="N1268" s="360" t="s">
        <v>649</v>
      </c>
      <c r="Q1268" s="360">
        <v>10465</v>
      </c>
      <c r="R1268" s="362">
        <v>10465</v>
      </c>
      <c r="S1268" s="360" t="s">
        <v>650</v>
      </c>
      <c r="T1268" s="360">
        <v>1070</v>
      </c>
      <c r="U1268" s="360" t="s">
        <v>358</v>
      </c>
      <c r="V1268" s="360" t="s">
        <v>317</v>
      </c>
      <c r="W1268" s="360">
        <v>1000</v>
      </c>
    </row>
    <row r="1269" spans="1:23">
      <c r="A1269" s="360" t="s">
        <v>1408</v>
      </c>
      <c r="B1269" s="360">
        <v>2013</v>
      </c>
      <c r="C1269" s="360">
        <v>1</v>
      </c>
      <c r="D1269" s="360">
        <v>136642167</v>
      </c>
      <c r="E1269" s="360">
        <v>5012000</v>
      </c>
      <c r="F1269" s="360">
        <v>280</v>
      </c>
      <c r="G1269" s="360">
        <v>0</v>
      </c>
      <c r="H1269" s="360">
        <v>516440</v>
      </c>
      <c r="I1269" s="360" t="s">
        <v>136</v>
      </c>
      <c r="J1269" s="361">
        <v>4866.58</v>
      </c>
      <c r="L1269" s="360">
        <v>5001084093</v>
      </c>
      <c r="M1269" s="360">
        <v>103861</v>
      </c>
      <c r="N1269" s="360" t="s">
        <v>649</v>
      </c>
      <c r="Q1269" s="360">
        <v>10465</v>
      </c>
      <c r="R1269" s="362">
        <v>10465</v>
      </c>
      <c r="S1269" s="360" t="s">
        <v>650</v>
      </c>
      <c r="T1269" s="360">
        <v>1070</v>
      </c>
      <c r="U1269" s="360" t="s">
        <v>358</v>
      </c>
      <c r="V1269" s="360" t="s">
        <v>317</v>
      </c>
      <c r="W1269" s="360">
        <v>1000</v>
      </c>
    </row>
    <row r="1270" spans="1:23">
      <c r="A1270" s="360" t="s">
        <v>1408</v>
      </c>
      <c r="B1270" s="360">
        <v>2013</v>
      </c>
      <c r="C1270" s="360">
        <v>1</v>
      </c>
      <c r="D1270" s="360">
        <v>136648282</v>
      </c>
      <c r="E1270" s="360">
        <v>5012000</v>
      </c>
      <c r="F1270" s="360">
        <v>280</v>
      </c>
      <c r="G1270" s="360">
        <v>0</v>
      </c>
      <c r="H1270" s="360">
        <v>516440</v>
      </c>
      <c r="I1270" s="360" t="s">
        <v>136</v>
      </c>
      <c r="J1270" s="361">
        <v>4206.3599999999997</v>
      </c>
      <c r="L1270" s="360">
        <v>5001084232</v>
      </c>
      <c r="M1270" s="360">
        <v>103861</v>
      </c>
      <c r="N1270" s="360" t="s">
        <v>649</v>
      </c>
      <c r="Q1270" s="360">
        <v>10465</v>
      </c>
      <c r="R1270" s="362">
        <v>10465</v>
      </c>
      <c r="S1270" s="360" t="s">
        <v>650</v>
      </c>
      <c r="T1270" s="360">
        <v>1070</v>
      </c>
      <c r="U1270" s="360" t="s">
        <v>358</v>
      </c>
      <c r="V1270" s="360" t="s">
        <v>317</v>
      </c>
      <c r="W1270" s="360">
        <v>1000</v>
      </c>
    </row>
    <row r="1271" spans="1:23">
      <c r="A1271" s="360" t="s">
        <v>1408</v>
      </c>
      <c r="B1271" s="360">
        <v>2013</v>
      </c>
      <c r="C1271" s="360">
        <v>1</v>
      </c>
      <c r="D1271" s="360">
        <v>136673306</v>
      </c>
      <c r="E1271" s="360">
        <v>5012000</v>
      </c>
      <c r="F1271" s="360">
        <v>280</v>
      </c>
      <c r="G1271" s="360">
        <v>0</v>
      </c>
      <c r="H1271" s="360">
        <v>516440</v>
      </c>
      <c r="I1271" s="360" t="s">
        <v>136</v>
      </c>
      <c r="J1271" s="361">
        <v>5097.99</v>
      </c>
      <c r="L1271" s="360">
        <v>5001085105</v>
      </c>
      <c r="M1271" s="360">
        <v>103861</v>
      </c>
      <c r="N1271" s="360" t="s">
        <v>649</v>
      </c>
      <c r="Q1271" s="360">
        <v>10465</v>
      </c>
      <c r="R1271" s="362">
        <v>10465</v>
      </c>
      <c r="S1271" s="360" t="s">
        <v>650</v>
      </c>
      <c r="T1271" s="360">
        <v>1070</v>
      </c>
      <c r="U1271" s="360" t="s">
        <v>358</v>
      </c>
      <c r="V1271" s="360" t="s">
        <v>317</v>
      </c>
      <c r="W1271" s="360">
        <v>1000</v>
      </c>
    </row>
    <row r="1272" spans="1:23">
      <c r="A1272" s="360" t="s">
        <v>1408</v>
      </c>
      <c r="B1272" s="360">
        <v>2013</v>
      </c>
      <c r="C1272" s="360">
        <v>1</v>
      </c>
      <c r="D1272" s="360">
        <v>136661705</v>
      </c>
      <c r="E1272" s="360">
        <v>5012000</v>
      </c>
      <c r="F1272" s="360">
        <v>280</v>
      </c>
      <c r="G1272" s="360">
        <v>0</v>
      </c>
      <c r="H1272" s="360">
        <v>565180</v>
      </c>
      <c r="I1272" s="360" t="s">
        <v>184</v>
      </c>
      <c r="J1272" s="361">
        <v>20804.07</v>
      </c>
      <c r="K1272" s="360" t="s">
        <v>1928</v>
      </c>
      <c r="L1272" s="360">
        <v>19</v>
      </c>
      <c r="Q1272" s="360">
        <v>10465</v>
      </c>
      <c r="R1272" s="362">
        <v>10465</v>
      </c>
      <c r="S1272" s="360" t="s">
        <v>650</v>
      </c>
      <c r="T1272" s="360">
        <v>1070</v>
      </c>
      <c r="U1272" s="360" t="s">
        <v>358</v>
      </c>
      <c r="V1272" s="360" t="s">
        <v>317</v>
      </c>
      <c r="W1272" s="360">
        <v>1000</v>
      </c>
    </row>
    <row r="1273" spans="1:23">
      <c r="A1273" s="360" t="s">
        <v>1408</v>
      </c>
      <c r="B1273" s="360">
        <v>2013</v>
      </c>
      <c r="C1273" s="360">
        <v>1</v>
      </c>
      <c r="D1273" s="360">
        <v>136696064</v>
      </c>
      <c r="E1273" s="360">
        <v>5012000</v>
      </c>
      <c r="F1273" s="360">
        <v>280</v>
      </c>
      <c r="G1273" s="360">
        <v>0</v>
      </c>
      <c r="H1273" s="360">
        <v>513100</v>
      </c>
      <c r="I1273" s="360" t="s">
        <v>155</v>
      </c>
      <c r="J1273" s="361">
        <v>502.41</v>
      </c>
      <c r="K1273" s="360" t="s">
        <v>651</v>
      </c>
      <c r="L1273" s="360">
        <v>122418371</v>
      </c>
      <c r="Q1273" s="360">
        <v>10465</v>
      </c>
      <c r="R1273" s="362">
        <v>10465</v>
      </c>
      <c r="S1273" s="360" t="s">
        <v>650</v>
      </c>
      <c r="T1273" s="360">
        <v>1070</v>
      </c>
      <c r="U1273" s="360" t="s">
        <v>358</v>
      </c>
      <c r="V1273" s="360" t="s">
        <v>317</v>
      </c>
      <c r="W1273" s="360">
        <v>1000</v>
      </c>
    </row>
    <row r="1274" spans="1:23">
      <c r="A1274" s="360" t="s">
        <v>1408</v>
      </c>
      <c r="B1274" s="360">
        <v>2013</v>
      </c>
      <c r="C1274" s="360">
        <v>1</v>
      </c>
      <c r="D1274" s="360">
        <v>136661705</v>
      </c>
      <c r="E1274" s="360">
        <v>5012000</v>
      </c>
      <c r="F1274" s="360">
        <v>517000</v>
      </c>
      <c r="G1274" s="360">
        <v>0</v>
      </c>
      <c r="H1274" s="360">
        <v>565180</v>
      </c>
      <c r="I1274" s="360" t="s">
        <v>184</v>
      </c>
      <c r="J1274" s="361">
        <v>8469.32</v>
      </c>
      <c r="K1274" s="360" t="s">
        <v>1928</v>
      </c>
      <c r="L1274" s="360">
        <v>19</v>
      </c>
      <c r="Q1274" s="360">
        <v>10497</v>
      </c>
      <c r="R1274" s="362">
        <v>10497</v>
      </c>
      <c r="S1274" s="360" t="s">
        <v>652</v>
      </c>
      <c r="T1274" s="360">
        <v>1058</v>
      </c>
      <c r="U1274" s="360" t="s">
        <v>480</v>
      </c>
      <c r="V1274" s="360" t="s">
        <v>317</v>
      </c>
      <c r="W1274" s="360">
        <v>1000</v>
      </c>
    </row>
    <row r="1275" spans="1:23">
      <c r="A1275" s="360" t="s">
        <v>1408</v>
      </c>
      <c r="B1275" s="360">
        <v>2013</v>
      </c>
      <c r="C1275" s="360">
        <v>1</v>
      </c>
      <c r="D1275" s="360">
        <v>136676098</v>
      </c>
      <c r="E1275" s="360">
        <v>5012000</v>
      </c>
      <c r="F1275" s="360">
        <v>517000</v>
      </c>
      <c r="G1275" s="360">
        <v>0</v>
      </c>
      <c r="H1275" s="360">
        <v>515105</v>
      </c>
      <c r="I1275" s="360" t="s">
        <v>156</v>
      </c>
      <c r="J1275" s="361">
        <v>3341.08</v>
      </c>
      <c r="K1275" s="360" t="s">
        <v>653</v>
      </c>
      <c r="L1275" s="360">
        <v>6000023226</v>
      </c>
      <c r="Q1275" s="360">
        <v>10497</v>
      </c>
      <c r="R1275" s="362">
        <v>10497</v>
      </c>
      <c r="S1275" s="360" t="s">
        <v>652</v>
      </c>
      <c r="T1275" s="360">
        <v>1058</v>
      </c>
      <c r="U1275" s="360" t="s">
        <v>480</v>
      </c>
      <c r="V1275" s="360" t="s">
        <v>317</v>
      </c>
      <c r="W1275" s="360">
        <v>1000</v>
      </c>
    </row>
    <row r="1276" spans="1:23">
      <c r="A1276" s="360" t="s">
        <v>1408</v>
      </c>
      <c r="B1276" s="360">
        <v>2013</v>
      </c>
      <c r="C1276" s="360">
        <v>1</v>
      </c>
      <c r="D1276" s="360">
        <v>136696064</v>
      </c>
      <c r="E1276" s="360">
        <v>5012000</v>
      </c>
      <c r="F1276" s="360">
        <v>517000</v>
      </c>
      <c r="G1276" s="360">
        <v>0</v>
      </c>
      <c r="H1276" s="360">
        <v>513100</v>
      </c>
      <c r="I1276" s="360" t="s">
        <v>155</v>
      </c>
      <c r="J1276" s="361">
        <v>1050.5</v>
      </c>
      <c r="K1276" s="360" t="s">
        <v>654</v>
      </c>
      <c r="L1276" s="360">
        <v>122418371</v>
      </c>
      <c r="Q1276" s="360">
        <v>10497</v>
      </c>
      <c r="R1276" s="362">
        <v>10497</v>
      </c>
      <c r="S1276" s="360" t="s">
        <v>652</v>
      </c>
      <c r="T1276" s="360">
        <v>1058</v>
      </c>
      <c r="U1276" s="360" t="s">
        <v>480</v>
      </c>
      <c r="V1276" s="360" t="s">
        <v>317</v>
      </c>
      <c r="W1276" s="360">
        <v>1000</v>
      </c>
    </row>
    <row r="1277" spans="1:23">
      <c r="A1277" s="360" t="s">
        <v>1408</v>
      </c>
      <c r="B1277" s="360">
        <v>2013</v>
      </c>
      <c r="C1277" s="360">
        <v>1</v>
      </c>
      <c r="D1277" s="360">
        <v>136744864</v>
      </c>
      <c r="E1277" s="360">
        <v>5012000</v>
      </c>
      <c r="F1277" s="360">
        <v>517000</v>
      </c>
      <c r="G1277" s="360">
        <v>0</v>
      </c>
      <c r="H1277" s="360">
        <v>515105</v>
      </c>
      <c r="I1277" s="360" t="s">
        <v>156</v>
      </c>
      <c r="J1277" s="361">
        <v>-6682.16</v>
      </c>
      <c r="K1277" s="360" t="s">
        <v>1929</v>
      </c>
      <c r="L1277" s="360">
        <v>6000023231</v>
      </c>
      <c r="Q1277" s="360">
        <v>10497</v>
      </c>
      <c r="R1277" s="362">
        <v>10497</v>
      </c>
      <c r="S1277" s="360" t="s">
        <v>652</v>
      </c>
      <c r="T1277" s="360">
        <v>1058</v>
      </c>
      <c r="U1277" s="360" t="s">
        <v>480</v>
      </c>
      <c r="V1277" s="360" t="s">
        <v>317</v>
      </c>
      <c r="W1277" s="360">
        <v>1000</v>
      </c>
    </row>
    <row r="1278" spans="1:23">
      <c r="A1278" s="360" t="s">
        <v>1408</v>
      </c>
      <c r="B1278" s="360">
        <v>2013</v>
      </c>
      <c r="C1278" s="360">
        <v>1</v>
      </c>
      <c r="D1278" s="360">
        <v>136560561</v>
      </c>
      <c r="E1278" s="360">
        <v>5012000</v>
      </c>
      <c r="F1278" s="360">
        <v>401000</v>
      </c>
      <c r="G1278" s="360">
        <v>0</v>
      </c>
      <c r="H1278" s="360">
        <v>513100</v>
      </c>
      <c r="I1278" s="360" t="s">
        <v>155</v>
      </c>
      <c r="J1278" s="361">
        <v>161275.16</v>
      </c>
      <c r="K1278" s="360" t="s">
        <v>1930</v>
      </c>
      <c r="L1278" s="360">
        <v>122403264</v>
      </c>
      <c r="Q1278" s="360">
        <v>10621</v>
      </c>
      <c r="R1278" s="362">
        <v>10621</v>
      </c>
      <c r="S1278" s="360" t="s">
        <v>655</v>
      </c>
      <c r="T1278" s="360">
        <v>1182</v>
      </c>
      <c r="U1278" s="360" t="s">
        <v>432</v>
      </c>
      <c r="V1278" s="360" t="s">
        <v>317</v>
      </c>
      <c r="W1278" s="360">
        <v>1000</v>
      </c>
    </row>
    <row r="1279" spans="1:23">
      <c r="A1279" s="360" t="s">
        <v>1408</v>
      </c>
      <c r="B1279" s="360">
        <v>2013</v>
      </c>
      <c r="C1279" s="360">
        <v>1</v>
      </c>
      <c r="D1279" s="360">
        <v>136500185</v>
      </c>
      <c r="E1279" s="360">
        <v>5012000</v>
      </c>
      <c r="F1279" s="360">
        <v>400</v>
      </c>
      <c r="G1279" s="360">
        <v>0</v>
      </c>
      <c r="H1279" s="360">
        <v>513100</v>
      </c>
      <c r="I1279" s="360" t="s">
        <v>155</v>
      </c>
      <c r="J1279" s="361">
        <v>-51852.43</v>
      </c>
      <c r="K1279" s="360" t="s">
        <v>1931</v>
      </c>
      <c r="L1279" s="360">
        <v>122383675</v>
      </c>
      <c r="Q1279" s="360">
        <v>10625</v>
      </c>
      <c r="R1279" s="362">
        <v>10625</v>
      </c>
      <c r="S1279" s="360" t="s">
        <v>434</v>
      </c>
      <c r="T1279" s="360">
        <v>1101</v>
      </c>
      <c r="U1279" s="360" t="s">
        <v>435</v>
      </c>
      <c r="V1279" s="360" t="s">
        <v>317</v>
      </c>
      <c r="W1279" s="360">
        <v>1000</v>
      </c>
    </row>
    <row r="1280" spans="1:23">
      <c r="A1280" s="360" t="s">
        <v>1408</v>
      </c>
      <c r="B1280" s="360">
        <v>2013</v>
      </c>
      <c r="C1280" s="360">
        <v>1</v>
      </c>
      <c r="D1280" s="360">
        <v>136500185</v>
      </c>
      <c r="E1280" s="360">
        <v>5012000</v>
      </c>
      <c r="F1280" s="360">
        <v>400</v>
      </c>
      <c r="G1280" s="360">
        <v>0</v>
      </c>
      <c r="H1280" s="360">
        <v>513100</v>
      </c>
      <c r="I1280" s="360" t="s">
        <v>155</v>
      </c>
      <c r="J1280" s="361">
        <v>71193.539999999994</v>
      </c>
      <c r="K1280" s="360" t="s">
        <v>1932</v>
      </c>
      <c r="L1280" s="360">
        <v>122383675</v>
      </c>
      <c r="Q1280" s="360">
        <v>10625</v>
      </c>
      <c r="R1280" s="362">
        <v>10625</v>
      </c>
      <c r="S1280" s="360" t="s">
        <v>434</v>
      </c>
      <c r="T1280" s="360">
        <v>1101</v>
      </c>
      <c r="U1280" s="360" t="s">
        <v>435</v>
      </c>
      <c r="V1280" s="360" t="s">
        <v>317</v>
      </c>
      <c r="W1280" s="360">
        <v>1000</v>
      </c>
    </row>
    <row r="1281" spans="1:23">
      <c r="A1281" s="360" t="s">
        <v>1408</v>
      </c>
      <c r="B1281" s="360">
        <v>2013</v>
      </c>
      <c r="C1281" s="360">
        <v>1</v>
      </c>
      <c r="D1281" s="360">
        <v>136500185</v>
      </c>
      <c r="E1281" s="360">
        <v>5012000</v>
      </c>
      <c r="F1281" s="360">
        <v>400</v>
      </c>
      <c r="G1281" s="360">
        <v>0</v>
      </c>
      <c r="H1281" s="360">
        <v>513100</v>
      </c>
      <c r="I1281" s="360" t="s">
        <v>155</v>
      </c>
      <c r="J1281" s="361">
        <v>56295.18</v>
      </c>
      <c r="K1281" s="360" t="s">
        <v>1933</v>
      </c>
      <c r="L1281" s="360">
        <v>122383675</v>
      </c>
      <c r="Q1281" s="360">
        <v>10625</v>
      </c>
      <c r="R1281" s="362">
        <v>10625</v>
      </c>
      <c r="S1281" s="360" t="s">
        <v>434</v>
      </c>
      <c r="T1281" s="360">
        <v>1101</v>
      </c>
      <c r="U1281" s="360" t="s">
        <v>435</v>
      </c>
      <c r="V1281" s="360" t="s">
        <v>317</v>
      </c>
      <c r="W1281" s="360">
        <v>1000</v>
      </c>
    </row>
    <row r="1282" spans="1:23">
      <c r="A1282" s="360" t="s">
        <v>1408</v>
      </c>
      <c r="B1282" s="360">
        <v>2013</v>
      </c>
      <c r="C1282" s="360">
        <v>1</v>
      </c>
      <c r="D1282" s="360">
        <v>136546851</v>
      </c>
      <c r="E1282" s="360">
        <v>5012000</v>
      </c>
      <c r="F1282" s="360">
        <v>240</v>
      </c>
      <c r="G1282" s="360">
        <v>0</v>
      </c>
      <c r="H1282" s="360">
        <v>513100</v>
      </c>
      <c r="I1282" s="360" t="s">
        <v>155</v>
      </c>
      <c r="J1282" s="361">
        <v>365527.11</v>
      </c>
      <c r="K1282" s="360" t="s">
        <v>1934</v>
      </c>
      <c r="L1282" s="360">
        <v>122400967</v>
      </c>
      <c r="Q1282" s="360">
        <v>10629</v>
      </c>
      <c r="R1282" s="362">
        <v>10629</v>
      </c>
      <c r="S1282" s="360" t="s">
        <v>439</v>
      </c>
      <c r="T1282" s="360">
        <v>1103</v>
      </c>
      <c r="U1282" s="360" t="s">
        <v>440</v>
      </c>
      <c r="V1282" s="360" t="s">
        <v>317</v>
      </c>
      <c r="W1282" s="360">
        <v>1000</v>
      </c>
    </row>
    <row r="1283" spans="1:23">
      <c r="A1283" s="360" t="s">
        <v>1408</v>
      </c>
      <c r="B1283" s="360">
        <v>2013</v>
      </c>
      <c r="C1283" s="360">
        <v>1</v>
      </c>
      <c r="D1283" s="360">
        <v>136546851</v>
      </c>
      <c r="E1283" s="360">
        <v>5012000</v>
      </c>
      <c r="F1283" s="360">
        <v>240</v>
      </c>
      <c r="G1283" s="360">
        <v>0</v>
      </c>
      <c r="H1283" s="360">
        <v>513100</v>
      </c>
      <c r="I1283" s="360" t="s">
        <v>155</v>
      </c>
      <c r="J1283" s="361">
        <v>-253660</v>
      </c>
      <c r="K1283" s="360" t="s">
        <v>1935</v>
      </c>
      <c r="L1283" s="360">
        <v>122400967</v>
      </c>
      <c r="Q1283" s="360">
        <v>10629</v>
      </c>
      <c r="R1283" s="362">
        <v>10629</v>
      </c>
      <c r="S1283" s="360" t="s">
        <v>439</v>
      </c>
      <c r="T1283" s="360">
        <v>1103</v>
      </c>
      <c r="U1283" s="360" t="s">
        <v>440</v>
      </c>
      <c r="V1283" s="360" t="s">
        <v>317</v>
      </c>
      <c r="W1283" s="360">
        <v>1000</v>
      </c>
    </row>
    <row r="1284" spans="1:23">
      <c r="A1284" s="360" t="s">
        <v>1408</v>
      </c>
      <c r="B1284" s="360">
        <v>2013</v>
      </c>
      <c r="C1284" s="360">
        <v>1</v>
      </c>
      <c r="D1284" s="360">
        <v>136546851</v>
      </c>
      <c r="E1284" s="360">
        <v>5012000</v>
      </c>
      <c r="F1284" s="360">
        <v>240</v>
      </c>
      <c r="G1284" s="360">
        <v>0</v>
      </c>
      <c r="H1284" s="360">
        <v>513100</v>
      </c>
      <c r="I1284" s="360" t="s">
        <v>155</v>
      </c>
      <c r="J1284" s="361">
        <v>271260</v>
      </c>
      <c r="K1284" s="360" t="s">
        <v>1936</v>
      </c>
      <c r="L1284" s="360">
        <v>122400967</v>
      </c>
      <c r="Q1284" s="360">
        <v>10629</v>
      </c>
      <c r="R1284" s="362">
        <v>10629</v>
      </c>
      <c r="S1284" s="360" t="s">
        <v>439</v>
      </c>
      <c r="T1284" s="360">
        <v>1103</v>
      </c>
      <c r="U1284" s="360" t="s">
        <v>440</v>
      </c>
      <c r="V1284" s="360" t="s">
        <v>317</v>
      </c>
      <c r="W1284" s="360">
        <v>1000</v>
      </c>
    </row>
    <row r="1285" spans="1:23">
      <c r="A1285" s="360" t="s">
        <v>1408</v>
      </c>
      <c r="B1285" s="360">
        <v>2013</v>
      </c>
      <c r="C1285" s="360">
        <v>1</v>
      </c>
      <c r="D1285" s="360">
        <v>136504769</v>
      </c>
      <c r="E1285" s="360">
        <v>5012000</v>
      </c>
      <c r="F1285" s="360">
        <v>410</v>
      </c>
      <c r="G1285" s="360">
        <v>0</v>
      </c>
      <c r="H1285" s="360">
        <v>513100</v>
      </c>
      <c r="I1285" s="360" t="s">
        <v>155</v>
      </c>
      <c r="J1285" s="361">
        <v>61558.93</v>
      </c>
      <c r="K1285" s="360" t="s">
        <v>1937</v>
      </c>
      <c r="L1285" s="360">
        <v>122394770</v>
      </c>
      <c r="Q1285" s="360">
        <v>10633</v>
      </c>
      <c r="R1285" s="362">
        <v>10633</v>
      </c>
      <c r="S1285" s="360" t="s">
        <v>442</v>
      </c>
      <c r="T1285" s="360">
        <v>1102</v>
      </c>
      <c r="U1285" s="360" t="s">
        <v>443</v>
      </c>
      <c r="V1285" s="360" t="s">
        <v>317</v>
      </c>
      <c r="W1285" s="360">
        <v>1000</v>
      </c>
    </row>
    <row r="1286" spans="1:23">
      <c r="A1286" s="360" t="s">
        <v>1408</v>
      </c>
      <c r="B1286" s="360">
        <v>2013</v>
      </c>
      <c r="C1286" s="360">
        <v>1</v>
      </c>
      <c r="D1286" s="360">
        <v>136499954</v>
      </c>
      <c r="E1286" s="360">
        <v>5012000</v>
      </c>
      <c r="F1286" s="360">
        <v>1</v>
      </c>
      <c r="G1286" s="360">
        <v>0</v>
      </c>
      <c r="H1286" s="360">
        <v>513100</v>
      </c>
      <c r="I1286" s="360" t="s">
        <v>155</v>
      </c>
      <c r="J1286" s="361">
        <v>69.86</v>
      </c>
      <c r="K1286" s="360" t="s">
        <v>657</v>
      </c>
      <c r="L1286" s="360">
        <v>1902896478</v>
      </c>
      <c r="M1286" s="360">
        <v>110225</v>
      </c>
      <c r="N1286" s="360" t="s">
        <v>478</v>
      </c>
      <c r="Q1286" s="360">
        <v>11824</v>
      </c>
      <c r="R1286" s="362">
        <v>11824</v>
      </c>
      <c r="S1286" s="360" t="s">
        <v>656</v>
      </c>
      <c r="T1286" s="360">
        <v>1268</v>
      </c>
      <c r="U1286" s="360" t="s">
        <v>473</v>
      </c>
      <c r="V1286" s="360" t="s">
        <v>317</v>
      </c>
      <c r="W1286" s="360">
        <v>1000</v>
      </c>
    </row>
    <row r="1287" spans="1:23">
      <c r="A1287" s="360" t="s">
        <v>1408</v>
      </c>
      <c r="B1287" s="360">
        <v>2013</v>
      </c>
      <c r="C1287" s="360">
        <v>1</v>
      </c>
      <c r="D1287" s="360">
        <v>136674901</v>
      </c>
      <c r="E1287" s="360">
        <v>5012000</v>
      </c>
      <c r="F1287" s="360">
        <v>1</v>
      </c>
      <c r="G1287" s="360">
        <v>0</v>
      </c>
      <c r="H1287" s="360">
        <v>513100</v>
      </c>
      <c r="I1287" s="360" t="s">
        <v>155</v>
      </c>
      <c r="J1287" s="361">
        <v>4.67</v>
      </c>
      <c r="K1287" s="360" t="s">
        <v>483</v>
      </c>
      <c r="L1287" s="360">
        <v>1800077839</v>
      </c>
      <c r="Q1287" s="360">
        <v>11826</v>
      </c>
      <c r="R1287" s="362">
        <v>11826</v>
      </c>
      <c r="S1287" s="360" t="s">
        <v>658</v>
      </c>
      <c r="T1287" s="360">
        <v>1268</v>
      </c>
      <c r="U1287" s="360" t="s">
        <v>473</v>
      </c>
      <c r="V1287" s="360" t="s">
        <v>317</v>
      </c>
      <c r="W1287" s="360">
        <v>1000</v>
      </c>
    </row>
    <row r="1288" spans="1:23">
      <c r="A1288" s="360" t="s">
        <v>1408</v>
      </c>
      <c r="B1288" s="360">
        <v>2013</v>
      </c>
      <c r="C1288" s="360">
        <v>1</v>
      </c>
      <c r="D1288" s="360">
        <v>136676098</v>
      </c>
      <c r="E1288" s="360">
        <v>5012000</v>
      </c>
      <c r="F1288" s="360">
        <v>517000</v>
      </c>
      <c r="G1288" s="360">
        <v>0</v>
      </c>
      <c r="H1288" s="360">
        <v>515105</v>
      </c>
      <c r="I1288" s="360" t="s">
        <v>156</v>
      </c>
      <c r="J1288" s="361">
        <v>-3341.08</v>
      </c>
      <c r="K1288" s="360" t="s">
        <v>659</v>
      </c>
      <c r="L1288" s="360">
        <v>6000023226</v>
      </c>
      <c r="Q1288" s="360">
        <v>13123</v>
      </c>
      <c r="R1288" s="362">
        <v>13123</v>
      </c>
      <c r="S1288" s="360" t="s">
        <v>660</v>
      </c>
      <c r="T1288" s="360">
        <v>1300</v>
      </c>
      <c r="U1288" s="360" t="s">
        <v>661</v>
      </c>
      <c r="V1288" s="360" t="s">
        <v>317</v>
      </c>
      <c r="W1288" s="360">
        <v>1000</v>
      </c>
    </row>
    <row r="1289" spans="1:23">
      <c r="A1289" s="360" t="s">
        <v>1408</v>
      </c>
      <c r="B1289" s="360">
        <v>2013</v>
      </c>
      <c r="C1289" s="360">
        <v>1</v>
      </c>
      <c r="D1289" s="360">
        <v>136737280</v>
      </c>
      <c r="E1289" s="360">
        <v>5012000</v>
      </c>
      <c r="F1289" s="360">
        <v>517000</v>
      </c>
      <c r="G1289" s="360">
        <v>0</v>
      </c>
      <c r="H1289" s="360">
        <v>516110</v>
      </c>
      <c r="I1289" s="360" t="s">
        <v>118</v>
      </c>
      <c r="J1289" s="361">
        <v>-25851.43</v>
      </c>
      <c r="K1289" s="360" t="s">
        <v>662</v>
      </c>
      <c r="L1289" s="360">
        <v>6000023420</v>
      </c>
      <c r="Q1289" s="360">
        <v>13123</v>
      </c>
      <c r="R1289" s="362">
        <v>13123</v>
      </c>
      <c r="S1289" s="360" t="s">
        <v>660</v>
      </c>
      <c r="T1289" s="360">
        <v>1300</v>
      </c>
      <c r="U1289" s="360" t="s">
        <v>661</v>
      </c>
      <c r="V1289" s="360" t="s">
        <v>317</v>
      </c>
      <c r="W1289" s="360">
        <v>1000</v>
      </c>
    </row>
    <row r="1290" spans="1:23">
      <c r="A1290" s="360" t="s">
        <v>1408</v>
      </c>
      <c r="B1290" s="360">
        <v>2013</v>
      </c>
      <c r="C1290" s="360">
        <v>1</v>
      </c>
      <c r="D1290" s="360">
        <v>136737280</v>
      </c>
      <c r="E1290" s="360">
        <v>5012000</v>
      </c>
      <c r="F1290" s="360">
        <v>517000</v>
      </c>
      <c r="G1290" s="360">
        <v>0</v>
      </c>
      <c r="H1290" s="360">
        <v>516100</v>
      </c>
      <c r="I1290" s="360" t="s">
        <v>166</v>
      </c>
      <c r="J1290" s="361">
        <v>-82.78</v>
      </c>
      <c r="K1290" s="360" t="s">
        <v>662</v>
      </c>
      <c r="L1290" s="360">
        <v>6000023420</v>
      </c>
      <c r="Q1290" s="360">
        <v>13123</v>
      </c>
      <c r="R1290" s="362">
        <v>13123</v>
      </c>
      <c r="S1290" s="360" t="s">
        <v>660</v>
      </c>
      <c r="T1290" s="360">
        <v>1300</v>
      </c>
      <c r="U1290" s="360" t="s">
        <v>661</v>
      </c>
      <c r="V1290" s="360" t="s">
        <v>317</v>
      </c>
      <c r="W1290" s="360">
        <v>1000</v>
      </c>
    </row>
    <row r="1291" spans="1:23">
      <c r="A1291" s="360" t="s">
        <v>1408</v>
      </c>
      <c r="B1291" s="360">
        <v>2013</v>
      </c>
      <c r="C1291" s="360">
        <v>1</v>
      </c>
      <c r="D1291" s="360">
        <v>136737280</v>
      </c>
      <c r="E1291" s="360">
        <v>5012000</v>
      </c>
      <c r="F1291" s="360">
        <v>517000</v>
      </c>
      <c r="G1291" s="360">
        <v>0</v>
      </c>
      <c r="H1291" s="360">
        <v>516070</v>
      </c>
      <c r="I1291" s="360" t="s">
        <v>116</v>
      </c>
      <c r="J1291" s="361">
        <v>-31.59</v>
      </c>
      <c r="K1291" s="360" t="s">
        <v>662</v>
      </c>
      <c r="L1291" s="360">
        <v>6000023420</v>
      </c>
      <c r="Q1291" s="360">
        <v>13123</v>
      </c>
      <c r="R1291" s="362">
        <v>13123</v>
      </c>
      <c r="S1291" s="360" t="s">
        <v>660</v>
      </c>
      <c r="T1291" s="360">
        <v>1300</v>
      </c>
      <c r="U1291" s="360" t="s">
        <v>661</v>
      </c>
      <c r="V1291" s="360" t="s">
        <v>317</v>
      </c>
      <c r="W1291" s="360">
        <v>1000</v>
      </c>
    </row>
    <row r="1292" spans="1:23">
      <c r="A1292" s="360" t="s">
        <v>1408</v>
      </c>
      <c r="B1292" s="360">
        <v>2013</v>
      </c>
      <c r="C1292" s="360">
        <v>1</v>
      </c>
      <c r="D1292" s="360">
        <v>136737280</v>
      </c>
      <c r="E1292" s="360">
        <v>5012000</v>
      </c>
      <c r="F1292" s="360">
        <v>517000</v>
      </c>
      <c r="G1292" s="360">
        <v>0</v>
      </c>
      <c r="H1292" s="360">
        <v>516050</v>
      </c>
      <c r="I1292" s="360" t="s">
        <v>115</v>
      </c>
      <c r="J1292" s="361">
        <v>-8194.65</v>
      </c>
      <c r="K1292" s="360" t="s">
        <v>662</v>
      </c>
      <c r="L1292" s="360">
        <v>6000023420</v>
      </c>
      <c r="Q1292" s="360">
        <v>13123</v>
      </c>
      <c r="R1292" s="362">
        <v>13123</v>
      </c>
      <c r="S1292" s="360" t="s">
        <v>660</v>
      </c>
      <c r="T1292" s="360">
        <v>1300</v>
      </c>
      <c r="U1292" s="360" t="s">
        <v>661</v>
      </c>
      <c r="V1292" s="360" t="s">
        <v>317</v>
      </c>
      <c r="W1292" s="360">
        <v>1000</v>
      </c>
    </row>
    <row r="1293" spans="1:23">
      <c r="A1293" s="360" t="s">
        <v>1408</v>
      </c>
      <c r="B1293" s="360">
        <v>2013</v>
      </c>
      <c r="C1293" s="360">
        <v>1</v>
      </c>
      <c r="D1293" s="360">
        <v>136737280</v>
      </c>
      <c r="E1293" s="360">
        <v>5012000</v>
      </c>
      <c r="F1293" s="360">
        <v>517000</v>
      </c>
      <c r="G1293" s="360">
        <v>0</v>
      </c>
      <c r="H1293" s="360">
        <v>516260</v>
      </c>
      <c r="I1293" s="360" t="s">
        <v>126</v>
      </c>
      <c r="J1293" s="361">
        <v>-554.13</v>
      </c>
      <c r="K1293" s="360" t="s">
        <v>662</v>
      </c>
      <c r="L1293" s="360">
        <v>6000023420</v>
      </c>
      <c r="Q1293" s="360">
        <v>13123</v>
      </c>
      <c r="R1293" s="362">
        <v>13123</v>
      </c>
      <c r="S1293" s="360" t="s">
        <v>660</v>
      </c>
      <c r="T1293" s="360">
        <v>1300</v>
      </c>
      <c r="U1293" s="360" t="s">
        <v>661</v>
      </c>
      <c r="V1293" s="360" t="s">
        <v>317</v>
      </c>
      <c r="W1293" s="360">
        <v>1000</v>
      </c>
    </row>
    <row r="1294" spans="1:23">
      <c r="A1294" s="360" t="s">
        <v>1408</v>
      </c>
      <c r="B1294" s="360">
        <v>2013</v>
      </c>
      <c r="C1294" s="360">
        <v>1</v>
      </c>
      <c r="D1294" s="360">
        <v>136737280</v>
      </c>
      <c r="E1294" s="360">
        <v>5012000</v>
      </c>
      <c r="F1294" s="360">
        <v>517000</v>
      </c>
      <c r="G1294" s="360">
        <v>0</v>
      </c>
      <c r="H1294" s="360">
        <v>516310</v>
      </c>
      <c r="I1294" s="360" t="s">
        <v>129</v>
      </c>
      <c r="J1294" s="361">
        <v>-313.43</v>
      </c>
      <c r="K1294" s="360" t="s">
        <v>662</v>
      </c>
      <c r="L1294" s="360">
        <v>6000023420</v>
      </c>
      <c r="Q1294" s="360">
        <v>13123</v>
      </c>
      <c r="R1294" s="362">
        <v>13123</v>
      </c>
      <c r="S1294" s="360" t="s">
        <v>660</v>
      </c>
      <c r="T1294" s="360">
        <v>1300</v>
      </c>
      <c r="U1294" s="360" t="s">
        <v>661</v>
      </c>
      <c r="V1294" s="360" t="s">
        <v>317</v>
      </c>
      <c r="W1294" s="360">
        <v>1000</v>
      </c>
    </row>
    <row r="1295" spans="1:23">
      <c r="A1295" s="360" t="s">
        <v>1408</v>
      </c>
      <c r="B1295" s="360">
        <v>2013</v>
      </c>
      <c r="C1295" s="360">
        <v>1</v>
      </c>
      <c r="D1295" s="360">
        <v>136737280</v>
      </c>
      <c r="E1295" s="360">
        <v>5012000</v>
      </c>
      <c r="F1295" s="360">
        <v>517000</v>
      </c>
      <c r="G1295" s="360">
        <v>0</v>
      </c>
      <c r="H1295" s="360">
        <v>516150</v>
      </c>
      <c r="I1295" s="360" t="s">
        <v>120</v>
      </c>
      <c r="J1295" s="361">
        <v>-176.89</v>
      </c>
      <c r="K1295" s="360" t="s">
        <v>662</v>
      </c>
      <c r="L1295" s="360">
        <v>6000023420</v>
      </c>
      <c r="Q1295" s="360">
        <v>13123</v>
      </c>
      <c r="R1295" s="362">
        <v>13123</v>
      </c>
      <c r="S1295" s="360" t="s">
        <v>660</v>
      </c>
      <c r="T1295" s="360">
        <v>1300</v>
      </c>
      <c r="U1295" s="360" t="s">
        <v>661</v>
      </c>
      <c r="V1295" s="360" t="s">
        <v>317</v>
      </c>
      <c r="W1295" s="360">
        <v>1000</v>
      </c>
    </row>
    <row r="1296" spans="1:23">
      <c r="A1296" s="360" t="s">
        <v>1408</v>
      </c>
      <c r="B1296" s="360">
        <v>2013</v>
      </c>
      <c r="C1296" s="360">
        <v>1</v>
      </c>
      <c r="D1296" s="360">
        <v>136737280</v>
      </c>
      <c r="E1296" s="360">
        <v>5012000</v>
      </c>
      <c r="F1296" s="360">
        <v>517000</v>
      </c>
      <c r="G1296" s="360">
        <v>0</v>
      </c>
      <c r="H1296" s="360">
        <v>516230</v>
      </c>
      <c r="I1296" s="360" t="s">
        <v>125</v>
      </c>
      <c r="J1296" s="361">
        <v>-437.11</v>
      </c>
      <c r="K1296" s="360" t="s">
        <v>662</v>
      </c>
      <c r="L1296" s="360">
        <v>6000023420</v>
      </c>
      <c r="Q1296" s="360">
        <v>13123</v>
      </c>
      <c r="R1296" s="362">
        <v>13123</v>
      </c>
      <c r="S1296" s="360" t="s">
        <v>660</v>
      </c>
      <c r="T1296" s="360">
        <v>1300</v>
      </c>
      <c r="U1296" s="360" t="s">
        <v>661</v>
      </c>
      <c r="V1296" s="360" t="s">
        <v>317</v>
      </c>
      <c r="W1296" s="360">
        <v>1000</v>
      </c>
    </row>
    <row r="1297" spans="1:23">
      <c r="A1297" s="360" t="s">
        <v>1408</v>
      </c>
      <c r="B1297" s="360">
        <v>2013</v>
      </c>
      <c r="C1297" s="360">
        <v>1</v>
      </c>
      <c r="D1297" s="360">
        <v>136737280</v>
      </c>
      <c r="E1297" s="360">
        <v>5012000</v>
      </c>
      <c r="F1297" s="360">
        <v>517000</v>
      </c>
      <c r="G1297" s="360">
        <v>0</v>
      </c>
      <c r="H1297" s="360">
        <v>500250</v>
      </c>
      <c r="I1297" s="360" t="s">
        <v>1461</v>
      </c>
      <c r="J1297" s="361">
        <v>-5.17</v>
      </c>
      <c r="K1297" s="360" t="s">
        <v>662</v>
      </c>
      <c r="L1297" s="360">
        <v>6000023420</v>
      </c>
      <c r="Q1297" s="360">
        <v>13123</v>
      </c>
      <c r="R1297" s="362">
        <v>13123</v>
      </c>
      <c r="S1297" s="360" t="s">
        <v>660</v>
      </c>
      <c r="T1297" s="360">
        <v>1300</v>
      </c>
      <c r="U1297" s="360" t="s">
        <v>661</v>
      </c>
      <c r="V1297" s="360" t="s">
        <v>317</v>
      </c>
      <c r="W1297" s="360">
        <v>1000</v>
      </c>
    </row>
    <row r="1298" spans="1:23">
      <c r="A1298" s="360" t="s">
        <v>1408</v>
      </c>
      <c r="B1298" s="360">
        <v>2013</v>
      </c>
      <c r="C1298" s="360">
        <v>1</v>
      </c>
      <c r="D1298" s="360">
        <v>136737280</v>
      </c>
      <c r="E1298" s="360">
        <v>5012000</v>
      </c>
      <c r="F1298" s="360">
        <v>517000</v>
      </c>
      <c r="G1298" s="360">
        <v>0</v>
      </c>
      <c r="H1298" s="360">
        <v>513100</v>
      </c>
      <c r="I1298" s="360" t="s">
        <v>155</v>
      </c>
      <c r="J1298" s="361">
        <v>-206.2</v>
      </c>
      <c r="K1298" s="360" t="s">
        <v>662</v>
      </c>
      <c r="L1298" s="360">
        <v>6000023420</v>
      </c>
      <c r="Q1298" s="360">
        <v>13123</v>
      </c>
      <c r="R1298" s="362">
        <v>13123</v>
      </c>
      <c r="S1298" s="360" t="s">
        <v>660</v>
      </c>
      <c r="T1298" s="360">
        <v>1300</v>
      </c>
      <c r="U1298" s="360" t="s">
        <v>661</v>
      </c>
      <c r="V1298" s="360" t="s">
        <v>317</v>
      </c>
      <c r="W1298" s="360">
        <v>1000</v>
      </c>
    </row>
    <row r="1299" spans="1:23">
      <c r="A1299" s="360" t="s">
        <v>1408</v>
      </c>
      <c r="B1299" s="360">
        <v>2013</v>
      </c>
      <c r="C1299" s="360">
        <v>1</v>
      </c>
      <c r="D1299" s="360">
        <v>136737281</v>
      </c>
      <c r="E1299" s="360">
        <v>5012000</v>
      </c>
      <c r="F1299" s="360">
        <v>517000</v>
      </c>
      <c r="G1299" s="360">
        <v>0</v>
      </c>
      <c r="H1299" s="360">
        <v>516900</v>
      </c>
      <c r="I1299" s="360" t="s">
        <v>139</v>
      </c>
      <c r="J1299" s="361">
        <v>-1526.46</v>
      </c>
      <c r="K1299" s="360" t="s">
        <v>662</v>
      </c>
      <c r="L1299" s="360">
        <v>6000023421</v>
      </c>
      <c r="Q1299" s="360">
        <v>13123</v>
      </c>
      <c r="R1299" s="362">
        <v>13123</v>
      </c>
      <c r="S1299" s="360" t="s">
        <v>660</v>
      </c>
      <c r="T1299" s="360">
        <v>1300</v>
      </c>
      <c r="U1299" s="360" t="s">
        <v>661</v>
      </c>
      <c r="V1299" s="360" t="s">
        <v>317</v>
      </c>
      <c r="W1299" s="360">
        <v>1000</v>
      </c>
    </row>
    <row r="1300" spans="1:23">
      <c r="A1300" s="360" t="s">
        <v>1408</v>
      </c>
      <c r="B1300" s="360">
        <v>2013</v>
      </c>
      <c r="C1300" s="360">
        <v>1</v>
      </c>
      <c r="D1300" s="360">
        <v>136737281</v>
      </c>
      <c r="E1300" s="360">
        <v>5012000</v>
      </c>
      <c r="F1300" s="360">
        <v>517000</v>
      </c>
      <c r="G1300" s="360">
        <v>0</v>
      </c>
      <c r="H1300" s="360">
        <v>530045</v>
      </c>
      <c r="I1300" s="360" t="s">
        <v>176</v>
      </c>
      <c r="J1300" s="361">
        <v>-1313.16</v>
      </c>
      <c r="K1300" s="360" t="s">
        <v>662</v>
      </c>
      <c r="L1300" s="360">
        <v>6000023421</v>
      </c>
      <c r="Q1300" s="360">
        <v>13123</v>
      </c>
      <c r="R1300" s="362">
        <v>13123</v>
      </c>
      <c r="S1300" s="360" t="s">
        <v>660</v>
      </c>
      <c r="T1300" s="360">
        <v>1300</v>
      </c>
      <c r="U1300" s="360" t="s">
        <v>661</v>
      </c>
      <c r="V1300" s="360" t="s">
        <v>317</v>
      </c>
      <c r="W1300" s="360">
        <v>1000</v>
      </c>
    </row>
    <row r="1301" spans="1:23">
      <c r="A1301" s="360" t="s">
        <v>1408</v>
      </c>
      <c r="B1301" s="360">
        <v>2013</v>
      </c>
      <c r="C1301" s="360">
        <v>1</v>
      </c>
      <c r="D1301" s="360">
        <v>136737281</v>
      </c>
      <c r="E1301" s="360">
        <v>5012000</v>
      </c>
      <c r="F1301" s="360">
        <v>517000</v>
      </c>
      <c r="G1301" s="360">
        <v>0</v>
      </c>
      <c r="H1301" s="360">
        <v>530050</v>
      </c>
      <c r="I1301" s="360" t="s">
        <v>177</v>
      </c>
      <c r="J1301" s="361">
        <v>-2470.21</v>
      </c>
      <c r="K1301" s="360" t="s">
        <v>662</v>
      </c>
      <c r="L1301" s="360">
        <v>6000023421</v>
      </c>
      <c r="Q1301" s="360">
        <v>13123</v>
      </c>
      <c r="R1301" s="362">
        <v>13123</v>
      </c>
      <c r="S1301" s="360" t="s">
        <v>660</v>
      </c>
      <c r="T1301" s="360">
        <v>1300</v>
      </c>
      <c r="U1301" s="360" t="s">
        <v>661</v>
      </c>
      <c r="V1301" s="360" t="s">
        <v>317</v>
      </c>
      <c r="W1301" s="360">
        <v>1000</v>
      </c>
    </row>
    <row r="1302" spans="1:23">
      <c r="A1302" s="360" t="s">
        <v>1408</v>
      </c>
      <c r="B1302" s="360">
        <v>2013</v>
      </c>
      <c r="C1302" s="360">
        <v>1</v>
      </c>
      <c r="D1302" s="360">
        <v>136737281</v>
      </c>
      <c r="E1302" s="360">
        <v>5012000</v>
      </c>
      <c r="F1302" s="360">
        <v>517000</v>
      </c>
      <c r="G1302" s="360">
        <v>0</v>
      </c>
      <c r="H1302" s="360">
        <v>516340</v>
      </c>
      <c r="I1302" s="360" t="s">
        <v>169</v>
      </c>
      <c r="J1302" s="361">
        <v>-802.59</v>
      </c>
      <c r="K1302" s="360" t="s">
        <v>662</v>
      </c>
      <c r="L1302" s="360">
        <v>6000023421</v>
      </c>
      <c r="Q1302" s="360">
        <v>13123</v>
      </c>
      <c r="R1302" s="362">
        <v>13123</v>
      </c>
      <c r="S1302" s="360" t="s">
        <v>660</v>
      </c>
      <c r="T1302" s="360">
        <v>1300</v>
      </c>
      <c r="U1302" s="360" t="s">
        <v>661</v>
      </c>
      <c r="V1302" s="360" t="s">
        <v>317</v>
      </c>
      <c r="W1302" s="360">
        <v>1000</v>
      </c>
    </row>
    <row r="1303" spans="1:23">
      <c r="A1303" s="360" t="s">
        <v>1408</v>
      </c>
      <c r="B1303" s="360">
        <v>2013</v>
      </c>
      <c r="C1303" s="360">
        <v>1</v>
      </c>
      <c r="D1303" s="360">
        <v>136737281</v>
      </c>
      <c r="E1303" s="360">
        <v>5012000</v>
      </c>
      <c r="F1303" s="360">
        <v>517000</v>
      </c>
      <c r="G1303" s="360">
        <v>0</v>
      </c>
      <c r="H1303" s="360">
        <v>516380</v>
      </c>
      <c r="I1303" s="360" t="s">
        <v>133</v>
      </c>
      <c r="J1303" s="361">
        <v>-56.45</v>
      </c>
      <c r="K1303" s="360" t="s">
        <v>662</v>
      </c>
      <c r="L1303" s="360">
        <v>6000023421</v>
      </c>
      <c r="Q1303" s="360">
        <v>13123</v>
      </c>
      <c r="R1303" s="362">
        <v>13123</v>
      </c>
      <c r="S1303" s="360" t="s">
        <v>660</v>
      </c>
      <c r="T1303" s="360">
        <v>1300</v>
      </c>
      <c r="U1303" s="360" t="s">
        <v>661</v>
      </c>
      <c r="V1303" s="360" t="s">
        <v>317</v>
      </c>
      <c r="W1303" s="360">
        <v>1000</v>
      </c>
    </row>
    <row r="1304" spans="1:23">
      <c r="A1304" s="360" t="s">
        <v>1408</v>
      </c>
      <c r="B1304" s="360">
        <v>2013</v>
      </c>
      <c r="C1304" s="360">
        <v>1</v>
      </c>
      <c r="D1304" s="360">
        <v>136737281</v>
      </c>
      <c r="E1304" s="360">
        <v>5012000</v>
      </c>
      <c r="F1304" s="360">
        <v>517000</v>
      </c>
      <c r="G1304" s="360">
        <v>0</v>
      </c>
      <c r="H1304" s="360">
        <v>516320</v>
      </c>
      <c r="I1304" s="360" t="s">
        <v>130</v>
      </c>
      <c r="J1304" s="361">
        <v>-113.95</v>
      </c>
      <c r="K1304" s="360" t="s">
        <v>662</v>
      </c>
      <c r="L1304" s="360">
        <v>6000023421</v>
      </c>
      <c r="Q1304" s="360">
        <v>13123</v>
      </c>
      <c r="R1304" s="362">
        <v>13123</v>
      </c>
      <c r="S1304" s="360" t="s">
        <v>660</v>
      </c>
      <c r="T1304" s="360">
        <v>1300</v>
      </c>
      <c r="U1304" s="360" t="s">
        <v>661</v>
      </c>
      <c r="V1304" s="360" t="s">
        <v>317</v>
      </c>
      <c r="W1304" s="360">
        <v>1000</v>
      </c>
    </row>
    <row r="1305" spans="1:23">
      <c r="A1305" s="360" t="s">
        <v>1408</v>
      </c>
      <c r="B1305" s="360">
        <v>2013</v>
      </c>
      <c r="C1305" s="360">
        <v>1</v>
      </c>
      <c r="D1305" s="360">
        <v>136737281</v>
      </c>
      <c r="E1305" s="360">
        <v>5012000</v>
      </c>
      <c r="F1305" s="360">
        <v>517000</v>
      </c>
      <c r="G1305" s="360">
        <v>0</v>
      </c>
      <c r="H1305" s="360">
        <v>516480</v>
      </c>
      <c r="I1305" s="360" t="s">
        <v>175</v>
      </c>
      <c r="J1305" s="361">
        <v>-3203.26</v>
      </c>
      <c r="K1305" s="360" t="s">
        <v>662</v>
      </c>
      <c r="L1305" s="360">
        <v>6000023421</v>
      </c>
      <c r="Q1305" s="360">
        <v>13123</v>
      </c>
      <c r="R1305" s="362">
        <v>13123</v>
      </c>
      <c r="S1305" s="360" t="s">
        <v>660</v>
      </c>
      <c r="T1305" s="360">
        <v>1300</v>
      </c>
      <c r="U1305" s="360" t="s">
        <v>661</v>
      </c>
      <c r="V1305" s="360" t="s">
        <v>317</v>
      </c>
      <c r="W1305" s="360">
        <v>1000</v>
      </c>
    </row>
    <row r="1306" spans="1:23">
      <c r="A1306" s="360" t="s">
        <v>1408</v>
      </c>
      <c r="B1306" s="360">
        <v>2013</v>
      </c>
      <c r="C1306" s="360">
        <v>1</v>
      </c>
      <c r="D1306" s="360">
        <v>136737281</v>
      </c>
      <c r="E1306" s="360">
        <v>5012000</v>
      </c>
      <c r="F1306" s="360">
        <v>517000</v>
      </c>
      <c r="G1306" s="360">
        <v>0</v>
      </c>
      <c r="H1306" s="360">
        <v>516490</v>
      </c>
      <c r="I1306" s="360" t="s">
        <v>138</v>
      </c>
      <c r="J1306" s="361">
        <v>-2472.4</v>
      </c>
      <c r="K1306" s="360" t="s">
        <v>662</v>
      </c>
      <c r="L1306" s="360">
        <v>6000023421</v>
      </c>
      <c r="Q1306" s="360">
        <v>13123</v>
      </c>
      <c r="R1306" s="362">
        <v>13123</v>
      </c>
      <c r="S1306" s="360" t="s">
        <v>660</v>
      </c>
      <c r="T1306" s="360">
        <v>1300</v>
      </c>
      <c r="U1306" s="360" t="s">
        <v>661</v>
      </c>
      <c r="V1306" s="360" t="s">
        <v>317</v>
      </c>
      <c r="W1306" s="360">
        <v>1000</v>
      </c>
    </row>
    <row r="1307" spans="1:23">
      <c r="A1307" s="360" t="s">
        <v>1408</v>
      </c>
      <c r="B1307" s="360">
        <v>2013</v>
      </c>
      <c r="C1307" s="360">
        <v>1</v>
      </c>
      <c r="D1307" s="360">
        <v>136737281</v>
      </c>
      <c r="E1307" s="360">
        <v>5012000</v>
      </c>
      <c r="F1307" s="360">
        <v>517000</v>
      </c>
      <c r="G1307" s="360">
        <v>0</v>
      </c>
      <c r="H1307" s="360">
        <v>516435</v>
      </c>
      <c r="I1307" s="360" t="s">
        <v>172</v>
      </c>
      <c r="J1307" s="361">
        <v>-47.18</v>
      </c>
      <c r="K1307" s="360" t="s">
        <v>662</v>
      </c>
      <c r="L1307" s="360">
        <v>6000023421</v>
      </c>
      <c r="Q1307" s="360">
        <v>13123</v>
      </c>
      <c r="R1307" s="362">
        <v>13123</v>
      </c>
      <c r="S1307" s="360" t="s">
        <v>660</v>
      </c>
      <c r="T1307" s="360">
        <v>1300</v>
      </c>
      <c r="U1307" s="360" t="s">
        <v>661</v>
      </c>
      <c r="V1307" s="360" t="s">
        <v>317</v>
      </c>
      <c r="W1307" s="360">
        <v>1000</v>
      </c>
    </row>
    <row r="1308" spans="1:23">
      <c r="A1308" s="360" t="s">
        <v>1408</v>
      </c>
      <c r="B1308" s="360">
        <v>2013</v>
      </c>
      <c r="C1308" s="360">
        <v>1</v>
      </c>
      <c r="D1308" s="360">
        <v>136737281</v>
      </c>
      <c r="E1308" s="360">
        <v>5012000</v>
      </c>
      <c r="F1308" s="360">
        <v>517000</v>
      </c>
      <c r="G1308" s="360">
        <v>0</v>
      </c>
      <c r="H1308" s="360">
        <v>516440</v>
      </c>
      <c r="I1308" s="360" t="s">
        <v>136</v>
      </c>
      <c r="J1308" s="361">
        <v>-25815.63</v>
      </c>
      <c r="K1308" s="360" t="s">
        <v>662</v>
      </c>
      <c r="L1308" s="360">
        <v>6000023421</v>
      </c>
      <c r="Q1308" s="360">
        <v>13123</v>
      </c>
      <c r="R1308" s="362">
        <v>13123</v>
      </c>
      <c r="S1308" s="360" t="s">
        <v>660</v>
      </c>
      <c r="T1308" s="360">
        <v>1300</v>
      </c>
      <c r="U1308" s="360" t="s">
        <v>661</v>
      </c>
      <c r="V1308" s="360" t="s">
        <v>317</v>
      </c>
      <c r="W1308" s="360">
        <v>1000</v>
      </c>
    </row>
    <row r="1309" spans="1:23">
      <c r="A1309" s="360" t="s">
        <v>1408</v>
      </c>
      <c r="B1309" s="360">
        <v>2013</v>
      </c>
      <c r="C1309" s="360">
        <v>1</v>
      </c>
      <c r="D1309" s="360">
        <v>136737281</v>
      </c>
      <c r="E1309" s="360">
        <v>5012000</v>
      </c>
      <c r="F1309" s="360">
        <v>517000</v>
      </c>
      <c r="G1309" s="360">
        <v>0</v>
      </c>
      <c r="H1309" s="360">
        <v>516460</v>
      </c>
      <c r="I1309" s="360" t="s">
        <v>137</v>
      </c>
      <c r="J1309" s="361">
        <v>-551.15</v>
      </c>
      <c r="K1309" s="360" t="s">
        <v>662</v>
      </c>
      <c r="L1309" s="360">
        <v>6000023421</v>
      </c>
      <c r="Q1309" s="360">
        <v>13123</v>
      </c>
      <c r="R1309" s="362">
        <v>13123</v>
      </c>
      <c r="S1309" s="360" t="s">
        <v>660</v>
      </c>
      <c r="T1309" s="360">
        <v>1300</v>
      </c>
      <c r="U1309" s="360" t="s">
        <v>661</v>
      </c>
      <c r="V1309" s="360" t="s">
        <v>317</v>
      </c>
      <c r="W1309" s="360">
        <v>1000</v>
      </c>
    </row>
    <row r="1310" spans="1:23">
      <c r="A1310" s="360" t="s">
        <v>1408</v>
      </c>
      <c r="B1310" s="360">
        <v>2013</v>
      </c>
      <c r="C1310" s="360">
        <v>1</v>
      </c>
      <c r="D1310" s="360">
        <v>136737282</v>
      </c>
      <c r="E1310" s="360">
        <v>5012000</v>
      </c>
      <c r="F1310" s="360">
        <v>517000</v>
      </c>
      <c r="G1310" s="360">
        <v>0</v>
      </c>
      <c r="H1310" s="360">
        <v>530190</v>
      </c>
      <c r="I1310" s="360" t="s">
        <v>143</v>
      </c>
      <c r="J1310" s="361">
        <v>-12345.96</v>
      </c>
      <c r="K1310" s="360" t="s">
        <v>662</v>
      </c>
      <c r="L1310" s="360">
        <v>6000023422</v>
      </c>
      <c r="Q1310" s="360">
        <v>13123</v>
      </c>
      <c r="R1310" s="362">
        <v>13123</v>
      </c>
      <c r="S1310" s="360" t="s">
        <v>660</v>
      </c>
      <c r="T1310" s="360">
        <v>1300</v>
      </c>
      <c r="U1310" s="360" t="s">
        <v>661</v>
      </c>
      <c r="V1310" s="360" t="s">
        <v>317</v>
      </c>
      <c r="W1310" s="360">
        <v>1000</v>
      </c>
    </row>
    <row r="1311" spans="1:23">
      <c r="A1311" s="360" t="s">
        <v>1408</v>
      </c>
      <c r="B1311" s="360">
        <v>2013</v>
      </c>
      <c r="C1311" s="360">
        <v>1</v>
      </c>
      <c r="D1311" s="360">
        <v>136737283</v>
      </c>
      <c r="E1311" s="360">
        <v>5012000</v>
      </c>
      <c r="F1311" s="360">
        <v>517000</v>
      </c>
      <c r="G1311" s="360">
        <v>0</v>
      </c>
      <c r="H1311" s="360">
        <v>500110</v>
      </c>
      <c r="I1311" s="360" t="s">
        <v>110</v>
      </c>
      <c r="J1311" s="361">
        <v>-183914.84</v>
      </c>
      <c r="K1311" s="360" t="s">
        <v>662</v>
      </c>
      <c r="L1311" s="360">
        <v>6000023423</v>
      </c>
      <c r="Q1311" s="360">
        <v>13123</v>
      </c>
      <c r="R1311" s="362">
        <v>13123</v>
      </c>
      <c r="S1311" s="360" t="s">
        <v>660</v>
      </c>
      <c r="T1311" s="360">
        <v>1300</v>
      </c>
      <c r="U1311" s="360" t="s">
        <v>661</v>
      </c>
      <c r="V1311" s="360" t="s">
        <v>317</v>
      </c>
      <c r="W1311" s="360">
        <v>1000</v>
      </c>
    </row>
    <row r="1312" spans="1:23">
      <c r="A1312" s="360" t="s">
        <v>1408</v>
      </c>
      <c r="B1312" s="360">
        <v>2013</v>
      </c>
      <c r="C1312" s="360">
        <v>1</v>
      </c>
      <c r="D1312" s="360">
        <v>136737284</v>
      </c>
      <c r="E1312" s="360">
        <v>5012000</v>
      </c>
      <c r="F1312" s="360">
        <v>517000</v>
      </c>
      <c r="G1312" s="360">
        <v>0</v>
      </c>
      <c r="H1312" s="360">
        <v>500110</v>
      </c>
      <c r="I1312" s="360" t="s">
        <v>110</v>
      </c>
      <c r="J1312" s="361">
        <v>-31498.73</v>
      </c>
      <c r="K1312" s="360" t="s">
        <v>662</v>
      </c>
      <c r="L1312" s="360">
        <v>6000023424</v>
      </c>
      <c r="Q1312" s="360">
        <v>13123</v>
      </c>
      <c r="R1312" s="362">
        <v>13123</v>
      </c>
      <c r="S1312" s="360" t="s">
        <v>660</v>
      </c>
      <c r="T1312" s="360">
        <v>1300</v>
      </c>
      <c r="U1312" s="360" t="s">
        <v>661</v>
      </c>
      <c r="V1312" s="360" t="s">
        <v>317</v>
      </c>
      <c r="W1312" s="360">
        <v>1000</v>
      </c>
    </row>
    <row r="1313" spans="1:23">
      <c r="A1313" s="360" t="s">
        <v>1408</v>
      </c>
      <c r="B1313" s="360">
        <v>2013</v>
      </c>
      <c r="C1313" s="360">
        <v>1</v>
      </c>
      <c r="D1313" s="360">
        <v>136744864</v>
      </c>
      <c r="E1313" s="360">
        <v>5012000</v>
      </c>
      <c r="F1313" s="360">
        <v>517000</v>
      </c>
      <c r="G1313" s="360">
        <v>0</v>
      </c>
      <c r="H1313" s="360">
        <v>515105</v>
      </c>
      <c r="I1313" s="360" t="s">
        <v>156</v>
      </c>
      <c r="J1313" s="361">
        <v>6682.16</v>
      </c>
      <c r="K1313" s="360" t="s">
        <v>1938</v>
      </c>
      <c r="L1313" s="360">
        <v>6000023231</v>
      </c>
      <c r="Q1313" s="360">
        <v>13123</v>
      </c>
      <c r="R1313" s="362">
        <v>13123</v>
      </c>
      <c r="S1313" s="360" t="s">
        <v>660</v>
      </c>
      <c r="T1313" s="360">
        <v>1300</v>
      </c>
      <c r="U1313" s="360" t="s">
        <v>661</v>
      </c>
      <c r="V1313" s="360" t="s">
        <v>317</v>
      </c>
      <c r="W1313" s="360">
        <v>1000</v>
      </c>
    </row>
    <row r="1314" spans="1:23">
      <c r="A1314" s="360" t="s">
        <v>1408</v>
      </c>
      <c r="B1314" s="360">
        <v>2013</v>
      </c>
      <c r="C1314" s="360">
        <v>1</v>
      </c>
      <c r="D1314" s="360">
        <v>136698881</v>
      </c>
      <c r="E1314" s="360">
        <v>5012000</v>
      </c>
      <c r="F1314" s="360">
        <v>300</v>
      </c>
      <c r="G1314" s="360">
        <v>0</v>
      </c>
      <c r="H1314" s="360">
        <v>513100</v>
      </c>
      <c r="I1314" s="360" t="s">
        <v>155</v>
      </c>
      <c r="J1314" s="361">
        <v>-4021.05</v>
      </c>
      <c r="K1314" s="360" t="s">
        <v>1939</v>
      </c>
      <c r="L1314" s="360">
        <v>6000023227</v>
      </c>
      <c r="Q1314" s="360">
        <v>13124</v>
      </c>
      <c r="R1314" s="362">
        <v>13124</v>
      </c>
      <c r="S1314" s="360" t="s">
        <v>663</v>
      </c>
      <c r="T1314" s="360">
        <v>1305</v>
      </c>
      <c r="U1314" s="360" t="s">
        <v>664</v>
      </c>
      <c r="V1314" s="360" t="s">
        <v>317</v>
      </c>
      <c r="W1314" s="360">
        <v>1000</v>
      </c>
    </row>
    <row r="1315" spans="1:23">
      <c r="A1315" s="360" t="s">
        <v>1408</v>
      </c>
      <c r="B1315" s="360">
        <v>2013</v>
      </c>
      <c r="C1315" s="360">
        <v>1</v>
      </c>
      <c r="D1315" s="360">
        <v>136698881</v>
      </c>
      <c r="E1315" s="360">
        <v>5012000</v>
      </c>
      <c r="F1315" s="360">
        <v>300</v>
      </c>
      <c r="G1315" s="360">
        <v>0</v>
      </c>
      <c r="H1315" s="360">
        <v>513100</v>
      </c>
      <c r="I1315" s="360" t="s">
        <v>155</v>
      </c>
      <c r="J1315" s="361">
        <v>-7993.47</v>
      </c>
      <c r="K1315" s="360" t="s">
        <v>1940</v>
      </c>
      <c r="L1315" s="360">
        <v>6000023227</v>
      </c>
      <c r="Q1315" s="360">
        <v>13124</v>
      </c>
      <c r="R1315" s="362">
        <v>13124</v>
      </c>
      <c r="S1315" s="360" t="s">
        <v>663</v>
      </c>
      <c r="T1315" s="360">
        <v>1305</v>
      </c>
      <c r="U1315" s="360" t="s">
        <v>664</v>
      </c>
      <c r="V1315" s="360" t="s">
        <v>317</v>
      </c>
      <c r="W1315" s="360">
        <v>1000</v>
      </c>
    </row>
    <row r="1316" spans="1:23">
      <c r="A1316" s="360" t="s">
        <v>1408</v>
      </c>
      <c r="B1316" s="360">
        <v>2013</v>
      </c>
      <c r="C1316" s="360">
        <v>1</v>
      </c>
      <c r="D1316" s="360">
        <v>136698881</v>
      </c>
      <c r="E1316" s="360">
        <v>5012000</v>
      </c>
      <c r="F1316" s="360">
        <v>300</v>
      </c>
      <c r="G1316" s="360">
        <v>0</v>
      </c>
      <c r="H1316" s="360">
        <v>513100</v>
      </c>
      <c r="I1316" s="360" t="s">
        <v>155</v>
      </c>
      <c r="J1316" s="361">
        <v>-2420.62</v>
      </c>
      <c r="K1316" s="360" t="s">
        <v>1941</v>
      </c>
      <c r="L1316" s="360">
        <v>6000023227</v>
      </c>
      <c r="Q1316" s="360">
        <v>13124</v>
      </c>
      <c r="R1316" s="362">
        <v>13124</v>
      </c>
      <c r="S1316" s="360" t="s">
        <v>663</v>
      </c>
      <c r="T1316" s="360">
        <v>1305</v>
      </c>
      <c r="U1316" s="360" t="s">
        <v>664</v>
      </c>
      <c r="V1316" s="360" t="s">
        <v>317</v>
      </c>
      <c r="W1316" s="360">
        <v>1000</v>
      </c>
    </row>
    <row r="1317" spans="1:23">
      <c r="A1317" s="360" t="s">
        <v>1408</v>
      </c>
      <c r="B1317" s="360">
        <v>2013</v>
      </c>
      <c r="C1317" s="360">
        <v>1</v>
      </c>
      <c r="D1317" s="360">
        <v>136698881</v>
      </c>
      <c r="E1317" s="360">
        <v>5012000</v>
      </c>
      <c r="F1317" s="360">
        <v>300</v>
      </c>
      <c r="G1317" s="360">
        <v>0</v>
      </c>
      <c r="H1317" s="360">
        <v>513100</v>
      </c>
      <c r="I1317" s="360" t="s">
        <v>155</v>
      </c>
      <c r="J1317" s="361">
        <v>-4811.96</v>
      </c>
      <c r="K1317" s="360" t="s">
        <v>1942</v>
      </c>
      <c r="L1317" s="360">
        <v>6000023227</v>
      </c>
      <c r="Q1317" s="360">
        <v>13124</v>
      </c>
      <c r="R1317" s="362">
        <v>13124</v>
      </c>
      <c r="S1317" s="360" t="s">
        <v>663</v>
      </c>
      <c r="T1317" s="360">
        <v>1305</v>
      </c>
      <c r="U1317" s="360" t="s">
        <v>664</v>
      </c>
      <c r="V1317" s="360" t="s">
        <v>317</v>
      </c>
      <c r="W1317" s="360">
        <v>1000</v>
      </c>
    </row>
    <row r="1318" spans="1:23">
      <c r="A1318" s="360" t="s">
        <v>1408</v>
      </c>
      <c r="B1318" s="360">
        <v>2013</v>
      </c>
      <c r="C1318" s="360">
        <v>1</v>
      </c>
      <c r="D1318" s="360">
        <v>136676798</v>
      </c>
      <c r="E1318" s="360">
        <v>5012000</v>
      </c>
      <c r="F1318" s="360">
        <v>519000</v>
      </c>
      <c r="G1318" s="360">
        <v>0</v>
      </c>
      <c r="H1318" s="360">
        <v>530050</v>
      </c>
      <c r="I1318" s="360" t="s">
        <v>177</v>
      </c>
      <c r="J1318" s="361">
        <v>-24452.18</v>
      </c>
      <c r="K1318" s="360" t="s">
        <v>1943</v>
      </c>
      <c r="L1318" s="360">
        <v>6000023225</v>
      </c>
      <c r="Q1318" s="360">
        <v>13125</v>
      </c>
      <c r="R1318" s="362">
        <v>13125</v>
      </c>
      <c r="S1318" s="360" t="s">
        <v>665</v>
      </c>
      <c r="T1318" s="360">
        <v>1309</v>
      </c>
      <c r="U1318" s="360" t="s">
        <v>666</v>
      </c>
      <c r="V1318" s="360" t="s">
        <v>317</v>
      </c>
      <c r="W1318" s="360">
        <v>1000</v>
      </c>
    </row>
    <row r="1319" spans="1:23">
      <c r="A1319" s="360" t="s">
        <v>1408</v>
      </c>
      <c r="B1319" s="360">
        <v>2013</v>
      </c>
      <c r="C1319" s="360">
        <v>1</v>
      </c>
      <c r="D1319" s="360">
        <v>136737288</v>
      </c>
      <c r="E1319" s="360">
        <v>5012000</v>
      </c>
      <c r="F1319" s="360">
        <v>519000</v>
      </c>
      <c r="G1319" s="360">
        <v>0</v>
      </c>
      <c r="H1319" s="360">
        <v>530050</v>
      </c>
      <c r="I1319" s="360" t="s">
        <v>177</v>
      </c>
      <c r="J1319" s="361">
        <v>-791.17</v>
      </c>
      <c r="K1319" s="360" t="s">
        <v>662</v>
      </c>
      <c r="L1319" s="360">
        <v>6000023428</v>
      </c>
      <c r="Q1319" s="360">
        <v>13125</v>
      </c>
      <c r="R1319" s="362">
        <v>13125</v>
      </c>
      <c r="S1319" s="360" t="s">
        <v>665</v>
      </c>
      <c r="T1319" s="360">
        <v>1309</v>
      </c>
      <c r="U1319" s="360" t="s">
        <v>666</v>
      </c>
      <c r="V1319" s="360" t="s">
        <v>317</v>
      </c>
      <c r="W1319" s="360">
        <v>1000</v>
      </c>
    </row>
    <row r="1320" spans="1:23">
      <c r="A1320" s="360" t="s">
        <v>1408</v>
      </c>
      <c r="B1320" s="360">
        <v>2013</v>
      </c>
      <c r="C1320" s="360">
        <v>1</v>
      </c>
      <c r="D1320" s="360">
        <v>136737288</v>
      </c>
      <c r="E1320" s="360">
        <v>5012000</v>
      </c>
      <c r="F1320" s="360">
        <v>519000</v>
      </c>
      <c r="G1320" s="360">
        <v>0</v>
      </c>
      <c r="H1320" s="360">
        <v>516350</v>
      </c>
      <c r="I1320" s="360" t="s">
        <v>170</v>
      </c>
      <c r="J1320" s="361">
        <v>-62.57</v>
      </c>
      <c r="K1320" s="360" t="s">
        <v>662</v>
      </c>
      <c r="L1320" s="360">
        <v>6000023428</v>
      </c>
      <c r="Q1320" s="360">
        <v>13125</v>
      </c>
      <c r="R1320" s="362">
        <v>13125</v>
      </c>
      <c r="S1320" s="360" t="s">
        <v>665</v>
      </c>
      <c r="T1320" s="360">
        <v>1309</v>
      </c>
      <c r="U1320" s="360" t="s">
        <v>666</v>
      </c>
      <c r="V1320" s="360" t="s">
        <v>317</v>
      </c>
      <c r="W1320" s="360">
        <v>1000</v>
      </c>
    </row>
    <row r="1321" spans="1:23">
      <c r="A1321" s="360" t="s">
        <v>1408</v>
      </c>
      <c r="B1321" s="360">
        <v>2013</v>
      </c>
      <c r="C1321" s="360">
        <v>1</v>
      </c>
      <c r="D1321" s="360">
        <v>136737288</v>
      </c>
      <c r="E1321" s="360">
        <v>5012000</v>
      </c>
      <c r="F1321" s="360">
        <v>519000</v>
      </c>
      <c r="G1321" s="360">
        <v>0</v>
      </c>
      <c r="H1321" s="360">
        <v>516310</v>
      </c>
      <c r="I1321" s="360" t="s">
        <v>129</v>
      </c>
      <c r="J1321" s="361">
        <v>-296.8</v>
      </c>
      <c r="K1321" s="360" t="s">
        <v>662</v>
      </c>
      <c r="L1321" s="360">
        <v>6000023428</v>
      </c>
      <c r="Q1321" s="360">
        <v>13125</v>
      </c>
      <c r="R1321" s="362">
        <v>13125</v>
      </c>
      <c r="S1321" s="360" t="s">
        <v>665</v>
      </c>
      <c r="T1321" s="360">
        <v>1309</v>
      </c>
      <c r="U1321" s="360" t="s">
        <v>666</v>
      </c>
      <c r="V1321" s="360" t="s">
        <v>317</v>
      </c>
      <c r="W1321" s="360">
        <v>1000</v>
      </c>
    </row>
    <row r="1322" spans="1:23">
      <c r="A1322" s="360" t="s">
        <v>1408</v>
      </c>
      <c r="B1322" s="360">
        <v>2013</v>
      </c>
      <c r="C1322" s="360">
        <v>1</v>
      </c>
      <c r="D1322" s="360">
        <v>136737288</v>
      </c>
      <c r="E1322" s="360">
        <v>5012000</v>
      </c>
      <c r="F1322" s="360">
        <v>519000</v>
      </c>
      <c r="G1322" s="360">
        <v>0</v>
      </c>
      <c r="H1322" s="360">
        <v>516110</v>
      </c>
      <c r="I1322" s="360" t="s">
        <v>118</v>
      </c>
      <c r="J1322" s="361">
        <v>-248.64</v>
      </c>
      <c r="K1322" s="360" t="s">
        <v>662</v>
      </c>
      <c r="L1322" s="360">
        <v>6000023428</v>
      </c>
      <c r="Q1322" s="360">
        <v>13125</v>
      </c>
      <c r="R1322" s="362">
        <v>13125</v>
      </c>
      <c r="S1322" s="360" t="s">
        <v>665</v>
      </c>
      <c r="T1322" s="360">
        <v>1309</v>
      </c>
      <c r="U1322" s="360" t="s">
        <v>666</v>
      </c>
      <c r="V1322" s="360" t="s">
        <v>317</v>
      </c>
      <c r="W1322" s="360">
        <v>1000</v>
      </c>
    </row>
    <row r="1323" spans="1:23">
      <c r="A1323" s="360" t="s">
        <v>1408</v>
      </c>
      <c r="B1323" s="360">
        <v>2013</v>
      </c>
      <c r="C1323" s="360">
        <v>1</v>
      </c>
      <c r="D1323" s="360">
        <v>136737288</v>
      </c>
      <c r="E1323" s="360">
        <v>5012000</v>
      </c>
      <c r="F1323" s="360">
        <v>519000</v>
      </c>
      <c r="G1323" s="360">
        <v>0</v>
      </c>
      <c r="H1323" s="360">
        <v>516260</v>
      </c>
      <c r="I1323" s="360" t="s">
        <v>126</v>
      </c>
      <c r="J1323" s="361">
        <v>-258.98</v>
      </c>
      <c r="K1323" s="360" t="s">
        <v>662</v>
      </c>
      <c r="L1323" s="360">
        <v>6000023428</v>
      </c>
      <c r="Q1323" s="360">
        <v>13125</v>
      </c>
      <c r="R1323" s="362">
        <v>13125</v>
      </c>
      <c r="S1323" s="360" t="s">
        <v>665</v>
      </c>
      <c r="T1323" s="360">
        <v>1309</v>
      </c>
      <c r="U1323" s="360" t="s">
        <v>666</v>
      </c>
      <c r="V1323" s="360" t="s">
        <v>317</v>
      </c>
      <c r="W1323" s="360">
        <v>1000</v>
      </c>
    </row>
    <row r="1324" spans="1:23">
      <c r="A1324" s="360" t="s">
        <v>1408</v>
      </c>
      <c r="B1324" s="360">
        <v>2013</v>
      </c>
      <c r="C1324" s="360">
        <v>1</v>
      </c>
      <c r="D1324" s="360">
        <v>136737289</v>
      </c>
      <c r="E1324" s="360">
        <v>5012000</v>
      </c>
      <c r="F1324" s="360">
        <v>519000</v>
      </c>
      <c r="G1324" s="360">
        <v>0</v>
      </c>
      <c r="H1324" s="360">
        <v>582300</v>
      </c>
      <c r="I1324" s="360" t="s">
        <v>185</v>
      </c>
      <c r="J1324" s="361">
        <v>-21.88</v>
      </c>
      <c r="K1324" s="360" t="s">
        <v>662</v>
      </c>
      <c r="L1324" s="360">
        <v>6000023429</v>
      </c>
      <c r="Q1324" s="360">
        <v>13125</v>
      </c>
      <c r="R1324" s="362">
        <v>13125</v>
      </c>
      <c r="S1324" s="360" t="s">
        <v>665</v>
      </c>
      <c r="T1324" s="360">
        <v>1309</v>
      </c>
      <c r="U1324" s="360" t="s">
        <v>666</v>
      </c>
      <c r="V1324" s="360" t="s">
        <v>317</v>
      </c>
      <c r="W1324" s="360">
        <v>1000</v>
      </c>
    </row>
    <row r="1325" spans="1:23">
      <c r="A1325" s="360" t="s">
        <v>1408</v>
      </c>
      <c r="B1325" s="360">
        <v>2013</v>
      </c>
      <c r="C1325" s="360">
        <v>1</v>
      </c>
      <c r="D1325" s="360">
        <v>136737289</v>
      </c>
      <c r="E1325" s="360">
        <v>5012000</v>
      </c>
      <c r="F1325" s="360">
        <v>519000</v>
      </c>
      <c r="G1325" s="360">
        <v>0</v>
      </c>
      <c r="H1325" s="360">
        <v>500110</v>
      </c>
      <c r="I1325" s="360" t="s">
        <v>110</v>
      </c>
      <c r="J1325" s="361">
        <v>-2358.54</v>
      </c>
      <c r="K1325" s="360" t="s">
        <v>662</v>
      </c>
      <c r="L1325" s="360">
        <v>6000023429</v>
      </c>
      <c r="Q1325" s="360">
        <v>13125</v>
      </c>
      <c r="R1325" s="362">
        <v>13125</v>
      </c>
      <c r="S1325" s="360" t="s">
        <v>665</v>
      </c>
      <c r="T1325" s="360">
        <v>1309</v>
      </c>
      <c r="U1325" s="360" t="s">
        <v>666</v>
      </c>
      <c r="V1325" s="360" t="s">
        <v>317</v>
      </c>
      <c r="W1325" s="360">
        <v>1000</v>
      </c>
    </row>
    <row r="1326" spans="1:23">
      <c r="A1326" s="360" t="s">
        <v>1408</v>
      </c>
      <c r="B1326" s="360">
        <v>2013</v>
      </c>
      <c r="C1326" s="360">
        <v>1</v>
      </c>
      <c r="D1326" s="360">
        <v>136699404</v>
      </c>
      <c r="E1326" s="360">
        <v>5012000</v>
      </c>
      <c r="F1326" s="360">
        <v>1</v>
      </c>
      <c r="G1326" s="360">
        <v>0</v>
      </c>
      <c r="H1326" s="360">
        <v>513100</v>
      </c>
      <c r="I1326" s="360" t="s">
        <v>155</v>
      </c>
      <c r="J1326" s="361">
        <v>-8973.73</v>
      </c>
      <c r="K1326" s="360" t="s">
        <v>1859</v>
      </c>
      <c r="L1326" s="360">
        <v>1800077850</v>
      </c>
      <c r="Q1326" s="360">
        <v>13203</v>
      </c>
      <c r="R1326" s="362">
        <v>13203</v>
      </c>
      <c r="S1326" s="360" t="s">
        <v>455</v>
      </c>
      <c r="T1326" s="360">
        <v>1423</v>
      </c>
      <c r="U1326" s="360" t="s">
        <v>368</v>
      </c>
      <c r="V1326" s="360" t="s">
        <v>369</v>
      </c>
      <c r="W1326" s="360">
        <v>1000</v>
      </c>
    </row>
    <row r="1327" spans="1:23">
      <c r="A1327" s="360" t="s">
        <v>1408</v>
      </c>
      <c r="B1327" s="360">
        <v>2013</v>
      </c>
      <c r="C1327" s="360">
        <v>1</v>
      </c>
      <c r="D1327" s="360">
        <v>136429214</v>
      </c>
      <c r="E1327" s="360">
        <v>5012000</v>
      </c>
      <c r="F1327" s="360">
        <v>1</v>
      </c>
      <c r="G1327" s="360">
        <v>0</v>
      </c>
      <c r="H1327" s="360">
        <v>503140</v>
      </c>
      <c r="I1327" s="360" t="s">
        <v>112</v>
      </c>
      <c r="J1327" s="361">
        <v>12.03</v>
      </c>
      <c r="K1327" s="360">
        <v>70083880</v>
      </c>
      <c r="L1327" s="360">
        <v>1902892307</v>
      </c>
      <c r="M1327" s="360">
        <v>108089</v>
      </c>
      <c r="N1327" s="360" t="s">
        <v>667</v>
      </c>
      <c r="Q1327" s="360">
        <v>13206</v>
      </c>
      <c r="R1327" s="362">
        <v>13206</v>
      </c>
      <c r="S1327" s="360" t="s">
        <v>668</v>
      </c>
      <c r="T1327" s="360">
        <v>1343</v>
      </c>
      <c r="U1327" s="360" t="s">
        <v>669</v>
      </c>
      <c r="V1327" s="360" t="s">
        <v>317</v>
      </c>
      <c r="W1327" s="360">
        <v>1000</v>
      </c>
    </row>
    <row r="1328" spans="1:23">
      <c r="A1328" s="360" t="s">
        <v>1408</v>
      </c>
      <c r="B1328" s="360">
        <v>2013</v>
      </c>
      <c r="C1328" s="360">
        <v>1</v>
      </c>
      <c r="D1328" s="360">
        <v>136212954</v>
      </c>
      <c r="E1328" s="360">
        <v>5012000</v>
      </c>
      <c r="F1328" s="360">
        <v>1</v>
      </c>
      <c r="G1328" s="360">
        <v>0</v>
      </c>
      <c r="H1328" s="360">
        <v>503140</v>
      </c>
      <c r="I1328" s="360" t="s">
        <v>112</v>
      </c>
      <c r="J1328" s="361">
        <v>-1.51</v>
      </c>
      <c r="K1328" s="360" t="s">
        <v>364</v>
      </c>
      <c r="L1328" s="360">
        <v>122360701</v>
      </c>
      <c r="Q1328" s="360">
        <v>13206</v>
      </c>
      <c r="R1328" s="362">
        <v>13206</v>
      </c>
      <c r="S1328" s="360" t="s">
        <v>668</v>
      </c>
      <c r="T1328" s="360">
        <v>1343</v>
      </c>
      <c r="U1328" s="360" t="s">
        <v>669</v>
      </c>
      <c r="V1328" s="360" t="s">
        <v>317</v>
      </c>
      <c r="W1328" s="360">
        <v>1000</v>
      </c>
    </row>
    <row r="1329" spans="1:23">
      <c r="A1329" s="360" t="s">
        <v>1408</v>
      </c>
      <c r="B1329" s="360">
        <v>2013</v>
      </c>
      <c r="C1329" s="360">
        <v>1</v>
      </c>
      <c r="D1329" s="360">
        <v>136651509</v>
      </c>
      <c r="E1329" s="360">
        <v>5012000</v>
      </c>
      <c r="F1329" s="360">
        <v>1</v>
      </c>
      <c r="G1329" s="360">
        <v>0</v>
      </c>
      <c r="H1329" s="360">
        <v>503140</v>
      </c>
      <c r="I1329" s="360" t="s">
        <v>112</v>
      </c>
      <c r="J1329" s="361">
        <v>1.51</v>
      </c>
      <c r="K1329" s="360" t="s">
        <v>364</v>
      </c>
      <c r="L1329" s="360">
        <v>122414794</v>
      </c>
      <c r="Q1329" s="360">
        <v>13206</v>
      </c>
      <c r="R1329" s="362">
        <v>13206</v>
      </c>
      <c r="S1329" s="360" t="s">
        <v>668</v>
      </c>
      <c r="T1329" s="360">
        <v>1343</v>
      </c>
      <c r="U1329" s="360" t="s">
        <v>669</v>
      </c>
      <c r="V1329" s="360" t="s">
        <v>317</v>
      </c>
      <c r="W1329" s="360">
        <v>1000</v>
      </c>
    </row>
    <row r="1330" spans="1:23">
      <c r="A1330" s="360" t="s">
        <v>1408</v>
      </c>
      <c r="B1330" s="360">
        <v>2013</v>
      </c>
      <c r="C1330" s="360">
        <v>1</v>
      </c>
      <c r="D1330" s="360">
        <v>136676098</v>
      </c>
      <c r="E1330" s="360">
        <v>5012000</v>
      </c>
      <c r="F1330" s="360">
        <v>517000</v>
      </c>
      <c r="G1330" s="360">
        <v>0</v>
      </c>
      <c r="H1330" s="360">
        <v>515105</v>
      </c>
      <c r="I1330" s="360" t="s">
        <v>156</v>
      </c>
      <c r="J1330" s="361">
        <v>3341.08</v>
      </c>
      <c r="K1330" s="360" t="s">
        <v>670</v>
      </c>
      <c r="L1330" s="360">
        <v>6000023226</v>
      </c>
      <c r="O1330" s="360" t="s">
        <v>1155</v>
      </c>
      <c r="R1330" s="362" t="s">
        <v>1155</v>
      </c>
      <c r="S1330" s="360" t="s">
        <v>1944</v>
      </c>
      <c r="T1330" s="360">
        <v>1058</v>
      </c>
      <c r="U1330" s="360" t="s">
        <v>480</v>
      </c>
      <c r="V1330" s="360" t="s">
        <v>317</v>
      </c>
      <c r="W1330" s="360">
        <v>1000</v>
      </c>
    </row>
    <row r="1331" spans="1:23">
      <c r="A1331" s="360" t="s">
        <v>1408</v>
      </c>
      <c r="B1331" s="360">
        <v>2013</v>
      </c>
      <c r="C1331" s="360">
        <v>1</v>
      </c>
      <c r="D1331" s="360">
        <v>136701189</v>
      </c>
      <c r="E1331" s="360">
        <v>5012000</v>
      </c>
      <c r="F1331" s="360">
        <v>517000</v>
      </c>
      <c r="G1331" s="360">
        <v>0</v>
      </c>
      <c r="H1331" s="360">
        <v>530055</v>
      </c>
      <c r="I1331" s="360" t="s">
        <v>178</v>
      </c>
      <c r="J1331" s="361">
        <v>5000</v>
      </c>
      <c r="K1331" s="360" t="s">
        <v>1945</v>
      </c>
      <c r="L1331" s="360">
        <v>17056432</v>
      </c>
      <c r="O1331" s="360" t="s">
        <v>1946</v>
      </c>
      <c r="R1331" s="362" t="s">
        <v>1946</v>
      </c>
      <c r="S1331" s="360" t="s">
        <v>493</v>
      </c>
      <c r="T1331" s="360">
        <v>1058</v>
      </c>
      <c r="U1331" s="360" t="s">
        <v>480</v>
      </c>
      <c r="V1331" s="360" t="s">
        <v>317</v>
      </c>
      <c r="W1331" s="360">
        <v>1000</v>
      </c>
    </row>
    <row r="1332" spans="1:23">
      <c r="A1332" s="360" t="s">
        <v>1408</v>
      </c>
      <c r="B1332" s="360">
        <v>2013</v>
      </c>
      <c r="C1332" s="360">
        <v>1</v>
      </c>
      <c r="D1332" s="360">
        <v>136735561</v>
      </c>
      <c r="E1332" s="360">
        <v>5012000</v>
      </c>
      <c r="F1332" s="360">
        <v>517000</v>
      </c>
      <c r="G1332" s="360">
        <v>0</v>
      </c>
      <c r="H1332" s="360">
        <v>530055</v>
      </c>
      <c r="I1332" s="360" t="s">
        <v>178</v>
      </c>
      <c r="J1332" s="361">
        <v>-5000</v>
      </c>
      <c r="K1332" s="360" t="s">
        <v>1945</v>
      </c>
      <c r="L1332" s="360">
        <v>17068366</v>
      </c>
      <c r="O1332" s="360" t="s">
        <v>1946</v>
      </c>
      <c r="R1332" s="362" t="s">
        <v>1946</v>
      </c>
      <c r="S1332" s="360" t="s">
        <v>493</v>
      </c>
      <c r="T1332" s="360">
        <v>1058</v>
      </c>
      <c r="U1332" s="360" t="s">
        <v>480</v>
      </c>
      <c r="V1332" s="360" t="s">
        <v>317</v>
      </c>
      <c r="W1332" s="360">
        <v>1000</v>
      </c>
    </row>
    <row r="1333" spans="1:23">
      <c r="A1333" s="360" t="s">
        <v>1408</v>
      </c>
      <c r="B1333" s="360">
        <v>2013</v>
      </c>
      <c r="C1333" s="360">
        <v>1</v>
      </c>
      <c r="D1333" s="360">
        <v>136737281</v>
      </c>
      <c r="E1333" s="360">
        <v>5012000</v>
      </c>
      <c r="F1333" s="360">
        <v>517000</v>
      </c>
      <c r="G1333" s="360">
        <v>0</v>
      </c>
      <c r="H1333" s="360">
        <v>530055</v>
      </c>
      <c r="I1333" s="360" t="s">
        <v>178</v>
      </c>
      <c r="J1333" s="361">
        <v>-1666.67</v>
      </c>
      <c r="K1333" s="360" t="s">
        <v>662</v>
      </c>
      <c r="L1333" s="360">
        <v>6000023421</v>
      </c>
      <c r="O1333" s="360" t="s">
        <v>1946</v>
      </c>
      <c r="R1333" s="362" t="s">
        <v>1946</v>
      </c>
      <c r="S1333" s="360" t="s">
        <v>493</v>
      </c>
      <c r="T1333" s="360">
        <v>1058</v>
      </c>
      <c r="U1333" s="360" t="s">
        <v>480</v>
      </c>
      <c r="V1333" s="360" t="s">
        <v>317</v>
      </c>
      <c r="W1333" s="360">
        <v>1000</v>
      </c>
    </row>
    <row r="1334" spans="1:23">
      <c r="A1334" s="360" t="s">
        <v>1408</v>
      </c>
      <c r="B1334" s="360">
        <v>2013</v>
      </c>
      <c r="C1334" s="360">
        <v>1</v>
      </c>
      <c r="D1334" s="360">
        <v>136739522</v>
      </c>
      <c r="E1334" s="360">
        <v>5012000</v>
      </c>
      <c r="F1334" s="360">
        <v>517000</v>
      </c>
      <c r="G1334" s="360">
        <v>0</v>
      </c>
      <c r="H1334" s="360">
        <v>530055</v>
      </c>
      <c r="I1334" s="360" t="s">
        <v>178</v>
      </c>
      <c r="J1334" s="361">
        <v>1666.67</v>
      </c>
      <c r="K1334" s="360" t="s">
        <v>1945</v>
      </c>
      <c r="L1334" s="360">
        <v>17069431</v>
      </c>
      <c r="O1334" s="360" t="s">
        <v>1946</v>
      </c>
      <c r="R1334" s="362" t="s">
        <v>1946</v>
      </c>
      <c r="S1334" s="360" t="s">
        <v>493</v>
      </c>
      <c r="T1334" s="360">
        <v>1058</v>
      </c>
      <c r="U1334" s="360" t="s">
        <v>480</v>
      </c>
      <c r="V1334" s="360" t="s">
        <v>317</v>
      </c>
      <c r="W1334" s="360">
        <v>1000</v>
      </c>
    </row>
    <row r="1335" spans="1:23">
      <c r="A1335" s="360" t="s">
        <v>1408</v>
      </c>
      <c r="B1335" s="360">
        <v>2013</v>
      </c>
      <c r="C1335" s="360">
        <v>1</v>
      </c>
      <c r="D1335" s="360">
        <v>136697163</v>
      </c>
      <c r="E1335" s="360">
        <v>5013000</v>
      </c>
      <c r="F1335" s="360">
        <v>271</v>
      </c>
      <c r="G1335" s="360">
        <v>0</v>
      </c>
      <c r="H1335" s="360">
        <v>515650</v>
      </c>
      <c r="I1335" s="360" t="s">
        <v>159</v>
      </c>
      <c r="J1335" s="361">
        <v>2214</v>
      </c>
      <c r="K1335" s="360" t="s">
        <v>673</v>
      </c>
      <c r="L1335" s="360">
        <v>122423820</v>
      </c>
      <c r="Q1335" s="360">
        <v>10009</v>
      </c>
      <c r="R1335" s="362">
        <v>10009</v>
      </c>
      <c r="S1335" s="360" t="s">
        <v>671</v>
      </c>
      <c r="T1335" s="360">
        <v>1002</v>
      </c>
      <c r="U1335" s="360" t="s">
        <v>372</v>
      </c>
      <c r="V1335" s="360" t="s">
        <v>317</v>
      </c>
      <c r="W1335" s="360">
        <v>1000</v>
      </c>
    </row>
    <row r="1336" spans="1:23">
      <c r="A1336" s="360" t="s">
        <v>1408</v>
      </c>
      <c r="B1336" s="360">
        <v>2013</v>
      </c>
      <c r="C1336" s="360">
        <v>1</v>
      </c>
      <c r="D1336" s="360">
        <v>136697163</v>
      </c>
      <c r="E1336" s="360">
        <v>5013000</v>
      </c>
      <c r="F1336" s="360">
        <v>271</v>
      </c>
      <c r="G1336" s="360">
        <v>0</v>
      </c>
      <c r="H1336" s="360">
        <v>515650</v>
      </c>
      <c r="I1336" s="360" t="s">
        <v>159</v>
      </c>
      <c r="J1336" s="361">
        <v>6408.08</v>
      </c>
      <c r="K1336" s="360" t="s">
        <v>672</v>
      </c>
      <c r="L1336" s="360">
        <v>122423820</v>
      </c>
      <c r="Q1336" s="360">
        <v>10009</v>
      </c>
      <c r="R1336" s="362">
        <v>10009</v>
      </c>
      <c r="S1336" s="360" t="s">
        <v>671</v>
      </c>
      <c r="T1336" s="360">
        <v>1002</v>
      </c>
      <c r="U1336" s="360" t="s">
        <v>372</v>
      </c>
      <c r="V1336" s="360" t="s">
        <v>317</v>
      </c>
      <c r="W1336" s="360">
        <v>1000</v>
      </c>
    </row>
    <row r="1337" spans="1:23">
      <c r="A1337" s="360" t="s">
        <v>1408</v>
      </c>
      <c r="B1337" s="360">
        <v>2013</v>
      </c>
      <c r="C1337" s="360">
        <v>1</v>
      </c>
      <c r="D1337" s="360">
        <v>136697163</v>
      </c>
      <c r="E1337" s="360">
        <v>5013000</v>
      </c>
      <c r="F1337" s="360">
        <v>272</v>
      </c>
      <c r="G1337" s="360">
        <v>0</v>
      </c>
      <c r="H1337" s="360">
        <v>515650</v>
      </c>
      <c r="I1337" s="360" t="s">
        <v>159</v>
      </c>
      <c r="J1337" s="361">
        <v>1520.23</v>
      </c>
      <c r="K1337" s="360" t="s">
        <v>1156</v>
      </c>
      <c r="L1337" s="360">
        <v>122423820</v>
      </c>
      <c r="Q1337" s="360">
        <v>10020</v>
      </c>
      <c r="R1337" s="362">
        <v>10020</v>
      </c>
      <c r="S1337" s="360" t="s">
        <v>674</v>
      </c>
      <c r="T1337" s="360">
        <v>1003</v>
      </c>
      <c r="U1337" s="360" t="s">
        <v>375</v>
      </c>
      <c r="V1337" s="360" t="s">
        <v>317</v>
      </c>
      <c r="W1337" s="360">
        <v>1000</v>
      </c>
    </row>
    <row r="1338" spans="1:23">
      <c r="A1338" s="360" t="s">
        <v>1408</v>
      </c>
      <c r="B1338" s="360">
        <v>2013</v>
      </c>
      <c r="C1338" s="360">
        <v>1</v>
      </c>
      <c r="D1338" s="360">
        <v>136697163</v>
      </c>
      <c r="E1338" s="360">
        <v>5013000</v>
      </c>
      <c r="F1338" s="360">
        <v>272</v>
      </c>
      <c r="G1338" s="360">
        <v>0</v>
      </c>
      <c r="H1338" s="360">
        <v>515650</v>
      </c>
      <c r="I1338" s="360" t="s">
        <v>159</v>
      </c>
      <c r="J1338" s="361">
        <v>15619.52</v>
      </c>
      <c r="K1338" s="360" t="s">
        <v>675</v>
      </c>
      <c r="L1338" s="360">
        <v>122423820</v>
      </c>
      <c r="Q1338" s="360">
        <v>10020</v>
      </c>
      <c r="R1338" s="362">
        <v>10020</v>
      </c>
      <c r="S1338" s="360" t="s">
        <v>674</v>
      </c>
      <c r="T1338" s="360">
        <v>1003</v>
      </c>
      <c r="U1338" s="360" t="s">
        <v>375</v>
      </c>
      <c r="V1338" s="360" t="s">
        <v>317</v>
      </c>
      <c r="W1338" s="360">
        <v>1000</v>
      </c>
    </row>
    <row r="1339" spans="1:23">
      <c r="A1339" s="360" t="s">
        <v>1408</v>
      </c>
      <c r="B1339" s="360">
        <v>2013</v>
      </c>
      <c r="C1339" s="360">
        <v>1</v>
      </c>
      <c r="D1339" s="360">
        <v>136697163</v>
      </c>
      <c r="E1339" s="360">
        <v>5013000</v>
      </c>
      <c r="F1339" s="360">
        <v>273</v>
      </c>
      <c r="G1339" s="360">
        <v>0</v>
      </c>
      <c r="H1339" s="360">
        <v>515650</v>
      </c>
      <c r="I1339" s="360" t="s">
        <v>159</v>
      </c>
      <c r="J1339" s="361">
        <v>1023.85</v>
      </c>
      <c r="K1339" s="360" t="s">
        <v>684</v>
      </c>
      <c r="L1339" s="360">
        <v>122423820</v>
      </c>
      <c r="Q1339" s="360">
        <v>10031</v>
      </c>
      <c r="R1339" s="362">
        <v>10031</v>
      </c>
      <c r="S1339" s="360" t="s">
        <v>677</v>
      </c>
      <c r="T1339" s="360">
        <v>1004</v>
      </c>
      <c r="U1339" s="360" t="s">
        <v>378</v>
      </c>
      <c r="V1339" s="360" t="s">
        <v>317</v>
      </c>
      <c r="W1339" s="360">
        <v>1000</v>
      </c>
    </row>
    <row r="1340" spans="1:23">
      <c r="A1340" s="360" t="s">
        <v>1408</v>
      </c>
      <c r="B1340" s="360">
        <v>2013</v>
      </c>
      <c r="C1340" s="360">
        <v>1</v>
      </c>
      <c r="D1340" s="360">
        <v>136697163</v>
      </c>
      <c r="E1340" s="360">
        <v>5013000</v>
      </c>
      <c r="F1340" s="360">
        <v>273</v>
      </c>
      <c r="G1340" s="360">
        <v>0</v>
      </c>
      <c r="H1340" s="360">
        <v>515650</v>
      </c>
      <c r="I1340" s="360" t="s">
        <v>159</v>
      </c>
      <c r="J1340" s="361">
        <v>40125.01</v>
      </c>
      <c r="K1340" s="360" t="s">
        <v>676</v>
      </c>
      <c r="L1340" s="360">
        <v>122423820</v>
      </c>
      <c r="Q1340" s="360">
        <v>10031</v>
      </c>
      <c r="R1340" s="362">
        <v>10031</v>
      </c>
      <c r="S1340" s="360" t="s">
        <v>677</v>
      </c>
      <c r="T1340" s="360">
        <v>1004</v>
      </c>
      <c r="U1340" s="360" t="s">
        <v>378</v>
      </c>
      <c r="V1340" s="360" t="s">
        <v>317</v>
      </c>
      <c r="W1340" s="360">
        <v>1000</v>
      </c>
    </row>
    <row r="1341" spans="1:23">
      <c r="A1341" s="360" t="s">
        <v>1408</v>
      </c>
      <c r="B1341" s="360">
        <v>2013</v>
      </c>
      <c r="C1341" s="360">
        <v>1</v>
      </c>
      <c r="D1341" s="360">
        <v>136500185</v>
      </c>
      <c r="E1341" s="360">
        <v>5013000</v>
      </c>
      <c r="F1341" s="360">
        <v>400</v>
      </c>
      <c r="G1341" s="360">
        <v>0</v>
      </c>
      <c r="H1341" s="360">
        <v>515650</v>
      </c>
      <c r="I1341" s="360" t="s">
        <v>159</v>
      </c>
      <c r="J1341" s="361">
        <v>1734.41</v>
      </c>
      <c r="K1341" s="360" t="s">
        <v>1947</v>
      </c>
      <c r="L1341" s="360">
        <v>122383675</v>
      </c>
      <c r="Q1341" s="360">
        <v>10626</v>
      </c>
      <c r="R1341" s="362">
        <v>10626</v>
      </c>
      <c r="S1341" s="360" t="s">
        <v>678</v>
      </c>
      <c r="T1341" s="360">
        <v>1101</v>
      </c>
      <c r="U1341" s="360" t="s">
        <v>435</v>
      </c>
      <c r="V1341" s="360" t="s">
        <v>317</v>
      </c>
      <c r="W1341" s="360">
        <v>1000</v>
      </c>
    </row>
    <row r="1342" spans="1:23">
      <c r="A1342" s="360" t="s">
        <v>1407</v>
      </c>
      <c r="B1342" s="360">
        <v>2013</v>
      </c>
      <c r="C1342" s="360">
        <v>1</v>
      </c>
      <c r="D1342" s="360">
        <v>136697163</v>
      </c>
      <c r="E1342" s="360">
        <v>5013500</v>
      </c>
      <c r="F1342" s="360">
        <v>271</v>
      </c>
      <c r="G1342" s="360">
        <v>0</v>
      </c>
      <c r="H1342" s="360">
        <v>515200</v>
      </c>
      <c r="I1342" s="360" t="s">
        <v>104</v>
      </c>
      <c r="J1342" s="361">
        <v>50.71</v>
      </c>
      <c r="K1342" s="360" t="s">
        <v>673</v>
      </c>
      <c r="L1342" s="360">
        <v>122423820</v>
      </c>
      <c r="Q1342" s="360">
        <v>10013</v>
      </c>
      <c r="R1342" s="362">
        <v>10013</v>
      </c>
      <c r="S1342" s="360" t="s">
        <v>371</v>
      </c>
      <c r="T1342" s="360">
        <v>1002</v>
      </c>
      <c r="U1342" s="360" t="s">
        <v>372</v>
      </c>
      <c r="V1342" s="360" t="s">
        <v>317</v>
      </c>
      <c r="W1342" s="360">
        <v>1000</v>
      </c>
    </row>
    <row r="1343" spans="1:23">
      <c r="A1343" s="360" t="s">
        <v>1407</v>
      </c>
      <c r="B1343" s="360">
        <v>2013</v>
      </c>
      <c r="C1343" s="360">
        <v>1</v>
      </c>
      <c r="D1343" s="360">
        <v>136697163</v>
      </c>
      <c r="E1343" s="360">
        <v>5013500</v>
      </c>
      <c r="F1343" s="360">
        <v>271</v>
      </c>
      <c r="G1343" s="360">
        <v>0</v>
      </c>
      <c r="H1343" s="360">
        <v>515200</v>
      </c>
      <c r="I1343" s="360" t="s">
        <v>104</v>
      </c>
      <c r="J1343" s="361">
        <v>3395.41</v>
      </c>
      <c r="K1343" s="360" t="s">
        <v>672</v>
      </c>
      <c r="L1343" s="360">
        <v>122423820</v>
      </c>
      <c r="Q1343" s="360">
        <v>10013</v>
      </c>
      <c r="R1343" s="362">
        <v>10013</v>
      </c>
      <c r="S1343" s="360" t="s">
        <v>371</v>
      </c>
      <c r="T1343" s="360">
        <v>1002</v>
      </c>
      <c r="U1343" s="360" t="s">
        <v>372</v>
      </c>
      <c r="V1343" s="360" t="s">
        <v>317</v>
      </c>
      <c r="W1343" s="360">
        <v>1000</v>
      </c>
    </row>
    <row r="1344" spans="1:23">
      <c r="A1344" s="360" t="s">
        <v>1407</v>
      </c>
      <c r="B1344" s="360">
        <v>2013</v>
      </c>
      <c r="C1344" s="360">
        <v>1</v>
      </c>
      <c r="D1344" s="360">
        <v>136697171</v>
      </c>
      <c r="E1344" s="360">
        <v>5013500</v>
      </c>
      <c r="F1344" s="360">
        <v>271</v>
      </c>
      <c r="G1344" s="360">
        <v>0</v>
      </c>
      <c r="H1344" s="360">
        <v>515220</v>
      </c>
      <c r="I1344" s="360" t="s">
        <v>106</v>
      </c>
      <c r="J1344" s="361">
        <v>4614.59</v>
      </c>
      <c r="K1344" s="360" t="s">
        <v>679</v>
      </c>
      <c r="L1344" s="360">
        <v>122418607</v>
      </c>
      <c r="Q1344" s="360">
        <v>10013</v>
      </c>
      <c r="R1344" s="362">
        <v>10013</v>
      </c>
      <c r="S1344" s="360" t="s">
        <v>371</v>
      </c>
      <c r="T1344" s="360">
        <v>1002</v>
      </c>
      <c r="U1344" s="360" t="s">
        <v>372</v>
      </c>
      <c r="V1344" s="360" t="s">
        <v>317</v>
      </c>
      <c r="W1344" s="360">
        <v>1000</v>
      </c>
    </row>
    <row r="1345" spans="1:23">
      <c r="A1345" s="360" t="s">
        <v>1407</v>
      </c>
      <c r="B1345" s="360">
        <v>2013</v>
      </c>
      <c r="C1345" s="360">
        <v>1</v>
      </c>
      <c r="D1345" s="360">
        <v>136697171</v>
      </c>
      <c r="E1345" s="360">
        <v>5013500</v>
      </c>
      <c r="F1345" s="360">
        <v>271</v>
      </c>
      <c r="G1345" s="360">
        <v>0</v>
      </c>
      <c r="H1345" s="360">
        <v>515220</v>
      </c>
      <c r="I1345" s="360" t="s">
        <v>106</v>
      </c>
      <c r="J1345" s="361">
        <v>2.62</v>
      </c>
      <c r="K1345" s="360" t="s">
        <v>680</v>
      </c>
      <c r="L1345" s="360">
        <v>122418607</v>
      </c>
      <c r="Q1345" s="360">
        <v>10013</v>
      </c>
      <c r="R1345" s="362">
        <v>10013</v>
      </c>
      <c r="S1345" s="360" t="s">
        <v>371</v>
      </c>
      <c r="T1345" s="360">
        <v>1002</v>
      </c>
      <c r="U1345" s="360" t="s">
        <v>372</v>
      </c>
      <c r="V1345" s="360" t="s">
        <v>317</v>
      </c>
      <c r="W1345" s="360">
        <v>1000</v>
      </c>
    </row>
    <row r="1346" spans="1:23">
      <c r="A1346" s="360" t="s">
        <v>1407</v>
      </c>
      <c r="B1346" s="360">
        <v>2013</v>
      </c>
      <c r="C1346" s="360">
        <v>1</v>
      </c>
      <c r="D1346" s="360">
        <v>136697163</v>
      </c>
      <c r="E1346" s="360">
        <v>5013500</v>
      </c>
      <c r="F1346" s="360">
        <v>272</v>
      </c>
      <c r="G1346" s="360">
        <v>0</v>
      </c>
      <c r="H1346" s="360">
        <v>515200</v>
      </c>
      <c r="I1346" s="360" t="s">
        <v>104</v>
      </c>
      <c r="J1346" s="361">
        <v>30.87</v>
      </c>
      <c r="K1346" s="360" t="s">
        <v>1156</v>
      </c>
      <c r="L1346" s="360">
        <v>122423820</v>
      </c>
      <c r="Q1346" s="360">
        <v>10024</v>
      </c>
      <c r="R1346" s="362">
        <v>10024</v>
      </c>
      <c r="S1346" s="360" t="s">
        <v>374</v>
      </c>
      <c r="T1346" s="360">
        <v>1003</v>
      </c>
      <c r="U1346" s="360" t="s">
        <v>375</v>
      </c>
      <c r="V1346" s="360" t="s">
        <v>317</v>
      </c>
      <c r="W1346" s="360">
        <v>1000</v>
      </c>
    </row>
    <row r="1347" spans="1:23">
      <c r="A1347" s="360" t="s">
        <v>1407</v>
      </c>
      <c r="B1347" s="360">
        <v>2013</v>
      </c>
      <c r="C1347" s="360">
        <v>1</v>
      </c>
      <c r="D1347" s="360">
        <v>136697163</v>
      </c>
      <c r="E1347" s="360">
        <v>5013500</v>
      </c>
      <c r="F1347" s="360">
        <v>272</v>
      </c>
      <c r="G1347" s="360">
        <v>0</v>
      </c>
      <c r="H1347" s="360">
        <v>515200</v>
      </c>
      <c r="I1347" s="360" t="s">
        <v>104</v>
      </c>
      <c r="J1347" s="361">
        <v>4474.13</v>
      </c>
      <c r="K1347" s="360" t="s">
        <v>675</v>
      </c>
      <c r="L1347" s="360">
        <v>122423820</v>
      </c>
      <c r="Q1347" s="360">
        <v>10024</v>
      </c>
      <c r="R1347" s="362">
        <v>10024</v>
      </c>
      <c r="S1347" s="360" t="s">
        <v>374</v>
      </c>
      <c r="T1347" s="360">
        <v>1003</v>
      </c>
      <c r="U1347" s="360" t="s">
        <v>375</v>
      </c>
      <c r="V1347" s="360" t="s">
        <v>317</v>
      </c>
      <c r="W1347" s="360">
        <v>1000</v>
      </c>
    </row>
    <row r="1348" spans="1:23">
      <c r="A1348" s="360" t="s">
        <v>1407</v>
      </c>
      <c r="B1348" s="360">
        <v>2013</v>
      </c>
      <c r="C1348" s="360">
        <v>1</v>
      </c>
      <c r="D1348" s="360">
        <v>136697171</v>
      </c>
      <c r="E1348" s="360">
        <v>5013500</v>
      </c>
      <c r="F1348" s="360">
        <v>272</v>
      </c>
      <c r="G1348" s="360">
        <v>0</v>
      </c>
      <c r="H1348" s="360">
        <v>515220</v>
      </c>
      <c r="I1348" s="360" t="s">
        <v>106</v>
      </c>
      <c r="J1348" s="361">
        <v>15095.7</v>
      </c>
      <c r="K1348" s="360" t="s">
        <v>681</v>
      </c>
      <c r="L1348" s="360">
        <v>122418607</v>
      </c>
      <c r="Q1348" s="360">
        <v>10024</v>
      </c>
      <c r="R1348" s="362">
        <v>10024</v>
      </c>
      <c r="S1348" s="360" t="s">
        <v>374</v>
      </c>
      <c r="T1348" s="360">
        <v>1003</v>
      </c>
      <c r="U1348" s="360" t="s">
        <v>375</v>
      </c>
      <c r="V1348" s="360" t="s">
        <v>317</v>
      </c>
      <c r="W1348" s="360">
        <v>1000</v>
      </c>
    </row>
    <row r="1349" spans="1:23">
      <c r="A1349" s="360" t="s">
        <v>1407</v>
      </c>
      <c r="B1349" s="360">
        <v>2013</v>
      </c>
      <c r="C1349" s="360">
        <v>1</v>
      </c>
      <c r="D1349" s="360">
        <v>136697171</v>
      </c>
      <c r="E1349" s="360">
        <v>5013500</v>
      </c>
      <c r="F1349" s="360">
        <v>272</v>
      </c>
      <c r="G1349" s="360">
        <v>0</v>
      </c>
      <c r="H1349" s="360">
        <v>515220</v>
      </c>
      <c r="I1349" s="360" t="s">
        <v>106</v>
      </c>
      <c r="J1349" s="361">
        <v>4.67</v>
      </c>
      <c r="K1349" s="360" t="s">
        <v>1157</v>
      </c>
      <c r="L1349" s="360">
        <v>122418607</v>
      </c>
      <c r="Q1349" s="360">
        <v>10024</v>
      </c>
      <c r="R1349" s="362">
        <v>10024</v>
      </c>
      <c r="S1349" s="360" t="s">
        <v>374</v>
      </c>
      <c r="T1349" s="360">
        <v>1003</v>
      </c>
      <c r="U1349" s="360" t="s">
        <v>375</v>
      </c>
      <c r="V1349" s="360" t="s">
        <v>317</v>
      </c>
      <c r="W1349" s="360">
        <v>1000</v>
      </c>
    </row>
    <row r="1350" spans="1:23">
      <c r="A1350" s="360" t="s">
        <v>1407</v>
      </c>
      <c r="B1350" s="360">
        <v>2013</v>
      </c>
      <c r="C1350" s="360">
        <v>1</v>
      </c>
      <c r="D1350" s="360">
        <v>136697163</v>
      </c>
      <c r="E1350" s="360">
        <v>5013500</v>
      </c>
      <c r="F1350" s="360">
        <v>273</v>
      </c>
      <c r="G1350" s="360">
        <v>0</v>
      </c>
      <c r="H1350" s="360">
        <v>515200</v>
      </c>
      <c r="I1350" s="360" t="s">
        <v>104</v>
      </c>
      <c r="J1350" s="361">
        <v>98.19</v>
      </c>
      <c r="K1350" s="360" t="s">
        <v>684</v>
      </c>
      <c r="L1350" s="360">
        <v>122423820</v>
      </c>
      <c r="Q1350" s="360">
        <v>10035</v>
      </c>
      <c r="R1350" s="362">
        <v>10035</v>
      </c>
      <c r="S1350" s="360" t="s">
        <v>377</v>
      </c>
      <c r="T1350" s="360">
        <v>1004</v>
      </c>
      <c r="U1350" s="360" t="s">
        <v>378</v>
      </c>
      <c r="V1350" s="360" t="s">
        <v>317</v>
      </c>
      <c r="W1350" s="360">
        <v>1000</v>
      </c>
    </row>
    <row r="1351" spans="1:23">
      <c r="A1351" s="360" t="s">
        <v>1407</v>
      </c>
      <c r="B1351" s="360">
        <v>2013</v>
      </c>
      <c r="C1351" s="360">
        <v>1</v>
      </c>
      <c r="D1351" s="360">
        <v>136697163</v>
      </c>
      <c r="E1351" s="360">
        <v>5013500</v>
      </c>
      <c r="F1351" s="360">
        <v>273</v>
      </c>
      <c r="G1351" s="360">
        <v>0</v>
      </c>
      <c r="H1351" s="360">
        <v>515200</v>
      </c>
      <c r="I1351" s="360" t="s">
        <v>104</v>
      </c>
      <c r="J1351" s="361">
        <v>3273.47</v>
      </c>
      <c r="K1351" s="360" t="s">
        <v>676</v>
      </c>
      <c r="L1351" s="360">
        <v>122423820</v>
      </c>
      <c r="Q1351" s="360">
        <v>10035</v>
      </c>
      <c r="R1351" s="362">
        <v>10035</v>
      </c>
      <c r="S1351" s="360" t="s">
        <v>377</v>
      </c>
      <c r="T1351" s="360">
        <v>1004</v>
      </c>
      <c r="U1351" s="360" t="s">
        <v>378</v>
      </c>
      <c r="V1351" s="360" t="s">
        <v>317</v>
      </c>
      <c r="W1351" s="360">
        <v>1000</v>
      </c>
    </row>
    <row r="1352" spans="1:23">
      <c r="A1352" s="360" t="s">
        <v>1407</v>
      </c>
      <c r="B1352" s="360">
        <v>2013</v>
      </c>
      <c r="C1352" s="360">
        <v>1</v>
      </c>
      <c r="D1352" s="360">
        <v>136697171</v>
      </c>
      <c r="E1352" s="360">
        <v>5013500</v>
      </c>
      <c r="F1352" s="360">
        <v>273</v>
      </c>
      <c r="G1352" s="360">
        <v>0</v>
      </c>
      <c r="H1352" s="360">
        <v>515220</v>
      </c>
      <c r="I1352" s="360" t="s">
        <v>106</v>
      </c>
      <c r="J1352" s="361">
        <v>46783.33</v>
      </c>
      <c r="K1352" s="360" t="s">
        <v>682</v>
      </c>
      <c r="L1352" s="360">
        <v>122418607</v>
      </c>
      <c r="Q1352" s="360">
        <v>10035</v>
      </c>
      <c r="R1352" s="362">
        <v>10035</v>
      </c>
      <c r="S1352" s="360" t="s">
        <v>377</v>
      </c>
      <c r="T1352" s="360">
        <v>1004</v>
      </c>
      <c r="U1352" s="360" t="s">
        <v>378</v>
      </c>
      <c r="V1352" s="360" t="s">
        <v>317</v>
      </c>
      <c r="W1352" s="360">
        <v>1000</v>
      </c>
    </row>
    <row r="1353" spans="1:23">
      <c r="A1353" s="360" t="s">
        <v>1407</v>
      </c>
      <c r="B1353" s="360">
        <v>2013</v>
      </c>
      <c r="C1353" s="360">
        <v>1</v>
      </c>
      <c r="D1353" s="360">
        <v>136697171</v>
      </c>
      <c r="E1353" s="360">
        <v>5013500</v>
      </c>
      <c r="F1353" s="360">
        <v>273</v>
      </c>
      <c r="G1353" s="360">
        <v>0</v>
      </c>
      <c r="H1353" s="360">
        <v>515220</v>
      </c>
      <c r="I1353" s="360" t="s">
        <v>106</v>
      </c>
      <c r="J1353" s="361">
        <v>5115.91</v>
      </c>
      <c r="K1353" s="360" t="s">
        <v>683</v>
      </c>
      <c r="L1353" s="360">
        <v>122418607</v>
      </c>
      <c r="Q1353" s="360">
        <v>10035</v>
      </c>
      <c r="R1353" s="362">
        <v>10035</v>
      </c>
      <c r="S1353" s="360" t="s">
        <v>377</v>
      </c>
      <c r="T1353" s="360">
        <v>1004</v>
      </c>
      <c r="U1353" s="360" t="s">
        <v>378</v>
      </c>
      <c r="V1353" s="360" t="s">
        <v>317</v>
      </c>
      <c r="W1353" s="360">
        <v>1000</v>
      </c>
    </row>
    <row r="1354" spans="1:23">
      <c r="A1354" s="360" t="s">
        <v>1407</v>
      </c>
      <c r="B1354" s="360">
        <v>2013</v>
      </c>
      <c r="C1354" s="360">
        <v>1</v>
      </c>
      <c r="D1354" s="360">
        <v>136697163</v>
      </c>
      <c r="E1354" s="360">
        <v>5013500</v>
      </c>
      <c r="F1354" s="360">
        <v>261</v>
      </c>
      <c r="G1354" s="360">
        <v>0</v>
      </c>
      <c r="H1354" s="360">
        <v>515200</v>
      </c>
      <c r="I1354" s="360" t="s">
        <v>104</v>
      </c>
      <c r="J1354" s="361">
        <v>-0.01</v>
      </c>
      <c r="K1354" s="360" t="s">
        <v>1948</v>
      </c>
      <c r="L1354" s="360">
        <v>122423820</v>
      </c>
      <c r="Q1354" s="360">
        <v>10577</v>
      </c>
      <c r="R1354" s="362">
        <v>10577</v>
      </c>
      <c r="S1354" s="360" t="s">
        <v>686</v>
      </c>
      <c r="T1354" s="360">
        <v>1081</v>
      </c>
      <c r="U1354" s="360" t="s">
        <v>687</v>
      </c>
      <c r="V1354" s="360" t="s">
        <v>317</v>
      </c>
      <c r="W1354" s="360">
        <v>1000</v>
      </c>
    </row>
    <row r="1355" spans="1:23">
      <c r="A1355" s="360" t="s">
        <v>1407</v>
      </c>
      <c r="B1355" s="360">
        <v>2013</v>
      </c>
      <c r="C1355" s="360">
        <v>1</v>
      </c>
      <c r="D1355" s="360">
        <v>136697163</v>
      </c>
      <c r="E1355" s="360">
        <v>5013500</v>
      </c>
      <c r="F1355" s="360">
        <v>261</v>
      </c>
      <c r="G1355" s="360">
        <v>0</v>
      </c>
      <c r="H1355" s="360">
        <v>515200</v>
      </c>
      <c r="I1355" s="360" t="s">
        <v>104</v>
      </c>
      <c r="J1355" s="361">
        <v>13449.98</v>
      </c>
      <c r="K1355" s="360" t="s">
        <v>688</v>
      </c>
      <c r="L1355" s="360">
        <v>122423820</v>
      </c>
      <c r="Q1355" s="360">
        <v>10577</v>
      </c>
      <c r="R1355" s="362">
        <v>10577</v>
      </c>
      <c r="S1355" s="360" t="s">
        <v>686</v>
      </c>
      <c r="T1355" s="360">
        <v>1081</v>
      </c>
      <c r="U1355" s="360" t="s">
        <v>687</v>
      </c>
      <c r="V1355" s="360" t="s">
        <v>317</v>
      </c>
      <c r="W1355" s="360">
        <v>1000</v>
      </c>
    </row>
    <row r="1356" spans="1:23">
      <c r="A1356" s="360" t="s">
        <v>1407</v>
      </c>
      <c r="B1356" s="360">
        <v>2013</v>
      </c>
      <c r="C1356" s="360">
        <v>1</v>
      </c>
      <c r="D1356" s="360">
        <v>136697163</v>
      </c>
      <c r="E1356" s="360">
        <v>5013500</v>
      </c>
      <c r="F1356" s="360">
        <v>262</v>
      </c>
      <c r="G1356" s="360">
        <v>0</v>
      </c>
      <c r="H1356" s="360">
        <v>515200</v>
      </c>
      <c r="I1356" s="360" t="s">
        <v>104</v>
      </c>
      <c r="J1356" s="361">
        <v>-0.01</v>
      </c>
      <c r="K1356" s="360" t="s">
        <v>1949</v>
      </c>
      <c r="L1356" s="360">
        <v>122423820</v>
      </c>
      <c r="Q1356" s="360">
        <v>10587</v>
      </c>
      <c r="R1356" s="362">
        <v>10587</v>
      </c>
      <c r="S1356" s="360" t="s">
        <v>689</v>
      </c>
      <c r="T1356" s="360">
        <v>1240</v>
      </c>
      <c r="U1356" s="360" t="s">
        <v>690</v>
      </c>
      <c r="V1356" s="360" t="s">
        <v>317</v>
      </c>
      <c r="W1356" s="360">
        <v>1000</v>
      </c>
    </row>
    <row r="1357" spans="1:23">
      <c r="A1357" s="360" t="s">
        <v>1407</v>
      </c>
      <c r="B1357" s="360">
        <v>2013</v>
      </c>
      <c r="C1357" s="360">
        <v>1</v>
      </c>
      <c r="D1357" s="360">
        <v>136697163</v>
      </c>
      <c r="E1357" s="360">
        <v>5013500</v>
      </c>
      <c r="F1357" s="360">
        <v>262</v>
      </c>
      <c r="G1357" s="360">
        <v>0</v>
      </c>
      <c r="H1357" s="360">
        <v>515200</v>
      </c>
      <c r="I1357" s="360" t="s">
        <v>104</v>
      </c>
      <c r="J1357" s="361">
        <v>14805.07</v>
      </c>
      <c r="K1357" s="360" t="s">
        <v>691</v>
      </c>
      <c r="L1357" s="360">
        <v>122423820</v>
      </c>
      <c r="Q1357" s="360">
        <v>10587</v>
      </c>
      <c r="R1357" s="362">
        <v>10587</v>
      </c>
      <c r="S1357" s="360" t="s">
        <v>689</v>
      </c>
      <c r="T1357" s="360">
        <v>1240</v>
      </c>
      <c r="U1357" s="360" t="s">
        <v>690</v>
      </c>
      <c r="V1357" s="360" t="s">
        <v>317</v>
      </c>
      <c r="W1357" s="360">
        <v>1000</v>
      </c>
    </row>
    <row r="1358" spans="1:23">
      <c r="A1358" s="360" t="s">
        <v>1407</v>
      </c>
      <c r="B1358" s="360">
        <v>2013</v>
      </c>
      <c r="C1358" s="360">
        <v>1</v>
      </c>
      <c r="D1358" s="360">
        <v>136697163</v>
      </c>
      <c r="E1358" s="360">
        <v>5013500</v>
      </c>
      <c r="F1358" s="360">
        <v>263</v>
      </c>
      <c r="G1358" s="360">
        <v>0</v>
      </c>
      <c r="H1358" s="360">
        <v>515200</v>
      </c>
      <c r="I1358" s="360" t="s">
        <v>104</v>
      </c>
      <c r="J1358" s="361">
        <v>19639.259999999998</v>
      </c>
      <c r="K1358" s="360" t="s">
        <v>694</v>
      </c>
      <c r="L1358" s="360">
        <v>122423820</v>
      </c>
      <c r="Q1358" s="360">
        <v>10597</v>
      </c>
      <c r="R1358" s="362">
        <v>10597</v>
      </c>
      <c r="S1358" s="360" t="s">
        <v>692</v>
      </c>
      <c r="T1358" s="360">
        <v>1241</v>
      </c>
      <c r="U1358" s="360" t="s">
        <v>693</v>
      </c>
      <c r="V1358" s="360" t="s">
        <v>317</v>
      </c>
      <c r="W1358" s="360">
        <v>1000</v>
      </c>
    </row>
    <row r="1359" spans="1:23">
      <c r="A1359" s="360" t="s">
        <v>1407</v>
      </c>
      <c r="B1359" s="360">
        <v>2013</v>
      </c>
      <c r="C1359" s="360">
        <v>1</v>
      </c>
      <c r="D1359" s="360">
        <v>136697163</v>
      </c>
      <c r="E1359" s="360">
        <v>5013500</v>
      </c>
      <c r="F1359" s="360">
        <v>263</v>
      </c>
      <c r="G1359" s="360">
        <v>0</v>
      </c>
      <c r="H1359" s="360">
        <v>515200</v>
      </c>
      <c r="I1359" s="360" t="s">
        <v>104</v>
      </c>
      <c r="J1359" s="361">
        <v>-0.01</v>
      </c>
      <c r="K1359" s="360" t="s">
        <v>1158</v>
      </c>
      <c r="L1359" s="360">
        <v>122423820</v>
      </c>
      <c r="Q1359" s="360">
        <v>10597</v>
      </c>
      <c r="R1359" s="362">
        <v>10597</v>
      </c>
      <c r="S1359" s="360" t="s">
        <v>692</v>
      </c>
      <c r="T1359" s="360">
        <v>1241</v>
      </c>
      <c r="U1359" s="360" t="s">
        <v>693</v>
      </c>
      <c r="V1359" s="360" t="s">
        <v>317</v>
      </c>
      <c r="W1359" s="360">
        <v>1000</v>
      </c>
    </row>
    <row r="1360" spans="1:23">
      <c r="A1360" s="360" t="s">
        <v>1408</v>
      </c>
      <c r="B1360" s="360">
        <v>2013</v>
      </c>
      <c r="C1360" s="360">
        <v>1</v>
      </c>
      <c r="D1360" s="360">
        <v>136212967</v>
      </c>
      <c r="E1360" s="360">
        <v>5014000</v>
      </c>
      <c r="F1360" s="360">
        <v>514004</v>
      </c>
      <c r="G1360" s="360">
        <v>0</v>
      </c>
      <c r="H1360" s="360">
        <v>545169</v>
      </c>
      <c r="I1360" s="360" t="s">
        <v>183</v>
      </c>
      <c r="J1360" s="361">
        <v>-50445</v>
      </c>
      <c r="K1360" s="360" t="s">
        <v>1159</v>
      </c>
      <c r="L1360" s="360">
        <v>122361113</v>
      </c>
      <c r="P1360" s="360">
        <v>20037950</v>
      </c>
      <c r="R1360" s="362">
        <v>20037950</v>
      </c>
      <c r="S1360" s="360" t="s">
        <v>695</v>
      </c>
      <c r="T1360" s="360">
        <v>1073</v>
      </c>
      <c r="U1360" s="360" t="s">
        <v>488</v>
      </c>
      <c r="V1360" s="360" t="s">
        <v>317</v>
      </c>
      <c r="W1360" s="360">
        <v>1000</v>
      </c>
    </row>
    <row r="1361" spans="1:23">
      <c r="A1361" s="360" t="s">
        <v>1408</v>
      </c>
      <c r="B1361" s="360">
        <v>2013</v>
      </c>
      <c r="C1361" s="360">
        <v>1</v>
      </c>
      <c r="D1361" s="360">
        <v>136310955</v>
      </c>
      <c r="E1361" s="360">
        <v>5014000</v>
      </c>
      <c r="F1361" s="360">
        <v>514004</v>
      </c>
      <c r="G1361" s="360">
        <v>0</v>
      </c>
      <c r="H1361" s="360">
        <v>545169</v>
      </c>
      <c r="I1361" s="360" t="s">
        <v>183</v>
      </c>
      <c r="J1361" s="361">
        <v>50445</v>
      </c>
      <c r="L1361" s="360">
        <v>16957594</v>
      </c>
      <c r="P1361" s="360">
        <v>20037950</v>
      </c>
      <c r="R1361" s="362">
        <v>20037950</v>
      </c>
      <c r="S1361" s="360" t="s">
        <v>695</v>
      </c>
      <c r="T1361" s="360">
        <v>1073</v>
      </c>
      <c r="U1361" s="360" t="s">
        <v>488</v>
      </c>
      <c r="V1361" s="360" t="s">
        <v>317</v>
      </c>
      <c r="W1361" s="360">
        <v>1000</v>
      </c>
    </row>
    <row r="1362" spans="1:23">
      <c r="A1362" s="360" t="s">
        <v>1408</v>
      </c>
      <c r="B1362" s="360">
        <v>2013</v>
      </c>
      <c r="C1362" s="360">
        <v>1</v>
      </c>
      <c r="D1362" s="360">
        <v>136698544</v>
      </c>
      <c r="E1362" s="360">
        <v>5014000</v>
      </c>
      <c r="F1362" s="360">
        <v>514004</v>
      </c>
      <c r="G1362" s="360">
        <v>0</v>
      </c>
      <c r="H1362" s="360">
        <v>545169</v>
      </c>
      <c r="I1362" s="360" t="s">
        <v>183</v>
      </c>
      <c r="J1362" s="361">
        <v>50445</v>
      </c>
      <c r="K1362" s="360" t="s">
        <v>1159</v>
      </c>
      <c r="L1362" s="360">
        <v>122423831</v>
      </c>
      <c r="P1362" s="360">
        <v>20037950</v>
      </c>
      <c r="R1362" s="362">
        <v>20037950</v>
      </c>
      <c r="S1362" s="360" t="s">
        <v>695</v>
      </c>
      <c r="T1362" s="360">
        <v>1073</v>
      </c>
      <c r="U1362" s="360" t="s">
        <v>488</v>
      </c>
      <c r="V1362" s="360" t="s">
        <v>317</v>
      </c>
      <c r="W1362" s="360">
        <v>1000</v>
      </c>
    </row>
    <row r="1363" spans="1:23">
      <c r="A1363" s="360" t="s">
        <v>1408</v>
      </c>
      <c r="B1363" s="360">
        <v>2013</v>
      </c>
      <c r="C1363" s="360">
        <v>1</v>
      </c>
      <c r="D1363" s="360">
        <v>136698933</v>
      </c>
      <c r="E1363" s="360">
        <v>5014000</v>
      </c>
      <c r="F1363" s="360">
        <v>514004</v>
      </c>
      <c r="G1363" s="360">
        <v>0</v>
      </c>
      <c r="H1363" s="360">
        <v>545169</v>
      </c>
      <c r="I1363" s="360" t="s">
        <v>183</v>
      </c>
      <c r="J1363" s="361">
        <v>-50445</v>
      </c>
      <c r="L1363" s="360">
        <v>17054728</v>
      </c>
      <c r="P1363" s="360">
        <v>20037950</v>
      </c>
      <c r="R1363" s="362">
        <v>20037950</v>
      </c>
      <c r="S1363" s="360" t="s">
        <v>695</v>
      </c>
      <c r="T1363" s="360">
        <v>1073</v>
      </c>
      <c r="U1363" s="360" t="s">
        <v>488</v>
      </c>
      <c r="V1363" s="360" t="s">
        <v>317</v>
      </c>
      <c r="W1363" s="360">
        <v>1000</v>
      </c>
    </row>
    <row r="1364" spans="1:23">
      <c r="A1364" s="360" t="s">
        <v>1408</v>
      </c>
      <c r="B1364" s="360">
        <v>2013</v>
      </c>
      <c r="C1364" s="360">
        <v>1</v>
      </c>
      <c r="D1364" s="360">
        <v>135623178</v>
      </c>
      <c r="E1364" s="360">
        <v>5014500</v>
      </c>
      <c r="F1364" s="360">
        <v>519000</v>
      </c>
      <c r="G1364" s="360">
        <v>0</v>
      </c>
      <c r="H1364" s="360">
        <v>515600</v>
      </c>
      <c r="I1364" s="360" t="s">
        <v>158</v>
      </c>
      <c r="J1364" s="361">
        <v>23333.01</v>
      </c>
      <c r="L1364" s="360">
        <v>4902277912</v>
      </c>
      <c r="P1364" s="360">
        <v>20038714</v>
      </c>
      <c r="R1364" s="362">
        <v>20038714</v>
      </c>
      <c r="S1364" s="360" t="s">
        <v>697</v>
      </c>
      <c r="T1364" s="360">
        <v>1078</v>
      </c>
      <c r="U1364" s="360" t="s">
        <v>366</v>
      </c>
      <c r="V1364" s="360" t="s">
        <v>317</v>
      </c>
      <c r="W1364" s="360">
        <v>1000</v>
      </c>
    </row>
    <row r="1365" spans="1:23">
      <c r="A1365" s="360" t="s">
        <v>1408</v>
      </c>
      <c r="B1365" s="360">
        <v>2013</v>
      </c>
      <c r="C1365" s="360">
        <v>1</v>
      </c>
      <c r="D1365" s="360">
        <v>136311090</v>
      </c>
      <c r="E1365" s="360">
        <v>5014500</v>
      </c>
      <c r="F1365" s="360">
        <v>519000</v>
      </c>
      <c r="G1365" s="360">
        <v>0</v>
      </c>
      <c r="H1365" s="360">
        <v>515600</v>
      </c>
      <c r="I1365" s="360" t="s">
        <v>158</v>
      </c>
      <c r="J1365" s="361">
        <v>-23333.01</v>
      </c>
      <c r="L1365" s="360">
        <v>16957729</v>
      </c>
      <c r="P1365" s="360">
        <v>20038714</v>
      </c>
      <c r="R1365" s="362">
        <v>20038714</v>
      </c>
      <c r="S1365" s="360" t="s">
        <v>697</v>
      </c>
      <c r="T1365" s="360">
        <v>1078</v>
      </c>
      <c r="U1365" s="360" t="s">
        <v>366</v>
      </c>
      <c r="V1365" s="360" t="s">
        <v>317</v>
      </c>
      <c r="W1365" s="360">
        <v>1000</v>
      </c>
    </row>
    <row r="1366" spans="1:23">
      <c r="A1366" s="360" t="s">
        <v>1408</v>
      </c>
      <c r="B1366" s="360">
        <v>2013</v>
      </c>
      <c r="C1366" s="360">
        <v>1</v>
      </c>
      <c r="D1366" s="360">
        <v>136321054</v>
      </c>
      <c r="E1366" s="360">
        <v>5014500</v>
      </c>
      <c r="F1366" s="360">
        <v>251</v>
      </c>
      <c r="G1366" s="360">
        <v>0</v>
      </c>
      <c r="H1366" s="360">
        <v>515600</v>
      </c>
      <c r="I1366" s="360" t="s">
        <v>158</v>
      </c>
      <c r="J1366" s="361">
        <v>10312.67</v>
      </c>
      <c r="L1366" s="360">
        <v>4902284272</v>
      </c>
      <c r="P1366" s="360">
        <v>26051748</v>
      </c>
      <c r="R1366" s="362">
        <v>26051748</v>
      </c>
      <c r="S1366" s="360" t="s">
        <v>1950</v>
      </c>
      <c r="T1366" s="360">
        <v>1063</v>
      </c>
      <c r="U1366" s="360" t="s">
        <v>509</v>
      </c>
      <c r="V1366" s="360" t="s">
        <v>317</v>
      </c>
      <c r="W1366" s="360">
        <v>1000</v>
      </c>
    </row>
    <row r="1367" spans="1:23">
      <c r="A1367" s="360" t="s">
        <v>1408</v>
      </c>
      <c r="B1367" s="360">
        <v>2013</v>
      </c>
      <c r="C1367" s="360">
        <v>1</v>
      </c>
      <c r="D1367" s="360">
        <v>136418447</v>
      </c>
      <c r="E1367" s="360">
        <v>5014500</v>
      </c>
      <c r="F1367" s="360">
        <v>517001</v>
      </c>
      <c r="G1367" s="360">
        <v>0</v>
      </c>
      <c r="H1367" s="360">
        <v>515600</v>
      </c>
      <c r="I1367" s="360" t="s">
        <v>158</v>
      </c>
      <c r="J1367" s="361">
        <v>-5446.72</v>
      </c>
      <c r="L1367" s="360">
        <v>4902287094</v>
      </c>
      <c r="P1367" s="360">
        <v>26072065</v>
      </c>
      <c r="R1367" s="362">
        <v>26072065</v>
      </c>
      <c r="S1367" s="360" t="s">
        <v>1160</v>
      </c>
      <c r="T1367" s="360">
        <v>1058</v>
      </c>
      <c r="U1367" s="360" t="s">
        <v>480</v>
      </c>
      <c r="V1367" s="360" t="s">
        <v>317</v>
      </c>
      <c r="W1367" s="360">
        <v>1000</v>
      </c>
    </row>
    <row r="1368" spans="1:23">
      <c r="A1368" s="360" t="s">
        <v>1408</v>
      </c>
      <c r="B1368" s="360">
        <v>2013</v>
      </c>
      <c r="C1368" s="360">
        <v>1</v>
      </c>
      <c r="D1368" s="360">
        <v>136429027</v>
      </c>
      <c r="E1368" s="360">
        <v>5014500</v>
      </c>
      <c r="F1368" s="360">
        <v>517001</v>
      </c>
      <c r="G1368" s="360">
        <v>0</v>
      </c>
      <c r="H1368" s="360">
        <v>515600</v>
      </c>
      <c r="I1368" s="360" t="s">
        <v>158</v>
      </c>
      <c r="J1368" s="361">
        <v>-259.05</v>
      </c>
      <c r="K1368" s="360" t="s">
        <v>1951</v>
      </c>
      <c r="L1368" s="360">
        <v>122375779</v>
      </c>
      <c r="P1368" s="360">
        <v>26072065</v>
      </c>
      <c r="R1368" s="362">
        <v>26072065</v>
      </c>
      <c r="S1368" s="360" t="s">
        <v>1160</v>
      </c>
      <c r="T1368" s="360">
        <v>1058</v>
      </c>
      <c r="U1368" s="360" t="s">
        <v>480</v>
      </c>
      <c r="V1368" s="360" t="s">
        <v>317</v>
      </c>
      <c r="W1368" s="360">
        <v>1000</v>
      </c>
    </row>
    <row r="1369" spans="1:23">
      <c r="A1369" s="360" t="s">
        <v>1408</v>
      </c>
      <c r="B1369" s="360">
        <v>2013</v>
      </c>
      <c r="C1369" s="360">
        <v>1</v>
      </c>
      <c r="D1369" s="360">
        <v>136429027</v>
      </c>
      <c r="E1369" s="360">
        <v>5014500</v>
      </c>
      <c r="F1369" s="360">
        <v>517001</v>
      </c>
      <c r="G1369" s="360">
        <v>0</v>
      </c>
      <c r="H1369" s="360">
        <v>515600</v>
      </c>
      <c r="I1369" s="360" t="s">
        <v>158</v>
      </c>
      <c r="J1369" s="361">
        <v>308.26</v>
      </c>
      <c r="K1369" s="360" t="s">
        <v>1951</v>
      </c>
      <c r="L1369" s="360">
        <v>122375779</v>
      </c>
      <c r="P1369" s="360">
        <v>26072065</v>
      </c>
      <c r="R1369" s="362">
        <v>26072065</v>
      </c>
      <c r="S1369" s="360" t="s">
        <v>1160</v>
      </c>
      <c r="T1369" s="360">
        <v>1058</v>
      </c>
      <c r="U1369" s="360" t="s">
        <v>480</v>
      </c>
      <c r="V1369" s="360" t="s">
        <v>317</v>
      </c>
      <c r="W1369" s="360">
        <v>1000</v>
      </c>
    </row>
    <row r="1370" spans="1:23">
      <c r="A1370" s="360" t="s">
        <v>1408</v>
      </c>
      <c r="B1370" s="360">
        <v>2013</v>
      </c>
      <c r="C1370" s="360">
        <v>1</v>
      </c>
      <c r="D1370" s="360">
        <v>136418448</v>
      </c>
      <c r="E1370" s="360">
        <v>5014500</v>
      </c>
      <c r="F1370" s="360">
        <v>303</v>
      </c>
      <c r="G1370" s="360">
        <v>0</v>
      </c>
      <c r="H1370" s="360">
        <v>515600</v>
      </c>
      <c r="I1370" s="360" t="s">
        <v>158</v>
      </c>
      <c r="J1370" s="361">
        <v>5182.6499999999996</v>
      </c>
      <c r="L1370" s="360">
        <v>4902287105</v>
      </c>
      <c r="P1370" s="360">
        <v>26075205</v>
      </c>
      <c r="R1370" s="362">
        <v>26075205</v>
      </c>
      <c r="S1370" s="360" t="s">
        <v>1161</v>
      </c>
      <c r="T1370" s="360">
        <v>1066</v>
      </c>
      <c r="U1370" s="360" t="s">
        <v>489</v>
      </c>
      <c r="V1370" s="360" t="s">
        <v>317</v>
      </c>
      <c r="W1370" s="360">
        <v>1000</v>
      </c>
    </row>
    <row r="1371" spans="1:23">
      <c r="A1371" s="360" t="s">
        <v>1408</v>
      </c>
      <c r="B1371" s="360">
        <v>2013</v>
      </c>
      <c r="C1371" s="360">
        <v>1</v>
      </c>
      <c r="D1371" s="360">
        <v>135681613</v>
      </c>
      <c r="E1371" s="360">
        <v>5014500</v>
      </c>
      <c r="F1371" s="360">
        <v>303</v>
      </c>
      <c r="G1371" s="360">
        <v>0</v>
      </c>
      <c r="H1371" s="360">
        <v>515600</v>
      </c>
      <c r="I1371" s="360" t="s">
        <v>158</v>
      </c>
      <c r="J1371" s="361">
        <v>1152.82</v>
      </c>
      <c r="L1371" s="360">
        <v>4902279738</v>
      </c>
      <c r="P1371" s="360">
        <v>26075211</v>
      </c>
      <c r="R1371" s="362">
        <v>26075211</v>
      </c>
      <c r="S1371" s="360" t="s">
        <v>1952</v>
      </c>
      <c r="T1371" s="360">
        <v>1066</v>
      </c>
      <c r="U1371" s="360" t="s">
        <v>489</v>
      </c>
      <c r="V1371" s="360" t="s">
        <v>317</v>
      </c>
      <c r="W1371" s="360">
        <v>1000</v>
      </c>
    </row>
    <row r="1372" spans="1:23">
      <c r="A1372" s="360" t="s">
        <v>1408</v>
      </c>
      <c r="B1372" s="360">
        <v>2013</v>
      </c>
      <c r="C1372" s="360">
        <v>1</v>
      </c>
      <c r="D1372" s="360">
        <v>136321021</v>
      </c>
      <c r="E1372" s="360">
        <v>5014500</v>
      </c>
      <c r="F1372" s="360">
        <v>303</v>
      </c>
      <c r="G1372" s="360">
        <v>0</v>
      </c>
      <c r="H1372" s="360">
        <v>515600</v>
      </c>
      <c r="I1372" s="360" t="s">
        <v>158</v>
      </c>
      <c r="J1372" s="361">
        <v>1878.57</v>
      </c>
      <c r="L1372" s="360">
        <v>4902284249</v>
      </c>
      <c r="P1372" s="360">
        <v>26076565</v>
      </c>
      <c r="R1372" s="362">
        <v>26076565</v>
      </c>
      <c r="S1372" s="360" t="s">
        <v>1953</v>
      </c>
      <c r="T1372" s="360">
        <v>1066</v>
      </c>
      <c r="U1372" s="360" t="s">
        <v>489</v>
      </c>
      <c r="V1372" s="360" t="s">
        <v>317</v>
      </c>
      <c r="W1372" s="360">
        <v>1000</v>
      </c>
    </row>
    <row r="1373" spans="1:23">
      <c r="A1373" s="360" t="s">
        <v>1408</v>
      </c>
      <c r="B1373" s="360">
        <v>2013</v>
      </c>
      <c r="C1373" s="360">
        <v>1</v>
      </c>
      <c r="D1373" s="360">
        <v>135681611</v>
      </c>
      <c r="E1373" s="360">
        <v>5014500</v>
      </c>
      <c r="F1373" s="360">
        <v>301</v>
      </c>
      <c r="G1373" s="360">
        <v>0</v>
      </c>
      <c r="H1373" s="360">
        <v>515600</v>
      </c>
      <c r="I1373" s="360" t="s">
        <v>158</v>
      </c>
      <c r="J1373" s="361">
        <v>37596.35</v>
      </c>
      <c r="L1373" s="360">
        <v>4902279736</v>
      </c>
      <c r="P1373" s="360">
        <v>26076768</v>
      </c>
      <c r="R1373" s="362">
        <v>26076768</v>
      </c>
      <c r="S1373" s="360" t="s">
        <v>1954</v>
      </c>
      <c r="T1373" s="360">
        <v>1066</v>
      </c>
      <c r="U1373" s="360" t="s">
        <v>489</v>
      </c>
      <c r="V1373" s="360" t="s">
        <v>317</v>
      </c>
      <c r="W1373" s="360">
        <v>1000</v>
      </c>
    </row>
    <row r="1374" spans="1:23">
      <c r="A1374" s="360" t="s">
        <v>1408</v>
      </c>
      <c r="B1374" s="360">
        <v>2013</v>
      </c>
      <c r="C1374" s="360">
        <v>1</v>
      </c>
      <c r="D1374" s="360">
        <v>135681611</v>
      </c>
      <c r="E1374" s="360">
        <v>5014500</v>
      </c>
      <c r="F1374" s="360">
        <v>301</v>
      </c>
      <c r="G1374" s="360">
        <v>0</v>
      </c>
      <c r="H1374" s="360">
        <v>515600</v>
      </c>
      <c r="I1374" s="360" t="s">
        <v>158</v>
      </c>
      <c r="J1374" s="361">
        <v>8173.57</v>
      </c>
      <c r="L1374" s="360">
        <v>4902279736</v>
      </c>
      <c r="P1374" s="360">
        <v>26076768</v>
      </c>
      <c r="R1374" s="362">
        <v>26076768</v>
      </c>
      <c r="S1374" s="360" t="s">
        <v>1954</v>
      </c>
      <c r="T1374" s="360">
        <v>1066</v>
      </c>
      <c r="U1374" s="360" t="s">
        <v>489</v>
      </c>
      <c r="V1374" s="360" t="s">
        <v>317</v>
      </c>
      <c r="W1374" s="360">
        <v>1000</v>
      </c>
    </row>
    <row r="1375" spans="1:23">
      <c r="A1375" s="360" t="s">
        <v>1408</v>
      </c>
      <c r="B1375" s="360">
        <v>2013</v>
      </c>
      <c r="C1375" s="360">
        <v>1</v>
      </c>
      <c r="D1375" s="360">
        <v>135681612</v>
      </c>
      <c r="E1375" s="360">
        <v>5014500</v>
      </c>
      <c r="F1375" s="360">
        <v>301</v>
      </c>
      <c r="G1375" s="360">
        <v>0</v>
      </c>
      <c r="H1375" s="360">
        <v>515600</v>
      </c>
      <c r="I1375" s="360" t="s">
        <v>158</v>
      </c>
      <c r="J1375" s="361">
        <v>53126.49</v>
      </c>
      <c r="L1375" s="360">
        <v>4902279737</v>
      </c>
      <c r="P1375" s="360">
        <v>26076768</v>
      </c>
      <c r="R1375" s="362">
        <v>26076768</v>
      </c>
      <c r="S1375" s="360" t="s">
        <v>1954</v>
      </c>
      <c r="T1375" s="360">
        <v>1066</v>
      </c>
      <c r="U1375" s="360" t="s">
        <v>489</v>
      </c>
      <c r="V1375" s="360" t="s">
        <v>317</v>
      </c>
      <c r="W1375" s="360">
        <v>1000</v>
      </c>
    </row>
    <row r="1376" spans="1:23">
      <c r="A1376" s="360" t="s">
        <v>1408</v>
      </c>
      <c r="B1376" s="360">
        <v>2013</v>
      </c>
      <c r="C1376" s="360">
        <v>1</v>
      </c>
      <c r="D1376" s="360">
        <v>135681612</v>
      </c>
      <c r="E1376" s="360">
        <v>5014500</v>
      </c>
      <c r="F1376" s="360">
        <v>301</v>
      </c>
      <c r="G1376" s="360">
        <v>0</v>
      </c>
      <c r="H1376" s="360">
        <v>515600</v>
      </c>
      <c r="I1376" s="360" t="s">
        <v>158</v>
      </c>
      <c r="J1376" s="361">
        <v>13075.64</v>
      </c>
      <c r="L1376" s="360">
        <v>4902279737</v>
      </c>
      <c r="P1376" s="360">
        <v>26076768</v>
      </c>
      <c r="R1376" s="362">
        <v>26076768</v>
      </c>
      <c r="S1376" s="360" t="s">
        <v>1954</v>
      </c>
      <c r="T1376" s="360">
        <v>1066</v>
      </c>
      <c r="U1376" s="360" t="s">
        <v>489</v>
      </c>
      <c r="V1376" s="360" t="s">
        <v>317</v>
      </c>
      <c r="W1376" s="360">
        <v>1000</v>
      </c>
    </row>
    <row r="1377" spans="1:23">
      <c r="A1377" s="360" t="s">
        <v>1408</v>
      </c>
      <c r="B1377" s="360">
        <v>2013</v>
      </c>
      <c r="C1377" s="360">
        <v>1</v>
      </c>
      <c r="D1377" s="360">
        <v>135684249</v>
      </c>
      <c r="E1377" s="360">
        <v>5014500</v>
      </c>
      <c r="F1377" s="360">
        <v>301</v>
      </c>
      <c r="G1377" s="360">
        <v>0</v>
      </c>
      <c r="H1377" s="360">
        <v>515600</v>
      </c>
      <c r="I1377" s="360" t="s">
        <v>158</v>
      </c>
      <c r="J1377" s="361">
        <v>3749.25</v>
      </c>
      <c r="L1377" s="360">
        <v>4902279842</v>
      </c>
      <c r="P1377" s="360">
        <v>26076768</v>
      </c>
      <c r="R1377" s="362">
        <v>26076768</v>
      </c>
      <c r="S1377" s="360" t="s">
        <v>1954</v>
      </c>
      <c r="T1377" s="360">
        <v>1066</v>
      </c>
      <c r="U1377" s="360" t="s">
        <v>489</v>
      </c>
      <c r="V1377" s="360" t="s">
        <v>317</v>
      </c>
      <c r="W1377" s="360">
        <v>1000</v>
      </c>
    </row>
    <row r="1378" spans="1:23">
      <c r="A1378" s="360" t="s">
        <v>1408</v>
      </c>
      <c r="B1378" s="360">
        <v>2013</v>
      </c>
      <c r="C1378" s="360">
        <v>1</v>
      </c>
      <c r="D1378" s="360">
        <v>136321023</v>
      </c>
      <c r="E1378" s="360">
        <v>5014500</v>
      </c>
      <c r="F1378" s="360">
        <v>303</v>
      </c>
      <c r="G1378" s="360">
        <v>0</v>
      </c>
      <c r="H1378" s="360">
        <v>515600</v>
      </c>
      <c r="I1378" s="360" t="s">
        <v>158</v>
      </c>
      <c r="J1378" s="361">
        <v>777.79</v>
      </c>
      <c r="L1378" s="360">
        <v>4902284250</v>
      </c>
      <c r="P1378" s="360">
        <v>26078112</v>
      </c>
      <c r="R1378" s="362">
        <v>26078112</v>
      </c>
      <c r="S1378" s="360" t="s">
        <v>1955</v>
      </c>
      <c r="T1378" s="360">
        <v>1066</v>
      </c>
      <c r="U1378" s="360" t="s">
        <v>489</v>
      </c>
      <c r="V1378" s="360" t="s">
        <v>317</v>
      </c>
      <c r="W1378" s="360">
        <v>1000</v>
      </c>
    </row>
    <row r="1379" spans="1:23">
      <c r="A1379" s="360" t="s">
        <v>1408</v>
      </c>
      <c r="B1379" s="360">
        <v>2013</v>
      </c>
      <c r="C1379" s="360">
        <v>1</v>
      </c>
      <c r="D1379" s="360">
        <v>136518399</v>
      </c>
      <c r="E1379" s="360">
        <v>5014500</v>
      </c>
      <c r="F1379" s="360">
        <v>303</v>
      </c>
      <c r="G1379" s="360">
        <v>0</v>
      </c>
      <c r="H1379" s="360">
        <v>515600</v>
      </c>
      <c r="I1379" s="360" t="s">
        <v>158</v>
      </c>
      <c r="J1379" s="361">
        <v>1544.78</v>
      </c>
      <c r="L1379" s="360">
        <v>4902292417</v>
      </c>
      <c r="P1379" s="360">
        <v>26079786</v>
      </c>
      <c r="R1379" s="362">
        <v>26079786</v>
      </c>
      <c r="S1379" s="360" t="s">
        <v>1956</v>
      </c>
      <c r="T1379" s="360">
        <v>1066</v>
      </c>
      <c r="U1379" s="360" t="s">
        <v>489</v>
      </c>
      <c r="V1379" s="360" t="s">
        <v>317</v>
      </c>
      <c r="W1379" s="360">
        <v>1000</v>
      </c>
    </row>
    <row r="1380" spans="1:23">
      <c r="A1380" s="360" t="s">
        <v>1408</v>
      </c>
      <c r="B1380" s="360">
        <v>2013</v>
      </c>
      <c r="C1380" s="360">
        <v>1</v>
      </c>
      <c r="D1380" s="360">
        <v>136518400</v>
      </c>
      <c r="E1380" s="360">
        <v>5014500</v>
      </c>
      <c r="F1380" s="360">
        <v>302</v>
      </c>
      <c r="G1380" s="360">
        <v>0</v>
      </c>
      <c r="H1380" s="360">
        <v>515600</v>
      </c>
      <c r="I1380" s="360" t="s">
        <v>158</v>
      </c>
      <c r="J1380" s="361">
        <v>3092.82</v>
      </c>
      <c r="L1380" s="360">
        <v>4902292418</v>
      </c>
      <c r="P1380" s="360">
        <v>26080198</v>
      </c>
      <c r="R1380" s="362">
        <v>26080198</v>
      </c>
      <c r="S1380" s="360" t="s">
        <v>1957</v>
      </c>
      <c r="T1380" s="360">
        <v>1066</v>
      </c>
      <c r="U1380" s="360" t="s">
        <v>489</v>
      </c>
      <c r="V1380" s="360" t="s">
        <v>317</v>
      </c>
      <c r="W1380" s="360">
        <v>1000</v>
      </c>
    </row>
    <row r="1381" spans="1:23">
      <c r="A1381" s="360" t="s">
        <v>1408</v>
      </c>
      <c r="B1381" s="360">
        <v>2013</v>
      </c>
      <c r="C1381" s="360">
        <v>1</v>
      </c>
      <c r="D1381" s="360">
        <v>136482219</v>
      </c>
      <c r="E1381" s="360">
        <v>5014500</v>
      </c>
      <c r="F1381" s="360">
        <v>252</v>
      </c>
      <c r="G1381" s="360">
        <v>0</v>
      </c>
      <c r="H1381" s="360">
        <v>515600</v>
      </c>
      <c r="I1381" s="360" t="s">
        <v>158</v>
      </c>
      <c r="J1381" s="361">
        <v>31303</v>
      </c>
      <c r="L1381" s="360">
        <v>4902290376</v>
      </c>
      <c r="P1381" s="360">
        <v>26080982</v>
      </c>
      <c r="R1381" s="362">
        <v>26080982</v>
      </c>
      <c r="S1381" s="360" t="s">
        <v>1958</v>
      </c>
      <c r="T1381" s="360">
        <v>1063</v>
      </c>
      <c r="U1381" s="360" t="s">
        <v>509</v>
      </c>
      <c r="V1381" s="360" t="s">
        <v>317</v>
      </c>
      <c r="W1381" s="360">
        <v>1000</v>
      </c>
    </row>
    <row r="1382" spans="1:23">
      <c r="A1382" s="360" t="s">
        <v>1408</v>
      </c>
      <c r="B1382" s="360">
        <v>2013</v>
      </c>
      <c r="C1382" s="360">
        <v>1</v>
      </c>
      <c r="D1382" s="360">
        <v>136518401</v>
      </c>
      <c r="E1382" s="360">
        <v>5014500</v>
      </c>
      <c r="F1382" s="360">
        <v>303</v>
      </c>
      <c r="G1382" s="360">
        <v>0</v>
      </c>
      <c r="H1382" s="360">
        <v>515600</v>
      </c>
      <c r="I1382" s="360" t="s">
        <v>158</v>
      </c>
      <c r="J1382" s="361">
        <v>5406.71</v>
      </c>
      <c r="L1382" s="360">
        <v>4902292419</v>
      </c>
      <c r="P1382" s="360">
        <v>26081037</v>
      </c>
      <c r="R1382" s="362">
        <v>26081037</v>
      </c>
      <c r="S1382" s="360" t="s">
        <v>1959</v>
      </c>
      <c r="T1382" s="360">
        <v>1066</v>
      </c>
      <c r="U1382" s="360" t="s">
        <v>489</v>
      </c>
      <c r="V1382" s="360" t="s">
        <v>317</v>
      </c>
      <c r="W1382" s="360">
        <v>1000</v>
      </c>
    </row>
    <row r="1383" spans="1:23">
      <c r="A1383" s="360" t="s">
        <v>1408</v>
      </c>
      <c r="B1383" s="360">
        <v>2013</v>
      </c>
      <c r="C1383" s="360">
        <v>1</v>
      </c>
      <c r="D1383" s="360">
        <v>136538946</v>
      </c>
      <c r="E1383" s="360">
        <v>5014500</v>
      </c>
      <c r="F1383" s="360">
        <v>251</v>
      </c>
      <c r="G1383" s="360">
        <v>0</v>
      </c>
      <c r="H1383" s="360">
        <v>515600</v>
      </c>
      <c r="I1383" s="360" t="s">
        <v>158</v>
      </c>
      <c r="J1383" s="361">
        <v>15058.62</v>
      </c>
      <c r="L1383" s="360">
        <v>4902293602</v>
      </c>
      <c r="P1383" s="360">
        <v>26081300</v>
      </c>
      <c r="R1383" s="362">
        <v>26081300</v>
      </c>
      <c r="S1383" s="360" t="s">
        <v>1960</v>
      </c>
      <c r="T1383" s="360">
        <v>1063</v>
      </c>
      <c r="U1383" s="360" t="s">
        <v>509</v>
      </c>
      <c r="V1383" s="360" t="s">
        <v>317</v>
      </c>
      <c r="W1383" s="360">
        <v>1000</v>
      </c>
    </row>
    <row r="1384" spans="1:23">
      <c r="A1384" s="360" t="s">
        <v>1408</v>
      </c>
      <c r="B1384" s="360">
        <v>2013</v>
      </c>
      <c r="C1384" s="360">
        <v>1</v>
      </c>
      <c r="D1384" s="360">
        <v>136518563</v>
      </c>
      <c r="E1384" s="360">
        <v>5014500</v>
      </c>
      <c r="F1384" s="360">
        <v>303</v>
      </c>
      <c r="G1384" s="360">
        <v>0</v>
      </c>
      <c r="H1384" s="360">
        <v>515600</v>
      </c>
      <c r="I1384" s="360" t="s">
        <v>158</v>
      </c>
      <c r="J1384" s="361">
        <v>41722.03</v>
      </c>
      <c r="L1384" s="360">
        <v>4902292421</v>
      </c>
      <c r="P1384" s="360">
        <v>26081631</v>
      </c>
      <c r="R1384" s="362">
        <v>26081631</v>
      </c>
      <c r="S1384" s="360" t="s">
        <v>1961</v>
      </c>
      <c r="T1384" s="360">
        <v>1066</v>
      </c>
      <c r="U1384" s="360" t="s">
        <v>489</v>
      </c>
      <c r="V1384" s="360" t="s">
        <v>317</v>
      </c>
      <c r="W1384" s="360">
        <v>1000</v>
      </c>
    </row>
    <row r="1385" spans="1:23">
      <c r="A1385" s="360" t="s">
        <v>1408</v>
      </c>
      <c r="B1385" s="360">
        <v>2013</v>
      </c>
      <c r="C1385" s="360">
        <v>1</v>
      </c>
      <c r="D1385" s="360">
        <v>136650322</v>
      </c>
      <c r="E1385" s="360">
        <v>5014500</v>
      </c>
      <c r="F1385" s="360">
        <v>302</v>
      </c>
      <c r="G1385" s="360">
        <v>0</v>
      </c>
      <c r="H1385" s="360">
        <v>515600</v>
      </c>
      <c r="I1385" s="360" t="s">
        <v>158</v>
      </c>
      <c r="J1385" s="361">
        <v>35812.47</v>
      </c>
      <c r="L1385" s="360">
        <v>4902297920</v>
      </c>
      <c r="P1385" s="360">
        <v>26083424</v>
      </c>
      <c r="R1385" s="362">
        <v>26083424</v>
      </c>
      <c r="S1385" s="360" t="s">
        <v>1962</v>
      </c>
      <c r="T1385" s="360">
        <v>1066</v>
      </c>
      <c r="U1385" s="360" t="s">
        <v>489</v>
      </c>
      <c r="V1385" s="360" t="s">
        <v>317</v>
      </c>
      <c r="W1385" s="360">
        <v>1000</v>
      </c>
    </row>
    <row r="1386" spans="1:23">
      <c r="A1386" s="360" t="s">
        <v>1408</v>
      </c>
      <c r="B1386" s="360">
        <v>2013</v>
      </c>
      <c r="C1386" s="360">
        <v>1</v>
      </c>
      <c r="D1386" s="360">
        <v>136650323</v>
      </c>
      <c r="E1386" s="360">
        <v>5014500</v>
      </c>
      <c r="F1386" s="360">
        <v>303</v>
      </c>
      <c r="G1386" s="360">
        <v>0</v>
      </c>
      <c r="H1386" s="360">
        <v>515600</v>
      </c>
      <c r="I1386" s="360" t="s">
        <v>158</v>
      </c>
      <c r="J1386" s="361">
        <v>2301.67</v>
      </c>
      <c r="L1386" s="360">
        <v>4902297921</v>
      </c>
      <c r="P1386" s="360">
        <v>26084251</v>
      </c>
      <c r="R1386" s="362">
        <v>26084251</v>
      </c>
      <c r="S1386" s="360" t="s">
        <v>1963</v>
      </c>
      <c r="T1386" s="360">
        <v>1066</v>
      </c>
      <c r="U1386" s="360" t="s">
        <v>489</v>
      </c>
      <c r="V1386" s="360" t="s">
        <v>317</v>
      </c>
      <c r="W1386" s="360">
        <v>1000</v>
      </c>
    </row>
    <row r="1387" spans="1:23">
      <c r="A1387" s="360" t="s">
        <v>1408</v>
      </c>
      <c r="B1387" s="360">
        <v>2013</v>
      </c>
      <c r="C1387" s="360">
        <v>1</v>
      </c>
      <c r="D1387" s="360">
        <v>136321037</v>
      </c>
      <c r="E1387" s="360">
        <v>5014500</v>
      </c>
      <c r="F1387" s="360">
        <v>301</v>
      </c>
      <c r="G1387" s="360">
        <v>0</v>
      </c>
      <c r="H1387" s="360">
        <v>515600</v>
      </c>
      <c r="I1387" s="360" t="s">
        <v>158</v>
      </c>
      <c r="J1387" s="361">
        <v>520.73</v>
      </c>
      <c r="L1387" s="360">
        <v>4902284251</v>
      </c>
      <c r="P1387" s="360" t="s">
        <v>1964</v>
      </c>
      <c r="R1387" s="362" t="s">
        <v>1964</v>
      </c>
      <c r="S1387" s="360" t="s">
        <v>1965</v>
      </c>
      <c r="T1387" s="360">
        <v>1066</v>
      </c>
      <c r="U1387" s="360" t="s">
        <v>489</v>
      </c>
      <c r="V1387" s="360" t="s">
        <v>317</v>
      </c>
      <c r="W1387" s="360">
        <v>1000</v>
      </c>
    </row>
    <row r="1388" spans="1:23">
      <c r="A1388" s="360" t="s">
        <v>1408</v>
      </c>
      <c r="B1388" s="360">
        <v>2013</v>
      </c>
      <c r="C1388" s="360">
        <v>1</v>
      </c>
      <c r="D1388" s="360">
        <v>136518394</v>
      </c>
      <c r="E1388" s="360">
        <v>5014500</v>
      </c>
      <c r="F1388" s="360">
        <v>301</v>
      </c>
      <c r="G1388" s="360">
        <v>0</v>
      </c>
      <c r="H1388" s="360">
        <v>515600</v>
      </c>
      <c r="I1388" s="360" t="s">
        <v>158</v>
      </c>
      <c r="J1388" s="361">
        <v>255.28</v>
      </c>
      <c r="L1388" s="360">
        <v>4902292402</v>
      </c>
      <c r="P1388" s="360" t="s">
        <v>1964</v>
      </c>
      <c r="R1388" s="362" t="s">
        <v>1964</v>
      </c>
      <c r="S1388" s="360" t="s">
        <v>1965</v>
      </c>
      <c r="T1388" s="360">
        <v>1066</v>
      </c>
      <c r="U1388" s="360" t="s">
        <v>489</v>
      </c>
      <c r="V1388" s="360" t="s">
        <v>317</v>
      </c>
      <c r="W1388" s="360">
        <v>1000</v>
      </c>
    </row>
    <row r="1389" spans="1:23">
      <c r="A1389" s="360" t="s">
        <v>1408</v>
      </c>
      <c r="B1389" s="360">
        <v>2013</v>
      </c>
      <c r="C1389" s="360">
        <v>1</v>
      </c>
      <c r="D1389" s="360">
        <v>136648606</v>
      </c>
      <c r="E1389" s="360">
        <v>5014500</v>
      </c>
      <c r="F1389" s="360">
        <v>301</v>
      </c>
      <c r="G1389" s="360">
        <v>0</v>
      </c>
      <c r="H1389" s="360">
        <v>515600</v>
      </c>
      <c r="I1389" s="360" t="s">
        <v>158</v>
      </c>
      <c r="J1389" s="361">
        <v>170.71</v>
      </c>
      <c r="L1389" s="360">
        <v>4902297670</v>
      </c>
      <c r="P1389" s="360" t="s">
        <v>1964</v>
      </c>
      <c r="R1389" s="362" t="s">
        <v>1964</v>
      </c>
      <c r="S1389" s="360" t="s">
        <v>1965</v>
      </c>
      <c r="T1389" s="360">
        <v>1066</v>
      </c>
      <c r="U1389" s="360" t="s">
        <v>489</v>
      </c>
      <c r="V1389" s="360" t="s">
        <v>317</v>
      </c>
      <c r="W1389" s="360">
        <v>1000</v>
      </c>
    </row>
    <row r="1390" spans="1:23">
      <c r="A1390" s="360" t="s">
        <v>1408</v>
      </c>
      <c r="B1390" s="360">
        <v>2013</v>
      </c>
      <c r="C1390" s="360">
        <v>1</v>
      </c>
      <c r="D1390" s="360">
        <v>136650172</v>
      </c>
      <c r="E1390" s="360">
        <v>5014500</v>
      </c>
      <c r="F1390" s="360">
        <v>301</v>
      </c>
      <c r="G1390" s="360">
        <v>0</v>
      </c>
      <c r="H1390" s="360">
        <v>515600</v>
      </c>
      <c r="I1390" s="360" t="s">
        <v>158</v>
      </c>
      <c r="J1390" s="361">
        <v>-170.71</v>
      </c>
      <c r="L1390" s="360">
        <v>4902297891</v>
      </c>
      <c r="P1390" s="360" t="s">
        <v>1964</v>
      </c>
      <c r="R1390" s="362" t="s">
        <v>1964</v>
      </c>
      <c r="S1390" s="360" t="s">
        <v>1965</v>
      </c>
      <c r="T1390" s="360">
        <v>1066</v>
      </c>
      <c r="U1390" s="360" t="s">
        <v>489</v>
      </c>
      <c r="V1390" s="360" t="s">
        <v>317</v>
      </c>
      <c r="W1390" s="360">
        <v>1000</v>
      </c>
    </row>
    <row r="1391" spans="1:23">
      <c r="A1391" s="360" t="s">
        <v>1408</v>
      </c>
      <c r="B1391" s="360">
        <v>2013</v>
      </c>
      <c r="C1391" s="360">
        <v>1</v>
      </c>
      <c r="D1391" s="360">
        <v>136321038</v>
      </c>
      <c r="E1391" s="360">
        <v>5014500</v>
      </c>
      <c r="F1391" s="360">
        <v>302</v>
      </c>
      <c r="G1391" s="360">
        <v>0</v>
      </c>
      <c r="H1391" s="360">
        <v>515600</v>
      </c>
      <c r="I1391" s="360" t="s">
        <v>158</v>
      </c>
      <c r="J1391" s="361">
        <v>517.42999999999995</v>
      </c>
      <c r="L1391" s="360">
        <v>4902284252</v>
      </c>
      <c r="P1391" s="360" t="s">
        <v>1966</v>
      </c>
      <c r="R1391" s="362" t="s">
        <v>1966</v>
      </c>
      <c r="S1391" s="360" t="s">
        <v>1967</v>
      </c>
      <c r="T1391" s="360">
        <v>1066</v>
      </c>
      <c r="U1391" s="360" t="s">
        <v>489</v>
      </c>
      <c r="V1391" s="360" t="s">
        <v>317</v>
      </c>
      <c r="W1391" s="360">
        <v>1000</v>
      </c>
    </row>
    <row r="1392" spans="1:23">
      <c r="A1392" s="360" t="s">
        <v>1408</v>
      </c>
      <c r="B1392" s="360">
        <v>2013</v>
      </c>
      <c r="C1392" s="360">
        <v>1</v>
      </c>
      <c r="D1392" s="360">
        <v>136518396</v>
      </c>
      <c r="E1392" s="360">
        <v>5014500</v>
      </c>
      <c r="F1392" s="360">
        <v>302</v>
      </c>
      <c r="G1392" s="360">
        <v>0</v>
      </c>
      <c r="H1392" s="360">
        <v>515600</v>
      </c>
      <c r="I1392" s="360" t="s">
        <v>158</v>
      </c>
      <c r="J1392" s="361">
        <v>258.55</v>
      </c>
      <c r="L1392" s="360">
        <v>4902292404</v>
      </c>
      <c r="P1392" s="360" t="s">
        <v>1966</v>
      </c>
      <c r="R1392" s="362" t="s">
        <v>1966</v>
      </c>
      <c r="S1392" s="360" t="s">
        <v>1967</v>
      </c>
      <c r="T1392" s="360">
        <v>1066</v>
      </c>
      <c r="U1392" s="360" t="s">
        <v>489</v>
      </c>
      <c r="V1392" s="360" t="s">
        <v>317</v>
      </c>
      <c r="W1392" s="360">
        <v>1000</v>
      </c>
    </row>
    <row r="1393" spans="1:23">
      <c r="A1393" s="360" t="s">
        <v>1408</v>
      </c>
      <c r="B1393" s="360">
        <v>2013</v>
      </c>
      <c r="C1393" s="360">
        <v>1</v>
      </c>
      <c r="D1393" s="360">
        <v>136648608</v>
      </c>
      <c r="E1393" s="360">
        <v>5014500</v>
      </c>
      <c r="F1393" s="360">
        <v>302</v>
      </c>
      <c r="G1393" s="360">
        <v>0</v>
      </c>
      <c r="H1393" s="360">
        <v>515600</v>
      </c>
      <c r="I1393" s="360" t="s">
        <v>158</v>
      </c>
      <c r="J1393" s="361">
        <v>170.71</v>
      </c>
      <c r="L1393" s="360">
        <v>4902297671</v>
      </c>
      <c r="P1393" s="360" t="s">
        <v>1966</v>
      </c>
      <c r="R1393" s="362" t="s">
        <v>1966</v>
      </c>
      <c r="S1393" s="360" t="s">
        <v>1967</v>
      </c>
      <c r="T1393" s="360">
        <v>1066</v>
      </c>
      <c r="U1393" s="360" t="s">
        <v>489</v>
      </c>
      <c r="V1393" s="360" t="s">
        <v>317</v>
      </c>
      <c r="W1393" s="360">
        <v>1000</v>
      </c>
    </row>
    <row r="1394" spans="1:23">
      <c r="A1394" s="360" t="s">
        <v>1408</v>
      </c>
      <c r="B1394" s="360">
        <v>2013</v>
      </c>
      <c r="C1394" s="360">
        <v>1</v>
      </c>
      <c r="D1394" s="360">
        <v>136650173</v>
      </c>
      <c r="E1394" s="360">
        <v>5014500</v>
      </c>
      <c r="F1394" s="360">
        <v>302</v>
      </c>
      <c r="G1394" s="360">
        <v>0</v>
      </c>
      <c r="H1394" s="360">
        <v>515600</v>
      </c>
      <c r="I1394" s="360" t="s">
        <v>158</v>
      </c>
      <c r="J1394" s="361">
        <v>-170.71</v>
      </c>
      <c r="L1394" s="360">
        <v>4902297892</v>
      </c>
      <c r="P1394" s="360" t="s">
        <v>1966</v>
      </c>
      <c r="R1394" s="362" t="s">
        <v>1966</v>
      </c>
      <c r="S1394" s="360" t="s">
        <v>1967</v>
      </c>
      <c r="T1394" s="360">
        <v>1066</v>
      </c>
      <c r="U1394" s="360" t="s">
        <v>489</v>
      </c>
      <c r="V1394" s="360" t="s">
        <v>317</v>
      </c>
      <c r="W1394" s="360">
        <v>1000</v>
      </c>
    </row>
    <row r="1395" spans="1:23">
      <c r="A1395" s="360" t="s">
        <v>1408</v>
      </c>
      <c r="B1395" s="360">
        <v>2013</v>
      </c>
      <c r="C1395" s="360">
        <v>1</v>
      </c>
      <c r="D1395" s="360">
        <v>136321039</v>
      </c>
      <c r="E1395" s="360">
        <v>5014500</v>
      </c>
      <c r="F1395" s="360">
        <v>303</v>
      </c>
      <c r="G1395" s="360">
        <v>0</v>
      </c>
      <c r="H1395" s="360">
        <v>515600</v>
      </c>
      <c r="I1395" s="360" t="s">
        <v>158</v>
      </c>
      <c r="J1395" s="361">
        <v>517.42999999999995</v>
      </c>
      <c r="L1395" s="360">
        <v>4902284253</v>
      </c>
      <c r="P1395" s="360" t="s">
        <v>1968</v>
      </c>
      <c r="R1395" s="362" t="s">
        <v>1968</v>
      </c>
      <c r="S1395" s="360" t="s">
        <v>1969</v>
      </c>
      <c r="T1395" s="360">
        <v>1066</v>
      </c>
      <c r="U1395" s="360" t="s">
        <v>489</v>
      </c>
      <c r="V1395" s="360" t="s">
        <v>317</v>
      </c>
      <c r="W1395" s="360">
        <v>1000</v>
      </c>
    </row>
    <row r="1396" spans="1:23">
      <c r="A1396" s="360" t="s">
        <v>1408</v>
      </c>
      <c r="B1396" s="360">
        <v>2013</v>
      </c>
      <c r="C1396" s="360">
        <v>1</v>
      </c>
      <c r="D1396" s="360">
        <v>136518398</v>
      </c>
      <c r="E1396" s="360">
        <v>5014500</v>
      </c>
      <c r="F1396" s="360">
        <v>303</v>
      </c>
      <c r="G1396" s="360">
        <v>0</v>
      </c>
      <c r="H1396" s="360">
        <v>515600</v>
      </c>
      <c r="I1396" s="360" t="s">
        <v>158</v>
      </c>
      <c r="J1396" s="361">
        <v>258.55</v>
      </c>
      <c r="L1396" s="360">
        <v>4902292416</v>
      </c>
      <c r="P1396" s="360" t="s">
        <v>1968</v>
      </c>
      <c r="R1396" s="362" t="s">
        <v>1968</v>
      </c>
      <c r="S1396" s="360" t="s">
        <v>1969</v>
      </c>
      <c r="T1396" s="360">
        <v>1066</v>
      </c>
      <c r="U1396" s="360" t="s">
        <v>489</v>
      </c>
      <c r="V1396" s="360" t="s">
        <v>317</v>
      </c>
      <c r="W1396" s="360">
        <v>1000</v>
      </c>
    </row>
    <row r="1397" spans="1:23">
      <c r="A1397" s="360" t="s">
        <v>1408</v>
      </c>
      <c r="B1397" s="360">
        <v>2013</v>
      </c>
      <c r="C1397" s="360">
        <v>1</v>
      </c>
      <c r="D1397" s="360">
        <v>136518398</v>
      </c>
      <c r="E1397" s="360">
        <v>5014500</v>
      </c>
      <c r="F1397" s="360">
        <v>303</v>
      </c>
      <c r="G1397" s="360">
        <v>0</v>
      </c>
      <c r="H1397" s="360">
        <v>515600</v>
      </c>
      <c r="I1397" s="360" t="s">
        <v>158</v>
      </c>
      <c r="J1397" s="361">
        <v>1544.78</v>
      </c>
      <c r="L1397" s="360">
        <v>4902292416</v>
      </c>
      <c r="P1397" s="360" t="s">
        <v>1968</v>
      </c>
      <c r="R1397" s="362" t="s">
        <v>1968</v>
      </c>
      <c r="S1397" s="360" t="s">
        <v>1969</v>
      </c>
      <c r="T1397" s="360">
        <v>1066</v>
      </c>
      <c r="U1397" s="360" t="s">
        <v>489</v>
      </c>
      <c r="V1397" s="360" t="s">
        <v>317</v>
      </c>
      <c r="W1397" s="360">
        <v>1000</v>
      </c>
    </row>
    <row r="1398" spans="1:23">
      <c r="A1398" s="360" t="s">
        <v>1408</v>
      </c>
      <c r="B1398" s="360">
        <v>2013</v>
      </c>
      <c r="C1398" s="360">
        <v>1</v>
      </c>
      <c r="D1398" s="360">
        <v>136518398</v>
      </c>
      <c r="E1398" s="360">
        <v>5014500</v>
      </c>
      <c r="F1398" s="360">
        <v>303</v>
      </c>
      <c r="G1398" s="360">
        <v>0</v>
      </c>
      <c r="H1398" s="360">
        <v>515600</v>
      </c>
      <c r="I1398" s="360" t="s">
        <v>158</v>
      </c>
      <c r="J1398" s="361">
        <v>3865.21</v>
      </c>
      <c r="L1398" s="360">
        <v>4902292416</v>
      </c>
      <c r="P1398" s="360" t="s">
        <v>1968</v>
      </c>
      <c r="R1398" s="362" t="s">
        <v>1968</v>
      </c>
      <c r="S1398" s="360" t="s">
        <v>1969</v>
      </c>
      <c r="T1398" s="360">
        <v>1066</v>
      </c>
      <c r="U1398" s="360" t="s">
        <v>489</v>
      </c>
      <c r="V1398" s="360" t="s">
        <v>317</v>
      </c>
      <c r="W1398" s="360">
        <v>1000</v>
      </c>
    </row>
    <row r="1399" spans="1:23">
      <c r="A1399" s="360" t="s">
        <v>1408</v>
      </c>
      <c r="B1399" s="360">
        <v>2013</v>
      </c>
      <c r="C1399" s="360">
        <v>1</v>
      </c>
      <c r="D1399" s="360">
        <v>136648609</v>
      </c>
      <c r="E1399" s="360">
        <v>5014500</v>
      </c>
      <c r="F1399" s="360">
        <v>303</v>
      </c>
      <c r="G1399" s="360">
        <v>0</v>
      </c>
      <c r="H1399" s="360">
        <v>515600</v>
      </c>
      <c r="I1399" s="360" t="s">
        <v>158</v>
      </c>
      <c r="J1399" s="361">
        <v>170.71</v>
      </c>
      <c r="L1399" s="360">
        <v>4902297672</v>
      </c>
      <c r="P1399" s="360" t="s">
        <v>1968</v>
      </c>
      <c r="R1399" s="362" t="s">
        <v>1968</v>
      </c>
      <c r="S1399" s="360" t="s">
        <v>1969</v>
      </c>
      <c r="T1399" s="360">
        <v>1066</v>
      </c>
      <c r="U1399" s="360" t="s">
        <v>489</v>
      </c>
      <c r="V1399" s="360" t="s">
        <v>317</v>
      </c>
      <c r="W1399" s="360">
        <v>1000</v>
      </c>
    </row>
    <row r="1400" spans="1:23">
      <c r="A1400" s="360" t="s">
        <v>1408</v>
      </c>
      <c r="B1400" s="360">
        <v>2013</v>
      </c>
      <c r="C1400" s="360">
        <v>1</v>
      </c>
      <c r="D1400" s="360">
        <v>136650174</v>
      </c>
      <c r="E1400" s="360">
        <v>5014500</v>
      </c>
      <c r="F1400" s="360">
        <v>303</v>
      </c>
      <c r="G1400" s="360">
        <v>0</v>
      </c>
      <c r="H1400" s="360">
        <v>515600</v>
      </c>
      <c r="I1400" s="360" t="s">
        <v>158</v>
      </c>
      <c r="J1400" s="361">
        <v>-170.71</v>
      </c>
      <c r="L1400" s="360">
        <v>4902297893</v>
      </c>
      <c r="P1400" s="360" t="s">
        <v>1968</v>
      </c>
      <c r="R1400" s="362" t="s">
        <v>1968</v>
      </c>
      <c r="S1400" s="360" t="s">
        <v>1969</v>
      </c>
      <c r="T1400" s="360">
        <v>1066</v>
      </c>
      <c r="U1400" s="360" t="s">
        <v>489</v>
      </c>
      <c r="V1400" s="360" t="s">
        <v>317</v>
      </c>
      <c r="W1400" s="360">
        <v>1000</v>
      </c>
    </row>
    <row r="1401" spans="1:23">
      <c r="A1401" s="360" t="s">
        <v>1408</v>
      </c>
      <c r="B1401" s="360">
        <v>2013</v>
      </c>
      <c r="C1401" s="360">
        <v>1</v>
      </c>
      <c r="D1401" s="360">
        <v>136520394</v>
      </c>
      <c r="E1401" s="360">
        <v>5014500</v>
      </c>
      <c r="F1401" s="360">
        <v>514001</v>
      </c>
      <c r="G1401" s="360">
        <v>0</v>
      </c>
      <c r="H1401" s="360">
        <v>515600</v>
      </c>
      <c r="I1401" s="360" t="s">
        <v>158</v>
      </c>
      <c r="J1401" s="361">
        <v>128.21</v>
      </c>
      <c r="L1401" s="360">
        <v>4902292563</v>
      </c>
      <c r="P1401" s="360" t="s">
        <v>698</v>
      </c>
      <c r="R1401" s="362" t="s">
        <v>698</v>
      </c>
      <c r="S1401" s="360" t="s">
        <v>699</v>
      </c>
      <c r="T1401" s="360">
        <v>1074</v>
      </c>
      <c r="U1401" s="360" t="s">
        <v>387</v>
      </c>
      <c r="V1401" s="360" t="s">
        <v>317</v>
      </c>
      <c r="W1401" s="360">
        <v>1000</v>
      </c>
    </row>
    <row r="1402" spans="1:23">
      <c r="A1402" s="360" t="s">
        <v>1408</v>
      </c>
      <c r="B1402" s="360">
        <v>2013</v>
      </c>
      <c r="C1402" s="360">
        <v>1</v>
      </c>
      <c r="D1402" s="360">
        <v>136454153</v>
      </c>
      <c r="E1402" s="360">
        <v>5014500</v>
      </c>
      <c r="F1402" s="360">
        <v>514002</v>
      </c>
      <c r="G1402" s="360">
        <v>0</v>
      </c>
      <c r="H1402" s="360">
        <v>515600</v>
      </c>
      <c r="I1402" s="360" t="s">
        <v>158</v>
      </c>
      <c r="J1402" s="361">
        <v>509.62</v>
      </c>
      <c r="L1402" s="360">
        <v>4902288718</v>
      </c>
      <c r="P1402" s="360" t="s">
        <v>700</v>
      </c>
      <c r="R1402" s="362" t="s">
        <v>700</v>
      </c>
      <c r="S1402" s="360" t="s">
        <v>701</v>
      </c>
      <c r="T1402" s="360">
        <v>1075</v>
      </c>
      <c r="U1402" s="360" t="s">
        <v>390</v>
      </c>
      <c r="V1402" s="360" t="s">
        <v>317</v>
      </c>
      <c r="W1402" s="360">
        <v>1000</v>
      </c>
    </row>
    <row r="1403" spans="1:23">
      <c r="A1403" s="360" t="s">
        <v>1408</v>
      </c>
      <c r="B1403" s="360">
        <v>2013</v>
      </c>
      <c r="C1403" s="360">
        <v>1</v>
      </c>
      <c r="D1403" s="360">
        <v>135585062</v>
      </c>
      <c r="E1403" s="360">
        <v>5014500</v>
      </c>
      <c r="F1403" s="360">
        <v>514003</v>
      </c>
      <c r="G1403" s="360">
        <v>0</v>
      </c>
      <c r="H1403" s="360">
        <v>515600</v>
      </c>
      <c r="I1403" s="360" t="s">
        <v>158</v>
      </c>
      <c r="J1403" s="361">
        <v>14971.31</v>
      </c>
      <c r="L1403" s="360">
        <v>4902277905</v>
      </c>
      <c r="P1403" s="360" t="s">
        <v>702</v>
      </c>
      <c r="R1403" s="362" t="s">
        <v>702</v>
      </c>
      <c r="S1403" s="360" t="s">
        <v>703</v>
      </c>
      <c r="T1403" s="360">
        <v>1076</v>
      </c>
      <c r="U1403" s="360" t="s">
        <v>393</v>
      </c>
      <c r="V1403" s="360" t="s">
        <v>317</v>
      </c>
      <c r="W1403" s="360">
        <v>1000</v>
      </c>
    </row>
    <row r="1404" spans="1:23">
      <c r="A1404" s="360" t="s">
        <v>1408</v>
      </c>
      <c r="B1404" s="360">
        <v>2013</v>
      </c>
      <c r="C1404" s="360">
        <v>1</v>
      </c>
      <c r="D1404" s="360">
        <v>136454156</v>
      </c>
      <c r="E1404" s="360">
        <v>5014500</v>
      </c>
      <c r="F1404" s="360">
        <v>514003</v>
      </c>
      <c r="G1404" s="360">
        <v>0</v>
      </c>
      <c r="H1404" s="360">
        <v>515600</v>
      </c>
      <c r="I1404" s="360" t="s">
        <v>158</v>
      </c>
      <c r="J1404" s="361">
        <v>37577.440000000002</v>
      </c>
      <c r="L1404" s="360">
        <v>4902288719</v>
      </c>
      <c r="P1404" s="360" t="s">
        <v>702</v>
      </c>
      <c r="R1404" s="362" t="s">
        <v>702</v>
      </c>
      <c r="S1404" s="360" t="s">
        <v>703</v>
      </c>
      <c r="T1404" s="360">
        <v>1076</v>
      </c>
      <c r="U1404" s="360" t="s">
        <v>393</v>
      </c>
      <c r="V1404" s="360" t="s">
        <v>317</v>
      </c>
      <c r="W1404" s="360">
        <v>1000</v>
      </c>
    </row>
    <row r="1405" spans="1:23">
      <c r="A1405" s="360" t="s">
        <v>1408</v>
      </c>
      <c r="B1405" s="360">
        <v>2013</v>
      </c>
      <c r="C1405" s="360">
        <v>1</v>
      </c>
      <c r="D1405" s="360">
        <v>136520391</v>
      </c>
      <c r="E1405" s="360">
        <v>5014500</v>
      </c>
      <c r="F1405" s="360">
        <v>514003</v>
      </c>
      <c r="G1405" s="360">
        <v>0</v>
      </c>
      <c r="H1405" s="360">
        <v>515600</v>
      </c>
      <c r="I1405" s="360" t="s">
        <v>158</v>
      </c>
      <c r="J1405" s="361">
        <v>32199.16</v>
      </c>
      <c r="L1405" s="360">
        <v>4902292560</v>
      </c>
      <c r="P1405" s="360" t="s">
        <v>702</v>
      </c>
      <c r="R1405" s="362" t="s">
        <v>702</v>
      </c>
      <c r="S1405" s="360" t="s">
        <v>703</v>
      </c>
      <c r="T1405" s="360">
        <v>1076</v>
      </c>
      <c r="U1405" s="360" t="s">
        <v>393</v>
      </c>
      <c r="V1405" s="360" t="s">
        <v>317</v>
      </c>
      <c r="W1405" s="360">
        <v>1000</v>
      </c>
    </row>
    <row r="1406" spans="1:23">
      <c r="A1406" s="360" t="s">
        <v>1408</v>
      </c>
      <c r="B1406" s="360">
        <v>2013</v>
      </c>
      <c r="C1406" s="360">
        <v>1</v>
      </c>
      <c r="D1406" s="360">
        <v>136648516</v>
      </c>
      <c r="E1406" s="360">
        <v>5014500</v>
      </c>
      <c r="F1406" s="360">
        <v>280</v>
      </c>
      <c r="G1406" s="360">
        <v>0</v>
      </c>
      <c r="H1406" s="360">
        <v>515600</v>
      </c>
      <c r="I1406" s="360" t="s">
        <v>158</v>
      </c>
      <c r="J1406" s="361">
        <v>4091.3</v>
      </c>
      <c r="L1406" s="360">
        <v>4902297679</v>
      </c>
      <c r="P1406" s="360" t="s">
        <v>704</v>
      </c>
      <c r="R1406" s="362" t="s">
        <v>704</v>
      </c>
      <c r="S1406" s="360" t="s">
        <v>705</v>
      </c>
      <c r="T1406" s="360">
        <v>1071</v>
      </c>
      <c r="U1406" s="360" t="s">
        <v>407</v>
      </c>
      <c r="V1406" s="360" t="s">
        <v>317</v>
      </c>
      <c r="W1406" s="360">
        <v>1000</v>
      </c>
    </row>
    <row r="1407" spans="1:23">
      <c r="A1407" s="360" t="s">
        <v>1408</v>
      </c>
      <c r="B1407" s="360">
        <v>2013</v>
      </c>
      <c r="C1407" s="360">
        <v>1</v>
      </c>
      <c r="D1407" s="360">
        <v>136648511</v>
      </c>
      <c r="E1407" s="360">
        <v>5014500</v>
      </c>
      <c r="F1407" s="360">
        <v>280</v>
      </c>
      <c r="G1407" s="360">
        <v>0</v>
      </c>
      <c r="H1407" s="360">
        <v>515600</v>
      </c>
      <c r="I1407" s="360" t="s">
        <v>158</v>
      </c>
      <c r="J1407" s="361">
        <v>96938.15</v>
      </c>
      <c r="L1407" s="360">
        <v>4902297677</v>
      </c>
      <c r="P1407" s="360" t="s">
        <v>706</v>
      </c>
      <c r="R1407" s="362" t="s">
        <v>706</v>
      </c>
      <c r="S1407" s="360" t="s">
        <v>707</v>
      </c>
      <c r="T1407" s="360">
        <v>1072</v>
      </c>
      <c r="U1407" s="360" t="s">
        <v>410</v>
      </c>
      <c r="V1407" s="360" t="s">
        <v>317</v>
      </c>
      <c r="W1407" s="360">
        <v>1000</v>
      </c>
    </row>
    <row r="1408" spans="1:23">
      <c r="A1408" s="360" t="s">
        <v>1408</v>
      </c>
      <c r="B1408" s="360">
        <v>2013</v>
      </c>
      <c r="C1408" s="360">
        <v>1</v>
      </c>
      <c r="D1408" s="360">
        <v>136648507</v>
      </c>
      <c r="E1408" s="360">
        <v>5014500</v>
      </c>
      <c r="F1408" s="360">
        <v>280</v>
      </c>
      <c r="G1408" s="360">
        <v>0</v>
      </c>
      <c r="H1408" s="360">
        <v>515600</v>
      </c>
      <c r="I1408" s="360" t="s">
        <v>158</v>
      </c>
      <c r="J1408" s="361">
        <v>4091.3</v>
      </c>
      <c r="L1408" s="360">
        <v>4902297676</v>
      </c>
      <c r="P1408" s="360" t="s">
        <v>706</v>
      </c>
      <c r="R1408" s="362" t="s">
        <v>706</v>
      </c>
      <c r="S1408" s="360" t="s">
        <v>707</v>
      </c>
      <c r="T1408" s="360">
        <v>1072</v>
      </c>
      <c r="U1408" s="360" t="s">
        <v>410</v>
      </c>
      <c r="V1408" s="360" t="s">
        <v>317</v>
      </c>
      <c r="W1408" s="360">
        <v>1000</v>
      </c>
    </row>
    <row r="1409" spans="1:23">
      <c r="A1409" s="360" t="s">
        <v>1408</v>
      </c>
      <c r="B1409" s="360">
        <v>2013</v>
      </c>
      <c r="C1409" s="360">
        <v>1</v>
      </c>
      <c r="D1409" s="360">
        <v>136648512</v>
      </c>
      <c r="E1409" s="360">
        <v>5014500</v>
      </c>
      <c r="F1409" s="360">
        <v>280</v>
      </c>
      <c r="G1409" s="360">
        <v>0</v>
      </c>
      <c r="H1409" s="360">
        <v>515600</v>
      </c>
      <c r="I1409" s="360" t="s">
        <v>158</v>
      </c>
      <c r="J1409" s="361">
        <v>-4091.3</v>
      </c>
      <c r="L1409" s="360">
        <v>4902297678</v>
      </c>
      <c r="P1409" s="360" t="s">
        <v>706</v>
      </c>
      <c r="R1409" s="362" t="s">
        <v>706</v>
      </c>
      <c r="S1409" s="360" t="s">
        <v>707</v>
      </c>
      <c r="T1409" s="360">
        <v>1072</v>
      </c>
      <c r="U1409" s="360" t="s">
        <v>410</v>
      </c>
      <c r="V1409" s="360" t="s">
        <v>317</v>
      </c>
      <c r="W1409" s="360">
        <v>1000</v>
      </c>
    </row>
    <row r="1410" spans="1:23">
      <c r="A1410" s="360" t="s">
        <v>1408</v>
      </c>
      <c r="B1410" s="360">
        <v>2013</v>
      </c>
      <c r="C1410" s="360">
        <v>1</v>
      </c>
      <c r="D1410" s="360">
        <v>136650408</v>
      </c>
      <c r="E1410" s="360">
        <v>5014500</v>
      </c>
      <c r="F1410" s="360">
        <v>280</v>
      </c>
      <c r="G1410" s="360">
        <v>0</v>
      </c>
      <c r="H1410" s="360">
        <v>515600</v>
      </c>
      <c r="I1410" s="360" t="s">
        <v>158</v>
      </c>
      <c r="J1410" s="361">
        <v>1682.96</v>
      </c>
      <c r="L1410" s="360">
        <v>4902297954</v>
      </c>
      <c r="P1410" s="360" t="s">
        <v>706</v>
      </c>
      <c r="R1410" s="362" t="s">
        <v>706</v>
      </c>
      <c r="S1410" s="360" t="s">
        <v>707</v>
      </c>
      <c r="T1410" s="360">
        <v>1072</v>
      </c>
      <c r="U1410" s="360" t="s">
        <v>410</v>
      </c>
      <c r="V1410" s="360" t="s">
        <v>317</v>
      </c>
      <c r="W1410" s="360">
        <v>1000</v>
      </c>
    </row>
    <row r="1411" spans="1:23">
      <c r="A1411" s="360" t="s">
        <v>1408</v>
      </c>
      <c r="B1411" s="360">
        <v>2013</v>
      </c>
      <c r="C1411" s="360">
        <v>1</v>
      </c>
      <c r="D1411" s="360">
        <v>136440187</v>
      </c>
      <c r="E1411" s="360">
        <v>5014500</v>
      </c>
      <c r="F1411" s="360">
        <v>517000</v>
      </c>
      <c r="G1411" s="360">
        <v>0</v>
      </c>
      <c r="H1411" s="360">
        <v>515600</v>
      </c>
      <c r="I1411" s="360" t="s">
        <v>158</v>
      </c>
      <c r="J1411" s="361">
        <v>439.93</v>
      </c>
      <c r="L1411" s="360">
        <v>4902280340</v>
      </c>
      <c r="P1411" s="360" t="s">
        <v>708</v>
      </c>
      <c r="R1411" s="362" t="s">
        <v>708</v>
      </c>
      <c r="S1411" s="360" t="s">
        <v>709</v>
      </c>
      <c r="T1411" s="360">
        <v>1058</v>
      </c>
      <c r="U1411" s="360" t="s">
        <v>480</v>
      </c>
      <c r="V1411" s="360" t="s">
        <v>317</v>
      </c>
      <c r="W1411" s="360">
        <v>1000</v>
      </c>
    </row>
    <row r="1412" spans="1:23">
      <c r="A1412" s="360" t="s">
        <v>1408</v>
      </c>
      <c r="B1412" s="360">
        <v>2013</v>
      </c>
      <c r="C1412" s="360">
        <v>1</v>
      </c>
      <c r="D1412" s="360">
        <v>136520837</v>
      </c>
      <c r="E1412" s="360">
        <v>5014500</v>
      </c>
      <c r="F1412" s="360">
        <v>517000</v>
      </c>
      <c r="G1412" s="360">
        <v>0</v>
      </c>
      <c r="H1412" s="360">
        <v>515600</v>
      </c>
      <c r="I1412" s="360" t="s">
        <v>158</v>
      </c>
      <c r="J1412" s="361">
        <v>39325.54</v>
      </c>
      <c r="L1412" s="360">
        <v>4902292584</v>
      </c>
      <c r="P1412" s="360" t="s">
        <v>708</v>
      </c>
      <c r="R1412" s="362" t="s">
        <v>708</v>
      </c>
      <c r="S1412" s="360" t="s">
        <v>709</v>
      </c>
      <c r="T1412" s="360">
        <v>1058</v>
      </c>
      <c r="U1412" s="360" t="s">
        <v>480</v>
      </c>
      <c r="V1412" s="360" t="s">
        <v>317</v>
      </c>
      <c r="W1412" s="360">
        <v>1000</v>
      </c>
    </row>
    <row r="1413" spans="1:23">
      <c r="A1413" s="360" t="s">
        <v>1408</v>
      </c>
      <c r="B1413" s="360">
        <v>2013</v>
      </c>
      <c r="C1413" s="360">
        <v>1</v>
      </c>
      <c r="D1413" s="360">
        <v>136650092</v>
      </c>
      <c r="E1413" s="360">
        <v>5014500</v>
      </c>
      <c r="F1413" s="360">
        <v>517000</v>
      </c>
      <c r="G1413" s="360">
        <v>0</v>
      </c>
      <c r="H1413" s="360">
        <v>515600</v>
      </c>
      <c r="I1413" s="360" t="s">
        <v>158</v>
      </c>
      <c r="J1413" s="361">
        <v>-238174.03</v>
      </c>
      <c r="L1413" s="360">
        <v>4902297875</v>
      </c>
      <c r="P1413" s="360" t="s">
        <v>708</v>
      </c>
      <c r="R1413" s="362" t="s">
        <v>708</v>
      </c>
      <c r="S1413" s="360" t="s">
        <v>709</v>
      </c>
      <c r="T1413" s="360">
        <v>1058</v>
      </c>
      <c r="U1413" s="360" t="s">
        <v>480</v>
      </c>
      <c r="V1413" s="360" t="s">
        <v>317</v>
      </c>
      <c r="W1413" s="360">
        <v>1000</v>
      </c>
    </row>
    <row r="1414" spans="1:23">
      <c r="A1414" s="360" t="s">
        <v>1408</v>
      </c>
      <c r="B1414" s="360">
        <v>2013</v>
      </c>
      <c r="C1414" s="360">
        <v>1</v>
      </c>
      <c r="D1414" s="360">
        <v>136642078</v>
      </c>
      <c r="E1414" s="360">
        <v>5014500</v>
      </c>
      <c r="F1414" s="360">
        <v>517000</v>
      </c>
      <c r="G1414" s="360">
        <v>0</v>
      </c>
      <c r="H1414" s="360">
        <v>515600</v>
      </c>
      <c r="I1414" s="360" t="s">
        <v>158</v>
      </c>
      <c r="J1414" s="361">
        <v>558.29</v>
      </c>
      <c r="L1414" s="360">
        <v>4902297284</v>
      </c>
      <c r="P1414" s="360" t="s">
        <v>710</v>
      </c>
      <c r="R1414" s="362" t="s">
        <v>710</v>
      </c>
      <c r="S1414" s="360" t="s">
        <v>711</v>
      </c>
      <c r="T1414" s="360">
        <v>1058</v>
      </c>
      <c r="U1414" s="360" t="s">
        <v>480</v>
      </c>
      <c r="V1414" s="360" t="s">
        <v>317</v>
      </c>
      <c r="W1414" s="360">
        <v>1000</v>
      </c>
    </row>
    <row r="1415" spans="1:23">
      <c r="A1415" s="360" t="s">
        <v>1408</v>
      </c>
      <c r="B1415" s="360">
        <v>2013</v>
      </c>
      <c r="C1415" s="360">
        <v>1</v>
      </c>
      <c r="D1415" s="360">
        <v>136671086</v>
      </c>
      <c r="E1415" s="360">
        <v>5014500</v>
      </c>
      <c r="F1415" s="360">
        <v>517000</v>
      </c>
      <c r="G1415" s="360">
        <v>0</v>
      </c>
      <c r="H1415" s="360">
        <v>515600</v>
      </c>
      <c r="I1415" s="360" t="s">
        <v>158</v>
      </c>
      <c r="J1415" s="361">
        <v>521.07000000000005</v>
      </c>
      <c r="L1415" s="360">
        <v>4902298727</v>
      </c>
      <c r="P1415" s="360" t="s">
        <v>712</v>
      </c>
      <c r="R1415" s="362" t="s">
        <v>712</v>
      </c>
      <c r="S1415" s="360" t="s">
        <v>713</v>
      </c>
      <c r="T1415" s="360">
        <v>1058</v>
      </c>
      <c r="U1415" s="360" t="s">
        <v>480</v>
      </c>
      <c r="V1415" s="360" t="s">
        <v>317</v>
      </c>
      <c r="W1415" s="360">
        <v>1000</v>
      </c>
    </row>
    <row r="1416" spans="1:23">
      <c r="A1416" s="360" t="s">
        <v>1408</v>
      </c>
      <c r="B1416" s="360">
        <v>2013</v>
      </c>
      <c r="C1416" s="360">
        <v>1</v>
      </c>
      <c r="D1416" s="360">
        <v>136321045</v>
      </c>
      <c r="E1416" s="360">
        <v>5014500</v>
      </c>
      <c r="F1416" s="360">
        <v>251</v>
      </c>
      <c r="G1416" s="360">
        <v>0</v>
      </c>
      <c r="H1416" s="360">
        <v>515600</v>
      </c>
      <c r="I1416" s="360" t="s">
        <v>158</v>
      </c>
      <c r="J1416" s="361">
        <v>791.99</v>
      </c>
      <c r="L1416" s="360">
        <v>4902284267</v>
      </c>
      <c r="Q1416" s="360">
        <v>10311</v>
      </c>
      <c r="R1416" s="362">
        <v>10311</v>
      </c>
      <c r="S1416" s="360" t="s">
        <v>714</v>
      </c>
      <c r="T1416" s="360">
        <v>1064</v>
      </c>
      <c r="U1416" s="360" t="s">
        <v>381</v>
      </c>
      <c r="V1416" s="360" t="s">
        <v>317</v>
      </c>
      <c r="W1416" s="360">
        <v>1000</v>
      </c>
    </row>
    <row r="1417" spans="1:23">
      <c r="A1417" s="360" t="s">
        <v>1408</v>
      </c>
      <c r="B1417" s="360">
        <v>2013</v>
      </c>
      <c r="C1417" s="360">
        <v>1</v>
      </c>
      <c r="D1417" s="360">
        <v>136665158</v>
      </c>
      <c r="E1417" s="360">
        <v>5014500</v>
      </c>
      <c r="F1417" s="360">
        <v>251</v>
      </c>
      <c r="G1417" s="360">
        <v>0</v>
      </c>
      <c r="H1417" s="360">
        <v>515600</v>
      </c>
      <c r="I1417" s="360" t="s">
        <v>158</v>
      </c>
      <c r="J1417" s="361">
        <v>469.77</v>
      </c>
      <c r="L1417" s="360">
        <v>4902298459</v>
      </c>
      <c r="Q1417" s="360">
        <v>10311</v>
      </c>
      <c r="R1417" s="362">
        <v>10311</v>
      </c>
      <c r="S1417" s="360" t="s">
        <v>714</v>
      </c>
      <c r="T1417" s="360">
        <v>1064</v>
      </c>
      <c r="U1417" s="360" t="s">
        <v>381</v>
      </c>
      <c r="V1417" s="360" t="s">
        <v>317</v>
      </c>
      <c r="W1417" s="360">
        <v>1000</v>
      </c>
    </row>
    <row r="1418" spans="1:23">
      <c r="A1418" s="360" t="s">
        <v>1408</v>
      </c>
      <c r="B1418" s="360">
        <v>2013</v>
      </c>
      <c r="C1418" s="360">
        <v>1</v>
      </c>
      <c r="D1418" s="360">
        <v>136321047</v>
      </c>
      <c r="E1418" s="360">
        <v>5014500</v>
      </c>
      <c r="F1418" s="360">
        <v>252</v>
      </c>
      <c r="G1418" s="360">
        <v>0</v>
      </c>
      <c r="H1418" s="360">
        <v>515600</v>
      </c>
      <c r="I1418" s="360" t="s">
        <v>158</v>
      </c>
      <c r="J1418" s="361">
        <v>1182.92</v>
      </c>
      <c r="L1418" s="360">
        <v>4902284268</v>
      </c>
      <c r="Q1418" s="360">
        <v>10321</v>
      </c>
      <c r="R1418" s="362">
        <v>10321</v>
      </c>
      <c r="S1418" s="360" t="s">
        <v>715</v>
      </c>
      <c r="T1418" s="360">
        <v>1065</v>
      </c>
      <c r="U1418" s="360" t="s">
        <v>384</v>
      </c>
      <c r="V1418" s="360" t="s">
        <v>317</v>
      </c>
      <c r="W1418" s="360">
        <v>1000</v>
      </c>
    </row>
    <row r="1419" spans="1:23">
      <c r="A1419" s="360" t="s">
        <v>1408</v>
      </c>
      <c r="B1419" s="360">
        <v>2013</v>
      </c>
      <c r="C1419" s="360">
        <v>1</v>
      </c>
      <c r="D1419" s="360">
        <v>136665160</v>
      </c>
      <c r="E1419" s="360">
        <v>5014500</v>
      </c>
      <c r="F1419" s="360">
        <v>252</v>
      </c>
      <c r="G1419" s="360">
        <v>0</v>
      </c>
      <c r="H1419" s="360">
        <v>515600</v>
      </c>
      <c r="I1419" s="360" t="s">
        <v>158</v>
      </c>
      <c r="J1419" s="361">
        <v>704.65</v>
      </c>
      <c r="L1419" s="360">
        <v>4902298461</v>
      </c>
      <c r="Q1419" s="360">
        <v>10321</v>
      </c>
      <c r="R1419" s="362">
        <v>10321</v>
      </c>
      <c r="S1419" s="360" t="s">
        <v>715</v>
      </c>
      <c r="T1419" s="360">
        <v>1065</v>
      </c>
      <c r="U1419" s="360" t="s">
        <v>384</v>
      </c>
      <c r="V1419" s="360" t="s">
        <v>317</v>
      </c>
      <c r="W1419" s="360">
        <v>1000</v>
      </c>
    </row>
    <row r="1420" spans="1:23">
      <c r="A1420" s="360" t="s">
        <v>1408</v>
      </c>
      <c r="B1420" s="360">
        <v>2013</v>
      </c>
      <c r="C1420" s="360">
        <v>1</v>
      </c>
      <c r="D1420" s="360">
        <v>135623179</v>
      </c>
      <c r="E1420" s="360">
        <v>5014500</v>
      </c>
      <c r="F1420" s="360">
        <v>519000</v>
      </c>
      <c r="G1420" s="360">
        <v>0</v>
      </c>
      <c r="H1420" s="360">
        <v>515600</v>
      </c>
      <c r="I1420" s="360" t="s">
        <v>158</v>
      </c>
      <c r="J1420" s="361">
        <v>77816.23</v>
      </c>
      <c r="L1420" s="360">
        <v>4902277913</v>
      </c>
      <c r="Q1420" s="360">
        <v>10558</v>
      </c>
      <c r="R1420" s="362">
        <v>10558</v>
      </c>
      <c r="S1420" s="360" t="s">
        <v>429</v>
      </c>
      <c r="T1420" s="360">
        <v>1079</v>
      </c>
      <c r="U1420" s="360" t="s">
        <v>430</v>
      </c>
      <c r="V1420" s="360" t="s">
        <v>317</v>
      </c>
      <c r="W1420" s="360">
        <v>1000</v>
      </c>
    </row>
    <row r="1421" spans="1:23">
      <c r="A1421" s="360" t="s">
        <v>1408</v>
      </c>
      <c r="B1421" s="360">
        <v>2013</v>
      </c>
      <c r="C1421" s="360">
        <v>1</v>
      </c>
      <c r="D1421" s="360">
        <v>136560561</v>
      </c>
      <c r="E1421" s="360">
        <v>5014500</v>
      </c>
      <c r="F1421" s="360">
        <v>401000</v>
      </c>
      <c r="G1421" s="360">
        <v>0</v>
      </c>
      <c r="H1421" s="360">
        <v>515600</v>
      </c>
      <c r="I1421" s="360" t="s">
        <v>158</v>
      </c>
      <c r="J1421" s="361">
        <v>13519.47</v>
      </c>
      <c r="K1421" s="360" t="s">
        <v>1970</v>
      </c>
      <c r="L1421" s="360">
        <v>122403264</v>
      </c>
      <c r="Q1421" s="360">
        <v>10622</v>
      </c>
      <c r="R1421" s="362">
        <v>10622</v>
      </c>
      <c r="S1421" s="360" t="s">
        <v>431</v>
      </c>
      <c r="T1421" s="360">
        <v>1182</v>
      </c>
      <c r="U1421" s="360" t="s">
        <v>432</v>
      </c>
      <c r="V1421" s="360" t="s">
        <v>317</v>
      </c>
      <c r="W1421" s="360">
        <v>1000</v>
      </c>
    </row>
    <row r="1422" spans="1:23">
      <c r="A1422" s="360" t="s">
        <v>1408</v>
      </c>
      <c r="B1422" s="360">
        <v>2013</v>
      </c>
      <c r="C1422" s="360">
        <v>1</v>
      </c>
      <c r="D1422" s="360">
        <v>136546851</v>
      </c>
      <c r="E1422" s="360">
        <v>5014500</v>
      </c>
      <c r="F1422" s="360">
        <v>244</v>
      </c>
      <c r="G1422" s="360">
        <v>0</v>
      </c>
      <c r="H1422" s="360">
        <v>515600</v>
      </c>
      <c r="I1422" s="360" t="s">
        <v>158</v>
      </c>
      <c r="J1422" s="361">
        <v>35514.14</v>
      </c>
      <c r="K1422" s="360" t="s">
        <v>1971</v>
      </c>
      <c r="L1422" s="360">
        <v>122400967</v>
      </c>
      <c r="Q1422" s="360">
        <v>10630</v>
      </c>
      <c r="R1422" s="362">
        <v>10630</v>
      </c>
      <c r="S1422" s="360" t="s">
        <v>716</v>
      </c>
      <c r="T1422" s="360">
        <v>1103</v>
      </c>
      <c r="U1422" s="360" t="s">
        <v>440</v>
      </c>
      <c r="V1422" s="360" t="s">
        <v>317</v>
      </c>
      <c r="W1422" s="360">
        <v>1000</v>
      </c>
    </row>
    <row r="1423" spans="1:23">
      <c r="A1423" s="360" t="s">
        <v>1408</v>
      </c>
      <c r="B1423" s="360">
        <v>2013</v>
      </c>
      <c r="C1423" s="360">
        <v>1</v>
      </c>
      <c r="D1423" s="360">
        <v>136504769</v>
      </c>
      <c r="E1423" s="360">
        <v>5014500</v>
      </c>
      <c r="F1423" s="360">
        <v>410</v>
      </c>
      <c r="G1423" s="360">
        <v>0</v>
      </c>
      <c r="H1423" s="360">
        <v>515600</v>
      </c>
      <c r="I1423" s="360" t="s">
        <v>158</v>
      </c>
      <c r="J1423" s="361">
        <v>17853.88</v>
      </c>
      <c r="K1423" s="360" t="s">
        <v>1972</v>
      </c>
      <c r="L1423" s="360">
        <v>122394770</v>
      </c>
      <c r="Q1423" s="360">
        <v>10634</v>
      </c>
      <c r="R1423" s="362">
        <v>10634</v>
      </c>
      <c r="S1423" s="360" t="s">
        <v>717</v>
      </c>
      <c r="T1423" s="360">
        <v>1102</v>
      </c>
      <c r="U1423" s="360" t="s">
        <v>443</v>
      </c>
      <c r="V1423" s="360" t="s">
        <v>317</v>
      </c>
      <c r="W1423" s="360">
        <v>1000</v>
      </c>
    </row>
    <row r="1424" spans="1:23">
      <c r="A1424" s="360" t="s">
        <v>1408</v>
      </c>
      <c r="B1424" s="360">
        <v>2013</v>
      </c>
      <c r="C1424" s="360">
        <v>1</v>
      </c>
      <c r="D1424" s="360">
        <v>136698881</v>
      </c>
      <c r="E1424" s="360">
        <v>5014500</v>
      </c>
      <c r="F1424" s="360">
        <v>301</v>
      </c>
      <c r="G1424" s="360">
        <v>0</v>
      </c>
      <c r="H1424" s="360">
        <v>515600</v>
      </c>
      <c r="I1424" s="360" t="s">
        <v>158</v>
      </c>
      <c r="J1424" s="361">
        <v>-2001.95</v>
      </c>
      <c r="K1424" s="360" t="s">
        <v>1973</v>
      </c>
      <c r="L1424" s="360">
        <v>6000023227</v>
      </c>
      <c r="Q1424" s="360">
        <v>13005</v>
      </c>
      <c r="R1424" s="362">
        <v>13005</v>
      </c>
      <c r="S1424" s="360" t="s">
        <v>718</v>
      </c>
      <c r="T1424" s="360">
        <v>1306</v>
      </c>
      <c r="U1424" s="360" t="s">
        <v>719</v>
      </c>
      <c r="V1424" s="360" t="s">
        <v>317</v>
      </c>
      <c r="W1424" s="360">
        <v>1000</v>
      </c>
    </row>
    <row r="1425" spans="1:23">
      <c r="A1425" s="360" t="s">
        <v>1408</v>
      </c>
      <c r="B1425" s="360">
        <v>2013</v>
      </c>
      <c r="C1425" s="360">
        <v>1</v>
      </c>
      <c r="D1425" s="360">
        <v>136698881</v>
      </c>
      <c r="E1425" s="360">
        <v>5014500</v>
      </c>
      <c r="F1425" s="360">
        <v>301</v>
      </c>
      <c r="G1425" s="360">
        <v>0</v>
      </c>
      <c r="H1425" s="360">
        <v>515600</v>
      </c>
      <c r="I1425" s="360" t="s">
        <v>158</v>
      </c>
      <c r="J1425" s="361">
        <v>1853.03</v>
      </c>
      <c r="K1425" s="360" t="s">
        <v>1974</v>
      </c>
      <c r="L1425" s="360">
        <v>6000023227</v>
      </c>
      <c r="Q1425" s="360">
        <v>13005</v>
      </c>
      <c r="R1425" s="362">
        <v>13005</v>
      </c>
      <c r="S1425" s="360" t="s">
        <v>718</v>
      </c>
      <c r="T1425" s="360">
        <v>1306</v>
      </c>
      <c r="U1425" s="360" t="s">
        <v>719</v>
      </c>
      <c r="V1425" s="360" t="s">
        <v>317</v>
      </c>
      <c r="W1425" s="360">
        <v>1000</v>
      </c>
    </row>
    <row r="1426" spans="1:23">
      <c r="A1426" s="360" t="s">
        <v>1408</v>
      </c>
      <c r="B1426" s="360">
        <v>2013</v>
      </c>
      <c r="C1426" s="360">
        <v>1</v>
      </c>
      <c r="D1426" s="360">
        <v>136737276</v>
      </c>
      <c r="E1426" s="360">
        <v>5014500</v>
      </c>
      <c r="F1426" s="360">
        <v>301</v>
      </c>
      <c r="G1426" s="360">
        <v>0</v>
      </c>
      <c r="H1426" s="360">
        <v>515600</v>
      </c>
      <c r="I1426" s="360" t="s">
        <v>158</v>
      </c>
      <c r="J1426" s="361">
        <v>-7281.08</v>
      </c>
      <c r="K1426" s="360" t="s">
        <v>662</v>
      </c>
      <c r="L1426" s="360">
        <v>6000023416</v>
      </c>
      <c r="Q1426" s="360">
        <v>13005</v>
      </c>
      <c r="R1426" s="362">
        <v>13005</v>
      </c>
      <c r="S1426" s="360" t="s">
        <v>718</v>
      </c>
      <c r="T1426" s="360">
        <v>1306</v>
      </c>
      <c r="U1426" s="360" t="s">
        <v>719</v>
      </c>
      <c r="V1426" s="360" t="s">
        <v>317</v>
      </c>
      <c r="W1426" s="360">
        <v>1000</v>
      </c>
    </row>
    <row r="1427" spans="1:23">
      <c r="A1427" s="360" t="s">
        <v>1408</v>
      </c>
      <c r="B1427" s="360">
        <v>2013</v>
      </c>
      <c r="C1427" s="360">
        <v>1</v>
      </c>
      <c r="D1427" s="360">
        <v>136698881</v>
      </c>
      <c r="E1427" s="360">
        <v>5014500</v>
      </c>
      <c r="F1427" s="360">
        <v>302</v>
      </c>
      <c r="G1427" s="360">
        <v>0</v>
      </c>
      <c r="H1427" s="360">
        <v>515600</v>
      </c>
      <c r="I1427" s="360" t="s">
        <v>158</v>
      </c>
      <c r="J1427" s="361">
        <v>-6669.16</v>
      </c>
      <c r="K1427" s="360" t="s">
        <v>1975</v>
      </c>
      <c r="L1427" s="360">
        <v>6000023227</v>
      </c>
      <c r="Q1427" s="360">
        <v>13006</v>
      </c>
      <c r="R1427" s="362">
        <v>13006</v>
      </c>
      <c r="S1427" s="360" t="s">
        <v>720</v>
      </c>
      <c r="T1427" s="360">
        <v>1307</v>
      </c>
      <c r="U1427" s="360" t="s">
        <v>721</v>
      </c>
      <c r="V1427" s="360" t="s">
        <v>317</v>
      </c>
      <c r="W1427" s="360">
        <v>1000</v>
      </c>
    </row>
    <row r="1428" spans="1:23">
      <c r="A1428" s="360" t="s">
        <v>1408</v>
      </c>
      <c r="B1428" s="360">
        <v>2013</v>
      </c>
      <c r="C1428" s="360">
        <v>1</v>
      </c>
      <c r="D1428" s="360">
        <v>136698881</v>
      </c>
      <c r="E1428" s="360">
        <v>5014500</v>
      </c>
      <c r="F1428" s="360">
        <v>302</v>
      </c>
      <c r="G1428" s="360">
        <v>0</v>
      </c>
      <c r="H1428" s="360">
        <v>515600</v>
      </c>
      <c r="I1428" s="360" t="s">
        <v>158</v>
      </c>
      <c r="J1428" s="361">
        <v>-4006.54</v>
      </c>
      <c r="K1428" s="360" t="s">
        <v>1976</v>
      </c>
      <c r="L1428" s="360">
        <v>6000023227</v>
      </c>
      <c r="Q1428" s="360">
        <v>13006</v>
      </c>
      <c r="R1428" s="362">
        <v>13006</v>
      </c>
      <c r="S1428" s="360" t="s">
        <v>720</v>
      </c>
      <c r="T1428" s="360">
        <v>1307</v>
      </c>
      <c r="U1428" s="360" t="s">
        <v>721</v>
      </c>
      <c r="V1428" s="360" t="s">
        <v>317</v>
      </c>
      <c r="W1428" s="360">
        <v>1000</v>
      </c>
    </row>
    <row r="1429" spans="1:23">
      <c r="A1429" s="360" t="s">
        <v>1408</v>
      </c>
      <c r="B1429" s="360">
        <v>2013</v>
      </c>
      <c r="C1429" s="360">
        <v>1</v>
      </c>
      <c r="D1429" s="360">
        <v>136698881</v>
      </c>
      <c r="E1429" s="360">
        <v>5014500</v>
      </c>
      <c r="F1429" s="360">
        <v>302</v>
      </c>
      <c r="G1429" s="360">
        <v>0</v>
      </c>
      <c r="H1429" s="360">
        <v>515600</v>
      </c>
      <c r="I1429" s="360" t="s">
        <v>158</v>
      </c>
      <c r="J1429" s="361">
        <v>10022.790000000001</v>
      </c>
      <c r="K1429" s="360" t="s">
        <v>1977</v>
      </c>
      <c r="L1429" s="360">
        <v>6000023227</v>
      </c>
      <c r="Q1429" s="360">
        <v>13006</v>
      </c>
      <c r="R1429" s="362">
        <v>13006</v>
      </c>
      <c r="S1429" s="360" t="s">
        <v>720</v>
      </c>
      <c r="T1429" s="360">
        <v>1307</v>
      </c>
      <c r="U1429" s="360" t="s">
        <v>721</v>
      </c>
      <c r="V1429" s="360" t="s">
        <v>317</v>
      </c>
      <c r="W1429" s="360">
        <v>1000</v>
      </c>
    </row>
    <row r="1430" spans="1:23">
      <c r="A1430" s="360" t="s">
        <v>1408</v>
      </c>
      <c r="B1430" s="360">
        <v>2013</v>
      </c>
      <c r="C1430" s="360">
        <v>1</v>
      </c>
      <c r="D1430" s="360">
        <v>136737277</v>
      </c>
      <c r="E1430" s="360">
        <v>5014500</v>
      </c>
      <c r="F1430" s="360">
        <v>302</v>
      </c>
      <c r="G1430" s="360">
        <v>0</v>
      </c>
      <c r="H1430" s="360">
        <v>515600</v>
      </c>
      <c r="I1430" s="360" t="s">
        <v>158</v>
      </c>
      <c r="J1430" s="361">
        <v>-15749.49</v>
      </c>
      <c r="K1430" s="360" t="s">
        <v>662</v>
      </c>
      <c r="L1430" s="360">
        <v>6000023417</v>
      </c>
      <c r="Q1430" s="360">
        <v>13006</v>
      </c>
      <c r="R1430" s="362">
        <v>13006</v>
      </c>
      <c r="S1430" s="360" t="s">
        <v>720</v>
      </c>
      <c r="T1430" s="360">
        <v>1307</v>
      </c>
      <c r="U1430" s="360" t="s">
        <v>721</v>
      </c>
      <c r="V1430" s="360" t="s">
        <v>317</v>
      </c>
      <c r="W1430" s="360">
        <v>1000</v>
      </c>
    </row>
    <row r="1431" spans="1:23">
      <c r="A1431" s="360" t="s">
        <v>1408</v>
      </c>
      <c r="B1431" s="360">
        <v>2013</v>
      </c>
      <c r="C1431" s="360">
        <v>1</v>
      </c>
      <c r="D1431" s="360">
        <v>136737280</v>
      </c>
      <c r="E1431" s="360">
        <v>5014500</v>
      </c>
      <c r="F1431" s="360">
        <v>517001</v>
      </c>
      <c r="G1431" s="360">
        <v>0</v>
      </c>
      <c r="H1431" s="360">
        <v>515600</v>
      </c>
      <c r="I1431" s="360" t="s">
        <v>158</v>
      </c>
      <c r="J1431" s="361">
        <v>1799.17</v>
      </c>
      <c r="K1431" s="360" t="s">
        <v>662</v>
      </c>
      <c r="L1431" s="360">
        <v>6000023420</v>
      </c>
      <c r="Q1431" s="360">
        <v>13009</v>
      </c>
      <c r="R1431" s="362">
        <v>13009</v>
      </c>
      <c r="S1431" s="360" t="s">
        <v>722</v>
      </c>
      <c r="T1431" s="360">
        <v>1301</v>
      </c>
      <c r="U1431" s="360" t="s">
        <v>723</v>
      </c>
      <c r="V1431" s="360" t="s">
        <v>317</v>
      </c>
      <c r="W1431" s="360">
        <v>1000</v>
      </c>
    </row>
    <row r="1432" spans="1:23">
      <c r="A1432" s="360" t="s">
        <v>1408</v>
      </c>
      <c r="B1432" s="360">
        <v>2013</v>
      </c>
      <c r="C1432" s="360">
        <v>1</v>
      </c>
      <c r="D1432" s="360">
        <v>136737280</v>
      </c>
      <c r="E1432" s="360">
        <v>5014500</v>
      </c>
      <c r="F1432" s="360">
        <v>517002</v>
      </c>
      <c r="G1432" s="360">
        <v>0</v>
      </c>
      <c r="H1432" s="360">
        <v>515600</v>
      </c>
      <c r="I1432" s="360" t="s">
        <v>158</v>
      </c>
      <c r="J1432" s="361">
        <v>66136.19</v>
      </c>
      <c r="K1432" s="360" t="s">
        <v>662</v>
      </c>
      <c r="L1432" s="360">
        <v>6000023420</v>
      </c>
      <c r="Q1432" s="360">
        <v>13010</v>
      </c>
      <c r="R1432" s="362">
        <v>13010</v>
      </c>
      <c r="S1432" s="360" t="s">
        <v>724</v>
      </c>
      <c r="T1432" s="360">
        <v>1302</v>
      </c>
      <c r="U1432" s="360" t="s">
        <v>725</v>
      </c>
      <c r="V1432" s="360" t="s">
        <v>317</v>
      </c>
      <c r="W1432" s="360">
        <v>1000</v>
      </c>
    </row>
    <row r="1433" spans="1:23">
      <c r="A1433" s="360" t="s">
        <v>1408</v>
      </c>
      <c r="B1433" s="360">
        <v>2013</v>
      </c>
      <c r="C1433" s="360">
        <v>1</v>
      </c>
      <c r="D1433" s="360">
        <v>136737280</v>
      </c>
      <c r="E1433" s="360">
        <v>5014500</v>
      </c>
      <c r="F1433" s="360">
        <v>517003</v>
      </c>
      <c r="G1433" s="360">
        <v>0</v>
      </c>
      <c r="H1433" s="360">
        <v>515600</v>
      </c>
      <c r="I1433" s="360" t="s">
        <v>158</v>
      </c>
      <c r="J1433" s="361">
        <v>-186.1</v>
      </c>
      <c r="K1433" s="360" t="s">
        <v>662</v>
      </c>
      <c r="L1433" s="360">
        <v>6000023420</v>
      </c>
      <c r="Q1433" s="360">
        <v>13011</v>
      </c>
      <c r="R1433" s="362">
        <v>13011</v>
      </c>
      <c r="S1433" s="360" t="s">
        <v>726</v>
      </c>
      <c r="T1433" s="360">
        <v>1303</v>
      </c>
      <c r="U1433" s="360" t="s">
        <v>727</v>
      </c>
      <c r="V1433" s="360" t="s">
        <v>317</v>
      </c>
      <c r="W1433" s="360">
        <v>1000</v>
      </c>
    </row>
    <row r="1434" spans="1:23">
      <c r="A1434" s="360" t="s">
        <v>1408</v>
      </c>
      <c r="B1434" s="360">
        <v>2013</v>
      </c>
      <c r="C1434" s="360">
        <v>1</v>
      </c>
      <c r="D1434" s="360">
        <v>136737280</v>
      </c>
      <c r="E1434" s="360">
        <v>5014500</v>
      </c>
      <c r="F1434" s="360">
        <v>517004</v>
      </c>
      <c r="G1434" s="360">
        <v>0</v>
      </c>
      <c r="H1434" s="360">
        <v>515600</v>
      </c>
      <c r="I1434" s="360" t="s">
        <v>158</v>
      </c>
      <c r="J1434" s="361">
        <v>-173.69</v>
      </c>
      <c r="K1434" s="360" t="s">
        <v>662</v>
      </c>
      <c r="L1434" s="360">
        <v>6000023420</v>
      </c>
      <c r="Q1434" s="360">
        <v>13012</v>
      </c>
      <c r="R1434" s="362">
        <v>13012</v>
      </c>
      <c r="S1434" s="360" t="s">
        <v>728</v>
      </c>
      <c r="T1434" s="360">
        <v>1304</v>
      </c>
      <c r="U1434" s="360" t="s">
        <v>729</v>
      </c>
      <c r="V1434" s="360" t="s">
        <v>317</v>
      </c>
      <c r="W1434" s="360">
        <v>1000</v>
      </c>
    </row>
    <row r="1435" spans="1:23">
      <c r="A1435" s="360" t="s">
        <v>1408</v>
      </c>
      <c r="B1435" s="360">
        <v>2013</v>
      </c>
      <c r="C1435" s="360">
        <v>1</v>
      </c>
      <c r="D1435" s="360">
        <v>136737288</v>
      </c>
      <c r="E1435" s="360">
        <v>5014500</v>
      </c>
      <c r="F1435" s="360">
        <v>519000</v>
      </c>
      <c r="G1435" s="360">
        <v>0</v>
      </c>
      <c r="H1435" s="360">
        <v>515600</v>
      </c>
      <c r="I1435" s="360" t="s">
        <v>158</v>
      </c>
      <c r="J1435" s="361">
        <v>-15563.25</v>
      </c>
      <c r="K1435" s="360" t="s">
        <v>662</v>
      </c>
      <c r="L1435" s="360">
        <v>6000023428</v>
      </c>
      <c r="Q1435" s="360">
        <v>13014</v>
      </c>
      <c r="R1435" s="362">
        <v>13014</v>
      </c>
      <c r="S1435" s="360" t="s">
        <v>730</v>
      </c>
      <c r="T1435" s="360">
        <v>1310</v>
      </c>
      <c r="U1435" s="360" t="s">
        <v>731</v>
      </c>
      <c r="V1435" s="360" t="s">
        <v>317</v>
      </c>
      <c r="W1435" s="360">
        <v>1000</v>
      </c>
    </row>
    <row r="1436" spans="1:23">
      <c r="A1436" s="360" t="s">
        <v>1408</v>
      </c>
      <c r="B1436" s="360">
        <v>2013</v>
      </c>
      <c r="C1436" s="360">
        <v>1</v>
      </c>
      <c r="D1436" s="360">
        <v>136692575</v>
      </c>
      <c r="E1436" s="360">
        <v>5014500</v>
      </c>
      <c r="F1436" s="360">
        <v>1</v>
      </c>
      <c r="G1436" s="360">
        <v>0</v>
      </c>
      <c r="H1436" s="360">
        <v>516930</v>
      </c>
      <c r="I1436" s="360" t="s">
        <v>732</v>
      </c>
      <c r="J1436" s="361">
        <v>-1120.9100000000001</v>
      </c>
      <c r="K1436" s="360" t="s">
        <v>487</v>
      </c>
      <c r="L1436" s="360">
        <v>122418405</v>
      </c>
      <c r="Q1436" s="360">
        <v>13203</v>
      </c>
      <c r="R1436" s="362">
        <v>13203</v>
      </c>
      <c r="S1436" s="360" t="s">
        <v>455</v>
      </c>
      <c r="T1436" s="360">
        <v>1423</v>
      </c>
      <c r="U1436" s="360" t="s">
        <v>368</v>
      </c>
      <c r="V1436" s="360" t="s">
        <v>369</v>
      </c>
      <c r="W1436" s="360">
        <v>1000</v>
      </c>
    </row>
    <row r="1437" spans="1:23">
      <c r="A1437" s="360" t="s">
        <v>1408</v>
      </c>
      <c r="B1437" s="360">
        <v>2013</v>
      </c>
      <c r="C1437" s="360">
        <v>1</v>
      </c>
      <c r="D1437" s="360">
        <v>136699404</v>
      </c>
      <c r="E1437" s="360">
        <v>5014500</v>
      </c>
      <c r="F1437" s="360">
        <v>1</v>
      </c>
      <c r="G1437" s="360">
        <v>0</v>
      </c>
      <c r="H1437" s="360">
        <v>516930</v>
      </c>
      <c r="I1437" s="360" t="s">
        <v>732</v>
      </c>
      <c r="J1437" s="361">
        <v>1120.9100000000001</v>
      </c>
      <c r="K1437" s="360" t="s">
        <v>1859</v>
      </c>
      <c r="L1437" s="360">
        <v>1800077850</v>
      </c>
      <c r="Q1437" s="360">
        <v>13203</v>
      </c>
      <c r="R1437" s="362">
        <v>13203</v>
      </c>
      <c r="S1437" s="360" t="s">
        <v>455</v>
      </c>
      <c r="T1437" s="360">
        <v>1423</v>
      </c>
      <c r="U1437" s="360" t="s">
        <v>368</v>
      </c>
      <c r="V1437" s="360" t="s">
        <v>369</v>
      </c>
      <c r="W1437" s="360">
        <v>1000</v>
      </c>
    </row>
    <row r="1438" spans="1:23">
      <c r="A1438" s="360" t="s">
        <v>1408</v>
      </c>
      <c r="B1438" s="360">
        <v>2013</v>
      </c>
      <c r="C1438" s="360">
        <v>1</v>
      </c>
      <c r="D1438" s="360">
        <v>136212968</v>
      </c>
      <c r="E1438" s="360">
        <v>5015000</v>
      </c>
      <c r="F1438" s="360">
        <v>517000</v>
      </c>
      <c r="G1438" s="360">
        <v>0</v>
      </c>
      <c r="H1438" s="360">
        <v>530190</v>
      </c>
      <c r="I1438" s="360" t="s">
        <v>143</v>
      </c>
      <c r="J1438" s="361">
        <v>-1100</v>
      </c>
      <c r="K1438" s="360" t="s">
        <v>733</v>
      </c>
      <c r="L1438" s="360">
        <v>122361114</v>
      </c>
      <c r="P1438" s="360">
        <v>25937345</v>
      </c>
      <c r="R1438" s="362">
        <v>25937345</v>
      </c>
      <c r="S1438" s="360" t="s">
        <v>734</v>
      </c>
      <c r="T1438" s="360">
        <v>1058</v>
      </c>
      <c r="U1438" s="360" t="s">
        <v>480</v>
      </c>
      <c r="V1438" s="360" t="s">
        <v>317</v>
      </c>
      <c r="W1438" s="360">
        <v>1000</v>
      </c>
    </row>
    <row r="1439" spans="1:23">
      <c r="A1439" s="360" t="s">
        <v>1408</v>
      </c>
      <c r="B1439" s="360">
        <v>2013</v>
      </c>
      <c r="C1439" s="360">
        <v>1</v>
      </c>
      <c r="D1439" s="360">
        <v>136699188</v>
      </c>
      <c r="E1439" s="360">
        <v>5015000</v>
      </c>
      <c r="F1439" s="360">
        <v>517000</v>
      </c>
      <c r="G1439" s="360">
        <v>0</v>
      </c>
      <c r="H1439" s="360">
        <v>530190</v>
      </c>
      <c r="I1439" s="360" t="s">
        <v>143</v>
      </c>
      <c r="J1439" s="361">
        <v>1100</v>
      </c>
      <c r="K1439" s="360" t="s">
        <v>733</v>
      </c>
      <c r="L1439" s="360">
        <v>122423838</v>
      </c>
      <c r="P1439" s="360">
        <v>25937345</v>
      </c>
      <c r="R1439" s="362">
        <v>25937345</v>
      </c>
      <c r="S1439" s="360" t="s">
        <v>734</v>
      </c>
      <c r="T1439" s="360">
        <v>1058</v>
      </c>
      <c r="U1439" s="360" t="s">
        <v>480</v>
      </c>
      <c r="V1439" s="360" t="s">
        <v>317</v>
      </c>
      <c r="W1439" s="360">
        <v>1000</v>
      </c>
    </row>
    <row r="1440" spans="1:23">
      <c r="A1440" s="360" t="s">
        <v>1408</v>
      </c>
      <c r="B1440" s="360">
        <v>2013</v>
      </c>
      <c r="C1440" s="360">
        <v>1</v>
      </c>
      <c r="D1440" s="360">
        <v>136212968</v>
      </c>
      <c r="E1440" s="360">
        <v>5015000</v>
      </c>
      <c r="F1440" s="360">
        <v>517000</v>
      </c>
      <c r="G1440" s="360">
        <v>0</v>
      </c>
      <c r="H1440" s="360">
        <v>530190</v>
      </c>
      <c r="I1440" s="360" t="s">
        <v>143</v>
      </c>
      <c r="J1440" s="361">
        <v>-6500</v>
      </c>
      <c r="K1440" s="360" t="s">
        <v>735</v>
      </c>
      <c r="L1440" s="360">
        <v>122361114</v>
      </c>
      <c r="P1440" s="360">
        <v>25950324</v>
      </c>
      <c r="R1440" s="362">
        <v>25950324</v>
      </c>
      <c r="S1440" s="360" t="s">
        <v>736</v>
      </c>
      <c r="T1440" s="360">
        <v>1058</v>
      </c>
      <c r="U1440" s="360" t="s">
        <v>480</v>
      </c>
      <c r="V1440" s="360" t="s">
        <v>317</v>
      </c>
      <c r="W1440" s="360">
        <v>1000</v>
      </c>
    </row>
    <row r="1441" spans="1:23">
      <c r="A1441" s="360" t="s">
        <v>1408</v>
      </c>
      <c r="B1441" s="360">
        <v>2013</v>
      </c>
      <c r="C1441" s="360">
        <v>1</v>
      </c>
      <c r="D1441" s="360">
        <v>136699188</v>
      </c>
      <c r="E1441" s="360">
        <v>5015000</v>
      </c>
      <c r="F1441" s="360">
        <v>517000</v>
      </c>
      <c r="G1441" s="360">
        <v>0</v>
      </c>
      <c r="H1441" s="360">
        <v>530190</v>
      </c>
      <c r="I1441" s="360" t="s">
        <v>143</v>
      </c>
      <c r="J1441" s="361">
        <v>6500</v>
      </c>
      <c r="K1441" s="360" t="s">
        <v>735</v>
      </c>
      <c r="L1441" s="360">
        <v>122423838</v>
      </c>
      <c r="P1441" s="360">
        <v>25950324</v>
      </c>
      <c r="R1441" s="362">
        <v>25950324</v>
      </c>
      <c r="S1441" s="360" t="s">
        <v>736</v>
      </c>
      <c r="T1441" s="360">
        <v>1058</v>
      </c>
      <c r="U1441" s="360" t="s">
        <v>480</v>
      </c>
      <c r="V1441" s="360" t="s">
        <v>317</v>
      </c>
      <c r="W1441" s="360">
        <v>1000</v>
      </c>
    </row>
    <row r="1442" spans="1:23">
      <c r="A1442" s="360" t="s">
        <v>1408</v>
      </c>
      <c r="B1442" s="360">
        <v>2013</v>
      </c>
      <c r="C1442" s="360">
        <v>1</v>
      </c>
      <c r="D1442" s="360">
        <v>136212968</v>
      </c>
      <c r="E1442" s="360">
        <v>5015000</v>
      </c>
      <c r="F1442" s="360">
        <v>517000</v>
      </c>
      <c r="G1442" s="360">
        <v>0</v>
      </c>
      <c r="H1442" s="360">
        <v>530190</v>
      </c>
      <c r="I1442" s="360" t="s">
        <v>143</v>
      </c>
      <c r="J1442" s="361">
        <v>-9000</v>
      </c>
      <c r="K1442" s="360" t="s">
        <v>739</v>
      </c>
      <c r="L1442" s="360">
        <v>122361114</v>
      </c>
      <c r="P1442" s="360">
        <v>25950868</v>
      </c>
      <c r="R1442" s="362">
        <v>25950868</v>
      </c>
      <c r="S1442" s="360" t="s">
        <v>738</v>
      </c>
      <c r="T1442" s="360">
        <v>1058</v>
      </c>
      <c r="U1442" s="360" t="s">
        <v>480</v>
      </c>
      <c r="V1442" s="360" t="s">
        <v>317</v>
      </c>
      <c r="W1442" s="360">
        <v>1000</v>
      </c>
    </row>
    <row r="1443" spans="1:23">
      <c r="A1443" s="360" t="s">
        <v>1408</v>
      </c>
      <c r="B1443" s="360">
        <v>2013</v>
      </c>
      <c r="C1443" s="360">
        <v>1</v>
      </c>
      <c r="D1443" s="360">
        <v>136212968</v>
      </c>
      <c r="E1443" s="360">
        <v>5015000</v>
      </c>
      <c r="F1443" s="360">
        <v>517000</v>
      </c>
      <c r="G1443" s="360">
        <v>0</v>
      </c>
      <c r="H1443" s="360">
        <v>530190</v>
      </c>
      <c r="I1443" s="360" t="s">
        <v>143</v>
      </c>
      <c r="J1443" s="361">
        <v>-3500</v>
      </c>
      <c r="K1443" s="360" t="s">
        <v>737</v>
      </c>
      <c r="L1443" s="360">
        <v>122361114</v>
      </c>
      <c r="P1443" s="360">
        <v>25950868</v>
      </c>
      <c r="R1443" s="362">
        <v>25950868</v>
      </c>
      <c r="S1443" s="360" t="s">
        <v>738</v>
      </c>
      <c r="T1443" s="360">
        <v>1058</v>
      </c>
      <c r="U1443" s="360" t="s">
        <v>480</v>
      </c>
      <c r="V1443" s="360" t="s">
        <v>317</v>
      </c>
      <c r="W1443" s="360">
        <v>1000</v>
      </c>
    </row>
    <row r="1444" spans="1:23">
      <c r="A1444" s="360" t="s">
        <v>1408</v>
      </c>
      <c r="B1444" s="360">
        <v>2013</v>
      </c>
      <c r="C1444" s="360">
        <v>1</v>
      </c>
      <c r="D1444" s="360">
        <v>136212968</v>
      </c>
      <c r="E1444" s="360">
        <v>5015000</v>
      </c>
      <c r="F1444" s="360">
        <v>517000</v>
      </c>
      <c r="G1444" s="360">
        <v>0</v>
      </c>
      <c r="H1444" s="360">
        <v>530190</v>
      </c>
      <c r="I1444" s="360" t="s">
        <v>143</v>
      </c>
      <c r="J1444" s="361">
        <v>-9000</v>
      </c>
      <c r="K1444" s="360" t="s">
        <v>740</v>
      </c>
      <c r="L1444" s="360">
        <v>122361114</v>
      </c>
      <c r="P1444" s="360">
        <v>25950868</v>
      </c>
      <c r="R1444" s="362">
        <v>25950868</v>
      </c>
      <c r="S1444" s="360" t="s">
        <v>738</v>
      </c>
      <c r="T1444" s="360">
        <v>1058</v>
      </c>
      <c r="U1444" s="360" t="s">
        <v>480</v>
      </c>
      <c r="V1444" s="360" t="s">
        <v>317</v>
      </c>
      <c r="W1444" s="360">
        <v>1000</v>
      </c>
    </row>
    <row r="1445" spans="1:23">
      <c r="A1445" s="360" t="s">
        <v>1408</v>
      </c>
      <c r="B1445" s="360">
        <v>2013</v>
      </c>
      <c r="C1445" s="360">
        <v>1</v>
      </c>
      <c r="D1445" s="360">
        <v>136699188</v>
      </c>
      <c r="E1445" s="360">
        <v>5015000</v>
      </c>
      <c r="F1445" s="360">
        <v>517000</v>
      </c>
      <c r="G1445" s="360">
        <v>0</v>
      </c>
      <c r="H1445" s="360">
        <v>530190</v>
      </c>
      <c r="I1445" s="360" t="s">
        <v>143</v>
      </c>
      <c r="J1445" s="361">
        <v>3500</v>
      </c>
      <c r="K1445" s="360" t="s">
        <v>737</v>
      </c>
      <c r="L1445" s="360">
        <v>122423838</v>
      </c>
      <c r="P1445" s="360">
        <v>25950868</v>
      </c>
      <c r="R1445" s="362">
        <v>25950868</v>
      </c>
      <c r="S1445" s="360" t="s">
        <v>738</v>
      </c>
      <c r="T1445" s="360">
        <v>1058</v>
      </c>
      <c r="U1445" s="360" t="s">
        <v>480</v>
      </c>
      <c r="V1445" s="360" t="s">
        <v>317</v>
      </c>
      <c r="W1445" s="360">
        <v>1000</v>
      </c>
    </row>
    <row r="1446" spans="1:23">
      <c r="A1446" s="360" t="s">
        <v>1408</v>
      </c>
      <c r="B1446" s="360">
        <v>2013</v>
      </c>
      <c r="C1446" s="360">
        <v>1</v>
      </c>
      <c r="D1446" s="360">
        <v>136699188</v>
      </c>
      <c r="E1446" s="360">
        <v>5015000</v>
      </c>
      <c r="F1446" s="360">
        <v>517000</v>
      </c>
      <c r="G1446" s="360">
        <v>0</v>
      </c>
      <c r="H1446" s="360">
        <v>530190</v>
      </c>
      <c r="I1446" s="360" t="s">
        <v>143</v>
      </c>
      <c r="J1446" s="361">
        <v>9000</v>
      </c>
      <c r="K1446" s="360" t="s">
        <v>740</v>
      </c>
      <c r="L1446" s="360">
        <v>122423838</v>
      </c>
      <c r="P1446" s="360">
        <v>25950868</v>
      </c>
      <c r="R1446" s="362">
        <v>25950868</v>
      </c>
      <c r="S1446" s="360" t="s">
        <v>738</v>
      </c>
      <c r="T1446" s="360">
        <v>1058</v>
      </c>
      <c r="U1446" s="360" t="s">
        <v>480</v>
      </c>
      <c r="V1446" s="360" t="s">
        <v>317</v>
      </c>
      <c r="W1446" s="360">
        <v>1000</v>
      </c>
    </row>
    <row r="1447" spans="1:23">
      <c r="A1447" s="360" t="s">
        <v>1408</v>
      </c>
      <c r="B1447" s="360">
        <v>2013</v>
      </c>
      <c r="C1447" s="360">
        <v>1</v>
      </c>
      <c r="D1447" s="360">
        <v>136699188</v>
      </c>
      <c r="E1447" s="360">
        <v>5015000</v>
      </c>
      <c r="F1447" s="360">
        <v>517000</v>
      </c>
      <c r="G1447" s="360">
        <v>0</v>
      </c>
      <c r="H1447" s="360">
        <v>530190</v>
      </c>
      <c r="I1447" s="360" t="s">
        <v>143</v>
      </c>
      <c r="J1447" s="361">
        <v>9000</v>
      </c>
      <c r="K1447" s="360" t="s">
        <v>739</v>
      </c>
      <c r="L1447" s="360">
        <v>122423838</v>
      </c>
      <c r="P1447" s="360">
        <v>25950868</v>
      </c>
      <c r="R1447" s="362">
        <v>25950868</v>
      </c>
      <c r="S1447" s="360" t="s">
        <v>738</v>
      </c>
      <c r="T1447" s="360">
        <v>1058</v>
      </c>
      <c r="U1447" s="360" t="s">
        <v>480</v>
      </c>
      <c r="V1447" s="360" t="s">
        <v>317</v>
      </c>
      <c r="W1447" s="360">
        <v>1000</v>
      </c>
    </row>
    <row r="1448" spans="1:23">
      <c r="A1448" s="360" t="s">
        <v>1408</v>
      </c>
      <c r="B1448" s="360">
        <v>2013</v>
      </c>
      <c r="C1448" s="360">
        <v>1</v>
      </c>
      <c r="D1448" s="360">
        <v>136212968</v>
      </c>
      <c r="E1448" s="360">
        <v>5015000</v>
      </c>
      <c r="F1448" s="360">
        <v>517000</v>
      </c>
      <c r="G1448" s="360">
        <v>0</v>
      </c>
      <c r="H1448" s="360">
        <v>530190</v>
      </c>
      <c r="I1448" s="360" t="s">
        <v>143</v>
      </c>
      <c r="J1448" s="361">
        <v>-2525.5</v>
      </c>
      <c r="K1448" s="360" t="s">
        <v>741</v>
      </c>
      <c r="L1448" s="360">
        <v>122361114</v>
      </c>
      <c r="P1448" s="360">
        <v>25966134</v>
      </c>
      <c r="R1448" s="362">
        <v>25966134</v>
      </c>
      <c r="S1448" s="360" t="s">
        <v>742</v>
      </c>
      <c r="T1448" s="360">
        <v>1058</v>
      </c>
      <c r="U1448" s="360" t="s">
        <v>480</v>
      </c>
      <c r="V1448" s="360" t="s">
        <v>317</v>
      </c>
      <c r="W1448" s="360">
        <v>1000</v>
      </c>
    </row>
    <row r="1449" spans="1:23">
      <c r="A1449" s="360" t="s">
        <v>1408</v>
      </c>
      <c r="B1449" s="360">
        <v>2013</v>
      </c>
      <c r="C1449" s="360">
        <v>1</v>
      </c>
      <c r="D1449" s="360">
        <v>136699188</v>
      </c>
      <c r="E1449" s="360">
        <v>5015000</v>
      </c>
      <c r="F1449" s="360">
        <v>517000</v>
      </c>
      <c r="G1449" s="360">
        <v>0</v>
      </c>
      <c r="H1449" s="360">
        <v>530190</v>
      </c>
      <c r="I1449" s="360" t="s">
        <v>143</v>
      </c>
      <c r="J1449" s="361">
        <v>2525.5</v>
      </c>
      <c r="K1449" s="360" t="s">
        <v>741</v>
      </c>
      <c r="L1449" s="360">
        <v>122423838</v>
      </c>
      <c r="P1449" s="360">
        <v>25966134</v>
      </c>
      <c r="R1449" s="362">
        <v>25966134</v>
      </c>
      <c r="S1449" s="360" t="s">
        <v>742</v>
      </c>
      <c r="T1449" s="360">
        <v>1058</v>
      </c>
      <c r="U1449" s="360" t="s">
        <v>480</v>
      </c>
      <c r="V1449" s="360" t="s">
        <v>317</v>
      </c>
      <c r="W1449" s="360">
        <v>1000</v>
      </c>
    </row>
    <row r="1450" spans="1:23">
      <c r="A1450" s="360" t="s">
        <v>1408</v>
      </c>
      <c r="B1450" s="360">
        <v>2013</v>
      </c>
      <c r="C1450" s="360">
        <v>1</v>
      </c>
      <c r="D1450" s="360">
        <v>136212968</v>
      </c>
      <c r="E1450" s="360">
        <v>5015000</v>
      </c>
      <c r="F1450" s="360">
        <v>517000</v>
      </c>
      <c r="G1450" s="360">
        <v>0</v>
      </c>
      <c r="H1450" s="360">
        <v>530190</v>
      </c>
      <c r="I1450" s="360" t="s">
        <v>143</v>
      </c>
      <c r="J1450" s="361">
        <v>-1500</v>
      </c>
      <c r="K1450" s="360" t="s">
        <v>743</v>
      </c>
      <c r="L1450" s="360">
        <v>122361114</v>
      </c>
      <c r="P1450" s="360">
        <v>25966892</v>
      </c>
      <c r="R1450" s="362">
        <v>25966892</v>
      </c>
      <c r="S1450" s="360" t="s">
        <v>744</v>
      </c>
      <c r="T1450" s="360">
        <v>1058</v>
      </c>
      <c r="U1450" s="360" t="s">
        <v>480</v>
      </c>
      <c r="V1450" s="360" t="s">
        <v>317</v>
      </c>
      <c r="W1450" s="360">
        <v>1000</v>
      </c>
    </row>
    <row r="1451" spans="1:23">
      <c r="A1451" s="360" t="s">
        <v>1408</v>
      </c>
      <c r="B1451" s="360">
        <v>2013</v>
      </c>
      <c r="C1451" s="360">
        <v>1</v>
      </c>
      <c r="D1451" s="360">
        <v>136699188</v>
      </c>
      <c r="E1451" s="360">
        <v>5015000</v>
      </c>
      <c r="F1451" s="360">
        <v>517000</v>
      </c>
      <c r="G1451" s="360">
        <v>0</v>
      </c>
      <c r="H1451" s="360">
        <v>530190</v>
      </c>
      <c r="I1451" s="360" t="s">
        <v>143</v>
      </c>
      <c r="J1451" s="361">
        <v>1500</v>
      </c>
      <c r="K1451" s="360" t="s">
        <v>743</v>
      </c>
      <c r="L1451" s="360">
        <v>122423838</v>
      </c>
      <c r="P1451" s="360">
        <v>25966892</v>
      </c>
      <c r="R1451" s="362">
        <v>25966892</v>
      </c>
      <c r="S1451" s="360" t="s">
        <v>744</v>
      </c>
      <c r="T1451" s="360">
        <v>1058</v>
      </c>
      <c r="U1451" s="360" t="s">
        <v>480</v>
      </c>
      <c r="V1451" s="360" t="s">
        <v>317</v>
      </c>
      <c r="W1451" s="360">
        <v>1000</v>
      </c>
    </row>
    <row r="1452" spans="1:23">
      <c r="A1452" s="360" t="s">
        <v>1408</v>
      </c>
      <c r="B1452" s="360">
        <v>2013</v>
      </c>
      <c r="C1452" s="360">
        <v>1</v>
      </c>
      <c r="D1452" s="360">
        <v>136212968</v>
      </c>
      <c r="E1452" s="360">
        <v>5015000</v>
      </c>
      <c r="F1452" s="360">
        <v>517000</v>
      </c>
      <c r="G1452" s="360">
        <v>0</v>
      </c>
      <c r="H1452" s="360">
        <v>530190</v>
      </c>
      <c r="I1452" s="360" t="s">
        <v>143</v>
      </c>
      <c r="J1452" s="361">
        <v>-5850</v>
      </c>
      <c r="K1452" s="360" t="s">
        <v>745</v>
      </c>
      <c r="L1452" s="360">
        <v>122361114</v>
      </c>
      <c r="P1452" s="360">
        <v>25983648</v>
      </c>
      <c r="R1452" s="362">
        <v>25983648</v>
      </c>
      <c r="S1452" s="360" t="s">
        <v>746</v>
      </c>
      <c r="T1452" s="360">
        <v>1058</v>
      </c>
      <c r="U1452" s="360" t="s">
        <v>480</v>
      </c>
      <c r="V1452" s="360" t="s">
        <v>317</v>
      </c>
      <c r="W1452" s="360">
        <v>1000</v>
      </c>
    </row>
    <row r="1453" spans="1:23">
      <c r="A1453" s="360" t="s">
        <v>1408</v>
      </c>
      <c r="B1453" s="360">
        <v>2013</v>
      </c>
      <c r="C1453" s="360">
        <v>1</v>
      </c>
      <c r="D1453" s="360">
        <v>136699188</v>
      </c>
      <c r="E1453" s="360">
        <v>5015000</v>
      </c>
      <c r="F1453" s="360">
        <v>517000</v>
      </c>
      <c r="G1453" s="360">
        <v>0</v>
      </c>
      <c r="H1453" s="360">
        <v>530190</v>
      </c>
      <c r="I1453" s="360" t="s">
        <v>143</v>
      </c>
      <c r="J1453" s="361">
        <v>5850</v>
      </c>
      <c r="K1453" s="360" t="s">
        <v>745</v>
      </c>
      <c r="L1453" s="360">
        <v>122423838</v>
      </c>
      <c r="P1453" s="360">
        <v>25983648</v>
      </c>
      <c r="R1453" s="362">
        <v>25983648</v>
      </c>
      <c r="S1453" s="360" t="s">
        <v>746</v>
      </c>
      <c r="T1453" s="360">
        <v>1058</v>
      </c>
      <c r="U1453" s="360" t="s">
        <v>480</v>
      </c>
      <c r="V1453" s="360" t="s">
        <v>317</v>
      </c>
      <c r="W1453" s="360">
        <v>1000</v>
      </c>
    </row>
    <row r="1454" spans="1:23">
      <c r="A1454" s="360" t="s">
        <v>1408</v>
      </c>
      <c r="B1454" s="360">
        <v>2013</v>
      </c>
      <c r="C1454" s="360">
        <v>1</v>
      </c>
      <c r="D1454" s="360">
        <v>136212968</v>
      </c>
      <c r="E1454" s="360">
        <v>5015000</v>
      </c>
      <c r="F1454" s="360">
        <v>517000</v>
      </c>
      <c r="G1454" s="360">
        <v>0</v>
      </c>
      <c r="H1454" s="360">
        <v>530190</v>
      </c>
      <c r="I1454" s="360" t="s">
        <v>143</v>
      </c>
      <c r="J1454" s="361">
        <v>-3250</v>
      </c>
      <c r="K1454" s="360" t="s">
        <v>748</v>
      </c>
      <c r="L1454" s="360">
        <v>122361114</v>
      </c>
      <c r="P1454" s="360">
        <v>25983650</v>
      </c>
      <c r="R1454" s="362">
        <v>25983650</v>
      </c>
      <c r="S1454" s="360" t="s">
        <v>747</v>
      </c>
      <c r="T1454" s="360">
        <v>1058</v>
      </c>
      <c r="U1454" s="360" t="s">
        <v>480</v>
      </c>
      <c r="V1454" s="360" t="s">
        <v>317</v>
      </c>
      <c r="W1454" s="360">
        <v>1000</v>
      </c>
    </row>
    <row r="1455" spans="1:23">
      <c r="A1455" s="360" t="s">
        <v>1408</v>
      </c>
      <c r="B1455" s="360">
        <v>2013</v>
      </c>
      <c r="C1455" s="360">
        <v>1</v>
      </c>
      <c r="D1455" s="360">
        <v>136699188</v>
      </c>
      <c r="E1455" s="360">
        <v>5015000</v>
      </c>
      <c r="F1455" s="360">
        <v>517000</v>
      </c>
      <c r="G1455" s="360">
        <v>0</v>
      </c>
      <c r="H1455" s="360">
        <v>530190</v>
      </c>
      <c r="I1455" s="360" t="s">
        <v>143</v>
      </c>
      <c r="J1455" s="361">
        <v>3250</v>
      </c>
      <c r="K1455" s="360" t="s">
        <v>748</v>
      </c>
      <c r="L1455" s="360">
        <v>122423838</v>
      </c>
      <c r="P1455" s="360">
        <v>25983650</v>
      </c>
      <c r="R1455" s="362">
        <v>25983650</v>
      </c>
      <c r="S1455" s="360" t="s">
        <v>747</v>
      </c>
      <c r="T1455" s="360">
        <v>1058</v>
      </c>
      <c r="U1455" s="360" t="s">
        <v>480</v>
      </c>
      <c r="V1455" s="360" t="s">
        <v>317</v>
      </c>
      <c r="W1455" s="360">
        <v>1000</v>
      </c>
    </row>
    <row r="1456" spans="1:23">
      <c r="A1456" s="360" t="s">
        <v>1408</v>
      </c>
      <c r="B1456" s="360">
        <v>2013</v>
      </c>
      <c r="C1456" s="360">
        <v>1</v>
      </c>
      <c r="D1456" s="360">
        <v>136212968</v>
      </c>
      <c r="E1456" s="360">
        <v>5015000</v>
      </c>
      <c r="F1456" s="360">
        <v>517000</v>
      </c>
      <c r="G1456" s="360">
        <v>0</v>
      </c>
      <c r="H1456" s="360">
        <v>530190</v>
      </c>
      <c r="I1456" s="360" t="s">
        <v>143</v>
      </c>
      <c r="J1456" s="361">
        <v>-3906.36</v>
      </c>
      <c r="K1456" s="360" t="s">
        <v>749</v>
      </c>
      <c r="L1456" s="360">
        <v>122361114</v>
      </c>
      <c r="P1456" s="360">
        <v>25988932</v>
      </c>
      <c r="R1456" s="362">
        <v>25988932</v>
      </c>
      <c r="S1456" s="360" t="s">
        <v>750</v>
      </c>
      <c r="T1456" s="360">
        <v>1058</v>
      </c>
      <c r="U1456" s="360" t="s">
        <v>480</v>
      </c>
      <c r="V1456" s="360" t="s">
        <v>317</v>
      </c>
      <c r="W1456" s="360">
        <v>1000</v>
      </c>
    </row>
    <row r="1457" spans="1:23">
      <c r="A1457" s="360" t="s">
        <v>1408</v>
      </c>
      <c r="B1457" s="360">
        <v>2013</v>
      </c>
      <c r="C1457" s="360">
        <v>1</v>
      </c>
      <c r="D1457" s="360">
        <v>136699188</v>
      </c>
      <c r="E1457" s="360">
        <v>5015000</v>
      </c>
      <c r="F1457" s="360">
        <v>517000</v>
      </c>
      <c r="G1457" s="360">
        <v>0</v>
      </c>
      <c r="H1457" s="360">
        <v>530190</v>
      </c>
      <c r="I1457" s="360" t="s">
        <v>143</v>
      </c>
      <c r="J1457" s="361">
        <v>3906.36</v>
      </c>
      <c r="K1457" s="360" t="s">
        <v>749</v>
      </c>
      <c r="L1457" s="360">
        <v>122423838</v>
      </c>
      <c r="P1457" s="360">
        <v>25988932</v>
      </c>
      <c r="R1457" s="362">
        <v>25988932</v>
      </c>
      <c r="S1457" s="360" t="s">
        <v>750</v>
      </c>
      <c r="T1457" s="360">
        <v>1058</v>
      </c>
      <c r="U1457" s="360" t="s">
        <v>480</v>
      </c>
      <c r="V1457" s="360" t="s">
        <v>317</v>
      </c>
      <c r="W1457" s="360">
        <v>1000</v>
      </c>
    </row>
    <row r="1458" spans="1:23">
      <c r="A1458" s="360" t="s">
        <v>1408</v>
      </c>
      <c r="B1458" s="360">
        <v>2013</v>
      </c>
      <c r="C1458" s="360">
        <v>1</v>
      </c>
      <c r="D1458" s="360">
        <v>136212967</v>
      </c>
      <c r="E1458" s="360">
        <v>5015000</v>
      </c>
      <c r="F1458" s="360">
        <v>514004</v>
      </c>
      <c r="G1458" s="360">
        <v>0</v>
      </c>
      <c r="H1458" s="360">
        <v>530050</v>
      </c>
      <c r="I1458" s="360" t="s">
        <v>177</v>
      </c>
      <c r="J1458" s="361">
        <v>-4860</v>
      </c>
      <c r="K1458" s="360" t="s">
        <v>1162</v>
      </c>
      <c r="L1458" s="360">
        <v>122361113</v>
      </c>
      <c r="P1458" s="360">
        <v>25996018</v>
      </c>
      <c r="R1458" s="362">
        <v>25996018</v>
      </c>
      <c r="S1458" s="360" t="s">
        <v>751</v>
      </c>
      <c r="T1458" s="360">
        <v>1073</v>
      </c>
      <c r="U1458" s="360" t="s">
        <v>488</v>
      </c>
      <c r="V1458" s="360" t="s">
        <v>317</v>
      </c>
      <c r="W1458" s="360">
        <v>1000</v>
      </c>
    </row>
    <row r="1459" spans="1:23">
      <c r="A1459" s="360" t="s">
        <v>1408</v>
      </c>
      <c r="B1459" s="360">
        <v>2013</v>
      </c>
      <c r="C1459" s="360">
        <v>1</v>
      </c>
      <c r="D1459" s="360">
        <v>136212968</v>
      </c>
      <c r="E1459" s="360">
        <v>5015000</v>
      </c>
      <c r="F1459" s="360">
        <v>517000</v>
      </c>
      <c r="G1459" s="360">
        <v>0</v>
      </c>
      <c r="H1459" s="360">
        <v>530190</v>
      </c>
      <c r="I1459" s="360" t="s">
        <v>143</v>
      </c>
      <c r="J1459" s="361">
        <v>-1280.78</v>
      </c>
      <c r="K1459" s="360" t="s">
        <v>752</v>
      </c>
      <c r="L1459" s="360">
        <v>122361114</v>
      </c>
      <c r="P1459" s="360">
        <v>26010121</v>
      </c>
      <c r="R1459" s="362">
        <v>26010121</v>
      </c>
      <c r="S1459" s="360" t="s">
        <v>753</v>
      </c>
      <c r="T1459" s="360">
        <v>1058</v>
      </c>
      <c r="U1459" s="360" t="s">
        <v>480</v>
      </c>
      <c r="V1459" s="360" t="s">
        <v>317</v>
      </c>
      <c r="W1459" s="360">
        <v>1000</v>
      </c>
    </row>
    <row r="1460" spans="1:23">
      <c r="A1460" s="360" t="s">
        <v>1408</v>
      </c>
      <c r="B1460" s="360">
        <v>2013</v>
      </c>
      <c r="C1460" s="360">
        <v>1</v>
      </c>
      <c r="D1460" s="360">
        <v>136699188</v>
      </c>
      <c r="E1460" s="360">
        <v>5015000</v>
      </c>
      <c r="F1460" s="360">
        <v>517000</v>
      </c>
      <c r="G1460" s="360">
        <v>0</v>
      </c>
      <c r="H1460" s="360">
        <v>530190</v>
      </c>
      <c r="I1460" s="360" t="s">
        <v>143</v>
      </c>
      <c r="J1460" s="361">
        <v>1280.78</v>
      </c>
      <c r="K1460" s="360" t="s">
        <v>752</v>
      </c>
      <c r="L1460" s="360">
        <v>122423838</v>
      </c>
      <c r="P1460" s="360">
        <v>26010121</v>
      </c>
      <c r="R1460" s="362">
        <v>26010121</v>
      </c>
      <c r="S1460" s="360" t="s">
        <v>753</v>
      </c>
      <c r="T1460" s="360">
        <v>1058</v>
      </c>
      <c r="U1460" s="360" t="s">
        <v>480</v>
      </c>
      <c r="V1460" s="360" t="s">
        <v>317</v>
      </c>
      <c r="W1460" s="360">
        <v>1000</v>
      </c>
    </row>
    <row r="1461" spans="1:23">
      <c r="A1461" s="360" t="s">
        <v>1408</v>
      </c>
      <c r="B1461" s="360">
        <v>2013</v>
      </c>
      <c r="C1461" s="360">
        <v>1</v>
      </c>
      <c r="D1461" s="360">
        <v>136478371</v>
      </c>
      <c r="E1461" s="360">
        <v>5015000</v>
      </c>
      <c r="F1461" s="360">
        <v>517000</v>
      </c>
      <c r="G1461" s="360">
        <v>0</v>
      </c>
      <c r="H1461" s="360">
        <v>516460</v>
      </c>
      <c r="I1461" s="360" t="s">
        <v>137</v>
      </c>
      <c r="J1461" s="361">
        <v>755.5</v>
      </c>
      <c r="K1461" s="360" t="s">
        <v>494</v>
      </c>
      <c r="L1461" s="360">
        <v>5001080466</v>
      </c>
      <c r="M1461" s="360">
        <v>109655</v>
      </c>
      <c r="N1461" s="360" t="s">
        <v>1978</v>
      </c>
      <c r="P1461" s="360">
        <v>26060178</v>
      </c>
      <c r="R1461" s="362">
        <v>26060178</v>
      </c>
      <c r="S1461" s="360" t="s">
        <v>755</v>
      </c>
      <c r="T1461" s="360">
        <v>1058</v>
      </c>
      <c r="U1461" s="360" t="s">
        <v>480</v>
      </c>
      <c r="V1461" s="360" t="s">
        <v>317</v>
      </c>
      <c r="W1461" s="360">
        <v>1000</v>
      </c>
    </row>
    <row r="1462" spans="1:23">
      <c r="A1462" s="360" t="s">
        <v>1408</v>
      </c>
      <c r="B1462" s="360">
        <v>2013</v>
      </c>
      <c r="C1462" s="360">
        <v>1</v>
      </c>
      <c r="D1462" s="360">
        <v>136478372</v>
      </c>
      <c r="E1462" s="360">
        <v>5015000</v>
      </c>
      <c r="F1462" s="360">
        <v>517000</v>
      </c>
      <c r="G1462" s="360">
        <v>0</v>
      </c>
      <c r="H1462" s="360">
        <v>516460</v>
      </c>
      <c r="I1462" s="360" t="s">
        <v>137</v>
      </c>
      <c r="J1462" s="361">
        <v>793.55</v>
      </c>
      <c r="K1462" s="360" t="s">
        <v>494</v>
      </c>
      <c r="L1462" s="360">
        <v>5001080467</v>
      </c>
      <c r="M1462" s="360">
        <v>109655</v>
      </c>
      <c r="N1462" s="360" t="s">
        <v>1978</v>
      </c>
      <c r="P1462" s="360">
        <v>26060178</v>
      </c>
      <c r="R1462" s="362">
        <v>26060178</v>
      </c>
      <c r="S1462" s="360" t="s">
        <v>755</v>
      </c>
      <c r="T1462" s="360">
        <v>1058</v>
      </c>
      <c r="U1462" s="360" t="s">
        <v>480</v>
      </c>
      <c r="V1462" s="360" t="s">
        <v>317</v>
      </c>
      <c r="W1462" s="360">
        <v>1000</v>
      </c>
    </row>
    <row r="1463" spans="1:23">
      <c r="A1463" s="360" t="s">
        <v>1408</v>
      </c>
      <c r="B1463" s="360">
        <v>2013</v>
      </c>
      <c r="C1463" s="360">
        <v>1</v>
      </c>
      <c r="D1463" s="360">
        <v>136212967</v>
      </c>
      <c r="E1463" s="360">
        <v>5015000</v>
      </c>
      <c r="F1463" s="360">
        <v>514001</v>
      </c>
      <c r="G1463" s="360">
        <v>0</v>
      </c>
      <c r="H1463" s="360">
        <v>530050</v>
      </c>
      <c r="I1463" s="360" t="s">
        <v>177</v>
      </c>
      <c r="J1463" s="361">
        <v>-1750</v>
      </c>
      <c r="K1463" s="360" t="s">
        <v>1163</v>
      </c>
      <c r="L1463" s="360">
        <v>122361113</v>
      </c>
      <c r="P1463" s="360">
        <v>26065504</v>
      </c>
      <c r="R1463" s="362">
        <v>26065504</v>
      </c>
      <c r="S1463" s="360" t="s">
        <v>756</v>
      </c>
      <c r="T1463" s="360">
        <v>1073</v>
      </c>
      <c r="U1463" s="360" t="s">
        <v>488</v>
      </c>
      <c r="V1463" s="360" t="s">
        <v>317</v>
      </c>
      <c r="W1463" s="360">
        <v>1000</v>
      </c>
    </row>
    <row r="1464" spans="1:23">
      <c r="A1464" s="360" t="s">
        <v>1408</v>
      </c>
      <c r="B1464" s="360">
        <v>2013</v>
      </c>
      <c r="C1464" s="360">
        <v>1</v>
      </c>
      <c r="D1464" s="360">
        <v>136526566</v>
      </c>
      <c r="E1464" s="360">
        <v>5015000</v>
      </c>
      <c r="F1464" s="360">
        <v>517000</v>
      </c>
      <c r="G1464" s="360">
        <v>0</v>
      </c>
      <c r="H1464" s="360">
        <v>530050</v>
      </c>
      <c r="I1464" s="360" t="s">
        <v>177</v>
      </c>
      <c r="J1464" s="361">
        <v>450.09</v>
      </c>
      <c r="K1464" s="360" t="s">
        <v>1979</v>
      </c>
      <c r="L1464" s="360">
        <v>5601998743</v>
      </c>
      <c r="M1464" s="360">
        <v>110037</v>
      </c>
      <c r="N1464" s="360" t="s">
        <v>1980</v>
      </c>
      <c r="P1464" s="360">
        <v>26076315</v>
      </c>
      <c r="R1464" s="362">
        <v>26076315</v>
      </c>
      <c r="S1464" s="360" t="s">
        <v>1979</v>
      </c>
      <c r="T1464" s="360">
        <v>1058</v>
      </c>
      <c r="U1464" s="360" t="s">
        <v>480</v>
      </c>
      <c r="V1464" s="360" t="s">
        <v>317</v>
      </c>
      <c r="W1464" s="360">
        <v>1000</v>
      </c>
    </row>
    <row r="1465" spans="1:23">
      <c r="A1465" s="360" t="s">
        <v>1408</v>
      </c>
      <c r="B1465" s="360">
        <v>2013</v>
      </c>
      <c r="C1465" s="360">
        <v>1</v>
      </c>
      <c r="D1465" s="360">
        <v>136259999</v>
      </c>
      <c r="E1465" s="360">
        <v>5015000</v>
      </c>
      <c r="F1465" s="360">
        <v>514000</v>
      </c>
      <c r="G1465" s="360">
        <v>0</v>
      </c>
      <c r="H1465" s="360">
        <v>610002</v>
      </c>
      <c r="I1465" s="360" t="s">
        <v>188</v>
      </c>
      <c r="J1465" s="361">
        <v>336.85</v>
      </c>
      <c r="L1465" s="360">
        <v>4888370</v>
      </c>
      <c r="P1465" s="360">
        <v>26078387</v>
      </c>
      <c r="R1465" s="362">
        <v>26078387</v>
      </c>
      <c r="S1465" s="360" t="s">
        <v>1981</v>
      </c>
      <c r="T1465" s="360">
        <v>1073</v>
      </c>
      <c r="U1465" s="360" t="s">
        <v>488</v>
      </c>
      <c r="V1465" s="360" t="s">
        <v>317</v>
      </c>
      <c r="W1465" s="360">
        <v>1000</v>
      </c>
    </row>
    <row r="1466" spans="1:23">
      <c r="A1466" s="360" t="s">
        <v>1408</v>
      </c>
      <c r="B1466" s="360">
        <v>2013</v>
      </c>
      <c r="C1466" s="360">
        <v>1</v>
      </c>
      <c r="D1466" s="360">
        <v>136260000</v>
      </c>
      <c r="E1466" s="360">
        <v>5015000</v>
      </c>
      <c r="F1466" s="360">
        <v>514000</v>
      </c>
      <c r="G1466" s="360">
        <v>0</v>
      </c>
      <c r="H1466" s="360">
        <v>610001</v>
      </c>
      <c r="I1466" s="360" t="s">
        <v>187</v>
      </c>
      <c r="J1466" s="361">
        <v>209.9</v>
      </c>
      <c r="L1466" s="360">
        <v>4888370</v>
      </c>
      <c r="P1466" s="360">
        <v>26078387</v>
      </c>
      <c r="R1466" s="362">
        <v>26078387</v>
      </c>
      <c r="S1466" s="360" t="s">
        <v>1981</v>
      </c>
      <c r="T1466" s="360">
        <v>1073</v>
      </c>
      <c r="U1466" s="360" t="s">
        <v>488</v>
      </c>
      <c r="V1466" s="360" t="s">
        <v>317</v>
      </c>
      <c r="W1466" s="360">
        <v>1000</v>
      </c>
    </row>
    <row r="1467" spans="1:23">
      <c r="A1467" s="360" t="s">
        <v>1408</v>
      </c>
      <c r="B1467" s="360">
        <v>2013</v>
      </c>
      <c r="C1467" s="360">
        <v>1</v>
      </c>
      <c r="D1467" s="360">
        <v>136260001</v>
      </c>
      <c r="E1467" s="360">
        <v>5015000</v>
      </c>
      <c r="F1467" s="360">
        <v>514000</v>
      </c>
      <c r="G1467" s="360">
        <v>0</v>
      </c>
      <c r="H1467" s="360">
        <v>610001</v>
      </c>
      <c r="I1467" s="360" t="s">
        <v>187</v>
      </c>
      <c r="J1467" s="361">
        <v>209.9</v>
      </c>
      <c r="L1467" s="360">
        <v>4888370</v>
      </c>
      <c r="P1467" s="360">
        <v>26078387</v>
      </c>
      <c r="R1467" s="362">
        <v>26078387</v>
      </c>
      <c r="S1467" s="360" t="s">
        <v>1981</v>
      </c>
      <c r="T1467" s="360">
        <v>1073</v>
      </c>
      <c r="U1467" s="360" t="s">
        <v>488</v>
      </c>
      <c r="V1467" s="360" t="s">
        <v>317</v>
      </c>
      <c r="W1467" s="360">
        <v>1000</v>
      </c>
    </row>
    <row r="1468" spans="1:23">
      <c r="A1468" s="360" t="s">
        <v>1408</v>
      </c>
      <c r="B1468" s="360">
        <v>2013</v>
      </c>
      <c r="C1468" s="360">
        <v>1</v>
      </c>
      <c r="D1468" s="360">
        <v>136260002</v>
      </c>
      <c r="E1468" s="360">
        <v>5015000</v>
      </c>
      <c r="F1468" s="360">
        <v>514000</v>
      </c>
      <c r="G1468" s="360">
        <v>0</v>
      </c>
      <c r="H1468" s="360">
        <v>610001</v>
      </c>
      <c r="I1468" s="360" t="s">
        <v>187</v>
      </c>
      <c r="J1468" s="361">
        <v>209.9</v>
      </c>
      <c r="L1468" s="360">
        <v>4888370</v>
      </c>
      <c r="P1468" s="360">
        <v>26078387</v>
      </c>
      <c r="R1468" s="362">
        <v>26078387</v>
      </c>
      <c r="S1468" s="360" t="s">
        <v>1981</v>
      </c>
      <c r="T1468" s="360">
        <v>1073</v>
      </c>
      <c r="U1468" s="360" t="s">
        <v>488</v>
      </c>
      <c r="V1468" s="360" t="s">
        <v>317</v>
      </c>
      <c r="W1468" s="360">
        <v>1000</v>
      </c>
    </row>
    <row r="1469" spans="1:23">
      <c r="A1469" s="360" t="s">
        <v>1408</v>
      </c>
      <c r="B1469" s="360">
        <v>2013</v>
      </c>
      <c r="C1469" s="360">
        <v>1</v>
      </c>
      <c r="D1469" s="360">
        <v>136528338</v>
      </c>
      <c r="E1469" s="360">
        <v>5015000</v>
      </c>
      <c r="F1469" s="360">
        <v>517000</v>
      </c>
      <c r="G1469" s="360">
        <v>0</v>
      </c>
      <c r="H1469" s="360">
        <v>610418</v>
      </c>
      <c r="I1469" s="360" t="s">
        <v>197</v>
      </c>
      <c r="J1469" s="361">
        <v>298.56</v>
      </c>
      <c r="L1469" s="360">
        <v>4900973</v>
      </c>
      <c r="P1469" s="360">
        <v>26081095</v>
      </c>
      <c r="R1469" s="362">
        <v>26081095</v>
      </c>
      <c r="S1469" s="360" t="s">
        <v>1982</v>
      </c>
      <c r="T1469" s="360">
        <v>1058</v>
      </c>
      <c r="U1469" s="360" t="s">
        <v>480</v>
      </c>
      <c r="V1469" s="360" t="s">
        <v>317</v>
      </c>
      <c r="W1469" s="360">
        <v>1000</v>
      </c>
    </row>
    <row r="1470" spans="1:23">
      <c r="A1470" s="360" t="s">
        <v>1408</v>
      </c>
      <c r="B1470" s="360">
        <v>2013</v>
      </c>
      <c r="C1470" s="360">
        <v>1</v>
      </c>
      <c r="D1470" s="360">
        <v>136528339</v>
      </c>
      <c r="E1470" s="360">
        <v>5015000</v>
      </c>
      <c r="F1470" s="360">
        <v>517000</v>
      </c>
      <c r="G1470" s="360">
        <v>0</v>
      </c>
      <c r="H1470" s="360">
        <v>610418</v>
      </c>
      <c r="I1470" s="360" t="s">
        <v>197</v>
      </c>
      <c r="J1470" s="361">
        <v>298.56</v>
      </c>
      <c r="L1470" s="360">
        <v>4900973</v>
      </c>
      <c r="P1470" s="360">
        <v>26081095</v>
      </c>
      <c r="R1470" s="362">
        <v>26081095</v>
      </c>
      <c r="S1470" s="360" t="s">
        <v>1982</v>
      </c>
      <c r="T1470" s="360">
        <v>1058</v>
      </c>
      <c r="U1470" s="360" t="s">
        <v>480</v>
      </c>
      <c r="V1470" s="360" t="s">
        <v>317</v>
      </c>
      <c r="W1470" s="360">
        <v>1000</v>
      </c>
    </row>
    <row r="1471" spans="1:23">
      <c r="A1471" s="360" t="s">
        <v>1408</v>
      </c>
      <c r="B1471" s="360">
        <v>2013</v>
      </c>
      <c r="C1471" s="360">
        <v>1</v>
      </c>
      <c r="D1471" s="360">
        <v>136528340</v>
      </c>
      <c r="E1471" s="360">
        <v>5015000</v>
      </c>
      <c r="F1471" s="360">
        <v>517000</v>
      </c>
      <c r="G1471" s="360">
        <v>0</v>
      </c>
      <c r="H1471" s="360">
        <v>610418</v>
      </c>
      <c r="I1471" s="360" t="s">
        <v>197</v>
      </c>
      <c r="J1471" s="361">
        <v>335.88</v>
      </c>
      <c r="L1471" s="360">
        <v>4900973</v>
      </c>
      <c r="P1471" s="360">
        <v>26081095</v>
      </c>
      <c r="R1471" s="362">
        <v>26081095</v>
      </c>
      <c r="S1471" s="360" t="s">
        <v>1982</v>
      </c>
      <c r="T1471" s="360">
        <v>1058</v>
      </c>
      <c r="U1471" s="360" t="s">
        <v>480</v>
      </c>
      <c r="V1471" s="360" t="s">
        <v>317</v>
      </c>
      <c r="W1471" s="360">
        <v>1000</v>
      </c>
    </row>
    <row r="1472" spans="1:23">
      <c r="A1472" s="360" t="s">
        <v>1408</v>
      </c>
      <c r="B1472" s="360">
        <v>2013</v>
      </c>
      <c r="C1472" s="360">
        <v>1</v>
      </c>
      <c r="D1472" s="360">
        <v>136528341</v>
      </c>
      <c r="E1472" s="360">
        <v>5015000</v>
      </c>
      <c r="F1472" s="360">
        <v>517000</v>
      </c>
      <c r="G1472" s="360">
        <v>0</v>
      </c>
      <c r="H1472" s="360">
        <v>610418</v>
      </c>
      <c r="I1472" s="360" t="s">
        <v>197</v>
      </c>
      <c r="J1472" s="361">
        <v>261.24</v>
      </c>
      <c r="L1472" s="360">
        <v>4900973</v>
      </c>
      <c r="P1472" s="360">
        <v>26081095</v>
      </c>
      <c r="R1472" s="362">
        <v>26081095</v>
      </c>
      <c r="S1472" s="360" t="s">
        <v>1982</v>
      </c>
      <c r="T1472" s="360">
        <v>1058</v>
      </c>
      <c r="U1472" s="360" t="s">
        <v>480</v>
      </c>
      <c r="V1472" s="360" t="s">
        <v>317</v>
      </c>
      <c r="W1472" s="360">
        <v>1000</v>
      </c>
    </row>
    <row r="1473" spans="1:23">
      <c r="A1473" s="360" t="s">
        <v>1408</v>
      </c>
      <c r="B1473" s="360">
        <v>2013</v>
      </c>
      <c r="C1473" s="360">
        <v>1</v>
      </c>
      <c r="D1473" s="360">
        <v>136528342</v>
      </c>
      <c r="E1473" s="360">
        <v>5015000</v>
      </c>
      <c r="F1473" s="360">
        <v>517000</v>
      </c>
      <c r="G1473" s="360">
        <v>0</v>
      </c>
      <c r="H1473" s="360">
        <v>610418</v>
      </c>
      <c r="I1473" s="360" t="s">
        <v>197</v>
      </c>
      <c r="J1473" s="361">
        <v>335.88</v>
      </c>
      <c r="L1473" s="360">
        <v>4900973</v>
      </c>
      <c r="P1473" s="360">
        <v>26081095</v>
      </c>
      <c r="R1473" s="362">
        <v>26081095</v>
      </c>
      <c r="S1473" s="360" t="s">
        <v>1982</v>
      </c>
      <c r="T1473" s="360">
        <v>1058</v>
      </c>
      <c r="U1473" s="360" t="s">
        <v>480</v>
      </c>
      <c r="V1473" s="360" t="s">
        <v>317</v>
      </c>
      <c r="W1473" s="360">
        <v>1000</v>
      </c>
    </row>
    <row r="1474" spans="1:23">
      <c r="A1474" s="360" t="s">
        <v>1408</v>
      </c>
      <c r="B1474" s="360">
        <v>2013</v>
      </c>
      <c r="C1474" s="360">
        <v>1</v>
      </c>
      <c r="D1474" s="360">
        <v>135628902</v>
      </c>
      <c r="E1474" s="360">
        <v>5015000</v>
      </c>
      <c r="F1474" s="360">
        <v>517000</v>
      </c>
      <c r="G1474" s="360">
        <v>0</v>
      </c>
      <c r="H1474" s="360">
        <v>610304</v>
      </c>
      <c r="I1474" s="360" t="s">
        <v>191</v>
      </c>
      <c r="J1474" s="361">
        <v>597.12</v>
      </c>
      <c r="L1474" s="360">
        <v>1203627</v>
      </c>
      <c r="P1474" s="360" t="s">
        <v>757</v>
      </c>
      <c r="R1474" s="362" t="s">
        <v>757</v>
      </c>
      <c r="S1474" s="360" t="s">
        <v>758</v>
      </c>
      <c r="T1474" s="360">
        <v>1058</v>
      </c>
      <c r="U1474" s="360" t="s">
        <v>480</v>
      </c>
      <c r="V1474" s="360" t="s">
        <v>317</v>
      </c>
      <c r="W1474" s="360">
        <v>1000</v>
      </c>
    </row>
    <row r="1475" spans="1:23">
      <c r="A1475" s="360" t="s">
        <v>1408</v>
      </c>
      <c r="B1475" s="360">
        <v>2013</v>
      </c>
      <c r="C1475" s="360">
        <v>1</v>
      </c>
      <c r="D1475" s="360">
        <v>136208084</v>
      </c>
      <c r="E1475" s="360">
        <v>5015000</v>
      </c>
      <c r="F1475" s="360">
        <v>517000</v>
      </c>
      <c r="G1475" s="360">
        <v>0</v>
      </c>
      <c r="H1475" s="360">
        <v>610304</v>
      </c>
      <c r="I1475" s="360" t="s">
        <v>191</v>
      </c>
      <c r="J1475" s="361">
        <v>597.12</v>
      </c>
      <c r="L1475" s="360">
        <v>1203627</v>
      </c>
      <c r="P1475" s="360" t="s">
        <v>757</v>
      </c>
      <c r="R1475" s="362" t="s">
        <v>757</v>
      </c>
      <c r="S1475" s="360" t="s">
        <v>758</v>
      </c>
      <c r="T1475" s="360">
        <v>1058</v>
      </c>
      <c r="U1475" s="360" t="s">
        <v>480</v>
      </c>
      <c r="V1475" s="360" t="s">
        <v>317</v>
      </c>
      <c r="W1475" s="360">
        <v>1000</v>
      </c>
    </row>
    <row r="1476" spans="1:23">
      <c r="A1476" s="360" t="s">
        <v>1408</v>
      </c>
      <c r="B1476" s="360">
        <v>2013</v>
      </c>
      <c r="C1476" s="360">
        <v>1</v>
      </c>
      <c r="D1476" s="360">
        <v>136422762</v>
      </c>
      <c r="E1476" s="360">
        <v>5015000</v>
      </c>
      <c r="F1476" s="360">
        <v>517000</v>
      </c>
      <c r="G1476" s="360">
        <v>0</v>
      </c>
      <c r="H1476" s="360">
        <v>610304</v>
      </c>
      <c r="I1476" s="360" t="s">
        <v>191</v>
      </c>
      <c r="J1476" s="361">
        <v>597.12</v>
      </c>
      <c r="L1476" s="360">
        <v>1203627</v>
      </c>
      <c r="P1476" s="360" t="s">
        <v>757</v>
      </c>
      <c r="R1476" s="362" t="s">
        <v>757</v>
      </c>
      <c r="S1476" s="360" t="s">
        <v>758</v>
      </c>
      <c r="T1476" s="360">
        <v>1058</v>
      </c>
      <c r="U1476" s="360" t="s">
        <v>480</v>
      </c>
      <c r="V1476" s="360" t="s">
        <v>317</v>
      </c>
      <c r="W1476" s="360">
        <v>1000</v>
      </c>
    </row>
    <row r="1477" spans="1:23">
      <c r="A1477" s="360" t="s">
        <v>1408</v>
      </c>
      <c r="B1477" s="360">
        <v>2013</v>
      </c>
      <c r="C1477" s="360">
        <v>1</v>
      </c>
      <c r="D1477" s="360">
        <v>136422763</v>
      </c>
      <c r="E1477" s="360">
        <v>5015000</v>
      </c>
      <c r="F1477" s="360">
        <v>517000</v>
      </c>
      <c r="G1477" s="360">
        <v>0</v>
      </c>
      <c r="H1477" s="360">
        <v>610304</v>
      </c>
      <c r="I1477" s="360" t="s">
        <v>191</v>
      </c>
      <c r="J1477" s="361">
        <v>597.12</v>
      </c>
      <c r="L1477" s="360">
        <v>1203627</v>
      </c>
      <c r="P1477" s="360" t="s">
        <v>757</v>
      </c>
      <c r="R1477" s="362" t="s">
        <v>757</v>
      </c>
      <c r="S1477" s="360" t="s">
        <v>758</v>
      </c>
      <c r="T1477" s="360">
        <v>1058</v>
      </c>
      <c r="U1477" s="360" t="s">
        <v>480</v>
      </c>
      <c r="V1477" s="360" t="s">
        <v>317</v>
      </c>
      <c r="W1477" s="360">
        <v>1000</v>
      </c>
    </row>
    <row r="1478" spans="1:23">
      <c r="A1478" s="360" t="s">
        <v>1408</v>
      </c>
      <c r="B1478" s="360">
        <v>2013</v>
      </c>
      <c r="C1478" s="360">
        <v>1</v>
      </c>
      <c r="D1478" s="360">
        <v>136457337</v>
      </c>
      <c r="E1478" s="360">
        <v>5015000</v>
      </c>
      <c r="F1478" s="360">
        <v>517000</v>
      </c>
      <c r="G1478" s="360">
        <v>0</v>
      </c>
      <c r="H1478" s="360">
        <v>610304</v>
      </c>
      <c r="I1478" s="360" t="s">
        <v>191</v>
      </c>
      <c r="J1478" s="361">
        <v>597.12</v>
      </c>
      <c r="L1478" s="360">
        <v>1203627</v>
      </c>
      <c r="P1478" s="360" t="s">
        <v>757</v>
      </c>
      <c r="R1478" s="362" t="s">
        <v>757</v>
      </c>
      <c r="S1478" s="360" t="s">
        <v>758</v>
      </c>
      <c r="T1478" s="360">
        <v>1058</v>
      </c>
      <c r="U1478" s="360" t="s">
        <v>480</v>
      </c>
      <c r="V1478" s="360" t="s">
        <v>317</v>
      </c>
      <c r="W1478" s="360">
        <v>1000</v>
      </c>
    </row>
    <row r="1479" spans="1:23">
      <c r="A1479" s="360" t="s">
        <v>1408</v>
      </c>
      <c r="B1479" s="360">
        <v>2013</v>
      </c>
      <c r="C1479" s="360">
        <v>1</v>
      </c>
      <c r="D1479" s="360">
        <v>136472594</v>
      </c>
      <c r="E1479" s="360">
        <v>5015000</v>
      </c>
      <c r="F1479" s="360">
        <v>517000</v>
      </c>
      <c r="G1479" s="360">
        <v>0</v>
      </c>
      <c r="H1479" s="360">
        <v>610304</v>
      </c>
      <c r="I1479" s="360" t="s">
        <v>191</v>
      </c>
      <c r="J1479" s="361">
        <v>597.12</v>
      </c>
      <c r="L1479" s="360">
        <v>1203627</v>
      </c>
      <c r="P1479" s="360" t="s">
        <v>757</v>
      </c>
      <c r="R1479" s="362" t="s">
        <v>757</v>
      </c>
      <c r="S1479" s="360" t="s">
        <v>758</v>
      </c>
      <c r="T1479" s="360">
        <v>1058</v>
      </c>
      <c r="U1479" s="360" t="s">
        <v>480</v>
      </c>
      <c r="V1479" s="360" t="s">
        <v>317</v>
      </c>
      <c r="W1479" s="360">
        <v>1000</v>
      </c>
    </row>
    <row r="1480" spans="1:23">
      <c r="A1480" s="360" t="s">
        <v>1408</v>
      </c>
      <c r="B1480" s="360">
        <v>2013</v>
      </c>
      <c r="C1480" s="360">
        <v>1</v>
      </c>
      <c r="D1480" s="360">
        <v>135697632</v>
      </c>
      <c r="E1480" s="360">
        <v>5015000</v>
      </c>
      <c r="F1480" s="360">
        <v>517000</v>
      </c>
      <c r="G1480" s="360">
        <v>0</v>
      </c>
      <c r="H1480" s="360">
        <v>610304</v>
      </c>
      <c r="I1480" s="360" t="s">
        <v>191</v>
      </c>
      <c r="J1480" s="361">
        <v>597.12</v>
      </c>
      <c r="L1480" s="360">
        <v>1203628</v>
      </c>
      <c r="P1480" s="360" t="s">
        <v>759</v>
      </c>
      <c r="R1480" s="362" t="s">
        <v>759</v>
      </c>
      <c r="S1480" s="360" t="s">
        <v>760</v>
      </c>
      <c r="T1480" s="360">
        <v>1058</v>
      </c>
      <c r="U1480" s="360" t="s">
        <v>480</v>
      </c>
      <c r="V1480" s="360" t="s">
        <v>317</v>
      </c>
      <c r="W1480" s="360">
        <v>1000</v>
      </c>
    </row>
    <row r="1481" spans="1:23">
      <c r="A1481" s="360" t="s">
        <v>1408</v>
      </c>
      <c r="B1481" s="360">
        <v>2013</v>
      </c>
      <c r="C1481" s="360">
        <v>1</v>
      </c>
      <c r="D1481" s="360">
        <v>135697633</v>
      </c>
      <c r="E1481" s="360">
        <v>5015000</v>
      </c>
      <c r="F1481" s="360">
        <v>517000</v>
      </c>
      <c r="G1481" s="360">
        <v>0</v>
      </c>
      <c r="H1481" s="360">
        <v>610304</v>
      </c>
      <c r="I1481" s="360" t="s">
        <v>191</v>
      </c>
      <c r="J1481" s="361">
        <v>298.56</v>
      </c>
      <c r="L1481" s="360">
        <v>1203628</v>
      </c>
      <c r="P1481" s="360" t="s">
        <v>759</v>
      </c>
      <c r="R1481" s="362" t="s">
        <v>759</v>
      </c>
      <c r="S1481" s="360" t="s">
        <v>760</v>
      </c>
      <c r="T1481" s="360">
        <v>1058</v>
      </c>
      <c r="U1481" s="360" t="s">
        <v>480</v>
      </c>
      <c r="V1481" s="360" t="s">
        <v>317</v>
      </c>
      <c r="W1481" s="360">
        <v>1000</v>
      </c>
    </row>
    <row r="1482" spans="1:23">
      <c r="A1482" s="360" t="s">
        <v>1408</v>
      </c>
      <c r="B1482" s="360">
        <v>2013</v>
      </c>
      <c r="C1482" s="360">
        <v>1</v>
      </c>
      <c r="D1482" s="360">
        <v>136603834</v>
      </c>
      <c r="E1482" s="360">
        <v>5015000</v>
      </c>
      <c r="F1482" s="360">
        <v>517000</v>
      </c>
      <c r="G1482" s="360">
        <v>0</v>
      </c>
      <c r="H1482" s="360">
        <v>610304</v>
      </c>
      <c r="I1482" s="360" t="s">
        <v>191</v>
      </c>
      <c r="J1482" s="361">
        <v>597.12</v>
      </c>
      <c r="L1482" s="360">
        <v>1203628</v>
      </c>
      <c r="P1482" s="360" t="s">
        <v>759</v>
      </c>
      <c r="R1482" s="362" t="s">
        <v>759</v>
      </c>
      <c r="S1482" s="360" t="s">
        <v>760</v>
      </c>
      <c r="T1482" s="360">
        <v>1058</v>
      </c>
      <c r="U1482" s="360" t="s">
        <v>480</v>
      </c>
      <c r="V1482" s="360" t="s">
        <v>317</v>
      </c>
      <c r="W1482" s="360">
        <v>1000</v>
      </c>
    </row>
    <row r="1483" spans="1:23">
      <c r="A1483" s="360" t="s">
        <v>1408</v>
      </c>
      <c r="B1483" s="360">
        <v>2013</v>
      </c>
      <c r="C1483" s="360">
        <v>1</v>
      </c>
      <c r="D1483" s="360">
        <v>136603835</v>
      </c>
      <c r="E1483" s="360">
        <v>5015000</v>
      </c>
      <c r="F1483" s="360">
        <v>517000</v>
      </c>
      <c r="G1483" s="360">
        <v>0</v>
      </c>
      <c r="H1483" s="360">
        <v>610304</v>
      </c>
      <c r="I1483" s="360" t="s">
        <v>191</v>
      </c>
      <c r="J1483" s="361">
        <v>597.12</v>
      </c>
      <c r="L1483" s="360">
        <v>1203628</v>
      </c>
      <c r="P1483" s="360" t="s">
        <v>759</v>
      </c>
      <c r="R1483" s="362" t="s">
        <v>759</v>
      </c>
      <c r="S1483" s="360" t="s">
        <v>760</v>
      </c>
      <c r="T1483" s="360">
        <v>1058</v>
      </c>
      <c r="U1483" s="360" t="s">
        <v>480</v>
      </c>
      <c r="V1483" s="360" t="s">
        <v>317</v>
      </c>
      <c r="W1483" s="360">
        <v>1000</v>
      </c>
    </row>
    <row r="1484" spans="1:23">
      <c r="A1484" s="360" t="s">
        <v>1408</v>
      </c>
      <c r="B1484" s="360">
        <v>2013</v>
      </c>
      <c r="C1484" s="360">
        <v>1</v>
      </c>
      <c r="D1484" s="360">
        <v>136608506</v>
      </c>
      <c r="E1484" s="360">
        <v>5015000</v>
      </c>
      <c r="F1484" s="360">
        <v>517000</v>
      </c>
      <c r="G1484" s="360">
        <v>0</v>
      </c>
      <c r="H1484" s="360">
        <v>610304</v>
      </c>
      <c r="I1484" s="360" t="s">
        <v>191</v>
      </c>
      <c r="J1484" s="361">
        <v>597.12</v>
      </c>
      <c r="L1484" s="360">
        <v>1203628</v>
      </c>
      <c r="P1484" s="360" t="s">
        <v>759</v>
      </c>
      <c r="R1484" s="362" t="s">
        <v>759</v>
      </c>
      <c r="S1484" s="360" t="s">
        <v>760</v>
      </c>
      <c r="T1484" s="360">
        <v>1058</v>
      </c>
      <c r="U1484" s="360" t="s">
        <v>480</v>
      </c>
      <c r="V1484" s="360" t="s">
        <v>317</v>
      </c>
      <c r="W1484" s="360">
        <v>1000</v>
      </c>
    </row>
    <row r="1485" spans="1:23">
      <c r="A1485" s="360" t="s">
        <v>1408</v>
      </c>
      <c r="B1485" s="360">
        <v>2013</v>
      </c>
      <c r="C1485" s="360">
        <v>1</v>
      </c>
      <c r="D1485" s="360">
        <v>135640556</v>
      </c>
      <c r="E1485" s="360">
        <v>5015000</v>
      </c>
      <c r="F1485" s="360">
        <v>517000</v>
      </c>
      <c r="G1485" s="360">
        <v>0</v>
      </c>
      <c r="H1485" s="360">
        <v>516460</v>
      </c>
      <c r="I1485" s="360" t="s">
        <v>137</v>
      </c>
      <c r="J1485" s="361">
        <v>0.97</v>
      </c>
      <c r="L1485" s="360">
        <v>5601984964</v>
      </c>
      <c r="M1485" s="360">
        <v>110231</v>
      </c>
      <c r="N1485" s="360" t="s">
        <v>519</v>
      </c>
      <c r="P1485" s="360" t="s">
        <v>762</v>
      </c>
      <c r="R1485" s="362" t="s">
        <v>762</v>
      </c>
      <c r="S1485" s="360" t="s">
        <v>763</v>
      </c>
      <c r="T1485" s="360">
        <v>1058</v>
      </c>
      <c r="U1485" s="360" t="s">
        <v>480</v>
      </c>
      <c r="V1485" s="360" t="s">
        <v>317</v>
      </c>
      <c r="W1485" s="360">
        <v>1000</v>
      </c>
    </row>
    <row r="1486" spans="1:23">
      <c r="A1486" s="360" t="s">
        <v>1408</v>
      </c>
      <c r="B1486" s="360">
        <v>2013</v>
      </c>
      <c r="C1486" s="360">
        <v>1</v>
      </c>
      <c r="D1486" s="360">
        <v>135640556</v>
      </c>
      <c r="E1486" s="360">
        <v>5015000</v>
      </c>
      <c r="F1486" s="360">
        <v>517000</v>
      </c>
      <c r="G1486" s="360">
        <v>0</v>
      </c>
      <c r="H1486" s="360">
        <v>516460</v>
      </c>
      <c r="I1486" s="360" t="s">
        <v>137</v>
      </c>
      <c r="J1486" s="361">
        <v>0.97</v>
      </c>
      <c r="L1486" s="360">
        <v>5601984964</v>
      </c>
      <c r="M1486" s="360">
        <v>110231</v>
      </c>
      <c r="N1486" s="360" t="s">
        <v>519</v>
      </c>
      <c r="P1486" s="360" t="s">
        <v>762</v>
      </c>
      <c r="R1486" s="362" t="s">
        <v>762</v>
      </c>
      <c r="S1486" s="360" t="s">
        <v>763</v>
      </c>
      <c r="T1486" s="360">
        <v>1058</v>
      </c>
      <c r="U1486" s="360" t="s">
        <v>480</v>
      </c>
      <c r="V1486" s="360" t="s">
        <v>317</v>
      </c>
      <c r="W1486" s="360">
        <v>1000</v>
      </c>
    </row>
    <row r="1487" spans="1:23">
      <c r="A1487" s="360" t="s">
        <v>1408</v>
      </c>
      <c r="B1487" s="360">
        <v>2013</v>
      </c>
      <c r="C1487" s="360">
        <v>1</v>
      </c>
      <c r="D1487" s="360">
        <v>135640556</v>
      </c>
      <c r="E1487" s="360">
        <v>5015000</v>
      </c>
      <c r="F1487" s="360">
        <v>517000</v>
      </c>
      <c r="G1487" s="360">
        <v>0</v>
      </c>
      <c r="H1487" s="360">
        <v>516460</v>
      </c>
      <c r="I1487" s="360" t="s">
        <v>137</v>
      </c>
      <c r="J1487" s="361">
        <v>0.93</v>
      </c>
      <c r="L1487" s="360">
        <v>5601984964</v>
      </c>
      <c r="M1487" s="360">
        <v>110231</v>
      </c>
      <c r="N1487" s="360" t="s">
        <v>519</v>
      </c>
      <c r="P1487" s="360" t="s">
        <v>762</v>
      </c>
      <c r="R1487" s="362" t="s">
        <v>762</v>
      </c>
      <c r="S1487" s="360" t="s">
        <v>763</v>
      </c>
      <c r="T1487" s="360">
        <v>1058</v>
      </c>
      <c r="U1487" s="360" t="s">
        <v>480</v>
      </c>
      <c r="V1487" s="360" t="s">
        <v>317</v>
      </c>
      <c r="W1487" s="360">
        <v>1000</v>
      </c>
    </row>
    <row r="1488" spans="1:23">
      <c r="A1488" s="360" t="s">
        <v>1408</v>
      </c>
      <c r="B1488" s="360">
        <v>2013</v>
      </c>
      <c r="C1488" s="360">
        <v>1</v>
      </c>
      <c r="D1488" s="360">
        <v>135687630</v>
      </c>
      <c r="E1488" s="360">
        <v>5015000</v>
      </c>
      <c r="F1488" s="360">
        <v>517000</v>
      </c>
      <c r="G1488" s="360">
        <v>0</v>
      </c>
      <c r="H1488" s="360">
        <v>516460</v>
      </c>
      <c r="I1488" s="360" t="s">
        <v>137</v>
      </c>
      <c r="J1488" s="361">
        <v>0.01</v>
      </c>
      <c r="L1488" s="360">
        <v>5601985401</v>
      </c>
      <c r="M1488" s="360">
        <v>111146</v>
      </c>
      <c r="N1488" s="360" t="s">
        <v>503</v>
      </c>
      <c r="P1488" s="360" t="s">
        <v>762</v>
      </c>
      <c r="R1488" s="362" t="s">
        <v>762</v>
      </c>
      <c r="S1488" s="360" t="s">
        <v>763</v>
      </c>
      <c r="T1488" s="360">
        <v>1058</v>
      </c>
      <c r="U1488" s="360" t="s">
        <v>480</v>
      </c>
      <c r="V1488" s="360" t="s">
        <v>317</v>
      </c>
      <c r="W1488" s="360">
        <v>1000</v>
      </c>
    </row>
    <row r="1489" spans="1:23">
      <c r="A1489" s="360" t="s">
        <v>1408</v>
      </c>
      <c r="B1489" s="360">
        <v>2013</v>
      </c>
      <c r="C1489" s="360">
        <v>1</v>
      </c>
      <c r="D1489" s="360">
        <v>136374718</v>
      </c>
      <c r="E1489" s="360">
        <v>5015000</v>
      </c>
      <c r="F1489" s="360">
        <v>517000</v>
      </c>
      <c r="G1489" s="360">
        <v>0</v>
      </c>
      <c r="H1489" s="360">
        <v>610304</v>
      </c>
      <c r="I1489" s="360" t="s">
        <v>191</v>
      </c>
      <c r="J1489" s="361">
        <v>447.84</v>
      </c>
      <c r="L1489" s="360">
        <v>2151892</v>
      </c>
      <c r="P1489" s="360" t="s">
        <v>762</v>
      </c>
      <c r="R1489" s="362" t="s">
        <v>762</v>
      </c>
      <c r="S1489" s="360" t="s">
        <v>763</v>
      </c>
      <c r="T1489" s="360">
        <v>1058</v>
      </c>
      <c r="U1489" s="360" t="s">
        <v>480</v>
      </c>
      <c r="V1489" s="360" t="s">
        <v>317</v>
      </c>
      <c r="W1489" s="360">
        <v>1000</v>
      </c>
    </row>
    <row r="1490" spans="1:23">
      <c r="A1490" s="360" t="s">
        <v>1408</v>
      </c>
      <c r="B1490" s="360">
        <v>2013</v>
      </c>
      <c r="C1490" s="360">
        <v>1</v>
      </c>
      <c r="D1490" s="360">
        <v>136485701</v>
      </c>
      <c r="E1490" s="360">
        <v>5015000</v>
      </c>
      <c r="F1490" s="360">
        <v>517000</v>
      </c>
      <c r="G1490" s="360">
        <v>0</v>
      </c>
      <c r="H1490" s="360">
        <v>610304</v>
      </c>
      <c r="I1490" s="360" t="s">
        <v>191</v>
      </c>
      <c r="J1490" s="361">
        <v>597.12</v>
      </c>
      <c r="L1490" s="360">
        <v>2151892</v>
      </c>
      <c r="P1490" s="360" t="s">
        <v>762</v>
      </c>
      <c r="R1490" s="362" t="s">
        <v>762</v>
      </c>
      <c r="S1490" s="360" t="s">
        <v>763</v>
      </c>
      <c r="T1490" s="360">
        <v>1058</v>
      </c>
      <c r="U1490" s="360" t="s">
        <v>480</v>
      </c>
      <c r="V1490" s="360" t="s">
        <v>317</v>
      </c>
      <c r="W1490" s="360">
        <v>1000</v>
      </c>
    </row>
    <row r="1491" spans="1:23">
      <c r="A1491" s="360" t="s">
        <v>1408</v>
      </c>
      <c r="B1491" s="360">
        <v>2013</v>
      </c>
      <c r="C1491" s="360">
        <v>1</v>
      </c>
      <c r="D1491" s="360">
        <v>136327495</v>
      </c>
      <c r="E1491" s="360">
        <v>5015000</v>
      </c>
      <c r="F1491" s="360">
        <v>517000</v>
      </c>
      <c r="G1491" s="360">
        <v>0</v>
      </c>
      <c r="H1491" s="360">
        <v>610304</v>
      </c>
      <c r="I1491" s="360" t="s">
        <v>191</v>
      </c>
      <c r="J1491" s="361">
        <v>597.12</v>
      </c>
      <c r="L1491" s="360">
        <v>2151903</v>
      </c>
      <c r="P1491" s="360" t="s">
        <v>764</v>
      </c>
      <c r="R1491" s="362" t="s">
        <v>764</v>
      </c>
      <c r="S1491" s="360" t="s">
        <v>765</v>
      </c>
      <c r="T1491" s="360">
        <v>1058</v>
      </c>
      <c r="U1491" s="360" t="s">
        <v>480</v>
      </c>
      <c r="V1491" s="360" t="s">
        <v>317</v>
      </c>
      <c r="W1491" s="360">
        <v>1000</v>
      </c>
    </row>
    <row r="1492" spans="1:23">
      <c r="A1492" s="360" t="s">
        <v>1408</v>
      </c>
      <c r="B1492" s="360">
        <v>2013</v>
      </c>
      <c r="C1492" s="360">
        <v>1</v>
      </c>
      <c r="D1492" s="360">
        <v>136485702</v>
      </c>
      <c r="E1492" s="360">
        <v>5015000</v>
      </c>
      <c r="F1492" s="360">
        <v>517000</v>
      </c>
      <c r="G1492" s="360">
        <v>0</v>
      </c>
      <c r="H1492" s="360">
        <v>610304</v>
      </c>
      <c r="I1492" s="360" t="s">
        <v>191</v>
      </c>
      <c r="J1492" s="361">
        <v>373.2</v>
      </c>
      <c r="L1492" s="360">
        <v>2151903</v>
      </c>
      <c r="P1492" s="360" t="s">
        <v>764</v>
      </c>
      <c r="R1492" s="362" t="s">
        <v>764</v>
      </c>
      <c r="S1492" s="360" t="s">
        <v>765</v>
      </c>
      <c r="T1492" s="360">
        <v>1058</v>
      </c>
      <c r="U1492" s="360" t="s">
        <v>480</v>
      </c>
      <c r="V1492" s="360" t="s">
        <v>317</v>
      </c>
      <c r="W1492" s="360">
        <v>1000</v>
      </c>
    </row>
    <row r="1493" spans="1:23">
      <c r="A1493" s="360" t="s">
        <v>1408</v>
      </c>
      <c r="B1493" s="360">
        <v>2013</v>
      </c>
      <c r="C1493" s="360">
        <v>1</v>
      </c>
      <c r="D1493" s="360">
        <v>136485703</v>
      </c>
      <c r="E1493" s="360">
        <v>5015000</v>
      </c>
      <c r="F1493" s="360">
        <v>517000</v>
      </c>
      <c r="G1493" s="360">
        <v>0</v>
      </c>
      <c r="H1493" s="360">
        <v>610304</v>
      </c>
      <c r="I1493" s="360" t="s">
        <v>191</v>
      </c>
      <c r="J1493" s="361">
        <v>597.12</v>
      </c>
      <c r="L1493" s="360">
        <v>2151903</v>
      </c>
      <c r="P1493" s="360" t="s">
        <v>764</v>
      </c>
      <c r="R1493" s="362" t="s">
        <v>764</v>
      </c>
      <c r="S1493" s="360" t="s">
        <v>765</v>
      </c>
      <c r="T1493" s="360">
        <v>1058</v>
      </c>
      <c r="U1493" s="360" t="s">
        <v>480</v>
      </c>
      <c r="V1493" s="360" t="s">
        <v>317</v>
      </c>
      <c r="W1493" s="360">
        <v>1000</v>
      </c>
    </row>
    <row r="1494" spans="1:23">
      <c r="A1494" s="360" t="s">
        <v>1408</v>
      </c>
      <c r="B1494" s="360">
        <v>2013</v>
      </c>
      <c r="C1494" s="360">
        <v>1</v>
      </c>
      <c r="D1494" s="360">
        <v>136485704</v>
      </c>
      <c r="E1494" s="360">
        <v>5015000</v>
      </c>
      <c r="F1494" s="360">
        <v>517000</v>
      </c>
      <c r="G1494" s="360">
        <v>0</v>
      </c>
      <c r="H1494" s="360">
        <v>610304</v>
      </c>
      <c r="I1494" s="360" t="s">
        <v>191</v>
      </c>
      <c r="J1494" s="361">
        <v>335.88</v>
      </c>
      <c r="L1494" s="360">
        <v>2151903</v>
      </c>
      <c r="P1494" s="360" t="s">
        <v>764</v>
      </c>
      <c r="R1494" s="362" t="s">
        <v>764</v>
      </c>
      <c r="S1494" s="360" t="s">
        <v>765</v>
      </c>
      <c r="T1494" s="360">
        <v>1058</v>
      </c>
      <c r="U1494" s="360" t="s">
        <v>480</v>
      </c>
      <c r="V1494" s="360" t="s">
        <v>317</v>
      </c>
      <c r="W1494" s="360">
        <v>1000</v>
      </c>
    </row>
    <row r="1495" spans="1:23">
      <c r="A1495" s="360" t="s">
        <v>1408</v>
      </c>
      <c r="B1495" s="360">
        <v>2013</v>
      </c>
      <c r="C1495" s="360">
        <v>1</v>
      </c>
      <c r="D1495" s="360">
        <v>136529034</v>
      </c>
      <c r="E1495" s="360">
        <v>5015000</v>
      </c>
      <c r="F1495" s="360">
        <v>517000</v>
      </c>
      <c r="G1495" s="360">
        <v>0</v>
      </c>
      <c r="H1495" s="360">
        <v>610304</v>
      </c>
      <c r="I1495" s="360" t="s">
        <v>191</v>
      </c>
      <c r="J1495" s="361">
        <v>597.12</v>
      </c>
      <c r="L1495" s="360">
        <v>2151903</v>
      </c>
      <c r="P1495" s="360" t="s">
        <v>764</v>
      </c>
      <c r="R1495" s="362" t="s">
        <v>764</v>
      </c>
      <c r="S1495" s="360" t="s">
        <v>765</v>
      </c>
      <c r="T1495" s="360">
        <v>1058</v>
      </c>
      <c r="U1495" s="360" t="s">
        <v>480</v>
      </c>
      <c r="V1495" s="360" t="s">
        <v>317</v>
      </c>
      <c r="W1495" s="360">
        <v>1000</v>
      </c>
    </row>
    <row r="1496" spans="1:23">
      <c r="A1496" s="360" t="s">
        <v>1408</v>
      </c>
      <c r="B1496" s="360">
        <v>2013</v>
      </c>
      <c r="C1496" s="360">
        <v>1</v>
      </c>
      <c r="D1496" s="360">
        <v>136529035</v>
      </c>
      <c r="E1496" s="360">
        <v>5015000</v>
      </c>
      <c r="F1496" s="360">
        <v>517000</v>
      </c>
      <c r="G1496" s="360">
        <v>0</v>
      </c>
      <c r="H1496" s="360">
        <v>610304</v>
      </c>
      <c r="I1496" s="360" t="s">
        <v>191</v>
      </c>
      <c r="J1496" s="361">
        <v>597.12</v>
      </c>
      <c r="L1496" s="360">
        <v>2151903</v>
      </c>
      <c r="P1496" s="360" t="s">
        <v>764</v>
      </c>
      <c r="R1496" s="362" t="s">
        <v>764</v>
      </c>
      <c r="S1496" s="360" t="s">
        <v>765</v>
      </c>
      <c r="T1496" s="360">
        <v>1058</v>
      </c>
      <c r="U1496" s="360" t="s">
        <v>480</v>
      </c>
      <c r="V1496" s="360" t="s">
        <v>317</v>
      </c>
      <c r="W1496" s="360">
        <v>1000</v>
      </c>
    </row>
    <row r="1497" spans="1:23">
      <c r="A1497" s="360" t="s">
        <v>1408</v>
      </c>
      <c r="B1497" s="360">
        <v>2013</v>
      </c>
      <c r="C1497" s="360">
        <v>1</v>
      </c>
      <c r="D1497" s="360">
        <v>136529036</v>
      </c>
      <c r="E1497" s="360">
        <v>5015000</v>
      </c>
      <c r="F1497" s="360">
        <v>517000</v>
      </c>
      <c r="G1497" s="360">
        <v>0</v>
      </c>
      <c r="H1497" s="360">
        <v>610304</v>
      </c>
      <c r="I1497" s="360" t="s">
        <v>191</v>
      </c>
      <c r="J1497" s="361">
        <v>597.12</v>
      </c>
      <c r="L1497" s="360">
        <v>2151903</v>
      </c>
      <c r="P1497" s="360" t="s">
        <v>764</v>
      </c>
      <c r="R1497" s="362" t="s">
        <v>764</v>
      </c>
      <c r="S1497" s="360" t="s">
        <v>765</v>
      </c>
      <c r="T1497" s="360">
        <v>1058</v>
      </c>
      <c r="U1497" s="360" t="s">
        <v>480</v>
      </c>
      <c r="V1497" s="360" t="s">
        <v>317</v>
      </c>
      <c r="W1497" s="360">
        <v>1000</v>
      </c>
    </row>
    <row r="1498" spans="1:23">
      <c r="A1498" s="360" t="s">
        <v>1408</v>
      </c>
      <c r="B1498" s="360">
        <v>2013</v>
      </c>
      <c r="C1498" s="360">
        <v>1</v>
      </c>
      <c r="D1498" s="360">
        <v>136529037</v>
      </c>
      <c r="E1498" s="360">
        <v>5015000</v>
      </c>
      <c r="F1498" s="360">
        <v>517000</v>
      </c>
      <c r="G1498" s="360">
        <v>0</v>
      </c>
      <c r="H1498" s="360">
        <v>610304</v>
      </c>
      <c r="I1498" s="360" t="s">
        <v>191</v>
      </c>
      <c r="J1498" s="361">
        <v>597.12</v>
      </c>
      <c r="L1498" s="360">
        <v>2151903</v>
      </c>
      <c r="P1498" s="360" t="s">
        <v>764</v>
      </c>
      <c r="R1498" s="362" t="s">
        <v>764</v>
      </c>
      <c r="S1498" s="360" t="s">
        <v>765</v>
      </c>
      <c r="T1498" s="360">
        <v>1058</v>
      </c>
      <c r="U1498" s="360" t="s">
        <v>480</v>
      </c>
      <c r="V1498" s="360" t="s">
        <v>317</v>
      </c>
      <c r="W1498" s="360">
        <v>1000</v>
      </c>
    </row>
    <row r="1499" spans="1:23">
      <c r="A1499" s="360" t="s">
        <v>1408</v>
      </c>
      <c r="B1499" s="360">
        <v>2013</v>
      </c>
      <c r="C1499" s="360">
        <v>1</v>
      </c>
      <c r="D1499" s="360">
        <v>136670955</v>
      </c>
      <c r="E1499" s="360">
        <v>5015100</v>
      </c>
      <c r="F1499" s="360">
        <v>517000</v>
      </c>
      <c r="G1499" s="360">
        <v>0</v>
      </c>
      <c r="H1499" s="360">
        <v>515700</v>
      </c>
      <c r="I1499" s="360" t="s">
        <v>160</v>
      </c>
      <c r="J1499" s="361">
        <v>89953.67</v>
      </c>
      <c r="K1499" s="360" t="s">
        <v>1164</v>
      </c>
      <c r="L1499" s="360">
        <v>122418311</v>
      </c>
      <c r="Q1499" s="360">
        <v>11867</v>
      </c>
      <c r="R1499" s="362">
        <v>11867</v>
      </c>
      <c r="S1499" s="360" t="s">
        <v>766</v>
      </c>
      <c r="T1499" s="360">
        <v>1058</v>
      </c>
      <c r="U1499" s="360" t="s">
        <v>480</v>
      </c>
      <c r="V1499" s="360" t="s">
        <v>317</v>
      </c>
      <c r="W1499" s="360">
        <v>1000</v>
      </c>
    </row>
    <row r="1500" spans="1:23">
      <c r="A1500" s="360" t="s">
        <v>1408</v>
      </c>
      <c r="B1500" s="360">
        <v>2013</v>
      </c>
      <c r="C1500" s="360">
        <v>1</v>
      </c>
      <c r="D1500" s="360">
        <v>136670955</v>
      </c>
      <c r="E1500" s="360">
        <v>5015100</v>
      </c>
      <c r="F1500" s="360">
        <v>517000</v>
      </c>
      <c r="G1500" s="360">
        <v>0</v>
      </c>
      <c r="H1500" s="360">
        <v>515700</v>
      </c>
      <c r="I1500" s="360" t="s">
        <v>160</v>
      </c>
      <c r="J1500" s="361">
        <v>-89953.67</v>
      </c>
      <c r="K1500" s="360" t="s">
        <v>1164</v>
      </c>
      <c r="L1500" s="360">
        <v>122418311</v>
      </c>
      <c r="Q1500" s="360">
        <v>11867</v>
      </c>
      <c r="R1500" s="362">
        <v>11867</v>
      </c>
      <c r="S1500" s="360" t="s">
        <v>766</v>
      </c>
      <c r="T1500" s="360">
        <v>1058</v>
      </c>
      <c r="U1500" s="360" t="s">
        <v>480</v>
      </c>
      <c r="V1500" s="360" t="s">
        <v>317</v>
      </c>
      <c r="W1500" s="360">
        <v>1000</v>
      </c>
    </row>
    <row r="1501" spans="1:23">
      <c r="A1501" s="360" t="s">
        <v>1408</v>
      </c>
      <c r="B1501" s="360">
        <v>2013</v>
      </c>
      <c r="C1501" s="360">
        <v>1</v>
      </c>
      <c r="D1501" s="360">
        <v>136690866</v>
      </c>
      <c r="E1501" s="360">
        <v>5015100</v>
      </c>
      <c r="F1501" s="360">
        <v>517000</v>
      </c>
      <c r="G1501" s="360">
        <v>0</v>
      </c>
      <c r="H1501" s="360">
        <v>515700</v>
      </c>
      <c r="I1501" s="360" t="s">
        <v>160</v>
      </c>
      <c r="J1501" s="361">
        <v>156000</v>
      </c>
      <c r="K1501" s="360" t="s">
        <v>1983</v>
      </c>
      <c r="L1501" s="360">
        <v>1800077841</v>
      </c>
      <c r="Q1501" s="360">
        <v>11867</v>
      </c>
      <c r="R1501" s="362">
        <v>11867</v>
      </c>
      <c r="S1501" s="360" t="s">
        <v>766</v>
      </c>
      <c r="T1501" s="360">
        <v>1058</v>
      </c>
      <c r="U1501" s="360" t="s">
        <v>480</v>
      </c>
      <c r="V1501" s="360" t="s">
        <v>317</v>
      </c>
      <c r="W1501" s="360">
        <v>1000</v>
      </c>
    </row>
    <row r="1502" spans="1:23">
      <c r="A1502" s="360" t="s">
        <v>1408</v>
      </c>
      <c r="B1502" s="360">
        <v>2013</v>
      </c>
      <c r="C1502" s="360">
        <v>1</v>
      </c>
      <c r="D1502" s="360">
        <v>136690866</v>
      </c>
      <c r="E1502" s="360">
        <v>5015100</v>
      </c>
      <c r="F1502" s="360">
        <v>517000</v>
      </c>
      <c r="G1502" s="360">
        <v>0</v>
      </c>
      <c r="H1502" s="360">
        <v>515700</v>
      </c>
      <c r="I1502" s="360" t="s">
        <v>160</v>
      </c>
      <c r="J1502" s="361">
        <v>-156000</v>
      </c>
      <c r="K1502" s="360" t="s">
        <v>1983</v>
      </c>
      <c r="L1502" s="360">
        <v>1800077841</v>
      </c>
      <c r="Q1502" s="360">
        <v>11867</v>
      </c>
      <c r="R1502" s="362">
        <v>11867</v>
      </c>
      <c r="S1502" s="360" t="s">
        <v>766</v>
      </c>
      <c r="T1502" s="360">
        <v>1058</v>
      </c>
      <c r="U1502" s="360" t="s">
        <v>480</v>
      </c>
      <c r="V1502" s="360" t="s">
        <v>317</v>
      </c>
      <c r="W1502" s="360">
        <v>1000</v>
      </c>
    </row>
    <row r="1503" spans="1:23">
      <c r="A1503" s="360" t="s">
        <v>1408</v>
      </c>
      <c r="B1503" s="360">
        <v>2013</v>
      </c>
      <c r="C1503" s="360">
        <v>1</v>
      </c>
      <c r="D1503" s="360">
        <v>136690866</v>
      </c>
      <c r="E1503" s="360">
        <v>5015100</v>
      </c>
      <c r="F1503" s="360">
        <v>517000</v>
      </c>
      <c r="G1503" s="360">
        <v>0</v>
      </c>
      <c r="H1503" s="360">
        <v>515700</v>
      </c>
      <c r="I1503" s="360" t="s">
        <v>160</v>
      </c>
      <c r="J1503" s="361">
        <v>-131000</v>
      </c>
      <c r="K1503" s="360" t="s">
        <v>1165</v>
      </c>
      <c r="L1503" s="360">
        <v>1800077841</v>
      </c>
      <c r="Q1503" s="360">
        <v>11867</v>
      </c>
      <c r="R1503" s="362">
        <v>11867</v>
      </c>
      <c r="S1503" s="360" t="s">
        <v>766</v>
      </c>
      <c r="T1503" s="360">
        <v>1058</v>
      </c>
      <c r="U1503" s="360" t="s">
        <v>480</v>
      </c>
      <c r="V1503" s="360" t="s">
        <v>317</v>
      </c>
      <c r="W1503" s="360">
        <v>1000</v>
      </c>
    </row>
    <row r="1504" spans="1:23">
      <c r="A1504" s="360" t="s">
        <v>1408</v>
      </c>
      <c r="B1504" s="360">
        <v>2013</v>
      </c>
      <c r="C1504" s="360">
        <v>1</v>
      </c>
      <c r="D1504" s="360">
        <v>136690866</v>
      </c>
      <c r="E1504" s="360">
        <v>5015100</v>
      </c>
      <c r="F1504" s="360">
        <v>517000</v>
      </c>
      <c r="G1504" s="360">
        <v>0</v>
      </c>
      <c r="H1504" s="360">
        <v>515700</v>
      </c>
      <c r="I1504" s="360" t="s">
        <v>160</v>
      </c>
      <c r="J1504" s="361">
        <v>131000</v>
      </c>
      <c r="K1504" s="360" t="s">
        <v>1165</v>
      </c>
      <c r="L1504" s="360">
        <v>1800077841</v>
      </c>
      <c r="Q1504" s="360">
        <v>11867</v>
      </c>
      <c r="R1504" s="362">
        <v>11867</v>
      </c>
      <c r="S1504" s="360" t="s">
        <v>766</v>
      </c>
      <c r="T1504" s="360">
        <v>1058</v>
      </c>
      <c r="U1504" s="360" t="s">
        <v>480</v>
      </c>
      <c r="V1504" s="360" t="s">
        <v>317</v>
      </c>
      <c r="W1504" s="360">
        <v>1000</v>
      </c>
    </row>
    <row r="1505" spans="1:23">
      <c r="A1505" s="360" t="s">
        <v>1408</v>
      </c>
      <c r="B1505" s="360">
        <v>2013</v>
      </c>
      <c r="C1505" s="360">
        <v>1</v>
      </c>
      <c r="D1505" s="360">
        <v>136670955</v>
      </c>
      <c r="E1505" s="360">
        <v>5015100</v>
      </c>
      <c r="F1505" s="360">
        <v>517000</v>
      </c>
      <c r="G1505" s="360">
        <v>0</v>
      </c>
      <c r="H1505" s="360">
        <v>515700</v>
      </c>
      <c r="I1505" s="360" t="s">
        <v>160</v>
      </c>
      <c r="J1505" s="361">
        <v>-29984.560000000001</v>
      </c>
      <c r="K1505" s="360" t="s">
        <v>1164</v>
      </c>
      <c r="L1505" s="360">
        <v>122418311</v>
      </c>
      <c r="Q1505" s="360">
        <v>13008</v>
      </c>
      <c r="R1505" s="362">
        <v>13008</v>
      </c>
      <c r="S1505" s="360" t="s">
        <v>767</v>
      </c>
      <c r="T1505" s="360">
        <v>1300</v>
      </c>
      <c r="U1505" s="360" t="s">
        <v>661</v>
      </c>
      <c r="V1505" s="360" t="s">
        <v>317</v>
      </c>
      <c r="W1505" s="360">
        <v>1000</v>
      </c>
    </row>
    <row r="1506" spans="1:23">
      <c r="A1506" s="360" t="s">
        <v>1408</v>
      </c>
      <c r="B1506" s="360">
        <v>2013</v>
      </c>
      <c r="C1506" s="360">
        <v>1</v>
      </c>
      <c r="D1506" s="360">
        <v>136690866</v>
      </c>
      <c r="E1506" s="360">
        <v>5015100</v>
      </c>
      <c r="F1506" s="360">
        <v>517000</v>
      </c>
      <c r="G1506" s="360">
        <v>0</v>
      </c>
      <c r="H1506" s="360">
        <v>515700</v>
      </c>
      <c r="I1506" s="360" t="s">
        <v>160</v>
      </c>
      <c r="J1506" s="361">
        <v>52000</v>
      </c>
      <c r="K1506" s="360" t="s">
        <v>1983</v>
      </c>
      <c r="L1506" s="360">
        <v>1800077841</v>
      </c>
      <c r="Q1506" s="360">
        <v>13008</v>
      </c>
      <c r="R1506" s="362">
        <v>13008</v>
      </c>
      <c r="S1506" s="360" t="s">
        <v>767</v>
      </c>
      <c r="T1506" s="360">
        <v>1300</v>
      </c>
      <c r="U1506" s="360" t="s">
        <v>661</v>
      </c>
      <c r="V1506" s="360" t="s">
        <v>317</v>
      </c>
      <c r="W1506" s="360">
        <v>1000</v>
      </c>
    </row>
    <row r="1507" spans="1:23">
      <c r="A1507" s="360" t="s">
        <v>1408</v>
      </c>
      <c r="B1507" s="360">
        <v>2013</v>
      </c>
      <c r="C1507" s="360">
        <v>1</v>
      </c>
      <c r="D1507" s="360">
        <v>136690866</v>
      </c>
      <c r="E1507" s="360">
        <v>5015100</v>
      </c>
      <c r="F1507" s="360">
        <v>517000</v>
      </c>
      <c r="G1507" s="360">
        <v>0</v>
      </c>
      <c r="H1507" s="360">
        <v>515700</v>
      </c>
      <c r="I1507" s="360" t="s">
        <v>160</v>
      </c>
      <c r="J1507" s="361">
        <v>-43666.67</v>
      </c>
      <c r="K1507" s="360" t="s">
        <v>1165</v>
      </c>
      <c r="L1507" s="360">
        <v>1800077841</v>
      </c>
      <c r="Q1507" s="360">
        <v>13008</v>
      </c>
      <c r="R1507" s="362">
        <v>13008</v>
      </c>
      <c r="S1507" s="360" t="s">
        <v>767</v>
      </c>
      <c r="T1507" s="360">
        <v>1300</v>
      </c>
      <c r="U1507" s="360" t="s">
        <v>661</v>
      </c>
      <c r="V1507" s="360" t="s">
        <v>317</v>
      </c>
      <c r="W1507" s="360">
        <v>1000</v>
      </c>
    </row>
    <row r="1508" spans="1:23">
      <c r="A1508" s="360" t="s">
        <v>1408</v>
      </c>
      <c r="B1508" s="360">
        <v>2013</v>
      </c>
      <c r="C1508" s="360">
        <v>1</v>
      </c>
      <c r="D1508" s="360">
        <v>136737280</v>
      </c>
      <c r="E1508" s="360">
        <v>5015100</v>
      </c>
      <c r="F1508" s="360">
        <v>517000</v>
      </c>
      <c r="G1508" s="360">
        <v>0</v>
      </c>
      <c r="H1508" s="360">
        <v>515700</v>
      </c>
      <c r="I1508" s="360" t="s">
        <v>160</v>
      </c>
      <c r="J1508" s="361">
        <v>21651.22</v>
      </c>
      <c r="K1508" s="360" t="s">
        <v>662</v>
      </c>
      <c r="L1508" s="360">
        <v>6000023420</v>
      </c>
      <c r="Q1508" s="360">
        <v>13008</v>
      </c>
      <c r="R1508" s="362">
        <v>13008</v>
      </c>
      <c r="S1508" s="360" t="s">
        <v>767</v>
      </c>
      <c r="T1508" s="360">
        <v>1300</v>
      </c>
      <c r="U1508" s="360" t="s">
        <v>661</v>
      </c>
      <c r="V1508" s="360" t="s">
        <v>317</v>
      </c>
      <c r="W1508" s="360">
        <v>1000</v>
      </c>
    </row>
  </sheetData>
  <autoFilter ref="A1:W1508">
    <filterColumn colId="4"/>
  </autoFilter>
  <pageMargins left="0.7" right="0.7" top="0.75" bottom="0.75" header="0.3" footer="0.3"/>
  <pageSetup scale="28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5"/>
  <sheetViews>
    <sheetView tabSelected="1" zoomScale="69" zoomScaleNormal="69" workbookViewId="0">
      <pane ySplit="1" topLeftCell="A2" activePane="bottomLeft" state="frozen"/>
      <selection activeCell="B33" sqref="B33"/>
      <selection pane="bottomLeft" activeCell="B33" sqref="B33"/>
    </sheetView>
  </sheetViews>
  <sheetFormatPr defaultRowHeight="12.75"/>
  <cols>
    <col min="1" max="1" width="10.28515625" style="2" customWidth="1"/>
    <col min="2" max="2" width="6.7109375" style="2" bestFit="1" customWidth="1"/>
    <col min="3" max="3" width="6.28515625" style="2" bestFit="1" customWidth="1"/>
    <col min="4" max="4" width="14.7109375" style="2" bestFit="1" customWidth="1"/>
    <col min="5" max="5" width="12.42578125" style="2" bestFit="1" customWidth="1"/>
    <col min="6" max="6" width="9.28515625" style="2" bestFit="1" customWidth="1"/>
    <col min="7" max="7" width="12.85546875" style="2" bestFit="1" customWidth="1"/>
    <col min="8" max="8" width="10.42578125" style="2" bestFit="1" customWidth="1"/>
    <col min="9" max="9" width="35.5703125" style="2" bestFit="1" customWidth="1"/>
    <col min="10" max="10" width="12.28515625" style="2" bestFit="1" customWidth="1"/>
    <col min="11" max="11" width="59.140625" style="2" bestFit="1" customWidth="1"/>
    <col min="12" max="12" width="11" style="2" bestFit="1" customWidth="1"/>
    <col min="13" max="13" width="7" style="2" bestFit="1" customWidth="1"/>
    <col min="14" max="14" width="34.85546875" style="2" bestFit="1" customWidth="1"/>
    <col min="15" max="15" width="10" style="2" bestFit="1" customWidth="1"/>
    <col min="16" max="16" width="9" style="2" bestFit="1" customWidth="1"/>
    <col min="17" max="17" width="6" style="2" bestFit="1" customWidth="1"/>
    <col min="18" max="18" width="10.140625" style="2" bestFit="1" customWidth="1"/>
    <col min="19" max="19" width="42.7109375" style="2" bestFit="1" customWidth="1"/>
    <col min="20" max="20" width="8.7109375" style="2" bestFit="1" customWidth="1"/>
    <col min="21" max="21" width="30.28515625" style="2" bestFit="1" customWidth="1"/>
    <col min="22" max="22" width="16.5703125" style="2" bestFit="1" customWidth="1"/>
    <col min="23" max="23" width="7" style="2" bestFit="1" customWidth="1"/>
    <col min="24" max="16384" width="9.140625" style="2"/>
  </cols>
  <sheetData>
    <row r="1" spans="1:23">
      <c r="A1" s="1" t="s">
        <v>999</v>
      </c>
      <c r="B1" s="1" t="s">
        <v>294</v>
      </c>
      <c r="C1" s="1" t="s">
        <v>295</v>
      </c>
      <c r="D1" s="1" t="s">
        <v>296</v>
      </c>
      <c r="E1" s="1" t="s">
        <v>248</v>
      </c>
      <c r="F1" s="1" t="s">
        <v>297</v>
      </c>
      <c r="G1" s="1" t="s">
        <v>298</v>
      </c>
      <c r="H1" s="1" t="s">
        <v>299</v>
      </c>
      <c r="I1" s="126" t="s">
        <v>300</v>
      </c>
      <c r="J1" s="127" t="s">
        <v>301</v>
      </c>
      <c r="K1" s="1" t="s">
        <v>302</v>
      </c>
      <c r="L1" s="1" t="s">
        <v>303</v>
      </c>
      <c r="M1" s="1" t="s">
        <v>304</v>
      </c>
      <c r="N1" s="126" t="s">
        <v>305</v>
      </c>
      <c r="O1" s="1" t="s">
        <v>306</v>
      </c>
      <c r="P1" s="1" t="s">
        <v>307</v>
      </c>
      <c r="Q1" s="1" t="s">
        <v>308</v>
      </c>
      <c r="R1" s="126" t="s">
        <v>309</v>
      </c>
      <c r="S1" s="126" t="s">
        <v>310</v>
      </c>
      <c r="T1" s="1" t="s">
        <v>311</v>
      </c>
      <c r="U1" s="126" t="s">
        <v>312</v>
      </c>
      <c r="V1" s="126" t="s">
        <v>313</v>
      </c>
      <c r="W1" s="1" t="s">
        <v>314</v>
      </c>
    </row>
    <row r="2" spans="1:23">
      <c r="A2" s="2" t="s">
        <v>1408</v>
      </c>
      <c r="B2" s="2">
        <v>2012</v>
      </c>
      <c r="C2" s="2">
        <v>10</v>
      </c>
      <c r="D2" s="2">
        <v>133899811</v>
      </c>
      <c r="E2" s="2">
        <v>5030000</v>
      </c>
      <c r="F2" s="2">
        <v>381</v>
      </c>
      <c r="G2" s="2">
        <v>0</v>
      </c>
      <c r="H2" s="2">
        <v>610095</v>
      </c>
      <c r="I2" s="2" t="s">
        <v>768</v>
      </c>
      <c r="J2" s="69">
        <v>707.7</v>
      </c>
      <c r="L2" s="2">
        <v>3657419</v>
      </c>
      <c r="P2" s="2">
        <v>20033620</v>
      </c>
      <c r="R2" s="2">
        <v>20033620</v>
      </c>
      <c r="S2" s="2" t="s">
        <v>769</v>
      </c>
      <c r="T2" s="2">
        <v>1205</v>
      </c>
      <c r="U2" s="2" t="s">
        <v>770</v>
      </c>
      <c r="V2" s="2" t="s">
        <v>317</v>
      </c>
      <c r="W2" s="2">
        <v>1000</v>
      </c>
    </row>
    <row r="3" spans="1:23">
      <c r="A3" s="2" t="s">
        <v>1408</v>
      </c>
      <c r="B3" s="2">
        <v>2012</v>
      </c>
      <c r="C3" s="2">
        <v>10</v>
      </c>
      <c r="D3" s="2">
        <v>133907231</v>
      </c>
      <c r="E3" s="2">
        <v>5030000</v>
      </c>
      <c r="F3" s="2">
        <v>381</v>
      </c>
      <c r="G3" s="2">
        <v>0</v>
      </c>
      <c r="H3" s="2">
        <v>610095</v>
      </c>
      <c r="I3" s="2" t="s">
        <v>768</v>
      </c>
      <c r="J3" s="69">
        <v>-707.7</v>
      </c>
      <c r="L3" s="2">
        <v>16625616</v>
      </c>
      <c r="P3" s="2">
        <v>20033620</v>
      </c>
      <c r="R3" s="2">
        <v>20033620</v>
      </c>
      <c r="S3" s="2" t="s">
        <v>769</v>
      </c>
      <c r="T3" s="2">
        <v>1205</v>
      </c>
      <c r="U3" s="2" t="s">
        <v>770</v>
      </c>
      <c r="V3" s="2" t="s">
        <v>317</v>
      </c>
      <c r="W3" s="2">
        <v>1000</v>
      </c>
    </row>
    <row r="4" spans="1:23">
      <c r="A4" s="2" t="s">
        <v>1408</v>
      </c>
      <c r="B4" s="2">
        <v>2012</v>
      </c>
      <c r="C4" s="2">
        <v>10</v>
      </c>
      <c r="D4" s="2">
        <v>134034014</v>
      </c>
      <c r="E4" s="2">
        <v>5030000</v>
      </c>
      <c r="F4" s="2">
        <v>381</v>
      </c>
      <c r="G4" s="2">
        <v>0</v>
      </c>
      <c r="H4" s="2">
        <v>545169</v>
      </c>
      <c r="I4" s="2" t="s">
        <v>183</v>
      </c>
      <c r="J4" s="69">
        <v>1721.03</v>
      </c>
      <c r="K4" s="2" t="s">
        <v>771</v>
      </c>
      <c r="L4" s="2">
        <v>121929765</v>
      </c>
      <c r="P4" s="2">
        <v>20033641</v>
      </c>
      <c r="R4" s="2">
        <v>20033641</v>
      </c>
      <c r="S4" s="2" t="s">
        <v>772</v>
      </c>
      <c r="T4" s="2">
        <v>1205</v>
      </c>
      <c r="U4" s="2" t="s">
        <v>770</v>
      </c>
      <c r="V4" s="2" t="s">
        <v>317</v>
      </c>
      <c r="W4" s="2">
        <v>1000</v>
      </c>
    </row>
    <row r="5" spans="1:23">
      <c r="A5" s="2" t="s">
        <v>1408</v>
      </c>
      <c r="B5" s="2">
        <v>2012</v>
      </c>
      <c r="C5" s="2">
        <v>10</v>
      </c>
      <c r="D5" s="2">
        <v>134039684</v>
      </c>
      <c r="E5" s="2">
        <v>5030000</v>
      </c>
      <c r="F5" s="2">
        <v>381</v>
      </c>
      <c r="G5" s="2">
        <v>0</v>
      </c>
      <c r="H5" s="2">
        <v>545169</v>
      </c>
      <c r="I5" s="2" t="s">
        <v>183</v>
      </c>
      <c r="J5" s="69">
        <v>-1721.03</v>
      </c>
      <c r="L5" s="2">
        <v>16644231</v>
      </c>
      <c r="P5" s="2">
        <v>20033641</v>
      </c>
      <c r="R5" s="2">
        <v>20033641</v>
      </c>
      <c r="S5" s="2" t="s">
        <v>772</v>
      </c>
      <c r="T5" s="2">
        <v>1205</v>
      </c>
      <c r="U5" s="2" t="s">
        <v>770</v>
      </c>
      <c r="V5" s="2" t="s">
        <v>317</v>
      </c>
      <c r="W5" s="2">
        <v>1000</v>
      </c>
    </row>
    <row r="6" spans="1:23">
      <c r="A6" s="2" t="s">
        <v>1408</v>
      </c>
      <c r="B6" s="2">
        <v>2012</v>
      </c>
      <c r="C6" s="2">
        <v>10</v>
      </c>
      <c r="D6" s="2">
        <v>134040684</v>
      </c>
      <c r="E6" s="2">
        <v>5030000</v>
      </c>
      <c r="F6" s="2">
        <v>381</v>
      </c>
      <c r="G6" s="2">
        <v>0</v>
      </c>
      <c r="H6" s="2">
        <v>545169</v>
      </c>
      <c r="I6" s="2" t="s">
        <v>183</v>
      </c>
      <c r="J6" s="69">
        <v>764.35</v>
      </c>
      <c r="K6" s="2" t="s">
        <v>773</v>
      </c>
      <c r="L6" s="2">
        <v>121929794</v>
      </c>
      <c r="P6" s="2">
        <v>20033641</v>
      </c>
      <c r="R6" s="2">
        <v>20033641</v>
      </c>
      <c r="S6" s="2" t="s">
        <v>772</v>
      </c>
      <c r="T6" s="2">
        <v>1205</v>
      </c>
      <c r="U6" s="2" t="s">
        <v>770</v>
      </c>
      <c r="V6" s="2" t="s">
        <v>317</v>
      </c>
      <c r="W6" s="2">
        <v>1000</v>
      </c>
    </row>
    <row r="7" spans="1:23">
      <c r="A7" s="2" t="s">
        <v>1408</v>
      </c>
      <c r="B7" s="2">
        <v>2012</v>
      </c>
      <c r="C7" s="2">
        <v>10</v>
      </c>
      <c r="D7" s="2">
        <v>134047159</v>
      </c>
      <c r="E7" s="2">
        <v>5030000</v>
      </c>
      <c r="F7" s="2">
        <v>381</v>
      </c>
      <c r="G7" s="2">
        <v>0</v>
      </c>
      <c r="H7" s="2">
        <v>545169</v>
      </c>
      <c r="I7" s="2" t="s">
        <v>183</v>
      </c>
      <c r="J7" s="69">
        <v>-764.35</v>
      </c>
      <c r="L7" s="2">
        <v>16645805</v>
      </c>
      <c r="P7" s="2">
        <v>20033641</v>
      </c>
      <c r="R7" s="2">
        <v>20033641</v>
      </c>
      <c r="S7" s="2" t="s">
        <v>772</v>
      </c>
      <c r="T7" s="2">
        <v>1205</v>
      </c>
      <c r="U7" s="2" t="s">
        <v>770</v>
      </c>
      <c r="V7" s="2" t="s">
        <v>317</v>
      </c>
      <c r="W7" s="2">
        <v>1000</v>
      </c>
    </row>
    <row r="8" spans="1:23">
      <c r="A8" s="2" t="s">
        <v>1408</v>
      </c>
      <c r="B8" s="2">
        <v>2012</v>
      </c>
      <c r="C8" s="2">
        <v>11</v>
      </c>
      <c r="D8" s="2">
        <v>134161455</v>
      </c>
      <c r="E8" s="2">
        <v>5030000</v>
      </c>
      <c r="F8" s="2">
        <v>381</v>
      </c>
      <c r="G8" s="2">
        <v>0</v>
      </c>
      <c r="H8" s="2">
        <v>545169</v>
      </c>
      <c r="I8" s="2" t="s">
        <v>183</v>
      </c>
      <c r="J8" s="69">
        <v>-1721.03</v>
      </c>
      <c r="K8" s="2" t="s">
        <v>771</v>
      </c>
      <c r="L8" s="2">
        <v>121954289</v>
      </c>
      <c r="P8" s="2">
        <v>20033641</v>
      </c>
      <c r="R8" s="2">
        <v>20033641</v>
      </c>
      <c r="S8" s="2" t="s">
        <v>772</v>
      </c>
      <c r="T8" s="2">
        <v>1205</v>
      </c>
      <c r="U8" s="2" t="s">
        <v>770</v>
      </c>
      <c r="V8" s="2" t="s">
        <v>317</v>
      </c>
      <c r="W8" s="2">
        <v>1000</v>
      </c>
    </row>
    <row r="9" spans="1:23">
      <c r="A9" s="2" t="s">
        <v>1408</v>
      </c>
      <c r="B9" s="2">
        <v>2012</v>
      </c>
      <c r="C9" s="2">
        <v>11</v>
      </c>
      <c r="D9" s="2">
        <v>134161461</v>
      </c>
      <c r="E9" s="2">
        <v>5030000</v>
      </c>
      <c r="F9" s="2">
        <v>381</v>
      </c>
      <c r="G9" s="2">
        <v>0</v>
      </c>
      <c r="H9" s="2">
        <v>545169</v>
      </c>
      <c r="I9" s="2" t="s">
        <v>183</v>
      </c>
      <c r="J9" s="69">
        <v>-764.35</v>
      </c>
      <c r="K9" s="2" t="s">
        <v>773</v>
      </c>
      <c r="L9" s="2">
        <v>121954295</v>
      </c>
      <c r="P9" s="2">
        <v>20033641</v>
      </c>
      <c r="R9" s="2">
        <v>20033641</v>
      </c>
      <c r="S9" s="2" t="s">
        <v>772</v>
      </c>
      <c r="T9" s="2">
        <v>1205</v>
      </c>
      <c r="U9" s="2" t="s">
        <v>770</v>
      </c>
      <c r="V9" s="2" t="s">
        <v>317</v>
      </c>
      <c r="W9" s="2">
        <v>1000</v>
      </c>
    </row>
    <row r="10" spans="1:23">
      <c r="A10" s="2" t="s">
        <v>1408</v>
      </c>
      <c r="B10" s="2">
        <v>2012</v>
      </c>
      <c r="C10" s="2">
        <v>11</v>
      </c>
      <c r="D10" s="2">
        <v>134163681</v>
      </c>
      <c r="E10" s="2">
        <v>5030000</v>
      </c>
      <c r="F10" s="2">
        <v>381</v>
      </c>
      <c r="G10" s="2">
        <v>0</v>
      </c>
      <c r="H10" s="2">
        <v>545169</v>
      </c>
      <c r="I10" s="2" t="s">
        <v>183</v>
      </c>
      <c r="J10" s="69">
        <v>2485.38</v>
      </c>
      <c r="L10" s="2">
        <v>16660663</v>
      </c>
      <c r="P10" s="2">
        <v>20033641</v>
      </c>
      <c r="R10" s="2">
        <v>20033641</v>
      </c>
      <c r="S10" s="2" t="s">
        <v>772</v>
      </c>
      <c r="T10" s="2">
        <v>1205</v>
      </c>
      <c r="U10" s="2" t="s">
        <v>770</v>
      </c>
      <c r="V10" s="2" t="s">
        <v>317</v>
      </c>
      <c r="W10" s="2">
        <v>1000</v>
      </c>
    </row>
    <row r="11" spans="1:23">
      <c r="A11" s="2" t="s">
        <v>1408</v>
      </c>
      <c r="B11" s="2">
        <v>2012</v>
      </c>
      <c r="C11" s="2">
        <v>10</v>
      </c>
      <c r="D11" s="2">
        <v>133868126</v>
      </c>
      <c r="E11" s="2">
        <v>5030000</v>
      </c>
      <c r="F11" s="2">
        <v>381</v>
      </c>
      <c r="G11" s="2">
        <v>0</v>
      </c>
      <c r="H11" s="2">
        <v>503120</v>
      </c>
      <c r="I11" s="2" t="s">
        <v>152</v>
      </c>
      <c r="J11" s="69">
        <v>11.51</v>
      </c>
      <c r="K11" s="2" t="s">
        <v>774</v>
      </c>
      <c r="L11" s="2">
        <v>1902831742</v>
      </c>
      <c r="P11" s="2">
        <v>20034395</v>
      </c>
      <c r="R11" s="2">
        <v>20034395</v>
      </c>
      <c r="S11" s="2" t="s">
        <v>775</v>
      </c>
      <c r="T11" s="2">
        <v>1205</v>
      </c>
      <c r="U11" s="2" t="s">
        <v>770</v>
      </c>
      <c r="V11" s="2" t="s">
        <v>317</v>
      </c>
      <c r="W11" s="2">
        <v>1000</v>
      </c>
    </row>
    <row r="12" spans="1:23">
      <c r="A12" s="2" t="s">
        <v>1408</v>
      </c>
      <c r="B12" s="2">
        <v>2012</v>
      </c>
      <c r="C12" s="2">
        <v>10</v>
      </c>
      <c r="D12" s="2">
        <v>133882445</v>
      </c>
      <c r="E12" s="2">
        <v>5030000</v>
      </c>
      <c r="F12" s="2">
        <v>381</v>
      </c>
      <c r="G12" s="2">
        <v>0</v>
      </c>
      <c r="H12" s="2">
        <v>503120</v>
      </c>
      <c r="I12" s="2" t="s">
        <v>152</v>
      </c>
      <c r="J12" s="69">
        <v>-11.51</v>
      </c>
      <c r="L12" s="2">
        <v>16618335</v>
      </c>
      <c r="P12" s="2">
        <v>20034395</v>
      </c>
      <c r="R12" s="2">
        <v>20034395</v>
      </c>
      <c r="S12" s="2" t="s">
        <v>775</v>
      </c>
      <c r="T12" s="2">
        <v>1205</v>
      </c>
      <c r="U12" s="2" t="s">
        <v>770</v>
      </c>
      <c r="V12" s="2" t="s">
        <v>317</v>
      </c>
      <c r="W12" s="2">
        <v>1000</v>
      </c>
    </row>
    <row r="13" spans="1:23">
      <c r="A13" s="2" t="s">
        <v>1408</v>
      </c>
      <c r="B13" s="2">
        <v>2012</v>
      </c>
      <c r="C13" s="2">
        <v>10</v>
      </c>
      <c r="D13" s="2">
        <v>133577653</v>
      </c>
      <c r="E13" s="2">
        <v>5030000</v>
      </c>
      <c r="F13" s="2">
        <v>381</v>
      </c>
      <c r="G13" s="2">
        <v>0</v>
      </c>
      <c r="H13" s="2">
        <v>610344</v>
      </c>
      <c r="I13" s="2" t="s">
        <v>195</v>
      </c>
      <c r="J13" s="69">
        <v>411.64</v>
      </c>
      <c r="L13" s="2">
        <v>35652062</v>
      </c>
      <c r="P13" s="2">
        <v>20034768</v>
      </c>
      <c r="R13" s="2">
        <v>20034768</v>
      </c>
      <c r="S13" s="2" t="s">
        <v>776</v>
      </c>
      <c r="T13" s="2">
        <v>1205</v>
      </c>
      <c r="U13" s="2" t="s">
        <v>770</v>
      </c>
      <c r="V13" s="2" t="s">
        <v>317</v>
      </c>
      <c r="W13" s="2">
        <v>1000</v>
      </c>
    </row>
    <row r="14" spans="1:23">
      <c r="A14" s="2" t="s">
        <v>1408</v>
      </c>
      <c r="B14" s="2">
        <v>2012</v>
      </c>
      <c r="C14" s="2">
        <v>10</v>
      </c>
      <c r="D14" s="2">
        <v>133577654</v>
      </c>
      <c r="E14" s="2">
        <v>5030000</v>
      </c>
      <c r="F14" s="2">
        <v>381</v>
      </c>
      <c r="G14" s="2">
        <v>0</v>
      </c>
      <c r="H14" s="2">
        <v>610344</v>
      </c>
      <c r="I14" s="2" t="s">
        <v>195</v>
      </c>
      <c r="J14" s="69">
        <v>411.64</v>
      </c>
      <c r="L14" s="2">
        <v>35652064</v>
      </c>
      <c r="P14" s="2">
        <v>20034768</v>
      </c>
      <c r="R14" s="2">
        <v>20034768</v>
      </c>
      <c r="S14" s="2" t="s">
        <v>776</v>
      </c>
      <c r="T14" s="2">
        <v>1205</v>
      </c>
      <c r="U14" s="2" t="s">
        <v>770</v>
      </c>
      <c r="V14" s="2" t="s">
        <v>317</v>
      </c>
      <c r="W14" s="2">
        <v>1000</v>
      </c>
    </row>
    <row r="15" spans="1:23">
      <c r="A15" s="2" t="s">
        <v>1408</v>
      </c>
      <c r="B15" s="2">
        <v>2012</v>
      </c>
      <c r="C15" s="2">
        <v>10</v>
      </c>
      <c r="D15" s="2">
        <v>133577655</v>
      </c>
      <c r="E15" s="2">
        <v>5030000</v>
      </c>
      <c r="F15" s="2">
        <v>381</v>
      </c>
      <c r="G15" s="2">
        <v>0</v>
      </c>
      <c r="H15" s="2">
        <v>610344</v>
      </c>
      <c r="I15" s="2" t="s">
        <v>195</v>
      </c>
      <c r="J15" s="69">
        <v>411.64</v>
      </c>
      <c r="L15" s="2">
        <v>35652066</v>
      </c>
      <c r="P15" s="2">
        <v>20034768</v>
      </c>
      <c r="R15" s="2">
        <v>20034768</v>
      </c>
      <c r="S15" s="2" t="s">
        <v>776</v>
      </c>
      <c r="T15" s="2">
        <v>1205</v>
      </c>
      <c r="U15" s="2" t="s">
        <v>770</v>
      </c>
      <c r="V15" s="2" t="s">
        <v>317</v>
      </c>
      <c r="W15" s="2">
        <v>1000</v>
      </c>
    </row>
    <row r="16" spans="1:23">
      <c r="A16" s="2" t="s">
        <v>1408</v>
      </c>
      <c r="B16" s="2">
        <v>2012</v>
      </c>
      <c r="C16" s="2">
        <v>10</v>
      </c>
      <c r="D16" s="2">
        <v>133577656</v>
      </c>
      <c r="E16" s="2">
        <v>5030000</v>
      </c>
      <c r="F16" s="2">
        <v>381</v>
      </c>
      <c r="G16" s="2">
        <v>0</v>
      </c>
      <c r="H16" s="2">
        <v>610344</v>
      </c>
      <c r="I16" s="2" t="s">
        <v>195</v>
      </c>
      <c r="J16" s="69">
        <v>411.64</v>
      </c>
      <c r="L16" s="2">
        <v>35652068</v>
      </c>
      <c r="P16" s="2">
        <v>20034768</v>
      </c>
      <c r="R16" s="2">
        <v>20034768</v>
      </c>
      <c r="S16" s="2" t="s">
        <v>776</v>
      </c>
      <c r="T16" s="2">
        <v>1205</v>
      </c>
      <c r="U16" s="2" t="s">
        <v>770</v>
      </c>
      <c r="V16" s="2" t="s">
        <v>317</v>
      </c>
      <c r="W16" s="2">
        <v>1000</v>
      </c>
    </row>
    <row r="17" spans="1:23">
      <c r="A17" s="2" t="s">
        <v>1408</v>
      </c>
      <c r="B17" s="2">
        <v>2012</v>
      </c>
      <c r="C17" s="2">
        <v>10</v>
      </c>
      <c r="D17" s="2">
        <v>133577682</v>
      </c>
      <c r="E17" s="2">
        <v>5030000</v>
      </c>
      <c r="F17" s="2">
        <v>381</v>
      </c>
      <c r="G17" s="2">
        <v>0</v>
      </c>
      <c r="H17" s="2">
        <v>610344</v>
      </c>
      <c r="I17" s="2" t="s">
        <v>195</v>
      </c>
      <c r="J17" s="69">
        <v>411.64</v>
      </c>
      <c r="L17" s="2">
        <v>35652073</v>
      </c>
      <c r="P17" s="2">
        <v>20034768</v>
      </c>
      <c r="R17" s="2">
        <v>20034768</v>
      </c>
      <c r="S17" s="2" t="s">
        <v>776</v>
      </c>
      <c r="T17" s="2">
        <v>1205</v>
      </c>
      <c r="U17" s="2" t="s">
        <v>770</v>
      </c>
      <c r="V17" s="2" t="s">
        <v>317</v>
      </c>
      <c r="W17" s="2">
        <v>1000</v>
      </c>
    </row>
    <row r="18" spans="1:23">
      <c r="A18" s="2" t="s">
        <v>1408</v>
      </c>
      <c r="B18" s="2">
        <v>2012</v>
      </c>
      <c r="C18" s="2">
        <v>10</v>
      </c>
      <c r="D18" s="2">
        <v>133579606</v>
      </c>
      <c r="E18" s="2">
        <v>5030000</v>
      </c>
      <c r="F18" s="2">
        <v>381</v>
      </c>
      <c r="G18" s="2">
        <v>0</v>
      </c>
      <c r="H18" s="2">
        <v>610000</v>
      </c>
      <c r="I18" s="2" t="s">
        <v>186</v>
      </c>
      <c r="J18" s="69">
        <v>301.27999999999997</v>
      </c>
      <c r="L18" s="2">
        <v>35655862</v>
      </c>
      <c r="P18" s="2">
        <v>20034768</v>
      </c>
      <c r="R18" s="2">
        <v>20034768</v>
      </c>
      <c r="S18" s="2" t="s">
        <v>776</v>
      </c>
      <c r="T18" s="2">
        <v>1205</v>
      </c>
      <c r="U18" s="2" t="s">
        <v>770</v>
      </c>
      <c r="V18" s="2" t="s">
        <v>317</v>
      </c>
      <c r="W18" s="2">
        <v>1000</v>
      </c>
    </row>
    <row r="19" spans="1:23">
      <c r="A19" s="2" t="s">
        <v>1408</v>
      </c>
      <c r="B19" s="2">
        <v>2012</v>
      </c>
      <c r="C19" s="2">
        <v>10</v>
      </c>
      <c r="D19" s="2">
        <v>133579607</v>
      </c>
      <c r="E19" s="2">
        <v>5030000</v>
      </c>
      <c r="F19" s="2">
        <v>381</v>
      </c>
      <c r="G19" s="2">
        <v>0</v>
      </c>
      <c r="H19" s="2">
        <v>610000</v>
      </c>
      <c r="I19" s="2" t="s">
        <v>186</v>
      </c>
      <c r="J19" s="69">
        <v>301.27999999999997</v>
      </c>
      <c r="L19" s="2">
        <v>35655864</v>
      </c>
      <c r="P19" s="2">
        <v>20034768</v>
      </c>
      <c r="R19" s="2">
        <v>20034768</v>
      </c>
      <c r="S19" s="2" t="s">
        <v>776</v>
      </c>
      <c r="T19" s="2">
        <v>1205</v>
      </c>
      <c r="U19" s="2" t="s">
        <v>770</v>
      </c>
      <c r="V19" s="2" t="s">
        <v>317</v>
      </c>
      <c r="W19" s="2">
        <v>1000</v>
      </c>
    </row>
    <row r="20" spans="1:23">
      <c r="A20" s="2" t="s">
        <v>1408</v>
      </c>
      <c r="B20" s="2">
        <v>2012</v>
      </c>
      <c r="C20" s="2">
        <v>10</v>
      </c>
      <c r="D20" s="2">
        <v>133579608</v>
      </c>
      <c r="E20" s="2">
        <v>5030000</v>
      </c>
      <c r="F20" s="2">
        <v>381</v>
      </c>
      <c r="G20" s="2">
        <v>0</v>
      </c>
      <c r="H20" s="2">
        <v>610000</v>
      </c>
      <c r="I20" s="2" t="s">
        <v>186</v>
      </c>
      <c r="J20" s="69">
        <v>301.27999999999997</v>
      </c>
      <c r="L20" s="2">
        <v>35655866</v>
      </c>
      <c r="P20" s="2">
        <v>20034768</v>
      </c>
      <c r="R20" s="2">
        <v>20034768</v>
      </c>
      <c r="S20" s="2" t="s">
        <v>776</v>
      </c>
      <c r="T20" s="2">
        <v>1205</v>
      </c>
      <c r="U20" s="2" t="s">
        <v>770</v>
      </c>
      <c r="V20" s="2" t="s">
        <v>317</v>
      </c>
      <c r="W20" s="2">
        <v>1000</v>
      </c>
    </row>
    <row r="21" spans="1:23">
      <c r="A21" s="2" t="s">
        <v>1408</v>
      </c>
      <c r="B21" s="2">
        <v>2012</v>
      </c>
      <c r="C21" s="2">
        <v>10</v>
      </c>
      <c r="D21" s="2">
        <v>133579609</v>
      </c>
      <c r="E21" s="2">
        <v>5030000</v>
      </c>
      <c r="F21" s="2">
        <v>381</v>
      </c>
      <c r="G21" s="2">
        <v>0</v>
      </c>
      <c r="H21" s="2">
        <v>610000</v>
      </c>
      <c r="I21" s="2" t="s">
        <v>186</v>
      </c>
      <c r="J21" s="69">
        <v>301.27999999999997</v>
      </c>
      <c r="L21" s="2">
        <v>35655868</v>
      </c>
      <c r="P21" s="2">
        <v>20034768</v>
      </c>
      <c r="R21" s="2">
        <v>20034768</v>
      </c>
      <c r="S21" s="2" t="s">
        <v>776</v>
      </c>
      <c r="T21" s="2">
        <v>1205</v>
      </c>
      <c r="U21" s="2" t="s">
        <v>770</v>
      </c>
      <c r="V21" s="2" t="s">
        <v>317</v>
      </c>
      <c r="W21" s="2">
        <v>1000</v>
      </c>
    </row>
    <row r="22" spans="1:23">
      <c r="A22" s="2" t="s">
        <v>1408</v>
      </c>
      <c r="B22" s="2">
        <v>2012</v>
      </c>
      <c r="C22" s="2">
        <v>10</v>
      </c>
      <c r="D22" s="2">
        <v>133579610</v>
      </c>
      <c r="E22" s="2">
        <v>5030000</v>
      </c>
      <c r="F22" s="2">
        <v>381</v>
      </c>
      <c r="G22" s="2">
        <v>0</v>
      </c>
      <c r="H22" s="2">
        <v>610000</v>
      </c>
      <c r="I22" s="2" t="s">
        <v>186</v>
      </c>
      <c r="J22" s="69">
        <v>301.27999999999997</v>
      </c>
      <c r="L22" s="2">
        <v>35655880</v>
      </c>
      <c r="P22" s="2">
        <v>20034768</v>
      </c>
      <c r="R22" s="2">
        <v>20034768</v>
      </c>
      <c r="S22" s="2" t="s">
        <v>776</v>
      </c>
      <c r="T22" s="2">
        <v>1205</v>
      </c>
      <c r="U22" s="2" t="s">
        <v>770</v>
      </c>
      <c r="V22" s="2" t="s">
        <v>317</v>
      </c>
      <c r="W22" s="2">
        <v>1000</v>
      </c>
    </row>
    <row r="23" spans="1:23">
      <c r="A23" s="2" t="s">
        <v>1408</v>
      </c>
      <c r="B23" s="2">
        <v>2012</v>
      </c>
      <c r="C23" s="2">
        <v>10</v>
      </c>
      <c r="D23" s="2">
        <v>133579616</v>
      </c>
      <c r="E23" s="2">
        <v>5030000</v>
      </c>
      <c r="F23" s="2">
        <v>381</v>
      </c>
      <c r="G23" s="2">
        <v>0</v>
      </c>
      <c r="H23" s="2">
        <v>610000</v>
      </c>
      <c r="I23" s="2" t="s">
        <v>186</v>
      </c>
      <c r="J23" s="69">
        <v>301.27999999999997</v>
      </c>
      <c r="L23" s="2">
        <v>35655882</v>
      </c>
      <c r="P23" s="2">
        <v>20034768</v>
      </c>
      <c r="R23" s="2">
        <v>20034768</v>
      </c>
      <c r="S23" s="2" t="s">
        <v>776</v>
      </c>
      <c r="T23" s="2">
        <v>1205</v>
      </c>
      <c r="U23" s="2" t="s">
        <v>770</v>
      </c>
      <c r="V23" s="2" t="s">
        <v>317</v>
      </c>
      <c r="W23" s="2">
        <v>1000</v>
      </c>
    </row>
    <row r="24" spans="1:23">
      <c r="A24" s="2" t="s">
        <v>1408</v>
      </c>
      <c r="B24" s="2">
        <v>2012</v>
      </c>
      <c r="C24" s="2">
        <v>10</v>
      </c>
      <c r="D24" s="2">
        <v>133579617</v>
      </c>
      <c r="E24" s="2">
        <v>5030000</v>
      </c>
      <c r="F24" s="2">
        <v>381</v>
      </c>
      <c r="G24" s="2">
        <v>0</v>
      </c>
      <c r="H24" s="2">
        <v>610000</v>
      </c>
      <c r="I24" s="2" t="s">
        <v>186</v>
      </c>
      <c r="J24" s="69">
        <v>301.27999999999997</v>
      </c>
      <c r="L24" s="2">
        <v>35655884</v>
      </c>
      <c r="P24" s="2">
        <v>20034768</v>
      </c>
      <c r="R24" s="2">
        <v>20034768</v>
      </c>
      <c r="S24" s="2" t="s">
        <v>776</v>
      </c>
      <c r="T24" s="2">
        <v>1205</v>
      </c>
      <c r="U24" s="2" t="s">
        <v>770</v>
      </c>
      <c r="V24" s="2" t="s">
        <v>317</v>
      </c>
      <c r="W24" s="2">
        <v>1000</v>
      </c>
    </row>
    <row r="25" spans="1:23">
      <c r="A25" s="2" t="s">
        <v>1408</v>
      </c>
      <c r="B25" s="2">
        <v>2012</v>
      </c>
      <c r="C25" s="2">
        <v>10</v>
      </c>
      <c r="D25" s="2">
        <v>133579618</v>
      </c>
      <c r="E25" s="2">
        <v>5030000</v>
      </c>
      <c r="F25" s="2">
        <v>381</v>
      </c>
      <c r="G25" s="2">
        <v>0</v>
      </c>
      <c r="H25" s="2">
        <v>610000</v>
      </c>
      <c r="I25" s="2" t="s">
        <v>186</v>
      </c>
      <c r="J25" s="69">
        <v>301.27999999999997</v>
      </c>
      <c r="L25" s="2">
        <v>35655886</v>
      </c>
      <c r="P25" s="2">
        <v>20034768</v>
      </c>
      <c r="R25" s="2">
        <v>20034768</v>
      </c>
      <c r="S25" s="2" t="s">
        <v>776</v>
      </c>
      <c r="T25" s="2">
        <v>1205</v>
      </c>
      <c r="U25" s="2" t="s">
        <v>770</v>
      </c>
      <c r="V25" s="2" t="s">
        <v>317</v>
      </c>
      <c r="W25" s="2">
        <v>1000</v>
      </c>
    </row>
    <row r="26" spans="1:23">
      <c r="A26" s="2" t="s">
        <v>1408</v>
      </c>
      <c r="B26" s="2">
        <v>2012</v>
      </c>
      <c r="C26" s="2">
        <v>10</v>
      </c>
      <c r="D26" s="2">
        <v>133597091</v>
      </c>
      <c r="E26" s="2">
        <v>5030000</v>
      </c>
      <c r="F26" s="2">
        <v>381</v>
      </c>
      <c r="G26" s="2">
        <v>0</v>
      </c>
      <c r="H26" s="2">
        <v>610000</v>
      </c>
      <c r="I26" s="2" t="s">
        <v>186</v>
      </c>
      <c r="J26" s="69">
        <v>-2410.2399999999998</v>
      </c>
      <c r="L26" s="2">
        <v>16557093</v>
      </c>
      <c r="P26" s="2">
        <v>20034768</v>
      </c>
      <c r="R26" s="2">
        <v>20034768</v>
      </c>
      <c r="S26" s="2" t="s">
        <v>776</v>
      </c>
      <c r="T26" s="2">
        <v>1205</v>
      </c>
      <c r="U26" s="2" t="s">
        <v>770</v>
      </c>
      <c r="V26" s="2" t="s">
        <v>317</v>
      </c>
      <c r="W26" s="2">
        <v>1000</v>
      </c>
    </row>
    <row r="27" spans="1:23">
      <c r="A27" s="2" t="s">
        <v>1408</v>
      </c>
      <c r="B27" s="2">
        <v>2012</v>
      </c>
      <c r="C27" s="2">
        <v>10</v>
      </c>
      <c r="D27" s="2">
        <v>133597091</v>
      </c>
      <c r="E27" s="2">
        <v>5030000</v>
      </c>
      <c r="F27" s="2">
        <v>381</v>
      </c>
      <c r="G27" s="2">
        <v>0</v>
      </c>
      <c r="H27" s="2">
        <v>610344</v>
      </c>
      <c r="I27" s="2" t="s">
        <v>195</v>
      </c>
      <c r="J27" s="69">
        <v>-2058.1999999999998</v>
      </c>
      <c r="L27" s="2">
        <v>16557093</v>
      </c>
      <c r="P27" s="2">
        <v>20034768</v>
      </c>
      <c r="R27" s="2">
        <v>20034768</v>
      </c>
      <c r="S27" s="2" t="s">
        <v>776</v>
      </c>
      <c r="T27" s="2">
        <v>1205</v>
      </c>
      <c r="U27" s="2" t="s">
        <v>770</v>
      </c>
      <c r="V27" s="2" t="s">
        <v>317</v>
      </c>
      <c r="W27" s="2">
        <v>1000</v>
      </c>
    </row>
    <row r="28" spans="1:23">
      <c r="A28" s="2" t="s">
        <v>1408</v>
      </c>
      <c r="B28" s="2">
        <v>2012</v>
      </c>
      <c r="C28" s="2">
        <v>10</v>
      </c>
      <c r="D28" s="2">
        <v>133802800</v>
      </c>
      <c r="E28" s="2">
        <v>5030000</v>
      </c>
      <c r="F28" s="2">
        <v>381</v>
      </c>
      <c r="G28" s="2">
        <v>0</v>
      </c>
      <c r="H28" s="2">
        <v>545160</v>
      </c>
      <c r="I28" s="2" t="s">
        <v>777</v>
      </c>
      <c r="J28" s="69">
        <v>125.76</v>
      </c>
      <c r="K28" s="2" t="s">
        <v>778</v>
      </c>
      <c r="L28" s="2">
        <v>121908219</v>
      </c>
      <c r="P28" s="2">
        <v>20034768</v>
      </c>
      <c r="R28" s="2">
        <v>20034768</v>
      </c>
      <c r="S28" s="2" t="s">
        <v>776</v>
      </c>
      <c r="T28" s="2">
        <v>1205</v>
      </c>
      <c r="U28" s="2" t="s">
        <v>770</v>
      </c>
      <c r="V28" s="2" t="s">
        <v>317</v>
      </c>
      <c r="W28" s="2">
        <v>1000</v>
      </c>
    </row>
    <row r="29" spans="1:23">
      <c r="A29" s="2" t="s">
        <v>1408</v>
      </c>
      <c r="B29" s="2">
        <v>2012</v>
      </c>
      <c r="C29" s="2">
        <v>10</v>
      </c>
      <c r="D29" s="2">
        <v>133818022</v>
      </c>
      <c r="E29" s="2">
        <v>5030000</v>
      </c>
      <c r="F29" s="2">
        <v>381</v>
      </c>
      <c r="G29" s="2">
        <v>0</v>
      </c>
      <c r="H29" s="2">
        <v>545160</v>
      </c>
      <c r="I29" s="2" t="s">
        <v>777</v>
      </c>
      <c r="J29" s="69">
        <v>-125.76</v>
      </c>
      <c r="L29" s="2">
        <v>16603797</v>
      </c>
      <c r="P29" s="2">
        <v>20034768</v>
      </c>
      <c r="R29" s="2">
        <v>20034768</v>
      </c>
      <c r="S29" s="2" t="s">
        <v>776</v>
      </c>
      <c r="T29" s="2">
        <v>1205</v>
      </c>
      <c r="U29" s="2" t="s">
        <v>770</v>
      </c>
      <c r="V29" s="2" t="s">
        <v>317</v>
      </c>
      <c r="W29" s="2">
        <v>1000</v>
      </c>
    </row>
    <row r="30" spans="1:23">
      <c r="A30" s="2" t="s">
        <v>1408</v>
      </c>
      <c r="B30" s="2">
        <v>2012</v>
      </c>
      <c r="C30" s="2">
        <v>10</v>
      </c>
      <c r="D30" s="2">
        <v>133830157</v>
      </c>
      <c r="E30" s="2">
        <v>5030000</v>
      </c>
      <c r="F30" s="2">
        <v>381</v>
      </c>
      <c r="G30" s="2">
        <v>0</v>
      </c>
      <c r="H30" s="2">
        <v>610344</v>
      </c>
      <c r="I30" s="2" t="s">
        <v>195</v>
      </c>
      <c r="J30" s="69">
        <v>823.28</v>
      </c>
      <c r="L30" s="2">
        <v>35762111</v>
      </c>
      <c r="P30" s="2">
        <v>20034768</v>
      </c>
      <c r="R30" s="2">
        <v>20034768</v>
      </c>
      <c r="S30" s="2" t="s">
        <v>776</v>
      </c>
      <c r="T30" s="2">
        <v>1205</v>
      </c>
      <c r="U30" s="2" t="s">
        <v>770</v>
      </c>
      <c r="V30" s="2" t="s">
        <v>317</v>
      </c>
      <c r="W30" s="2">
        <v>1000</v>
      </c>
    </row>
    <row r="31" spans="1:23">
      <c r="A31" s="2" t="s">
        <v>1408</v>
      </c>
      <c r="B31" s="2">
        <v>2012</v>
      </c>
      <c r="C31" s="2">
        <v>10</v>
      </c>
      <c r="D31" s="2">
        <v>133830158</v>
      </c>
      <c r="E31" s="2">
        <v>5030000</v>
      </c>
      <c r="F31" s="2">
        <v>381</v>
      </c>
      <c r="G31" s="2">
        <v>0</v>
      </c>
      <c r="H31" s="2">
        <v>610344</v>
      </c>
      <c r="I31" s="2" t="s">
        <v>195</v>
      </c>
      <c r="J31" s="69">
        <v>823.28</v>
      </c>
      <c r="L31" s="2">
        <v>35762112</v>
      </c>
      <c r="P31" s="2">
        <v>20034768</v>
      </c>
      <c r="R31" s="2">
        <v>20034768</v>
      </c>
      <c r="S31" s="2" t="s">
        <v>776</v>
      </c>
      <c r="T31" s="2">
        <v>1205</v>
      </c>
      <c r="U31" s="2" t="s">
        <v>770</v>
      </c>
      <c r="V31" s="2" t="s">
        <v>317</v>
      </c>
      <c r="W31" s="2">
        <v>1000</v>
      </c>
    </row>
    <row r="32" spans="1:23">
      <c r="A32" s="2" t="s">
        <v>1408</v>
      </c>
      <c r="B32" s="2">
        <v>2012</v>
      </c>
      <c r="C32" s="2">
        <v>10</v>
      </c>
      <c r="D32" s="2">
        <v>133830164</v>
      </c>
      <c r="E32" s="2">
        <v>5030000</v>
      </c>
      <c r="F32" s="2">
        <v>381</v>
      </c>
      <c r="G32" s="2">
        <v>0</v>
      </c>
      <c r="H32" s="2">
        <v>610344</v>
      </c>
      <c r="I32" s="2" t="s">
        <v>195</v>
      </c>
      <c r="J32" s="69">
        <v>205.82</v>
      </c>
      <c r="L32" s="2">
        <v>35762120</v>
      </c>
      <c r="P32" s="2">
        <v>20034768</v>
      </c>
      <c r="R32" s="2">
        <v>20034768</v>
      </c>
      <c r="S32" s="2" t="s">
        <v>776</v>
      </c>
      <c r="T32" s="2">
        <v>1205</v>
      </c>
      <c r="U32" s="2" t="s">
        <v>770</v>
      </c>
      <c r="V32" s="2" t="s">
        <v>317</v>
      </c>
      <c r="W32" s="2">
        <v>1000</v>
      </c>
    </row>
    <row r="33" spans="1:23">
      <c r="A33" s="2" t="s">
        <v>1408</v>
      </c>
      <c r="B33" s="2">
        <v>2012</v>
      </c>
      <c r="C33" s="2">
        <v>10</v>
      </c>
      <c r="D33" s="2">
        <v>133830169</v>
      </c>
      <c r="E33" s="2">
        <v>5030000</v>
      </c>
      <c r="F33" s="2">
        <v>381</v>
      </c>
      <c r="G33" s="2">
        <v>0</v>
      </c>
      <c r="H33" s="2">
        <v>610344</v>
      </c>
      <c r="I33" s="2" t="s">
        <v>195</v>
      </c>
      <c r="J33" s="69">
        <v>411.64</v>
      </c>
      <c r="L33" s="2">
        <v>35762122</v>
      </c>
      <c r="P33" s="2">
        <v>20034768</v>
      </c>
      <c r="R33" s="2">
        <v>20034768</v>
      </c>
      <c r="S33" s="2" t="s">
        <v>776</v>
      </c>
      <c r="T33" s="2">
        <v>1205</v>
      </c>
      <c r="U33" s="2" t="s">
        <v>770</v>
      </c>
      <c r="V33" s="2" t="s">
        <v>317</v>
      </c>
      <c r="W33" s="2">
        <v>1000</v>
      </c>
    </row>
    <row r="34" spans="1:23">
      <c r="A34" s="2" t="s">
        <v>1408</v>
      </c>
      <c r="B34" s="2">
        <v>2012</v>
      </c>
      <c r="C34" s="2">
        <v>10</v>
      </c>
      <c r="D34" s="2">
        <v>133848636</v>
      </c>
      <c r="E34" s="2">
        <v>5030000</v>
      </c>
      <c r="F34" s="2">
        <v>381</v>
      </c>
      <c r="G34" s="2">
        <v>0</v>
      </c>
      <c r="H34" s="2">
        <v>610344</v>
      </c>
      <c r="I34" s="2" t="s">
        <v>195</v>
      </c>
      <c r="J34" s="69">
        <v>-2264.02</v>
      </c>
      <c r="L34" s="2">
        <v>16610460</v>
      </c>
      <c r="P34" s="2">
        <v>20034768</v>
      </c>
      <c r="R34" s="2">
        <v>20034768</v>
      </c>
      <c r="S34" s="2" t="s">
        <v>776</v>
      </c>
      <c r="T34" s="2">
        <v>1205</v>
      </c>
      <c r="U34" s="2" t="s">
        <v>770</v>
      </c>
      <c r="V34" s="2" t="s">
        <v>317</v>
      </c>
      <c r="W34" s="2">
        <v>1000</v>
      </c>
    </row>
    <row r="35" spans="1:23">
      <c r="A35" s="2" t="s">
        <v>1408</v>
      </c>
      <c r="B35" s="2">
        <v>2012</v>
      </c>
      <c r="C35" s="2">
        <v>10</v>
      </c>
      <c r="D35" s="2">
        <v>133855671</v>
      </c>
      <c r="E35" s="2">
        <v>5030000</v>
      </c>
      <c r="F35" s="2">
        <v>381</v>
      </c>
      <c r="G35" s="2">
        <v>0</v>
      </c>
      <c r="H35" s="2">
        <v>610000</v>
      </c>
      <c r="I35" s="2" t="s">
        <v>186</v>
      </c>
      <c r="J35" s="69">
        <v>301.27999999999997</v>
      </c>
      <c r="L35" s="2">
        <v>35780307</v>
      </c>
      <c r="P35" s="2">
        <v>20034768</v>
      </c>
      <c r="R35" s="2">
        <v>20034768</v>
      </c>
      <c r="S35" s="2" t="s">
        <v>776</v>
      </c>
      <c r="T35" s="2">
        <v>1205</v>
      </c>
      <c r="U35" s="2" t="s">
        <v>770</v>
      </c>
      <c r="V35" s="2" t="s">
        <v>317</v>
      </c>
      <c r="W35" s="2">
        <v>1000</v>
      </c>
    </row>
    <row r="36" spans="1:23">
      <c r="A36" s="2" t="s">
        <v>1408</v>
      </c>
      <c r="B36" s="2">
        <v>2012</v>
      </c>
      <c r="C36" s="2">
        <v>10</v>
      </c>
      <c r="D36" s="2">
        <v>133855672</v>
      </c>
      <c r="E36" s="2">
        <v>5030000</v>
      </c>
      <c r="F36" s="2">
        <v>381</v>
      </c>
      <c r="G36" s="2">
        <v>0</v>
      </c>
      <c r="H36" s="2">
        <v>610000</v>
      </c>
      <c r="I36" s="2" t="s">
        <v>186</v>
      </c>
      <c r="J36" s="69">
        <v>602.55999999999995</v>
      </c>
      <c r="L36" s="2">
        <v>35780309</v>
      </c>
      <c r="P36" s="2">
        <v>20034768</v>
      </c>
      <c r="R36" s="2">
        <v>20034768</v>
      </c>
      <c r="S36" s="2" t="s">
        <v>776</v>
      </c>
      <c r="T36" s="2">
        <v>1205</v>
      </c>
      <c r="U36" s="2" t="s">
        <v>770</v>
      </c>
      <c r="V36" s="2" t="s">
        <v>317</v>
      </c>
      <c r="W36" s="2">
        <v>1000</v>
      </c>
    </row>
    <row r="37" spans="1:23">
      <c r="A37" s="2" t="s">
        <v>1408</v>
      </c>
      <c r="B37" s="2">
        <v>2012</v>
      </c>
      <c r="C37" s="2">
        <v>10</v>
      </c>
      <c r="D37" s="2">
        <v>133855674</v>
      </c>
      <c r="E37" s="2">
        <v>5030000</v>
      </c>
      <c r="F37" s="2">
        <v>381</v>
      </c>
      <c r="G37" s="2">
        <v>0</v>
      </c>
      <c r="H37" s="2">
        <v>610000</v>
      </c>
      <c r="I37" s="2" t="s">
        <v>186</v>
      </c>
      <c r="J37" s="69">
        <v>301.27999999999997</v>
      </c>
      <c r="L37" s="2">
        <v>35780310</v>
      </c>
      <c r="P37" s="2">
        <v>20034768</v>
      </c>
      <c r="R37" s="2">
        <v>20034768</v>
      </c>
      <c r="S37" s="2" t="s">
        <v>776</v>
      </c>
      <c r="T37" s="2">
        <v>1205</v>
      </c>
      <c r="U37" s="2" t="s">
        <v>770</v>
      </c>
      <c r="V37" s="2" t="s">
        <v>317</v>
      </c>
      <c r="W37" s="2">
        <v>1000</v>
      </c>
    </row>
    <row r="38" spans="1:23">
      <c r="A38" s="2" t="s">
        <v>1408</v>
      </c>
      <c r="B38" s="2">
        <v>2012</v>
      </c>
      <c r="C38" s="2">
        <v>10</v>
      </c>
      <c r="D38" s="2">
        <v>133867899</v>
      </c>
      <c r="E38" s="2">
        <v>5030000</v>
      </c>
      <c r="F38" s="2">
        <v>381</v>
      </c>
      <c r="G38" s="2">
        <v>0</v>
      </c>
      <c r="H38" s="2">
        <v>503135</v>
      </c>
      <c r="I38" s="2" t="s">
        <v>779</v>
      </c>
      <c r="J38" s="69">
        <v>301.92</v>
      </c>
      <c r="K38" s="2" t="s">
        <v>780</v>
      </c>
      <c r="L38" s="2">
        <v>1902831519</v>
      </c>
      <c r="P38" s="2">
        <v>20034768</v>
      </c>
      <c r="R38" s="2">
        <v>20034768</v>
      </c>
      <c r="S38" s="2" t="s">
        <v>776</v>
      </c>
      <c r="T38" s="2">
        <v>1205</v>
      </c>
      <c r="U38" s="2" t="s">
        <v>770</v>
      </c>
      <c r="V38" s="2" t="s">
        <v>317</v>
      </c>
      <c r="W38" s="2">
        <v>1000</v>
      </c>
    </row>
    <row r="39" spans="1:23">
      <c r="A39" s="2" t="s">
        <v>1408</v>
      </c>
      <c r="B39" s="2">
        <v>2012</v>
      </c>
      <c r="C39" s="2">
        <v>10</v>
      </c>
      <c r="D39" s="2">
        <v>133882450</v>
      </c>
      <c r="E39" s="2">
        <v>5030000</v>
      </c>
      <c r="F39" s="2">
        <v>381</v>
      </c>
      <c r="G39" s="2">
        <v>0</v>
      </c>
      <c r="H39" s="2">
        <v>610000</v>
      </c>
      <c r="I39" s="2" t="s">
        <v>186</v>
      </c>
      <c r="J39" s="69">
        <v>-1205.1199999999999</v>
      </c>
      <c r="L39" s="2">
        <v>16618340</v>
      </c>
      <c r="P39" s="2">
        <v>20034768</v>
      </c>
      <c r="R39" s="2">
        <v>20034768</v>
      </c>
      <c r="S39" s="2" t="s">
        <v>776</v>
      </c>
      <c r="T39" s="2">
        <v>1205</v>
      </c>
      <c r="U39" s="2" t="s">
        <v>770</v>
      </c>
      <c r="V39" s="2" t="s">
        <v>317</v>
      </c>
      <c r="W39" s="2">
        <v>1000</v>
      </c>
    </row>
    <row r="40" spans="1:23">
      <c r="A40" s="2" t="s">
        <v>1408</v>
      </c>
      <c r="B40" s="2">
        <v>2012</v>
      </c>
      <c r="C40" s="2">
        <v>10</v>
      </c>
      <c r="D40" s="2">
        <v>133882450</v>
      </c>
      <c r="E40" s="2">
        <v>5030000</v>
      </c>
      <c r="F40" s="2">
        <v>381</v>
      </c>
      <c r="G40" s="2">
        <v>0</v>
      </c>
      <c r="H40" s="2">
        <v>503135</v>
      </c>
      <c r="I40" s="2" t="s">
        <v>779</v>
      </c>
      <c r="J40" s="69">
        <v>-301.92</v>
      </c>
      <c r="L40" s="2">
        <v>16618340</v>
      </c>
      <c r="P40" s="2">
        <v>20034768</v>
      </c>
      <c r="R40" s="2">
        <v>20034768</v>
      </c>
      <c r="S40" s="2" t="s">
        <v>776</v>
      </c>
      <c r="T40" s="2">
        <v>1205</v>
      </c>
      <c r="U40" s="2" t="s">
        <v>770</v>
      </c>
      <c r="V40" s="2" t="s">
        <v>317</v>
      </c>
      <c r="W40" s="2">
        <v>1000</v>
      </c>
    </row>
    <row r="41" spans="1:23">
      <c r="A41" s="2" t="s">
        <v>1408</v>
      </c>
      <c r="B41" s="2">
        <v>2012</v>
      </c>
      <c r="C41" s="2">
        <v>11</v>
      </c>
      <c r="D41" s="2">
        <v>134360093</v>
      </c>
      <c r="E41" s="2">
        <v>5030000</v>
      </c>
      <c r="F41" s="2">
        <v>381</v>
      </c>
      <c r="G41" s="2">
        <v>0</v>
      </c>
      <c r="H41" s="2">
        <v>545160</v>
      </c>
      <c r="I41" s="2" t="s">
        <v>777</v>
      </c>
      <c r="J41" s="69">
        <v>246.14</v>
      </c>
      <c r="K41" s="2" t="s">
        <v>778</v>
      </c>
      <c r="L41" s="2">
        <v>121971966</v>
      </c>
      <c r="P41" s="2">
        <v>20034768</v>
      </c>
      <c r="R41" s="2">
        <v>20034768</v>
      </c>
      <c r="S41" s="2" t="s">
        <v>776</v>
      </c>
      <c r="T41" s="2">
        <v>1205</v>
      </c>
      <c r="U41" s="2" t="s">
        <v>770</v>
      </c>
      <c r="V41" s="2" t="s">
        <v>317</v>
      </c>
      <c r="W41" s="2">
        <v>1000</v>
      </c>
    </row>
    <row r="42" spans="1:23">
      <c r="A42" s="2" t="s">
        <v>1408</v>
      </c>
      <c r="B42" s="2">
        <v>2012</v>
      </c>
      <c r="C42" s="2">
        <v>11</v>
      </c>
      <c r="D42" s="2">
        <v>134371277</v>
      </c>
      <c r="E42" s="2">
        <v>5030000</v>
      </c>
      <c r="F42" s="2">
        <v>381</v>
      </c>
      <c r="G42" s="2">
        <v>0</v>
      </c>
      <c r="H42" s="2">
        <v>545160</v>
      </c>
      <c r="I42" s="2" t="s">
        <v>777</v>
      </c>
      <c r="J42" s="69">
        <v>-246.14</v>
      </c>
      <c r="L42" s="2">
        <v>16694675</v>
      </c>
      <c r="P42" s="2">
        <v>20034768</v>
      </c>
      <c r="R42" s="2">
        <v>20034768</v>
      </c>
      <c r="S42" s="2" t="s">
        <v>776</v>
      </c>
      <c r="T42" s="2">
        <v>1205</v>
      </c>
      <c r="U42" s="2" t="s">
        <v>770</v>
      </c>
      <c r="V42" s="2" t="s">
        <v>317</v>
      </c>
      <c r="W42" s="2">
        <v>1000</v>
      </c>
    </row>
    <row r="43" spans="1:23">
      <c r="A43" s="2" t="s">
        <v>1408</v>
      </c>
      <c r="B43" s="2">
        <v>2012</v>
      </c>
      <c r="C43" s="2">
        <v>11</v>
      </c>
      <c r="D43" s="2">
        <v>134388048</v>
      </c>
      <c r="E43" s="2">
        <v>5030000</v>
      </c>
      <c r="F43" s="2">
        <v>381</v>
      </c>
      <c r="G43" s="2">
        <v>0</v>
      </c>
      <c r="H43" s="2">
        <v>610344</v>
      </c>
      <c r="I43" s="2" t="s">
        <v>195</v>
      </c>
      <c r="J43" s="69">
        <v>205.82</v>
      </c>
      <c r="L43" s="2">
        <v>35942924</v>
      </c>
      <c r="P43" s="2">
        <v>20034768</v>
      </c>
      <c r="R43" s="2">
        <v>20034768</v>
      </c>
      <c r="S43" s="2" t="s">
        <v>776</v>
      </c>
      <c r="T43" s="2">
        <v>1205</v>
      </c>
      <c r="U43" s="2" t="s">
        <v>770</v>
      </c>
      <c r="V43" s="2" t="s">
        <v>317</v>
      </c>
      <c r="W43" s="2">
        <v>1000</v>
      </c>
    </row>
    <row r="44" spans="1:23">
      <c r="A44" s="2" t="s">
        <v>1408</v>
      </c>
      <c r="B44" s="2">
        <v>2012</v>
      </c>
      <c r="C44" s="2">
        <v>11</v>
      </c>
      <c r="D44" s="2">
        <v>134388049</v>
      </c>
      <c r="E44" s="2">
        <v>5030000</v>
      </c>
      <c r="F44" s="2">
        <v>381</v>
      </c>
      <c r="G44" s="2">
        <v>0</v>
      </c>
      <c r="H44" s="2">
        <v>610344</v>
      </c>
      <c r="I44" s="2" t="s">
        <v>195</v>
      </c>
      <c r="J44" s="69">
        <v>205.82</v>
      </c>
      <c r="L44" s="2">
        <v>35942927</v>
      </c>
      <c r="P44" s="2">
        <v>20034768</v>
      </c>
      <c r="R44" s="2">
        <v>20034768</v>
      </c>
      <c r="S44" s="2" t="s">
        <v>776</v>
      </c>
      <c r="T44" s="2">
        <v>1205</v>
      </c>
      <c r="U44" s="2" t="s">
        <v>770</v>
      </c>
      <c r="V44" s="2" t="s">
        <v>317</v>
      </c>
      <c r="W44" s="2">
        <v>1000</v>
      </c>
    </row>
    <row r="45" spans="1:23">
      <c r="A45" s="2" t="s">
        <v>1408</v>
      </c>
      <c r="B45" s="2">
        <v>2012</v>
      </c>
      <c r="C45" s="2">
        <v>11</v>
      </c>
      <c r="D45" s="2">
        <v>134388128</v>
      </c>
      <c r="E45" s="2">
        <v>5030000</v>
      </c>
      <c r="F45" s="2">
        <v>381</v>
      </c>
      <c r="G45" s="2">
        <v>0</v>
      </c>
      <c r="H45" s="2">
        <v>610344</v>
      </c>
      <c r="I45" s="2" t="s">
        <v>195</v>
      </c>
      <c r="J45" s="69">
        <v>205.82</v>
      </c>
      <c r="L45" s="2">
        <v>35943094</v>
      </c>
      <c r="P45" s="2">
        <v>20034768</v>
      </c>
      <c r="R45" s="2">
        <v>20034768</v>
      </c>
      <c r="S45" s="2" t="s">
        <v>776</v>
      </c>
      <c r="T45" s="2">
        <v>1205</v>
      </c>
      <c r="U45" s="2" t="s">
        <v>770</v>
      </c>
      <c r="V45" s="2" t="s">
        <v>317</v>
      </c>
      <c r="W45" s="2">
        <v>1000</v>
      </c>
    </row>
    <row r="46" spans="1:23">
      <c r="A46" s="2" t="s">
        <v>1408</v>
      </c>
      <c r="B46" s="2">
        <v>2012</v>
      </c>
      <c r="C46" s="2">
        <v>11</v>
      </c>
      <c r="D46" s="2">
        <v>134388129</v>
      </c>
      <c r="E46" s="2">
        <v>5030000</v>
      </c>
      <c r="F46" s="2">
        <v>381</v>
      </c>
      <c r="G46" s="2">
        <v>0</v>
      </c>
      <c r="H46" s="2">
        <v>610344</v>
      </c>
      <c r="I46" s="2" t="s">
        <v>195</v>
      </c>
      <c r="J46" s="69">
        <v>205.82</v>
      </c>
      <c r="L46" s="2">
        <v>35943097</v>
      </c>
      <c r="P46" s="2">
        <v>20034768</v>
      </c>
      <c r="R46" s="2">
        <v>20034768</v>
      </c>
      <c r="S46" s="2" t="s">
        <v>776</v>
      </c>
      <c r="T46" s="2">
        <v>1205</v>
      </c>
      <c r="U46" s="2" t="s">
        <v>770</v>
      </c>
      <c r="V46" s="2" t="s">
        <v>317</v>
      </c>
      <c r="W46" s="2">
        <v>1000</v>
      </c>
    </row>
    <row r="47" spans="1:23">
      <c r="A47" s="2" t="s">
        <v>1408</v>
      </c>
      <c r="B47" s="2">
        <v>2012</v>
      </c>
      <c r="C47" s="2">
        <v>11</v>
      </c>
      <c r="D47" s="2">
        <v>134388130</v>
      </c>
      <c r="E47" s="2">
        <v>5030000</v>
      </c>
      <c r="F47" s="2">
        <v>381</v>
      </c>
      <c r="G47" s="2">
        <v>0</v>
      </c>
      <c r="H47" s="2">
        <v>610344</v>
      </c>
      <c r="I47" s="2" t="s">
        <v>195</v>
      </c>
      <c r="J47" s="69">
        <v>205.82</v>
      </c>
      <c r="L47" s="2">
        <v>35943100</v>
      </c>
      <c r="P47" s="2">
        <v>20034768</v>
      </c>
      <c r="R47" s="2">
        <v>20034768</v>
      </c>
      <c r="S47" s="2" t="s">
        <v>776</v>
      </c>
      <c r="T47" s="2">
        <v>1205</v>
      </c>
      <c r="U47" s="2" t="s">
        <v>770</v>
      </c>
      <c r="V47" s="2" t="s">
        <v>317</v>
      </c>
      <c r="W47" s="2">
        <v>1000</v>
      </c>
    </row>
    <row r="48" spans="1:23">
      <c r="A48" s="2" t="s">
        <v>1408</v>
      </c>
      <c r="B48" s="2">
        <v>2012</v>
      </c>
      <c r="C48" s="2">
        <v>11</v>
      </c>
      <c r="D48" s="2">
        <v>134388140</v>
      </c>
      <c r="E48" s="2">
        <v>5030000</v>
      </c>
      <c r="F48" s="2">
        <v>381</v>
      </c>
      <c r="G48" s="2">
        <v>0</v>
      </c>
      <c r="H48" s="2">
        <v>610344</v>
      </c>
      <c r="I48" s="2" t="s">
        <v>195</v>
      </c>
      <c r="J48" s="69">
        <v>205.82</v>
      </c>
      <c r="L48" s="2">
        <v>35943107</v>
      </c>
      <c r="P48" s="2">
        <v>20034768</v>
      </c>
      <c r="R48" s="2">
        <v>20034768</v>
      </c>
      <c r="S48" s="2" t="s">
        <v>776</v>
      </c>
      <c r="T48" s="2">
        <v>1205</v>
      </c>
      <c r="U48" s="2" t="s">
        <v>770</v>
      </c>
      <c r="V48" s="2" t="s">
        <v>317</v>
      </c>
      <c r="W48" s="2">
        <v>1000</v>
      </c>
    </row>
    <row r="49" spans="1:23">
      <c r="A49" s="2" t="s">
        <v>1408</v>
      </c>
      <c r="B49" s="2">
        <v>2012</v>
      </c>
      <c r="C49" s="2">
        <v>11</v>
      </c>
      <c r="D49" s="2">
        <v>134407270</v>
      </c>
      <c r="E49" s="2">
        <v>5030000</v>
      </c>
      <c r="F49" s="2">
        <v>381</v>
      </c>
      <c r="G49" s="2">
        <v>0</v>
      </c>
      <c r="H49" s="2">
        <v>610344</v>
      </c>
      <c r="I49" s="2" t="s">
        <v>195</v>
      </c>
      <c r="J49" s="69">
        <v>-1234.92</v>
      </c>
      <c r="L49" s="2">
        <v>16701143</v>
      </c>
      <c r="P49" s="2">
        <v>20034768</v>
      </c>
      <c r="R49" s="2">
        <v>20034768</v>
      </c>
      <c r="S49" s="2" t="s">
        <v>776</v>
      </c>
      <c r="T49" s="2">
        <v>1205</v>
      </c>
      <c r="U49" s="2" t="s">
        <v>770</v>
      </c>
      <c r="V49" s="2" t="s">
        <v>317</v>
      </c>
      <c r="W49" s="2">
        <v>1000</v>
      </c>
    </row>
    <row r="50" spans="1:23">
      <c r="A50" s="2" t="s">
        <v>1408</v>
      </c>
      <c r="B50" s="2">
        <v>2012</v>
      </c>
      <c r="C50" s="2">
        <v>11</v>
      </c>
      <c r="D50" s="2">
        <v>134667782</v>
      </c>
      <c r="E50" s="2">
        <v>5030000</v>
      </c>
      <c r="F50" s="2">
        <v>381</v>
      </c>
      <c r="G50" s="2">
        <v>0</v>
      </c>
      <c r="H50" s="2">
        <v>610344</v>
      </c>
      <c r="I50" s="2" t="s">
        <v>195</v>
      </c>
      <c r="J50" s="69">
        <v>205.82</v>
      </c>
      <c r="L50" s="2">
        <v>36080076</v>
      </c>
      <c r="P50" s="2">
        <v>20034768</v>
      </c>
      <c r="R50" s="2">
        <v>20034768</v>
      </c>
      <c r="S50" s="2" t="s">
        <v>776</v>
      </c>
      <c r="T50" s="2">
        <v>1205</v>
      </c>
      <c r="U50" s="2" t="s">
        <v>770</v>
      </c>
      <c r="V50" s="2" t="s">
        <v>317</v>
      </c>
      <c r="W50" s="2">
        <v>1000</v>
      </c>
    </row>
    <row r="51" spans="1:23">
      <c r="A51" s="2" t="s">
        <v>1408</v>
      </c>
      <c r="B51" s="2">
        <v>2012</v>
      </c>
      <c r="C51" s="2">
        <v>11</v>
      </c>
      <c r="D51" s="2">
        <v>134667787</v>
      </c>
      <c r="E51" s="2">
        <v>5030000</v>
      </c>
      <c r="F51" s="2">
        <v>381</v>
      </c>
      <c r="G51" s="2">
        <v>0</v>
      </c>
      <c r="H51" s="2">
        <v>610344</v>
      </c>
      <c r="I51" s="2" t="s">
        <v>195</v>
      </c>
      <c r="J51" s="69">
        <v>411.64</v>
      </c>
      <c r="L51" s="2">
        <v>36080079</v>
      </c>
      <c r="P51" s="2">
        <v>20034768</v>
      </c>
      <c r="R51" s="2">
        <v>20034768</v>
      </c>
      <c r="S51" s="2" t="s">
        <v>776</v>
      </c>
      <c r="T51" s="2">
        <v>1205</v>
      </c>
      <c r="U51" s="2" t="s">
        <v>770</v>
      </c>
      <c r="V51" s="2" t="s">
        <v>317</v>
      </c>
      <c r="W51" s="2">
        <v>1000</v>
      </c>
    </row>
    <row r="52" spans="1:23">
      <c r="A52" s="2" t="s">
        <v>1408</v>
      </c>
      <c r="B52" s="2">
        <v>2012</v>
      </c>
      <c r="C52" s="2">
        <v>11</v>
      </c>
      <c r="D52" s="2">
        <v>134667788</v>
      </c>
      <c r="E52" s="2">
        <v>5030000</v>
      </c>
      <c r="F52" s="2">
        <v>381</v>
      </c>
      <c r="G52" s="2">
        <v>0</v>
      </c>
      <c r="H52" s="2">
        <v>610344</v>
      </c>
      <c r="I52" s="2" t="s">
        <v>195</v>
      </c>
      <c r="J52" s="69">
        <v>411.64</v>
      </c>
      <c r="L52" s="2">
        <v>36080086</v>
      </c>
      <c r="P52" s="2">
        <v>20034768</v>
      </c>
      <c r="R52" s="2">
        <v>20034768</v>
      </c>
      <c r="S52" s="2" t="s">
        <v>776</v>
      </c>
      <c r="T52" s="2">
        <v>1205</v>
      </c>
      <c r="U52" s="2" t="s">
        <v>770</v>
      </c>
      <c r="V52" s="2" t="s">
        <v>317</v>
      </c>
      <c r="W52" s="2">
        <v>1000</v>
      </c>
    </row>
    <row r="53" spans="1:23">
      <c r="A53" s="2" t="s">
        <v>1408</v>
      </c>
      <c r="B53" s="2">
        <v>2012</v>
      </c>
      <c r="C53" s="2">
        <v>11</v>
      </c>
      <c r="D53" s="2">
        <v>134667798</v>
      </c>
      <c r="E53" s="2">
        <v>5030000</v>
      </c>
      <c r="F53" s="2">
        <v>381</v>
      </c>
      <c r="G53" s="2">
        <v>0</v>
      </c>
      <c r="H53" s="2">
        <v>610344</v>
      </c>
      <c r="I53" s="2" t="s">
        <v>195</v>
      </c>
      <c r="J53" s="69">
        <v>205.82</v>
      </c>
      <c r="L53" s="2">
        <v>36080095</v>
      </c>
      <c r="P53" s="2">
        <v>20034768</v>
      </c>
      <c r="R53" s="2">
        <v>20034768</v>
      </c>
      <c r="S53" s="2" t="s">
        <v>776</v>
      </c>
      <c r="T53" s="2">
        <v>1205</v>
      </c>
      <c r="U53" s="2" t="s">
        <v>770</v>
      </c>
      <c r="V53" s="2" t="s">
        <v>317</v>
      </c>
      <c r="W53" s="2">
        <v>1000</v>
      </c>
    </row>
    <row r="54" spans="1:23">
      <c r="A54" s="2" t="s">
        <v>1408</v>
      </c>
      <c r="B54" s="2">
        <v>2012</v>
      </c>
      <c r="C54" s="2">
        <v>11</v>
      </c>
      <c r="D54" s="2">
        <v>134691153</v>
      </c>
      <c r="E54" s="2">
        <v>5030000</v>
      </c>
      <c r="F54" s="2">
        <v>381</v>
      </c>
      <c r="G54" s="2">
        <v>0</v>
      </c>
      <c r="H54" s="2">
        <v>610344</v>
      </c>
      <c r="I54" s="2" t="s">
        <v>195</v>
      </c>
      <c r="J54" s="69">
        <v>-1234.92</v>
      </c>
      <c r="L54" s="2">
        <v>16758740</v>
      </c>
      <c r="P54" s="2">
        <v>20034768</v>
      </c>
      <c r="R54" s="2">
        <v>20034768</v>
      </c>
      <c r="S54" s="2" t="s">
        <v>776</v>
      </c>
      <c r="T54" s="2">
        <v>1205</v>
      </c>
      <c r="U54" s="2" t="s">
        <v>770</v>
      </c>
      <c r="V54" s="2" t="s">
        <v>317</v>
      </c>
      <c r="W54" s="2">
        <v>1000</v>
      </c>
    </row>
    <row r="55" spans="1:23">
      <c r="A55" s="2" t="s">
        <v>1408</v>
      </c>
      <c r="B55" s="2">
        <v>2012</v>
      </c>
      <c r="C55" s="2">
        <v>11</v>
      </c>
      <c r="D55" s="2">
        <v>134031623</v>
      </c>
      <c r="E55" s="2">
        <v>5030000</v>
      </c>
      <c r="F55" s="2">
        <v>385</v>
      </c>
      <c r="G55" s="2">
        <v>0</v>
      </c>
      <c r="H55" s="2">
        <v>530050</v>
      </c>
      <c r="I55" s="2" t="s">
        <v>177</v>
      </c>
      <c r="J55" s="69">
        <v>2000</v>
      </c>
      <c r="K55" s="2" t="s">
        <v>781</v>
      </c>
      <c r="L55" s="2">
        <v>5601943598</v>
      </c>
      <c r="M55" s="2">
        <v>118865</v>
      </c>
      <c r="N55" s="2" t="s">
        <v>782</v>
      </c>
      <c r="P55" s="2">
        <v>25849688</v>
      </c>
      <c r="R55" s="2">
        <v>25849688</v>
      </c>
      <c r="S55" s="2" t="s">
        <v>783</v>
      </c>
      <c r="T55" s="2">
        <v>1205</v>
      </c>
      <c r="U55" s="2" t="s">
        <v>770</v>
      </c>
      <c r="V55" s="2" t="s">
        <v>317</v>
      </c>
      <c r="W55" s="2">
        <v>1000</v>
      </c>
    </row>
    <row r="56" spans="1:23">
      <c r="A56" s="2" t="s">
        <v>1408</v>
      </c>
      <c r="B56" s="2">
        <v>2012</v>
      </c>
      <c r="C56" s="2">
        <v>11</v>
      </c>
      <c r="D56" s="2">
        <v>134031623</v>
      </c>
      <c r="E56" s="2">
        <v>5030000</v>
      </c>
      <c r="F56" s="2">
        <v>385</v>
      </c>
      <c r="G56" s="2">
        <v>0</v>
      </c>
      <c r="H56" s="2">
        <v>530050</v>
      </c>
      <c r="I56" s="2" t="s">
        <v>177</v>
      </c>
      <c r="J56" s="69">
        <v>415</v>
      </c>
      <c r="K56" s="2" t="s">
        <v>781</v>
      </c>
      <c r="L56" s="2">
        <v>5601943598</v>
      </c>
      <c r="M56" s="2">
        <v>118865</v>
      </c>
      <c r="N56" s="2" t="s">
        <v>782</v>
      </c>
      <c r="P56" s="2">
        <v>25849688</v>
      </c>
      <c r="R56" s="2">
        <v>25849688</v>
      </c>
      <c r="S56" s="2" t="s">
        <v>783</v>
      </c>
      <c r="T56" s="2">
        <v>1205</v>
      </c>
      <c r="U56" s="2" t="s">
        <v>770</v>
      </c>
      <c r="V56" s="2" t="s">
        <v>317</v>
      </c>
      <c r="W56" s="2">
        <v>1000</v>
      </c>
    </row>
    <row r="57" spans="1:23">
      <c r="A57" s="2" t="s">
        <v>1408</v>
      </c>
      <c r="B57" s="2">
        <v>2012</v>
      </c>
      <c r="C57" s="2">
        <v>10</v>
      </c>
      <c r="D57" s="2">
        <v>133593061</v>
      </c>
      <c r="E57" s="2">
        <v>5030000</v>
      </c>
      <c r="F57" s="2">
        <v>385</v>
      </c>
      <c r="G57" s="2">
        <v>0</v>
      </c>
      <c r="H57" s="2">
        <v>610002</v>
      </c>
      <c r="I57" s="2" t="s">
        <v>188</v>
      </c>
      <c r="J57" s="69">
        <v>405.78</v>
      </c>
      <c r="L57" s="2">
        <v>3800198</v>
      </c>
      <c r="P57" s="2">
        <v>25849688</v>
      </c>
      <c r="R57" s="2">
        <v>25849688</v>
      </c>
      <c r="S57" s="2" t="s">
        <v>783</v>
      </c>
      <c r="T57" s="2">
        <v>1205</v>
      </c>
      <c r="U57" s="2" t="s">
        <v>770</v>
      </c>
      <c r="V57" s="2" t="s">
        <v>317</v>
      </c>
      <c r="W57" s="2">
        <v>1000</v>
      </c>
    </row>
    <row r="58" spans="1:23">
      <c r="A58" s="2" t="s">
        <v>1408</v>
      </c>
      <c r="B58" s="2">
        <v>2012</v>
      </c>
      <c r="C58" s="2">
        <v>10</v>
      </c>
      <c r="D58" s="2">
        <v>133891783</v>
      </c>
      <c r="E58" s="2">
        <v>5030000</v>
      </c>
      <c r="F58" s="2">
        <v>385</v>
      </c>
      <c r="G58" s="2">
        <v>0</v>
      </c>
      <c r="H58" s="2">
        <v>610002</v>
      </c>
      <c r="I58" s="2" t="s">
        <v>188</v>
      </c>
      <c r="J58" s="69">
        <v>676.3</v>
      </c>
      <c r="L58" s="2">
        <v>3800198</v>
      </c>
      <c r="P58" s="2">
        <v>25849688</v>
      </c>
      <c r="R58" s="2">
        <v>25849688</v>
      </c>
      <c r="S58" s="2" t="s">
        <v>783</v>
      </c>
      <c r="T58" s="2">
        <v>1205</v>
      </c>
      <c r="U58" s="2" t="s">
        <v>770</v>
      </c>
      <c r="V58" s="2" t="s">
        <v>317</v>
      </c>
      <c r="W58" s="2">
        <v>1000</v>
      </c>
    </row>
    <row r="59" spans="1:23">
      <c r="A59" s="2" t="s">
        <v>1408</v>
      </c>
      <c r="B59" s="2">
        <v>2012</v>
      </c>
      <c r="C59" s="2">
        <v>10</v>
      </c>
      <c r="D59" s="2">
        <v>133891784</v>
      </c>
      <c r="E59" s="2">
        <v>5030000</v>
      </c>
      <c r="F59" s="2">
        <v>385</v>
      </c>
      <c r="G59" s="2">
        <v>0</v>
      </c>
      <c r="H59" s="2">
        <v>610316</v>
      </c>
      <c r="I59" s="2" t="s">
        <v>193</v>
      </c>
      <c r="J59" s="69">
        <v>338.15</v>
      </c>
      <c r="L59" s="2">
        <v>3800198</v>
      </c>
      <c r="P59" s="2">
        <v>25849688</v>
      </c>
      <c r="R59" s="2">
        <v>25849688</v>
      </c>
      <c r="S59" s="2" t="s">
        <v>783</v>
      </c>
      <c r="T59" s="2">
        <v>1205</v>
      </c>
      <c r="U59" s="2" t="s">
        <v>770</v>
      </c>
      <c r="V59" s="2" t="s">
        <v>317</v>
      </c>
      <c r="W59" s="2">
        <v>1000</v>
      </c>
    </row>
    <row r="60" spans="1:23">
      <c r="A60" s="2" t="s">
        <v>1408</v>
      </c>
      <c r="B60" s="2">
        <v>2012</v>
      </c>
      <c r="C60" s="2">
        <v>10</v>
      </c>
      <c r="D60" s="2">
        <v>133891785</v>
      </c>
      <c r="E60" s="2">
        <v>5030000</v>
      </c>
      <c r="F60" s="2">
        <v>385</v>
      </c>
      <c r="G60" s="2">
        <v>0</v>
      </c>
      <c r="H60" s="2">
        <v>610316</v>
      </c>
      <c r="I60" s="2" t="s">
        <v>193</v>
      </c>
      <c r="J60" s="69">
        <v>338.15</v>
      </c>
      <c r="L60" s="2">
        <v>3800198</v>
      </c>
      <c r="P60" s="2">
        <v>25849688</v>
      </c>
      <c r="R60" s="2">
        <v>25849688</v>
      </c>
      <c r="S60" s="2" t="s">
        <v>783</v>
      </c>
      <c r="T60" s="2">
        <v>1205</v>
      </c>
      <c r="U60" s="2" t="s">
        <v>770</v>
      </c>
      <c r="V60" s="2" t="s">
        <v>317</v>
      </c>
      <c r="W60" s="2">
        <v>1000</v>
      </c>
    </row>
    <row r="61" spans="1:23">
      <c r="A61" s="2" t="s">
        <v>1408</v>
      </c>
      <c r="B61" s="2">
        <v>2012</v>
      </c>
      <c r="C61" s="2">
        <v>10</v>
      </c>
      <c r="D61" s="2">
        <v>133891786</v>
      </c>
      <c r="E61" s="2">
        <v>5030000</v>
      </c>
      <c r="F61" s="2">
        <v>385</v>
      </c>
      <c r="G61" s="2">
        <v>0</v>
      </c>
      <c r="H61" s="2">
        <v>610002</v>
      </c>
      <c r="I61" s="2" t="s">
        <v>188</v>
      </c>
      <c r="J61" s="69">
        <v>405.78</v>
      </c>
      <c r="L61" s="2">
        <v>3800198</v>
      </c>
      <c r="P61" s="2">
        <v>25849688</v>
      </c>
      <c r="R61" s="2">
        <v>25849688</v>
      </c>
      <c r="S61" s="2" t="s">
        <v>783</v>
      </c>
      <c r="T61" s="2">
        <v>1205</v>
      </c>
      <c r="U61" s="2" t="s">
        <v>770</v>
      </c>
      <c r="V61" s="2" t="s">
        <v>317</v>
      </c>
      <c r="W61" s="2">
        <v>1000</v>
      </c>
    </row>
    <row r="62" spans="1:23">
      <c r="A62" s="2" t="s">
        <v>1408</v>
      </c>
      <c r="B62" s="2">
        <v>2012</v>
      </c>
      <c r="C62" s="2">
        <v>10</v>
      </c>
      <c r="D62" s="2">
        <v>133891787</v>
      </c>
      <c r="E62" s="2">
        <v>5030000</v>
      </c>
      <c r="F62" s="2">
        <v>385</v>
      </c>
      <c r="G62" s="2">
        <v>0</v>
      </c>
      <c r="H62" s="2">
        <v>610002</v>
      </c>
      <c r="I62" s="2" t="s">
        <v>188</v>
      </c>
      <c r="J62" s="69">
        <v>541.04</v>
      </c>
      <c r="L62" s="2">
        <v>3800198</v>
      </c>
      <c r="P62" s="2">
        <v>25849688</v>
      </c>
      <c r="R62" s="2">
        <v>25849688</v>
      </c>
      <c r="S62" s="2" t="s">
        <v>783</v>
      </c>
      <c r="T62" s="2">
        <v>1205</v>
      </c>
      <c r="U62" s="2" t="s">
        <v>770</v>
      </c>
      <c r="V62" s="2" t="s">
        <v>317</v>
      </c>
      <c r="W62" s="2">
        <v>1000</v>
      </c>
    </row>
    <row r="63" spans="1:23">
      <c r="A63" s="2" t="s">
        <v>1408</v>
      </c>
      <c r="B63" s="2">
        <v>2012</v>
      </c>
      <c r="C63" s="2">
        <v>10</v>
      </c>
      <c r="D63" s="2">
        <v>133891788</v>
      </c>
      <c r="E63" s="2">
        <v>5030000</v>
      </c>
      <c r="F63" s="2">
        <v>385</v>
      </c>
      <c r="G63" s="2">
        <v>0</v>
      </c>
      <c r="H63" s="2">
        <v>610002</v>
      </c>
      <c r="I63" s="2" t="s">
        <v>188</v>
      </c>
      <c r="J63" s="69">
        <v>608.66999999999996</v>
      </c>
      <c r="L63" s="2">
        <v>3800198</v>
      </c>
      <c r="P63" s="2">
        <v>25849688</v>
      </c>
      <c r="R63" s="2">
        <v>25849688</v>
      </c>
      <c r="S63" s="2" t="s">
        <v>783</v>
      </c>
      <c r="T63" s="2">
        <v>1205</v>
      </c>
      <c r="U63" s="2" t="s">
        <v>770</v>
      </c>
      <c r="V63" s="2" t="s">
        <v>317</v>
      </c>
      <c r="W63" s="2">
        <v>1000</v>
      </c>
    </row>
    <row r="64" spans="1:23">
      <c r="A64" s="2" t="s">
        <v>1408</v>
      </c>
      <c r="B64" s="2">
        <v>2012</v>
      </c>
      <c r="C64" s="2">
        <v>10</v>
      </c>
      <c r="D64" s="2">
        <v>133891789</v>
      </c>
      <c r="E64" s="2">
        <v>5030000</v>
      </c>
      <c r="F64" s="2">
        <v>385</v>
      </c>
      <c r="G64" s="2">
        <v>0</v>
      </c>
      <c r="H64" s="2">
        <v>610002</v>
      </c>
      <c r="I64" s="2" t="s">
        <v>188</v>
      </c>
      <c r="J64" s="69">
        <v>338.15</v>
      </c>
      <c r="L64" s="2">
        <v>3800198</v>
      </c>
      <c r="P64" s="2">
        <v>25849688</v>
      </c>
      <c r="R64" s="2">
        <v>25849688</v>
      </c>
      <c r="S64" s="2" t="s">
        <v>783</v>
      </c>
      <c r="T64" s="2">
        <v>1205</v>
      </c>
      <c r="U64" s="2" t="s">
        <v>770</v>
      </c>
      <c r="V64" s="2" t="s">
        <v>317</v>
      </c>
      <c r="W64" s="2">
        <v>1000</v>
      </c>
    </row>
    <row r="65" spans="1:23">
      <c r="A65" s="2" t="s">
        <v>1408</v>
      </c>
      <c r="B65" s="2">
        <v>2012</v>
      </c>
      <c r="C65" s="2">
        <v>10</v>
      </c>
      <c r="D65" s="2">
        <v>133891790</v>
      </c>
      <c r="E65" s="2">
        <v>5030000</v>
      </c>
      <c r="F65" s="2">
        <v>385</v>
      </c>
      <c r="G65" s="2">
        <v>0</v>
      </c>
      <c r="H65" s="2">
        <v>610002</v>
      </c>
      <c r="I65" s="2" t="s">
        <v>188</v>
      </c>
      <c r="J65" s="69">
        <v>473.41</v>
      </c>
      <c r="L65" s="2">
        <v>3800198</v>
      </c>
      <c r="P65" s="2">
        <v>25849688</v>
      </c>
      <c r="R65" s="2">
        <v>25849688</v>
      </c>
      <c r="S65" s="2" t="s">
        <v>783</v>
      </c>
      <c r="T65" s="2">
        <v>1205</v>
      </c>
      <c r="U65" s="2" t="s">
        <v>770</v>
      </c>
      <c r="V65" s="2" t="s">
        <v>317</v>
      </c>
      <c r="W65" s="2">
        <v>1000</v>
      </c>
    </row>
    <row r="66" spans="1:23">
      <c r="A66" s="2" t="s">
        <v>1408</v>
      </c>
      <c r="B66" s="2">
        <v>2012</v>
      </c>
      <c r="C66" s="2">
        <v>11</v>
      </c>
      <c r="D66" s="2">
        <v>134361451</v>
      </c>
      <c r="E66" s="2">
        <v>5030000</v>
      </c>
      <c r="F66" s="2">
        <v>385</v>
      </c>
      <c r="G66" s="2">
        <v>0</v>
      </c>
      <c r="H66" s="2">
        <v>610002</v>
      </c>
      <c r="I66" s="2" t="s">
        <v>188</v>
      </c>
      <c r="J66" s="69">
        <v>338.15</v>
      </c>
      <c r="L66" s="2">
        <v>3800198</v>
      </c>
      <c r="P66" s="2">
        <v>25849688</v>
      </c>
      <c r="R66" s="2">
        <v>25849688</v>
      </c>
      <c r="S66" s="2" t="s">
        <v>783</v>
      </c>
      <c r="T66" s="2">
        <v>1205</v>
      </c>
      <c r="U66" s="2" t="s">
        <v>770</v>
      </c>
      <c r="V66" s="2" t="s">
        <v>317</v>
      </c>
      <c r="W66" s="2">
        <v>1000</v>
      </c>
    </row>
    <row r="67" spans="1:23">
      <c r="A67" s="2" t="s">
        <v>1408</v>
      </c>
      <c r="B67" s="2">
        <v>2012</v>
      </c>
      <c r="C67" s="2">
        <v>11</v>
      </c>
      <c r="D67" s="2">
        <v>134361452</v>
      </c>
      <c r="E67" s="2">
        <v>5030000</v>
      </c>
      <c r="F67" s="2">
        <v>385</v>
      </c>
      <c r="G67" s="2">
        <v>0</v>
      </c>
      <c r="H67" s="2">
        <v>610002</v>
      </c>
      <c r="I67" s="2" t="s">
        <v>188</v>
      </c>
      <c r="J67" s="69">
        <v>338.15</v>
      </c>
      <c r="L67" s="2">
        <v>3800198</v>
      </c>
      <c r="P67" s="2">
        <v>25849688</v>
      </c>
      <c r="R67" s="2">
        <v>25849688</v>
      </c>
      <c r="S67" s="2" t="s">
        <v>783</v>
      </c>
      <c r="T67" s="2">
        <v>1205</v>
      </c>
      <c r="U67" s="2" t="s">
        <v>770</v>
      </c>
      <c r="V67" s="2" t="s">
        <v>317</v>
      </c>
      <c r="W67" s="2">
        <v>1000</v>
      </c>
    </row>
    <row r="68" spans="1:23">
      <c r="A68" s="2" t="s">
        <v>1408</v>
      </c>
      <c r="B68" s="2">
        <v>2012</v>
      </c>
      <c r="C68" s="2">
        <v>11</v>
      </c>
      <c r="D68" s="2">
        <v>134738502</v>
      </c>
      <c r="E68" s="2">
        <v>5030000</v>
      </c>
      <c r="F68" s="2">
        <v>385</v>
      </c>
      <c r="G68" s="2">
        <v>0</v>
      </c>
      <c r="H68" s="2">
        <v>530050</v>
      </c>
      <c r="I68" s="2" t="s">
        <v>177</v>
      </c>
      <c r="J68" s="69">
        <v>-20</v>
      </c>
      <c r="K68" s="2" t="s">
        <v>784</v>
      </c>
      <c r="L68" s="2">
        <v>122016923</v>
      </c>
      <c r="P68" s="2">
        <v>25849688</v>
      </c>
      <c r="R68" s="2">
        <v>25849688</v>
      </c>
      <c r="S68" s="2" t="s">
        <v>783</v>
      </c>
      <c r="T68" s="2">
        <v>1205</v>
      </c>
      <c r="U68" s="2" t="s">
        <v>770</v>
      </c>
      <c r="V68" s="2" t="s">
        <v>317</v>
      </c>
      <c r="W68" s="2">
        <v>1000</v>
      </c>
    </row>
    <row r="69" spans="1:23">
      <c r="A69" s="2" t="s">
        <v>1408</v>
      </c>
      <c r="B69" s="2">
        <v>2012</v>
      </c>
      <c r="C69" s="2">
        <v>11</v>
      </c>
      <c r="D69" s="2">
        <v>134738506</v>
      </c>
      <c r="E69" s="2">
        <v>5030000</v>
      </c>
      <c r="F69" s="2">
        <v>385</v>
      </c>
      <c r="G69" s="2">
        <v>0</v>
      </c>
      <c r="H69" s="2">
        <v>530050</v>
      </c>
      <c r="I69" s="2" t="s">
        <v>177</v>
      </c>
      <c r="J69" s="69">
        <v>-4.1500000000000004</v>
      </c>
      <c r="K69" s="2" t="s">
        <v>785</v>
      </c>
      <c r="L69" s="2">
        <v>122016924</v>
      </c>
      <c r="P69" s="2">
        <v>25849688</v>
      </c>
      <c r="R69" s="2">
        <v>25849688</v>
      </c>
      <c r="S69" s="2" t="s">
        <v>783</v>
      </c>
      <c r="T69" s="2">
        <v>1205</v>
      </c>
      <c r="U69" s="2" t="s">
        <v>770</v>
      </c>
      <c r="V69" s="2" t="s">
        <v>317</v>
      </c>
      <c r="W69" s="2">
        <v>1000</v>
      </c>
    </row>
    <row r="70" spans="1:23">
      <c r="A70" s="2" t="s">
        <v>1408</v>
      </c>
      <c r="B70" s="2">
        <v>2012</v>
      </c>
      <c r="C70" s="2">
        <v>10</v>
      </c>
      <c r="D70" s="2">
        <v>133891791</v>
      </c>
      <c r="E70" s="2">
        <v>5030000</v>
      </c>
      <c r="F70" s="2">
        <v>385</v>
      </c>
      <c r="G70" s="2">
        <v>0</v>
      </c>
      <c r="H70" s="2">
        <v>610002</v>
      </c>
      <c r="I70" s="2" t="s">
        <v>188</v>
      </c>
      <c r="J70" s="69">
        <v>676.3</v>
      </c>
      <c r="L70" s="2">
        <v>4199960</v>
      </c>
      <c r="P70" s="2">
        <v>25932196</v>
      </c>
      <c r="R70" s="2">
        <v>25932196</v>
      </c>
      <c r="S70" s="2" t="s">
        <v>786</v>
      </c>
      <c r="T70" s="2">
        <v>1205</v>
      </c>
      <c r="U70" s="2" t="s">
        <v>770</v>
      </c>
      <c r="V70" s="2" t="s">
        <v>317</v>
      </c>
      <c r="W70" s="2">
        <v>1000</v>
      </c>
    </row>
    <row r="71" spans="1:23">
      <c r="A71" s="2" t="s">
        <v>1408</v>
      </c>
      <c r="B71" s="2">
        <v>2012</v>
      </c>
      <c r="C71" s="2">
        <v>10</v>
      </c>
      <c r="D71" s="2">
        <v>133891792</v>
      </c>
      <c r="E71" s="2">
        <v>5030000</v>
      </c>
      <c r="F71" s="2">
        <v>385</v>
      </c>
      <c r="G71" s="2">
        <v>0</v>
      </c>
      <c r="H71" s="2">
        <v>610002</v>
      </c>
      <c r="I71" s="2" t="s">
        <v>188</v>
      </c>
      <c r="J71" s="69">
        <v>405.78</v>
      </c>
      <c r="L71" s="2">
        <v>4199960</v>
      </c>
      <c r="P71" s="2">
        <v>25932196</v>
      </c>
      <c r="R71" s="2">
        <v>25932196</v>
      </c>
      <c r="S71" s="2" t="s">
        <v>786</v>
      </c>
      <c r="T71" s="2">
        <v>1205</v>
      </c>
      <c r="U71" s="2" t="s">
        <v>770</v>
      </c>
      <c r="V71" s="2" t="s">
        <v>317</v>
      </c>
      <c r="W71" s="2">
        <v>1000</v>
      </c>
    </row>
    <row r="72" spans="1:23">
      <c r="A72" s="2" t="s">
        <v>1408</v>
      </c>
      <c r="B72" s="2">
        <v>2012</v>
      </c>
      <c r="C72" s="2">
        <v>10</v>
      </c>
      <c r="D72" s="2">
        <v>133593102</v>
      </c>
      <c r="E72" s="2">
        <v>5030000</v>
      </c>
      <c r="F72" s="2">
        <v>385</v>
      </c>
      <c r="G72" s="2">
        <v>0</v>
      </c>
      <c r="H72" s="2">
        <v>610316</v>
      </c>
      <c r="I72" s="2" t="s">
        <v>193</v>
      </c>
      <c r="J72" s="69">
        <v>338.15</v>
      </c>
      <c r="L72" s="2">
        <v>4287443</v>
      </c>
      <c r="P72" s="2">
        <v>25951394</v>
      </c>
      <c r="R72" s="2">
        <v>25951394</v>
      </c>
      <c r="S72" s="2" t="s">
        <v>787</v>
      </c>
      <c r="T72" s="2">
        <v>1205</v>
      </c>
      <c r="U72" s="2" t="s">
        <v>770</v>
      </c>
      <c r="V72" s="2" t="s">
        <v>317</v>
      </c>
      <c r="W72" s="2">
        <v>1000</v>
      </c>
    </row>
    <row r="73" spans="1:23">
      <c r="A73" s="2" t="s">
        <v>1408</v>
      </c>
      <c r="B73" s="2">
        <v>2012</v>
      </c>
      <c r="C73" s="2">
        <v>10</v>
      </c>
      <c r="D73" s="2">
        <v>133593103</v>
      </c>
      <c r="E73" s="2">
        <v>5030000</v>
      </c>
      <c r="F73" s="2">
        <v>385</v>
      </c>
      <c r="G73" s="2">
        <v>0</v>
      </c>
      <c r="H73" s="2">
        <v>610316</v>
      </c>
      <c r="I73" s="2" t="s">
        <v>193</v>
      </c>
      <c r="J73" s="69">
        <v>338.15</v>
      </c>
      <c r="L73" s="2">
        <v>4287443</v>
      </c>
      <c r="P73" s="2">
        <v>25951394</v>
      </c>
      <c r="R73" s="2">
        <v>25951394</v>
      </c>
      <c r="S73" s="2" t="s">
        <v>787</v>
      </c>
      <c r="T73" s="2">
        <v>1205</v>
      </c>
      <c r="U73" s="2" t="s">
        <v>770</v>
      </c>
      <c r="V73" s="2" t="s">
        <v>317</v>
      </c>
      <c r="W73" s="2">
        <v>1000</v>
      </c>
    </row>
    <row r="74" spans="1:23">
      <c r="A74" s="2" t="s">
        <v>1408</v>
      </c>
      <c r="B74" s="2">
        <v>2012</v>
      </c>
      <c r="C74" s="2">
        <v>10</v>
      </c>
      <c r="D74" s="2">
        <v>133891802</v>
      </c>
      <c r="E74" s="2">
        <v>5030000</v>
      </c>
      <c r="F74" s="2">
        <v>385</v>
      </c>
      <c r="G74" s="2">
        <v>0</v>
      </c>
      <c r="H74" s="2">
        <v>610002</v>
      </c>
      <c r="I74" s="2" t="s">
        <v>188</v>
      </c>
      <c r="J74" s="69">
        <v>405.78</v>
      </c>
      <c r="L74" s="2">
        <v>4287443</v>
      </c>
      <c r="P74" s="2">
        <v>25951394</v>
      </c>
      <c r="R74" s="2">
        <v>25951394</v>
      </c>
      <c r="S74" s="2" t="s">
        <v>787</v>
      </c>
      <c r="T74" s="2">
        <v>1205</v>
      </c>
      <c r="U74" s="2" t="s">
        <v>770</v>
      </c>
      <c r="V74" s="2" t="s">
        <v>317</v>
      </c>
      <c r="W74" s="2">
        <v>1000</v>
      </c>
    </row>
    <row r="75" spans="1:23">
      <c r="A75" s="2" t="s">
        <v>1408</v>
      </c>
      <c r="B75" s="2">
        <v>2012</v>
      </c>
      <c r="C75" s="2">
        <v>10</v>
      </c>
      <c r="D75" s="2">
        <v>133891803</v>
      </c>
      <c r="E75" s="2">
        <v>5030000</v>
      </c>
      <c r="F75" s="2">
        <v>385</v>
      </c>
      <c r="G75" s="2">
        <v>0</v>
      </c>
      <c r="H75" s="2">
        <v>610002</v>
      </c>
      <c r="I75" s="2" t="s">
        <v>188</v>
      </c>
      <c r="J75" s="69">
        <v>202.89</v>
      </c>
      <c r="L75" s="2">
        <v>4287443</v>
      </c>
      <c r="P75" s="2">
        <v>25951394</v>
      </c>
      <c r="R75" s="2">
        <v>25951394</v>
      </c>
      <c r="S75" s="2" t="s">
        <v>787</v>
      </c>
      <c r="T75" s="2">
        <v>1205</v>
      </c>
      <c r="U75" s="2" t="s">
        <v>770</v>
      </c>
      <c r="V75" s="2" t="s">
        <v>317</v>
      </c>
      <c r="W75" s="2">
        <v>1000</v>
      </c>
    </row>
    <row r="76" spans="1:23">
      <c r="A76" s="2" t="s">
        <v>1408</v>
      </c>
      <c r="B76" s="2">
        <v>2012</v>
      </c>
      <c r="C76" s="2">
        <v>11</v>
      </c>
      <c r="D76" s="2">
        <v>134361466</v>
      </c>
      <c r="E76" s="2">
        <v>5030000</v>
      </c>
      <c r="F76" s="2">
        <v>385</v>
      </c>
      <c r="G76" s="2">
        <v>0</v>
      </c>
      <c r="H76" s="2">
        <v>610002</v>
      </c>
      <c r="I76" s="2" t="s">
        <v>188</v>
      </c>
      <c r="J76" s="69">
        <v>338.15</v>
      </c>
      <c r="L76" s="2">
        <v>4287443</v>
      </c>
      <c r="P76" s="2">
        <v>25951394</v>
      </c>
      <c r="R76" s="2">
        <v>25951394</v>
      </c>
      <c r="S76" s="2" t="s">
        <v>787</v>
      </c>
      <c r="T76" s="2">
        <v>1205</v>
      </c>
      <c r="U76" s="2" t="s">
        <v>770</v>
      </c>
      <c r="V76" s="2" t="s">
        <v>317</v>
      </c>
      <c r="W76" s="2">
        <v>1000</v>
      </c>
    </row>
    <row r="77" spans="1:23">
      <c r="A77" s="2" t="s">
        <v>1408</v>
      </c>
      <c r="B77" s="2">
        <v>2012</v>
      </c>
      <c r="C77" s="2">
        <v>11</v>
      </c>
      <c r="D77" s="2">
        <v>134632722</v>
      </c>
      <c r="E77" s="2">
        <v>5030000</v>
      </c>
      <c r="F77" s="2">
        <v>385</v>
      </c>
      <c r="G77" s="2">
        <v>0</v>
      </c>
      <c r="H77" s="2">
        <v>610002</v>
      </c>
      <c r="I77" s="2" t="s">
        <v>188</v>
      </c>
      <c r="J77" s="69">
        <v>405.78</v>
      </c>
      <c r="L77" s="2">
        <v>4287443</v>
      </c>
      <c r="P77" s="2">
        <v>25951394</v>
      </c>
      <c r="R77" s="2">
        <v>25951394</v>
      </c>
      <c r="S77" s="2" t="s">
        <v>787</v>
      </c>
      <c r="T77" s="2">
        <v>1205</v>
      </c>
      <c r="U77" s="2" t="s">
        <v>770</v>
      </c>
      <c r="V77" s="2" t="s">
        <v>317</v>
      </c>
      <c r="W77" s="2">
        <v>1000</v>
      </c>
    </row>
    <row r="78" spans="1:23">
      <c r="A78" s="2" t="s">
        <v>1408</v>
      </c>
      <c r="B78" s="2">
        <v>2012</v>
      </c>
      <c r="C78" s="2">
        <v>11</v>
      </c>
      <c r="D78" s="2">
        <v>134632723</v>
      </c>
      <c r="E78" s="2">
        <v>5030000</v>
      </c>
      <c r="F78" s="2">
        <v>385</v>
      </c>
      <c r="G78" s="2">
        <v>0</v>
      </c>
      <c r="H78" s="2">
        <v>610316</v>
      </c>
      <c r="I78" s="2" t="s">
        <v>193</v>
      </c>
      <c r="J78" s="69">
        <v>338.15</v>
      </c>
      <c r="L78" s="2">
        <v>4287443</v>
      </c>
      <c r="P78" s="2">
        <v>25951394</v>
      </c>
      <c r="R78" s="2">
        <v>25951394</v>
      </c>
      <c r="S78" s="2" t="s">
        <v>787</v>
      </c>
      <c r="T78" s="2">
        <v>1205</v>
      </c>
      <c r="U78" s="2" t="s">
        <v>770</v>
      </c>
      <c r="V78" s="2" t="s">
        <v>317</v>
      </c>
      <c r="W78" s="2">
        <v>1000</v>
      </c>
    </row>
    <row r="79" spans="1:23">
      <c r="A79" s="2" t="s">
        <v>1408</v>
      </c>
      <c r="B79" s="2">
        <v>2012</v>
      </c>
      <c r="C79" s="2">
        <v>10</v>
      </c>
      <c r="D79" s="2">
        <v>133610103</v>
      </c>
      <c r="E79" s="2">
        <v>5030000</v>
      </c>
      <c r="F79" s="2">
        <v>385</v>
      </c>
      <c r="G79" s="2">
        <v>0</v>
      </c>
      <c r="H79" s="2">
        <v>530050</v>
      </c>
      <c r="I79" s="2" t="s">
        <v>177</v>
      </c>
      <c r="J79" s="69">
        <v>19900</v>
      </c>
      <c r="K79" s="2" t="s">
        <v>788</v>
      </c>
      <c r="L79" s="2">
        <v>5601929413</v>
      </c>
      <c r="M79" s="2">
        <v>401625</v>
      </c>
      <c r="N79" s="2" t="s">
        <v>789</v>
      </c>
      <c r="P79" s="2">
        <v>25992341</v>
      </c>
      <c r="R79" s="2">
        <v>25992341</v>
      </c>
      <c r="S79" s="2" t="s">
        <v>790</v>
      </c>
      <c r="T79" s="2">
        <v>1205</v>
      </c>
      <c r="U79" s="2" t="s">
        <v>770</v>
      </c>
      <c r="V79" s="2" t="s">
        <v>317</v>
      </c>
      <c r="W79" s="2">
        <v>1000</v>
      </c>
    </row>
    <row r="80" spans="1:23">
      <c r="A80" s="2" t="s">
        <v>1408</v>
      </c>
      <c r="B80" s="2">
        <v>2012</v>
      </c>
      <c r="C80" s="2">
        <v>10</v>
      </c>
      <c r="D80" s="2">
        <v>133610103</v>
      </c>
      <c r="E80" s="2">
        <v>5030000</v>
      </c>
      <c r="F80" s="2">
        <v>385</v>
      </c>
      <c r="G80" s="2">
        <v>0</v>
      </c>
      <c r="H80" s="2">
        <v>530050</v>
      </c>
      <c r="I80" s="2" t="s">
        <v>177</v>
      </c>
      <c r="J80" s="69">
        <v>1210</v>
      </c>
      <c r="K80" s="2" t="s">
        <v>788</v>
      </c>
      <c r="L80" s="2">
        <v>5601929413</v>
      </c>
      <c r="M80" s="2">
        <v>401625</v>
      </c>
      <c r="N80" s="2" t="s">
        <v>789</v>
      </c>
      <c r="P80" s="2">
        <v>25992341</v>
      </c>
      <c r="R80" s="2">
        <v>25992341</v>
      </c>
      <c r="S80" s="2" t="s">
        <v>790</v>
      </c>
      <c r="T80" s="2">
        <v>1205</v>
      </c>
      <c r="U80" s="2" t="s">
        <v>770</v>
      </c>
      <c r="V80" s="2" t="s">
        <v>317</v>
      </c>
      <c r="W80" s="2">
        <v>1000</v>
      </c>
    </row>
    <row r="81" spans="1:23">
      <c r="A81" s="2" t="s">
        <v>1408</v>
      </c>
      <c r="B81" s="2">
        <v>2012</v>
      </c>
      <c r="C81" s="2">
        <v>11</v>
      </c>
      <c r="D81" s="2">
        <v>134669610</v>
      </c>
      <c r="E81" s="2">
        <v>5030000</v>
      </c>
      <c r="F81" s="2">
        <v>385</v>
      </c>
      <c r="G81" s="2">
        <v>0</v>
      </c>
      <c r="H81" s="2">
        <v>516900</v>
      </c>
      <c r="I81" s="2" t="s">
        <v>139</v>
      </c>
      <c r="J81" s="69">
        <v>281.06</v>
      </c>
      <c r="L81" s="2">
        <v>5601961463</v>
      </c>
      <c r="M81" s="2">
        <v>140904</v>
      </c>
      <c r="N81" s="2" t="s">
        <v>791</v>
      </c>
      <c r="P81" s="2">
        <v>26007959</v>
      </c>
      <c r="R81" s="2">
        <v>26007959</v>
      </c>
      <c r="S81" s="2" t="s">
        <v>792</v>
      </c>
      <c r="T81" s="2">
        <v>1205</v>
      </c>
      <c r="U81" s="2" t="s">
        <v>770</v>
      </c>
      <c r="V81" s="2" t="s">
        <v>317</v>
      </c>
      <c r="W81" s="2">
        <v>1000</v>
      </c>
    </row>
    <row r="82" spans="1:23">
      <c r="A82" s="2" t="s">
        <v>1408</v>
      </c>
      <c r="B82" s="2">
        <v>2012</v>
      </c>
      <c r="C82" s="2">
        <v>11</v>
      </c>
      <c r="D82" s="2">
        <v>134356677</v>
      </c>
      <c r="E82" s="2">
        <v>5030000</v>
      </c>
      <c r="F82" s="2">
        <v>385</v>
      </c>
      <c r="G82" s="2">
        <v>0</v>
      </c>
      <c r="H82" s="2">
        <v>530050</v>
      </c>
      <c r="I82" s="2" t="s">
        <v>177</v>
      </c>
      <c r="J82" s="69">
        <v>1662.78</v>
      </c>
      <c r="K82" s="2" t="s">
        <v>793</v>
      </c>
      <c r="L82" s="2">
        <v>5601951408</v>
      </c>
      <c r="M82" s="2">
        <v>401625</v>
      </c>
      <c r="N82" s="2" t="s">
        <v>789</v>
      </c>
      <c r="P82" s="2">
        <v>26016060</v>
      </c>
      <c r="R82" s="2">
        <v>26016060</v>
      </c>
      <c r="S82" s="2" t="s">
        <v>794</v>
      </c>
      <c r="T82" s="2">
        <v>1205</v>
      </c>
      <c r="U82" s="2" t="s">
        <v>770</v>
      </c>
      <c r="V82" s="2" t="s">
        <v>317</v>
      </c>
      <c r="W82" s="2">
        <v>1000</v>
      </c>
    </row>
    <row r="83" spans="1:23">
      <c r="A83" s="2" t="s">
        <v>1408</v>
      </c>
      <c r="B83" s="2">
        <v>2012</v>
      </c>
      <c r="C83" s="2">
        <v>11</v>
      </c>
      <c r="D83" s="2">
        <v>134356678</v>
      </c>
      <c r="E83" s="2">
        <v>5030000</v>
      </c>
      <c r="F83" s="2">
        <v>385</v>
      </c>
      <c r="G83" s="2">
        <v>0</v>
      </c>
      <c r="H83" s="2">
        <v>530050</v>
      </c>
      <c r="I83" s="2" t="s">
        <v>177</v>
      </c>
      <c r="J83" s="69">
        <v>2781.9</v>
      </c>
      <c r="K83" s="2" t="s">
        <v>795</v>
      </c>
      <c r="L83" s="2">
        <v>5601951409</v>
      </c>
      <c r="M83" s="2">
        <v>401625</v>
      </c>
      <c r="N83" s="2" t="s">
        <v>789</v>
      </c>
      <c r="P83" s="2">
        <v>26016060</v>
      </c>
      <c r="R83" s="2">
        <v>26016060</v>
      </c>
      <c r="S83" s="2" t="s">
        <v>794</v>
      </c>
      <c r="T83" s="2">
        <v>1205</v>
      </c>
      <c r="U83" s="2" t="s">
        <v>770</v>
      </c>
      <c r="V83" s="2" t="s">
        <v>317</v>
      </c>
      <c r="W83" s="2">
        <v>1000</v>
      </c>
    </row>
    <row r="84" spans="1:23">
      <c r="A84" s="2" t="s">
        <v>1408</v>
      </c>
      <c r="B84" s="2">
        <v>2012</v>
      </c>
      <c r="C84" s="2">
        <v>11</v>
      </c>
      <c r="D84" s="2">
        <v>134528459</v>
      </c>
      <c r="E84" s="2">
        <v>5030000</v>
      </c>
      <c r="F84" s="2">
        <v>385</v>
      </c>
      <c r="G84" s="2">
        <v>0</v>
      </c>
      <c r="H84" s="2">
        <v>530050</v>
      </c>
      <c r="I84" s="2" t="s">
        <v>177</v>
      </c>
      <c r="J84" s="69">
        <v>8202.35</v>
      </c>
      <c r="K84" s="2" t="s">
        <v>796</v>
      </c>
      <c r="L84" s="2">
        <v>5601956743</v>
      </c>
      <c r="M84" s="2">
        <v>401625</v>
      </c>
      <c r="N84" s="2" t="s">
        <v>789</v>
      </c>
      <c r="P84" s="2">
        <v>26016060</v>
      </c>
      <c r="R84" s="2">
        <v>26016060</v>
      </c>
      <c r="S84" s="2" t="s">
        <v>794</v>
      </c>
      <c r="T84" s="2">
        <v>1205</v>
      </c>
      <c r="U84" s="2" t="s">
        <v>770</v>
      </c>
      <c r="V84" s="2" t="s">
        <v>317</v>
      </c>
      <c r="W84" s="2">
        <v>1000</v>
      </c>
    </row>
    <row r="85" spans="1:23">
      <c r="A85" s="2" t="s">
        <v>1408</v>
      </c>
      <c r="B85" s="2">
        <v>2012</v>
      </c>
      <c r="C85" s="2">
        <v>11</v>
      </c>
      <c r="D85" s="2">
        <v>134528459</v>
      </c>
      <c r="E85" s="2">
        <v>5030000</v>
      </c>
      <c r="F85" s="2">
        <v>385</v>
      </c>
      <c r="G85" s="2">
        <v>0</v>
      </c>
      <c r="H85" s="2">
        <v>530050</v>
      </c>
      <c r="I85" s="2" t="s">
        <v>177</v>
      </c>
      <c r="J85" s="69">
        <v>3662.84</v>
      </c>
      <c r="K85" s="2" t="s">
        <v>797</v>
      </c>
      <c r="L85" s="2">
        <v>5601956743</v>
      </c>
      <c r="M85" s="2">
        <v>401625</v>
      </c>
      <c r="N85" s="2" t="s">
        <v>789</v>
      </c>
      <c r="P85" s="2">
        <v>26016060</v>
      </c>
      <c r="R85" s="2">
        <v>26016060</v>
      </c>
      <c r="S85" s="2" t="s">
        <v>794</v>
      </c>
      <c r="T85" s="2">
        <v>1205</v>
      </c>
      <c r="U85" s="2" t="s">
        <v>770</v>
      </c>
      <c r="V85" s="2" t="s">
        <v>317</v>
      </c>
      <c r="W85" s="2">
        <v>1000</v>
      </c>
    </row>
    <row r="86" spans="1:23">
      <c r="A86" s="2" t="s">
        <v>1408</v>
      </c>
      <c r="B86" s="2">
        <v>2012</v>
      </c>
      <c r="C86" s="2">
        <v>11</v>
      </c>
      <c r="D86" s="2">
        <v>134528459</v>
      </c>
      <c r="E86" s="2">
        <v>5030000</v>
      </c>
      <c r="F86" s="2">
        <v>385</v>
      </c>
      <c r="G86" s="2">
        <v>0</v>
      </c>
      <c r="H86" s="2">
        <v>530050</v>
      </c>
      <c r="I86" s="2" t="s">
        <v>177</v>
      </c>
      <c r="J86" s="69">
        <v>4013.8</v>
      </c>
      <c r="K86" s="2" t="s">
        <v>798</v>
      </c>
      <c r="L86" s="2">
        <v>5601956743</v>
      </c>
      <c r="M86" s="2">
        <v>401625</v>
      </c>
      <c r="N86" s="2" t="s">
        <v>789</v>
      </c>
      <c r="P86" s="2">
        <v>26016060</v>
      </c>
      <c r="R86" s="2">
        <v>26016060</v>
      </c>
      <c r="S86" s="2" t="s">
        <v>794</v>
      </c>
      <c r="T86" s="2">
        <v>1205</v>
      </c>
      <c r="U86" s="2" t="s">
        <v>770</v>
      </c>
      <c r="V86" s="2" t="s">
        <v>317</v>
      </c>
      <c r="W86" s="2">
        <v>1000</v>
      </c>
    </row>
    <row r="87" spans="1:23">
      <c r="A87" s="2" t="s">
        <v>1408</v>
      </c>
      <c r="B87" s="2">
        <v>2012</v>
      </c>
      <c r="C87" s="2">
        <v>11</v>
      </c>
      <c r="D87" s="2">
        <v>134528459</v>
      </c>
      <c r="E87" s="2">
        <v>5030000</v>
      </c>
      <c r="F87" s="2">
        <v>385</v>
      </c>
      <c r="G87" s="2">
        <v>0</v>
      </c>
      <c r="H87" s="2">
        <v>530050</v>
      </c>
      <c r="I87" s="2" t="s">
        <v>177</v>
      </c>
      <c r="J87" s="69">
        <v>1710</v>
      </c>
      <c r="K87" s="2" t="s">
        <v>799</v>
      </c>
      <c r="L87" s="2">
        <v>5601956743</v>
      </c>
      <c r="M87" s="2">
        <v>401625</v>
      </c>
      <c r="N87" s="2" t="s">
        <v>789</v>
      </c>
      <c r="P87" s="2">
        <v>26016060</v>
      </c>
      <c r="R87" s="2">
        <v>26016060</v>
      </c>
      <c r="S87" s="2" t="s">
        <v>794</v>
      </c>
      <c r="T87" s="2">
        <v>1205</v>
      </c>
      <c r="U87" s="2" t="s">
        <v>770</v>
      </c>
      <c r="V87" s="2" t="s">
        <v>317</v>
      </c>
      <c r="W87" s="2">
        <v>1000</v>
      </c>
    </row>
    <row r="88" spans="1:23">
      <c r="A88" s="2" t="s">
        <v>1408</v>
      </c>
      <c r="B88" s="2">
        <v>2012</v>
      </c>
      <c r="C88" s="2">
        <v>11</v>
      </c>
      <c r="D88" s="2">
        <v>134528459</v>
      </c>
      <c r="E88" s="2">
        <v>5030000</v>
      </c>
      <c r="F88" s="2">
        <v>385</v>
      </c>
      <c r="G88" s="2">
        <v>0</v>
      </c>
      <c r="H88" s="2">
        <v>530050</v>
      </c>
      <c r="I88" s="2" t="s">
        <v>177</v>
      </c>
      <c r="J88" s="69">
        <v>3180.12</v>
      </c>
      <c r="K88" s="2" t="s">
        <v>800</v>
      </c>
      <c r="L88" s="2">
        <v>5601956743</v>
      </c>
      <c r="M88" s="2">
        <v>401625</v>
      </c>
      <c r="N88" s="2" t="s">
        <v>789</v>
      </c>
      <c r="P88" s="2">
        <v>26016060</v>
      </c>
      <c r="R88" s="2">
        <v>26016060</v>
      </c>
      <c r="S88" s="2" t="s">
        <v>794</v>
      </c>
      <c r="T88" s="2">
        <v>1205</v>
      </c>
      <c r="U88" s="2" t="s">
        <v>770</v>
      </c>
      <c r="V88" s="2" t="s">
        <v>317</v>
      </c>
      <c r="W88" s="2">
        <v>1000</v>
      </c>
    </row>
    <row r="89" spans="1:23">
      <c r="A89" s="2" t="s">
        <v>1408</v>
      </c>
      <c r="B89" s="2">
        <v>2012</v>
      </c>
      <c r="C89" s="2">
        <v>11</v>
      </c>
      <c r="D89" s="2">
        <v>134528459</v>
      </c>
      <c r="E89" s="2">
        <v>5030000</v>
      </c>
      <c r="F89" s="2">
        <v>385</v>
      </c>
      <c r="G89" s="2">
        <v>0</v>
      </c>
      <c r="H89" s="2">
        <v>530050</v>
      </c>
      <c r="I89" s="2" t="s">
        <v>177</v>
      </c>
      <c r="J89" s="69">
        <v>6020.71</v>
      </c>
      <c r="K89" s="2" t="s">
        <v>801</v>
      </c>
      <c r="L89" s="2">
        <v>5601956743</v>
      </c>
      <c r="M89" s="2">
        <v>401625</v>
      </c>
      <c r="N89" s="2" t="s">
        <v>789</v>
      </c>
      <c r="P89" s="2">
        <v>26016060</v>
      </c>
      <c r="R89" s="2">
        <v>26016060</v>
      </c>
      <c r="S89" s="2" t="s">
        <v>794</v>
      </c>
      <c r="T89" s="2">
        <v>1205</v>
      </c>
      <c r="U89" s="2" t="s">
        <v>770</v>
      </c>
      <c r="V89" s="2" t="s">
        <v>317</v>
      </c>
      <c r="W89" s="2">
        <v>1000</v>
      </c>
    </row>
    <row r="90" spans="1:23">
      <c r="A90" s="2" t="s">
        <v>1408</v>
      </c>
      <c r="B90" s="2">
        <v>2012</v>
      </c>
      <c r="C90" s="2">
        <v>11</v>
      </c>
      <c r="D90" s="2">
        <v>134528459</v>
      </c>
      <c r="E90" s="2">
        <v>5030000</v>
      </c>
      <c r="F90" s="2">
        <v>385</v>
      </c>
      <c r="G90" s="2">
        <v>0</v>
      </c>
      <c r="H90" s="2">
        <v>530050</v>
      </c>
      <c r="I90" s="2" t="s">
        <v>177</v>
      </c>
      <c r="J90" s="69">
        <v>6020.71</v>
      </c>
      <c r="K90" s="2" t="s">
        <v>802</v>
      </c>
      <c r="L90" s="2">
        <v>5601956743</v>
      </c>
      <c r="M90" s="2">
        <v>401625</v>
      </c>
      <c r="N90" s="2" t="s">
        <v>789</v>
      </c>
      <c r="P90" s="2">
        <v>26016060</v>
      </c>
      <c r="R90" s="2">
        <v>26016060</v>
      </c>
      <c r="S90" s="2" t="s">
        <v>794</v>
      </c>
      <c r="T90" s="2">
        <v>1205</v>
      </c>
      <c r="U90" s="2" t="s">
        <v>770</v>
      </c>
      <c r="V90" s="2" t="s">
        <v>317</v>
      </c>
      <c r="W90" s="2">
        <v>1000</v>
      </c>
    </row>
    <row r="91" spans="1:23">
      <c r="A91" s="2" t="s">
        <v>1408</v>
      </c>
      <c r="B91" s="2">
        <v>2012</v>
      </c>
      <c r="C91" s="2">
        <v>10</v>
      </c>
      <c r="D91" s="2">
        <v>133690911</v>
      </c>
      <c r="E91" s="2">
        <v>5030000</v>
      </c>
      <c r="F91" s="2">
        <v>385</v>
      </c>
      <c r="G91" s="2">
        <v>0</v>
      </c>
      <c r="H91" s="2">
        <v>516900</v>
      </c>
      <c r="I91" s="2" t="s">
        <v>139</v>
      </c>
      <c r="J91" s="69">
        <v>2120</v>
      </c>
      <c r="L91" s="2">
        <v>4902224240</v>
      </c>
      <c r="P91" s="2">
        <v>26016060</v>
      </c>
      <c r="R91" s="2">
        <v>26016060</v>
      </c>
      <c r="S91" s="2" t="s">
        <v>794</v>
      </c>
      <c r="T91" s="2">
        <v>1205</v>
      </c>
      <c r="U91" s="2" t="s">
        <v>770</v>
      </c>
      <c r="V91" s="2" t="s">
        <v>317</v>
      </c>
      <c r="W91" s="2">
        <v>1000</v>
      </c>
    </row>
    <row r="92" spans="1:23">
      <c r="A92" s="2" t="s">
        <v>1408</v>
      </c>
      <c r="B92" s="2">
        <v>2012</v>
      </c>
      <c r="C92" s="2">
        <v>11</v>
      </c>
      <c r="D92" s="2">
        <v>134632765</v>
      </c>
      <c r="E92" s="2">
        <v>5030000</v>
      </c>
      <c r="F92" s="2">
        <v>385</v>
      </c>
      <c r="G92" s="2">
        <v>0</v>
      </c>
      <c r="H92" s="2">
        <v>610002</v>
      </c>
      <c r="I92" s="2" t="s">
        <v>188</v>
      </c>
      <c r="J92" s="69">
        <v>676.3</v>
      </c>
      <c r="L92" s="2">
        <v>4602792</v>
      </c>
      <c r="P92" s="2">
        <v>26017368</v>
      </c>
      <c r="R92" s="2">
        <v>26017368</v>
      </c>
      <c r="S92" s="2" t="s">
        <v>803</v>
      </c>
      <c r="T92" s="2">
        <v>1205</v>
      </c>
      <c r="U92" s="2" t="s">
        <v>770</v>
      </c>
      <c r="V92" s="2" t="s">
        <v>317</v>
      </c>
      <c r="W92" s="2">
        <v>1000</v>
      </c>
    </row>
    <row r="93" spans="1:23">
      <c r="A93" s="2" t="s">
        <v>1408</v>
      </c>
      <c r="B93" s="2">
        <v>2012</v>
      </c>
      <c r="C93" s="2">
        <v>11</v>
      </c>
      <c r="D93" s="2">
        <v>134632766</v>
      </c>
      <c r="E93" s="2">
        <v>5030000</v>
      </c>
      <c r="F93" s="2">
        <v>385</v>
      </c>
      <c r="G93" s="2">
        <v>0</v>
      </c>
      <c r="H93" s="2">
        <v>610002</v>
      </c>
      <c r="I93" s="2" t="s">
        <v>188</v>
      </c>
      <c r="J93" s="69">
        <v>338.15</v>
      </c>
      <c r="L93" s="2">
        <v>4602792</v>
      </c>
      <c r="P93" s="2">
        <v>26017368</v>
      </c>
      <c r="R93" s="2">
        <v>26017368</v>
      </c>
      <c r="S93" s="2" t="s">
        <v>803</v>
      </c>
      <c r="T93" s="2">
        <v>1205</v>
      </c>
      <c r="U93" s="2" t="s">
        <v>770</v>
      </c>
      <c r="V93" s="2" t="s">
        <v>317</v>
      </c>
      <c r="W93" s="2">
        <v>1000</v>
      </c>
    </row>
    <row r="94" spans="1:23">
      <c r="A94" s="2" t="s">
        <v>1408</v>
      </c>
      <c r="B94" s="2">
        <v>2012</v>
      </c>
      <c r="C94" s="2">
        <v>10</v>
      </c>
      <c r="D94" s="2">
        <v>133716016</v>
      </c>
      <c r="E94" s="2">
        <v>5030000</v>
      </c>
      <c r="F94" s="2">
        <v>385</v>
      </c>
      <c r="G94" s="2">
        <v>0</v>
      </c>
      <c r="H94" s="2">
        <v>516900</v>
      </c>
      <c r="I94" s="2" t="s">
        <v>139</v>
      </c>
      <c r="J94" s="69">
        <v>1426</v>
      </c>
      <c r="L94" s="2">
        <v>5001048170</v>
      </c>
      <c r="M94" s="2">
        <v>140904</v>
      </c>
      <c r="N94" s="2" t="s">
        <v>791</v>
      </c>
      <c r="P94" s="2">
        <v>26024983</v>
      </c>
      <c r="R94" s="2">
        <v>26024983</v>
      </c>
      <c r="S94" s="2" t="s">
        <v>804</v>
      </c>
      <c r="T94" s="2">
        <v>1205</v>
      </c>
      <c r="U94" s="2" t="s">
        <v>770</v>
      </c>
      <c r="V94" s="2" t="s">
        <v>317</v>
      </c>
      <c r="W94" s="2">
        <v>1000</v>
      </c>
    </row>
    <row r="95" spans="1:23">
      <c r="A95" s="2" t="s">
        <v>1408</v>
      </c>
      <c r="B95" s="2">
        <v>2012</v>
      </c>
      <c r="C95" s="2">
        <v>10</v>
      </c>
      <c r="D95" s="2">
        <v>133901749</v>
      </c>
      <c r="E95" s="2">
        <v>5030000</v>
      </c>
      <c r="F95" s="2">
        <v>385</v>
      </c>
      <c r="G95" s="2">
        <v>0</v>
      </c>
      <c r="H95" s="2">
        <v>516900</v>
      </c>
      <c r="I95" s="2" t="s">
        <v>139</v>
      </c>
      <c r="J95" s="69">
        <v>129.12</v>
      </c>
      <c r="L95" s="2">
        <v>5601940461</v>
      </c>
      <c r="M95" s="2">
        <v>140904</v>
      </c>
      <c r="N95" s="2" t="s">
        <v>791</v>
      </c>
      <c r="P95" s="2">
        <v>26024983</v>
      </c>
      <c r="R95" s="2">
        <v>26024983</v>
      </c>
      <c r="S95" s="2" t="s">
        <v>804</v>
      </c>
      <c r="T95" s="2">
        <v>1205</v>
      </c>
      <c r="U95" s="2" t="s">
        <v>770</v>
      </c>
      <c r="V95" s="2" t="s">
        <v>317</v>
      </c>
      <c r="W95" s="2">
        <v>1000</v>
      </c>
    </row>
    <row r="96" spans="1:23">
      <c r="A96" s="2" t="s">
        <v>1408</v>
      </c>
      <c r="B96" s="2">
        <v>2012</v>
      </c>
      <c r="C96" s="2">
        <v>10</v>
      </c>
      <c r="D96" s="2">
        <v>133920928</v>
      </c>
      <c r="E96" s="2">
        <v>5030000</v>
      </c>
      <c r="F96" s="2">
        <v>385</v>
      </c>
      <c r="G96" s="2">
        <v>0</v>
      </c>
      <c r="H96" s="2">
        <v>516900</v>
      </c>
      <c r="I96" s="2" t="s">
        <v>139</v>
      </c>
      <c r="J96" s="69">
        <v>95.63</v>
      </c>
      <c r="L96" s="2">
        <v>5601941066</v>
      </c>
      <c r="M96" s="2">
        <v>140904</v>
      </c>
      <c r="N96" s="2" t="s">
        <v>791</v>
      </c>
      <c r="P96" s="2">
        <v>26024983</v>
      </c>
      <c r="R96" s="2">
        <v>26024983</v>
      </c>
      <c r="S96" s="2" t="s">
        <v>804</v>
      </c>
      <c r="T96" s="2">
        <v>1205</v>
      </c>
      <c r="U96" s="2" t="s">
        <v>770</v>
      </c>
      <c r="V96" s="2" t="s">
        <v>317</v>
      </c>
      <c r="W96" s="2">
        <v>1000</v>
      </c>
    </row>
    <row r="97" spans="1:23">
      <c r="A97" s="2" t="s">
        <v>1408</v>
      </c>
      <c r="B97" s="2">
        <v>2012</v>
      </c>
      <c r="C97" s="2">
        <v>10</v>
      </c>
      <c r="D97" s="2">
        <v>132839901</v>
      </c>
      <c r="E97" s="2">
        <v>5030000</v>
      </c>
      <c r="F97" s="2">
        <v>385</v>
      </c>
      <c r="G97" s="2">
        <v>0</v>
      </c>
      <c r="H97" s="2">
        <v>500312</v>
      </c>
      <c r="I97" s="2" t="s">
        <v>210</v>
      </c>
      <c r="J97" s="69">
        <v>-117.88</v>
      </c>
      <c r="K97" s="2" t="s">
        <v>469</v>
      </c>
      <c r="L97" s="2">
        <v>165119</v>
      </c>
      <c r="P97" s="2">
        <v>26043846</v>
      </c>
      <c r="R97" s="2">
        <v>26043846</v>
      </c>
      <c r="S97" s="2" t="s">
        <v>805</v>
      </c>
      <c r="T97" s="2">
        <v>1205</v>
      </c>
      <c r="U97" s="2" t="s">
        <v>770</v>
      </c>
      <c r="V97" s="2" t="s">
        <v>317</v>
      </c>
      <c r="W97" s="2">
        <v>1000</v>
      </c>
    </row>
    <row r="98" spans="1:23">
      <c r="A98" s="2" t="s">
        <v>1408</v>
      </c>
      <c r="B98" s="2">
        <v>2012</v>
      </c>
      <c r="C98" s="2">
        <v>10</v>
      </c>
      <c r="D98" s="2">
        <v>133479236</v>
      </c>
      <c r="E98" s="2">
        <v>5030000</v>
      </c>
      <c r="F98" s="2">
        <v>385</v>
      </c>
      <c r="G98" s="2">
        <v>0</v>
      </c>
      <c r="H98" s="2">
        <v>610002</v>
      </c>
      <c r="I98" s="2" t="s">
        <v>188</v>
      </c>
      <c r="J98" s="69">
        <v>676.3</v>
      </c>
      <c r="L98" s="2">
        <v>4726972</v>
      </c>
      <c r="P98" s="2">
        <v>26043846</v>
      </c>
      <c r="R98" s="2">
        <v>26043846</v>
      </c>
      <c r="S98" s="2" t="s">
        <v>805</v>
      </c>
      <c r="T98" s="2">
        <v>1205</v>
      </c>
      <c r="U98" s="2" t="s">
        <v>770</v>
      </c>
      <c r="V98" s="2" t="s">
        <v>317</v>
      </c>
      <c r="W98" s="2">
        <v>1000</v>
      </c>
    </row>
    <row r="99" spans="1:23">
      <c r="A99" s="2" t="s">
        <v>1408</v>
      </c>
      <c r="B99" s="2">
        <v>2012</v>
      </c>
      <c r="C99" s="2">
        <v>10</v>
      </c>
      <c r="D99" s="2">
        <v>133479237</v>
      </c>
      <c r="E99" s="2">
        <v>5030000</v>
      </c>
      <c r="F99" s="2">
        <v>385</v>
      </c>
      <c r="G99" s="2">
        <v>0</v>
      </c>
      <c r="H99" s="2">
        <v>610002</v>
      </c>
      <c r="I99" s="2" t="s">
        <v>188</v>
      </c>
      <c r="J99" s="69">
        <v>676.3</v>
      </c>
      <c r="L99" s="2">
        <v>4726972</v>
      </c>
      <c r="P99" s="2">
        <v>26043846</v>
      </c>
      <c r="R99" s="2">
        <v>26043846</v>
      </c>
      <c r="S99" s="2" t="s">
        <v>805</v>
      </c>
      <c r="T99" s="2">
        <v>1205</v>
      </c>
      <c r="U99" s="2" t="s">
        <v>770</v>
      </c>
      <c r="V99" s="2" t="s">
        <v>317</v>
      </c>
      <c r="W99" s="2">
        <v>1000</v>
      </c>
    </row>
    <row r="100" spans="1:23">
      <c r="A100" s="2" t="s">
        <v>1408</v>
      </c>
      <c r="B100" s="2">
        <v>2012</v>
      </c>
      <c r="C100" s="2">
        <v>10</v>
      </c>
      <c r="D100" s="2">
        <v>133479238</v>
      </c>
      <c r="E100" s="2">
        <v>5030000</v>
      </c>
      <c r="F100" s="2">
        <v>385</v>
      </c>
      <c r="G100" s="2">
        <v>0</v>
      </c>
      <c r="H100" s="2">
        <v>610002</v>
      </c>
      <c r="I100" s="2" t="s">
        <v>188</v>
      </c>
      <c r="J100" s="69">
        <v>676.3</v>
      </c>
      <c r="L100" s="2">
        <v>4726972</v>
      </c>
      <c r="P100" s="2">
        <v>26043846</v>
      </c>
      <c r="R100" s="2">
        <v>26043846</v>
      </c>
      <c r="S100" s="2" t="s">
        <v>805</v>
      </c>
      <c r="T100" s="2">
        <v>1205</v>
      </c>
      <c r="U100" s="2" t="s">
        <v>770</v>
      </c>
      <c r="V100" s="2" t="s">
        <v>317</v>
      </c>
      <c r="W100" s="2">
        <v>1000</v>
      </c>
    </row>
    <row r="101" spans="1:23">
      <c r="A101" s="2" t="s">
        <v>1408</v>
      </c>
      <c r="B101" s="2">
        <v>2012</v>
      </c>
      <c r="C101" s="2">
        <v>10</v>
      </c>
      <c r="D101" s="2">
        <v>133479239</v>
      </c>
      <c r="E101" s="2">
        <v>5030000</v>
      </c>
      <c r="F101" s="2">
        <v>385</v>
      </c>
      <c r="G101" s="2">
        <v>0</v>
      </c>
      <c r="H101" s="2">
        <v>610002</v>
      </c>
      <c r="I101" s="2" t="s">
        <v>188</v>
      </c>
      <c r="J101" s="69">
        <v>676.3</v>
      </c>
      <c r="L101" s="2">
        <v>4726972</v>
      </c>
      <c r="P101" s="2">
        <v>26043846</v>
      </c>
      <c r="R101" s="2">
        <v>26043846</v>
      </c>
      <c r="S101" s="2" t="s">
        <v>805</v>
      </c>
      <c r="T101" s="2">
        <v>1205</v>
      </c>
      <c r="U101" s="2" t="s">
        <v>770</v>
      </c>
      <c r="V101" s="2" t="s">
        <v>317</v>
      </c>
      <c r="W101" s="2">
        <v>1000</v>
      </c>
    </row>
    <row r="102" spans="1:23">
      <c r="A102" s="2" t="s">
        <v>1408</v>
      </c>
      <c r="B102" s="2">
        <v>2012</v>
      </c>
      <c r="C102" s="2">
        <v>10</v>
      </c>
      <c r="D102" s="2">
        <v>133479240</v>
      </c>
      <c r="E102" s="2">
        <v>5030000</v>
      </c>
      <c r="F102" s="2">
        <v>385</v>
      </c>
      <c r="G102" s="2">
        <v>0</v>
      </c>
      <c r="H102" s="2">
        <v>610002</v>
      </c>
      <c r="I102" s="2" t="s">
        <v>188</v>
      </c>
      <c r="J102" s="69">
        <v>338.15</v>
      </c>
      <c r="L102" s="2">
        <v>4726972</v>
      </c>
      <c r="P102" s="2">
        <v>26043846</v>
      </c>
      <c r="R102" s="2">
        <v>26043846</v>
      </c>
      <c r="S102" s="2" t="s">
        <v>805</v>
      </c>
      <c r="T102" s="2">
        <v>1205</v>
      </c>
      <c r="U102" s="2" t="s">
        <v>770</v>
      </c>
      <c r="V102" s="2" t="s">
        <v>317</v>
      </c>
      <c r="W102" s="2">
        <v>1000</v>
      </c>
    </row>
    <row r="103" spans="1:23">
      <c r="A103" s="2" t="s">
        <v>1408</v>
      </c>
      <c r="B103" s="2">
        <v>2012</v>
      </c>
      <c r="C103" s="2">
        <v>10</v>
      </c>
      <c r="D103" s="2">
        <v>133479241</v>
      </c>
      <c r="E103" s="2">
        <v>5030000</v>
      </c>
      <c r="F103" s="2">
        <v>385</v>
      </c>
      <c r="G103" s="2">
        <v>0</v>
      </c>
      <c r="H103" s="2">
        <v>610002</v>
      </c>
      <c r="I103" s="2" t="s">
        <v>188</v>
      </c>
      <c r="J103" s="69">
        <v>541.04</v>
      </c>
      <c r="L103" s="2">
        <v>4726972</v>
      </c>
      <c r="P103" s="2">
        <v>26043846</v>
      </c>
      <c r="R103" s="2">
        <v>26043846</v>
      </c>
      <c r="S103" s="2" t="s">
        <v>805</v>
      </c>
      <c r="T103" s="2">
        <v>1205</v>
      </c>
      <c r="U103" s="2" t="s">
        <v>770</v>
      </c>
      <c r="V103" s="2" t="s">
        <v>317</v>
      </c>
      <c r="W103" s="2">
        <v>1000</v>
      </c>
    </row>
    <row r="104" spans="1:23">
      <c r="A104" s="2" t="s">
        <v>1408</v>
      </c>
      <c r="B104" s="2">
        <v>2012</v>
      </c>
      <c r="C104" s="2">
        <v>10</v>
      </c>
      <c r="D104" s="2">
        <v>133479242</v>
      </c>
      <c r="E104" s="2">
        <v>5030000</v>
      </c>
      <c r="F104" s="2">
        <v>385</v>
      </c>
      <c r="G104" s="2">
        <v>0</v>
      </c>
      <c r="H104" s="2">
        <v>610002</v>
      </c>
      <c r="I104" s="2" t="s">
        <v>188</v>
      </c>
      <c r="J104" s="69">
        <v>676.3</v>
      </c>
      <c r="L104" s="2">
        <v>4726972</v>
      </c>
      <c r="P104" s="2">
        <v>26043846</v>
      </c>
      <c r="R104" s="2">
        <v>26043846</v>
      </c>
      <c r="S104" s="2" t="s">
        <v>805</v>
      </c>
      <c r="T104" s="2">
        <v>1205</v>
      </c>
      <c r="U104" s="2" t="s">
        <v>770</v>
      </c>
      <c r="V104" s="2" t="s">
        <v>317</v>
      </c>
      <c r="W104" s="2">
        <v>1000</v>
      </c>
    </row>
    <row r="105" spans="1:23">
      <c r="A105" s="2" t="s">
        <v>1408</v>
      </c>
      <c r="B105" s="2">
        <v>2012</v>
      </c>
      <c r="C105" s="2">
        <v>10</v>
      </c>
      <c r="D105" s="2">
        <v>133479243</v>
      </c>
      <c r="E105" s="2">
        <v>5030000</v>
      </c>
      <c r="F105" s="2">
        <v>385</v>
      </c>
      <c r="G105" s="2">
        <v>0</v>
      </c>
      <c r="H105" s="2">
        <v>610002</v>
      </c>
      <c r="I105" s="2" t="s">
        <v>188</v>
      </c>
      <c r="J105" s="69">
        <v>338.15</v>
      </c>
      <c r="L105" s="2">
        <v>4726972</v>
      </c>
      <c r="P105" s="2">
        <v>26043846</v>
      </c>
      <c r="R105" s="2">
        <v>26043846</v>
      </c>
      <c r="S105" s="2" t="s">
        <v>805</v>
      </c>
      <c r="T105" s="2">
        <v>1205</v>
      </c>
      <c r="U105" s="2" t="s">
        <v>770</v>
      </c>
      <c r="V105" s="2" t="s">
        <v>317</v>
      </c>
      <c r="W105" s="2">
        <v>1000</v>
      </c>
    </row>
    <row r="106" spans="1:23">
      <c r="A106" s="2" t="s">
        <v>1408</v>
      </c>
      <c r="B106" s="2">
        <v>2012</v>
      </c>
      <c r="C106" s="2">
        <v>10</v>
      </c>
      <c r="D106" s="2">
        <v>133616991</v>
      </c>
      <c r="E106" s="2">
        <v>5030000</v>
      </c>
      <c r="F106" s="2">
        <v>385</v>
      </c>
      <c r="G106" s="2">
        <v>0</v>
      </c>
      <c r="H106" s="2">
        <v>500312</v>
      </c>
      <c r="I106" s="2" t="s">
        <v>210</v>
      </c>
      <c r="J106" s="69">
        <v>257.72000000000003</v>
      </c>
      <c r="K106" s="2" t="s">
        <v>469</v>
      </c>
      <c r="L106" s="2">
        <v>165731</v>
      </c>
      <c r="P106" s="2">
        <v>26043846</v>
      </c>
      <c r="R106" s="2">
        <v>26043846</v>
      </c>
      <c r="S106" s="2" t="s">
        <v>805</v>
      </c>
      <c r="T106" s="2">
        <v>1205</v>
      </c>
      <c r="U106" s="2" t="s">
        <v>770</v>
      </c>
      <c r="V106" s="2" t="s">
        <v>317</v>
      </c>
      <c r="W106" s="2">
        <v>1000</v>
      </c>
    </row>
    <row r="107" spans="1:23">
      <c r="A107" s="2" t="s">
        <v>1408</v>
      </c>
      <c r="B107" s="2">
        <v>2012</v>
      </c>
      <c r="C107" s="2">
        <v>10</v>
      </c>
      <c r="D107" s="2">
        <v>133891860</v>
      </c>
      <c r="E107" s="2">
        <v>5030000</v>
      </c>
      <c r="F107" s="2">
        <v>385</v>
      </c>
      <c r="G107" s="2">
        <v>0</v>
      </c>
      <c r="H107" s="2">
        <v>610002</v>
      </c>
      <c r="I107" s="2" t="s">
        <v>188</v>
      </c>
      <c r="J107" s="69">
        <v>676.3</v>
      </c>
      <c r="L107" s="2">
        <v>4726972</v>
      </c>
      <c r="P107" s="2">
        <v>26043846</v>
      </c>
      <c r="R107" s="2">
        <v>26043846</v>
      </c>
      <c r="S107" s="2" t="s">
        <v>805</v>
      </c>
      <c r="T107" s="2">
        <v>1205</v>
      </c>
      <c r="U107" s="2" t="s">
        <v>770</v>
      </c>
      <c r="V107" s="2" t="s">
        <v>317</v>
      </c>
      <c r="W107" s="2">
        <v>1000</v>
      </c>
    </row>
    <row r="108" spans="1:23">
      <c r="A108" s="2" t="s">
        <v>1408</v>
      </c>
      <c r="B108" s="2">
        <v>2012</v>
      </c>
      <c r="C108" s="2">
        <v>10</v>
      </c>
      <c r="D108" s="2">
        <v>133891861</v>
      </c>
      <c r="E108" s="2">
        <v>5030000</v>
      </c>
      <c r="F108" s="2">
        <v>385</v>
      </c>
      <c r="G108" s="2">
        <v>0</v>
      </c>
      <c r="H108" s="2">
        <v>610002</v>
      </c>
      <c r="I108" s="2" t="s">
        <v>188</v>
      </c>
      <c r="J108" s="69">
        <v>676.3</v>
      </c>
      <c r="L108" s="2">
        <v>4726972</v>
      </c>
      <c r="P108" s="2">
        <v>26043846</v>
      </c>
      <c r="R108" s="2">
        <v>26043846</v>
      </c>
      <c r="S108" s="2" t="s">
        <v>805</v>
      </c>
      <c r="T108" s="2">
        <v>1205</v>
      </c>
      <c r="U108" s="2" t="s">
        <v>770</v>
      </c>
      <c r="V108" s="2" t="s">
        <v>317</v>
      </c>
      <c r="W108" s="2">
        <v>1000</v>
      </c>
    </row>
    <row r="109" spans="1:23">
      <c r="A109" s="2" t="s">
        <v>1408</v>
      </c>
      <c r="B109" s="2">
        <v>2012</v>
      </c>
      <c r="C109" s="2">
        <v>10</v>
      </c>
      <c r="D109" s="2">
        <v>133891862</v>
      </c>
      <c r="E109" s="2">
        <v>5030000</v>
      </c>
      <c r="F109" s="2">
        <v>385</v>
      </c>
      <c r="G109" s="2">
        <v>0</v>
      </c>
      <c r="H109" s="2">
        <v>610002</v>
      </c>
      <c r="I109" s="2" t="s">
        <v>188</v>
      </c>
      <c r="J109" s="69">
        <v>676.3</v>
      </c>
      <c r="L109" s="2">
        <v>4726972</v>
      </c>
      <c r="P109" s="2">
        <v>26043846</v>
      </c>
      <c r="R109" s="2">
        <v>26043846</v>
      </c>
      <c r="S109" s="2" t="s">
        <v>805</v>
      </c>
      <c r="T109" s="2">
        <v>1205</v>
      </c>
      <c r="U109" s="2" t="s">
        <v>770</v>
      </c>
      <c r="V109" s="2" t="s">
        <v>317</v>
      </c>
      <c r="W109" s="2">
        <v>1000</v>
      </c>
    </row>
    <row r="110" spans="1:23">
      <c r="A110" s="2" t="s">
        <v>1408</v>
      </c>
      <c r="B110" s="2">
        <v>2012</v>
      </c>
      <c r="C110" s="2">
        <v>10</v>
      </c>
      <c r="D110" s="2">
        <v>133891863</v>
      </c>
      <c r="E110" s="2">
        <v>5030000</v>
      </c>
      <c r="F110" s="2">
        <v>385</v>
      </c>
      <c r="G110" s="2">
        <v>0</v>
      </c>
      <c r="H110" s="2">
        <v>610002</v>
      </c>
      <c r="I110" s="2" t="s">
        <v>188</v>
      </c>
      <c r="J110" s="69">
        <v>676.3</v>
      </c>
      <c r="L110" s="2">
        <v>4726972</v>
      </c>
      <c r="P110" s="2">
        <v>26043846</v>
      </c>
      <c r="R110" s="2">
        <v>26043846</v>
      </c>
      <c r="S110" s="2" t="s">
        <v>805</v>
      </c>
      <c r="T110" s="2">
        <v>1205</v>
      </c>
      <c r="U110" s="2" t="s">
        <v>770</v>
      </c>
      <c r="V110" s="2" t="s">
        <v>317</v>
      </c>
      <c r="W110" s="2">
        <v>1000</v>
      </c>
    </row>
    <row r="111" spans="1:23">
      <c r="A111" s="2" t="s">
        <v>1408</v>
      </c>
      <c r="B111" s="2">
        <v>2012</v>
      </c>
      <c r="C111" s="2">
        <v>10</v>
      </c>
      <c r="D111" s="2">
        <v>133891864</v>
      </c>
      <c r="E111" s="2">
        <v>5030000</v>
      </c>
      <c r="F111" s="2">
        <v>385</v>
      </c>
      <c r="G111" s="2">
        <v>0</v>
      </c>
      <c r="H111" s="2">
        <v>610002</v>
      </c>
      <c r="I111" s="2" t="s">
        <v>188</v>
      </c>
      <c r="J111" s="69">
        <v>338.15</v>
      </c>
      <c r="L111" s="2">
        <v>4726972</v>
      </c>
      <c r="P111" s="2">
        <v>26043846</v>
      </c>
      <c r="R111" s="2">
        <v>26043846</v>
      </c>
      <c r="S111" s="2" t="s">
        <v>805</v>
      </c>
      <c r="T111" s="2">
        <v>1205</v>
      </c>
      <c r="U111" s="2" t="s">
        <v>770</v>
      </c>
      <c r="V111" s="2" t="s">
        <v>317</v>
      </c>
      <c r="W111" s="2">
        <v>1000</v>
      </c>
    </row>
    <row r="112" spans="1:23">
      <c r="A112" s="2" t="s">
        <v>1408</v>
      </c>
      <c r="B112" s="2">
        <v>2012</v>
      </c>
      <c r="C112" s="2">
        <v>10</v>
      </c>
      <c r="D112" s="2">
        <v>133891865</v>
      </c>
      <c r="E112" s="2">
        <v>5030000</v>
      </c>
      <c r="F112" s="2">
        <v>385</v>
      </c>
      <c r="G112" s="2">
        <v>0</v>
      </c>
      <c r="H112" s="2">
        <v>610002</v>
      </c>
      <c r="I112" s="2" t="s">
        <v>188</v>
      </c>
      <c r="J112" s="69">
        <v>338.15</v>
      </c>
      <c r="L112" s="2">
        <v>4726972</v>
      </c>
      <c r="P112" s="2">
        <v>26043846</v>
      </c>
      <c r="R112" s="2">
        <v>26043846</v>
      </c>
      <c r="S112" s="2" t="s">
        <v>805</v>
      </c>
      <c r="T112" s="2">
        <v>1205</v>
      </c>
      <c r="U112" s="2" t="s">
        <v>770</v>
      </c>
      <c r="V112" s="2" t="s">
        <v>317</v>
      </c>
      <c r="W112" s="2">
        <v>1000</v>
      </c>
    </row>
    <row r="113" spans="1:23">
      <c r="A113" s="2" t="s">
        <v>1408</v>
      </c>
      <c r="B113" s="2">
        <v>2012</v>
      </c>
      <c r="C113" s="2">
        <v>10</v>
      </c>
      <c r="D113" s="2">
        <v>133891866</v>
      </c>
      <c r="E113" s="2">
        <v>5030000</v>
      </c>
      <c r="F113" s="2">
        <v>385</v>
      </c>
      <c r="G113" s="2">
        <v>0</v>
      </c>
      <c r="H113" s="2">
        <v>610002</v>
      </c>
      <c r="I113" s="2" t="s">
        <v>188</v>
      </c>
      <c r="J113" s="69">
        <v>270.52</v>
      </c>
      <c r="L113" s="2">
        <v>4726972</v>
      </c>
      <c r="P113" s="2">
        <v>26043846</v>
      </c>
      <c r="R113" s="2">
        <v>26043846</v>
      </c>
      <c r="S113" s="2" t="s">
        <v>805</v>
      </c>
      <c r="T113" s="2">
        <v>1205</v>
      </c>
      <c r="U113" s="2" t="s">
        <v>770</v>
      </c>
      <c r="V113" s="2" t="s">
        <v>317</v>
      </c>
      <c r="W113" s="2">
        <v>1000</v>
      </c>
    </row>
    <row r="114" spans="1:23">
      <c r="A114" s="2" t="s">
        <v>1408</v>
      </c>
      <c r="B114" s="2">
        <v>2012</v>
      </c>
      <c r="C114" s="2">
        <v>10</v>
      </c>
      <c r="D114" s="2">
        <v>133891867</v>
      </c>
      <c r="E114" s="2">
        <v>5030000</v>
      </c>
      <c r="F114" s="2">
        <v>385</v>
      </c>
      <c r="G114" s="2">
        <v>0</v>
      </c>
      <c r="H114" s="2">
        <v>610002</v>
      </c>
      <c r="I114" s="2" t="s">
        <v>188</v>
      </c>
      <c r="J114" s="69">
        <v>338.15</v>
      </c>
      <c r="L114" s="2">
        <v>4726972</v>
      </c>
      <c r="P114" s="2">
        <v>26043846</v>
      </c>
      <c r="R114" s="2">
        <v>26043846</v>
      </c>
      <c r="S114" s="2" t="s">
        <v>805</v>
      </c>
      <c r="T114" s="2">
        <v>1205</v>
      </c>
      <c r="U114" s="2" t="s">
        <v>770</v>
      </c>
      <c r="V114" s="2" t="s">
        <v>317</v>
      </c>
      <c r="W114" s="2">
        <v>1000</v>
      </c>
    </row>
    <row r="115" spans="1:23">
      <c r="A115" s="2" t="s">
        <v>1408</v>
      </c>
      <c r="B115" s="2">
        <v>2012</v>
      </c>
      <c r="C115" s="2">
        <v>10</v>
      </c>
      <c r="D115" s="2">
        <v>133932121</v>
      </c>
      <c r="E115" s="2">
        <v>5030000</v>
      </c>
      <c r="F115" s="2">
        <v>385</v>
      </c>
      <c r="G115" s="2">
        <v>0</v>
      </c>
      <c r="H115" s="2">
        <v>500312</v>
      </c>
      <c r="I115" s="2" t="s">
        <v>210</v>
      </c>
      <c r="J115" s="69">
        <v>290.70999999999998</v>
      </c>
      <c r="K115" s="2" t="s">
        <v>469</v>
      </c>
      <c r="L115" s="2">
        <v>166894</v>
      </c>
      <c r="P115" s="2">
        <v>26043846</v>
      </c>
      <c r="R115" s="2">
        <v>26043846</v>
      </c>
      <c r="S115" s="2" t="s">
        <v>805</v>
      </c>
      <c r="T115" s="2">
        <v>1205</v>
      </c>
      <c r="U115" s="2" t="s">
        <v>770</v>
      </c>
      <c r="V115" s="2" t="s">
        <v>317</v>
      </c>
      <c r="W115" s="2">
        <v>1000</v>
      </c>
    </row>
    <row r="116" spans="1:23">
      <c r="A116" s="2" t="s">
        <v>1408</v>
      </c>
      <c r="B116" s="2">
        <v>2012</v>
      </c>
      <c r="C116" s="2">
        <v>11</v>
      </c>
      <c r="D116" s="2">
        <v>133932171</v>
      </c>
      <c r="E116" s="2">
        <v>5030000</v>
      </c>
      <c r="F116" s="2">
        <v>385</v>
      </c>
      <c r="G116" s="2">
        <v>0</v>
      </c>
      <c r="H116" s="2">
        <v>500312</v>
      </c>
      <c r="I116" s="2" t="s">
        <v>210</v>
      </c>
      <c r="J116" s="69">
        <v>-290.70999999999998</v>
      </c>
      <c r="K116" s="2" t="s">
        <v>469</v>
      </c>
      <c r="L116" s="2">
        <v>166896</v>
      </c>
      <c r="P116" s="2">
        <v>26043846</v>
      </c>
      <c r="R116" s="2">
        <v>26043846</v>
      </c>
      <c r="S116" s="2" t="s">
        <v>805</v>
      </c>
      <c r="T116" s="2">
        <v>1205</v>
      </c>
      <c r="U116" s="2" t="s">
        <v>770</v>
      </c>
      <c r="V116" s="2" t="s">
        <v>317</v>
      </c>
      <c r="W116" s="2">
        <v>1000</v>
      </c>
    </row>
    <row r="117" spans="1:23">
      <c r="A117" s="2" t="s">
        <v>1408</v>
      </c>
      <c r="B117" s="2">
        <v>2012</v>
      </c>
      <c r="C117" s="2">
        <v>11</v>
      </c>
      <c r="D117" s="2">
        <v>133932179</v>
      </c>
      <c r="E117" s="2">
        <v>5030000</v>
      </c>
      <c r="F117" s="2">
        <v>385</v>
      </c>
      <c r="G117" s="2">
        <v>0</v>
      </c>
      <c r="H117" s="2">
        <v>500312</v>
      </c>
      <c r="I117" s="2" t="s">
        <v>210</v>
      </c>
      <c r="J117" s="69">
        <v>223.61</v>
      </c>
      <c r="K117" s="2" t="s">
        <v>469</v>
      </c>
      <c r="L117" s="2">
        <v>166897</v>
      </c>
      <c r="P117" s="2">
        <v>26043846</v>
      </c>
      <c r="R117" s="2">
        <v>26043846</v>
      </c>
      <c r="S117" s="2" t="s">
        <v>805</v>
      </c>
      <c r="T117" s="2">
        <v>1205</v>
      </c>
      <c r="U117" s="2" t="s">
        <v>770</v>
      </c>
      <c r="V117" s="2" t="s">
        <v>317</v>
      </c>
      <c r="W117" s="2">
        <v>1000</v>
      </c>
    </row>
    <row r="118" spans="1:23">
      <c r="A118" s="2" t="s">
        <v>1408</v>
      </c>
      <c r="B118" s="2">
        <v>2012</v>
      </c>
      <c r="C118" s="2">
        <v>11</v>
      </c>
      <c r="D118" s="2">
        <v>134390213</v>
      </c>
      <c r="E118" s="2">
        <v>5030000</v>
      </c>
      <c r="F118" s="2">
        <v>385</v>
      </c>
      <c r="G118" s="2">
        <v>0</v>
      </c>
      <c r="H118" s="2">
        <v>610002</v>
      </c>
      <c r="I118" s="2" t="s">
        <v>188</v>
      </c>
      <c r="J118" s="69">
        <v>338.15</v>
      </c>
      <c r="L118" s="2">
        <v>4726972</v>
      </c>
      <c r="P118" s="2">
        <v>26043846</v>
      </c>
      <c r="R118" s="2">
        <v>26043846</v>
      </c>
      <c r="S118" s="2" t="s">
        <v>805</v>
      </c>
      <c r="T118" s="2">
        <v>1205</v>
      </c>
      <c r="U118" s="2" t="s">
        <v>770</v>
      </c>
      <c r="V118" s="2" t="s">
        <v>317</v>
      </c>
      <c r="W118" s="2">
        <v>1000</v>
      </c>
    </row>
    <row r="119" spans="1:23">
      <c r="A119" s="2" t="s">
        <v>1408</v>
      </c>
      <c r="B119" s="2">
        <v>2012</v>
      </c>
      <c r="C119" s="2">
        <v>11</v>
      </c>
      <c r="D119" s="2">
        <v>134415741</v>
      </c>
      <c r="E119" s="2">
        <v>5030000</v>
      </c>
      <c r="F119" s="2">
        <v>385</v>
      </c>
      <c r="G119" s="2">
        <v>0</v>
      </c>
      <c r="H119" s="2">
        <v>610002</v>
      </c>
      <c r="I119" s="2" t="s">
        <v>188</v>
      </c>
      <c r="J119" s="69">
        <v>338.15</v>
      </c>
      <c r="L119" s="2">
        <v>4726972</v>
      </c>
      <c r="P119" s="2">
        <v>26043846</v>
      </c>
      <c r="R119" s="2">
        <v>26043846</v>
      </c>
      <c r="S119" s="2" t="s">
        <v>805</v>
      </c>
      <c r="T119" s="2">
        <v>1205</v>
      </c>
      <c r="U119" s="2" t="s">
        <v>770</v>
      </c>
      <c r="V119" s="2" t="s">
        <v>317</v>
      </c>
      <c r="W119" s="2">
        <v>1000</v>
      </c>
    </row>
    <row r="120" spans="1:23">
      <c r="A120" s="2" t="s">
        <v>1408</v>
      </c>
      <c r="B120" s="2">
        <v>2012</v>
      </c>
      <c r="C120" s="2">
        <v>11</v>
      </c>
      <c r="D120" s="2">
        <v>134415742</v>
      </c>
      <c r="E120" s="2">
        <v>5030000</v>
      </c>
      <c r="F120" s="2">
        <v>385</v>
      </c>
      <c r="G120" s="2">
        <v>0</v>
      </c>
      <c r="H120" s="2">
        <v>610002</v>
      </c>
      <c r="I120" s="2" t="s">
        <v>188</v>
      </c>
      <c r="J120" s="69">
        <v>338.15</v>
      </c>
      <c r="L120" s="2">
        <v>4726972</v>
      </c>
      <c r="P120" s="2">
        <v>26043846</v>
      </c>
      <c r="R120" s="2">
        <v>26043846</v>
      </c>
      <c r="S120" s="2" t="s">
        <v>805</v>
      </c>
      <c r="T120" s="2">
        <v>1205</v>
      </c>
      <c r="U120" s="2" t="s">
        <v>770</v>
      </c>
      <c r="V120" s="2" t="s">
        <v>317</v>
      </c>
      <c r="W120" s="2">
        <v>1000</v>
      </c>
    </row>
    <row r="121" spans="1:23">
      <c r="A121" s="2" t="s">
        <v>1408</v>
      </c>
      <c r="B121" s="2">
        <v>2012</v>
      </c>
      <c r="C121" s="2">
        <v>11</v>
      </c>
      <c r="D121" s="2">
        <v>134415743</v>
      </c>
      <c r="E121" s="2">
        <v>5030000</v>
      </c>
      <c r="F121" s="2">
        <v>385</v>
      </c>
      <c r="G121" s="2">
        <v>0</v>
      </c>
      <c r="H121" s="2">
        <v>610002</v>
      </c>
      <c r="I121" s="2" t="s">
        <v>188</v>
      </c>
      <c r="J121" s="69">
        <v>338.15</v>
      </c>
      <c r="L121" s="2">
        <v>4726972</v>
      </c>
      <c r="P121" s="2">
        <v>26043846</v>
      </c>
      <c r="R121" s="2">
        <v>26043846</v>
      </c>
      <c r="S121" s="2" t="s">
        <v>805</v>
      </c>
      <c r="T121" s="2">
        <v>1205</v>
      </c>
      <c r="U121" s="2" t="s">
        <v>770</v>
      </c>
      <c r="V121" s="2" t="s">
        <v>317</v>
      </c>
      <c r="W121" s="2">
        <v>1000</v>
      </c>
    </row>
    <row r="122" spans="1:23">
      <c r="A122" s="2" t="s">
        <v>1408</v>
      </c>
      <c r="B122" s="2">
        <v>2012</v>
      </c>
      <c r="C122" s="2">
        <v>11</v>
      </c>
      <c r="D122" s="2">
        <v>134415744</v>
      </c>
      <c r="E122" s="2">
        <v>5030000</v>
      </c>
      <c r="F122" s="2">
        <v>385</v>
      </c>
      <c r="G122" s="2">
        <v>0</v>
      </c>
      <c r="H122" s="2">
        <v>610002</v>
      </c>
      <c r="I122" s="2" t="s">
        <v>188</v>
      </c>
      <c r="J122" s="69">
        <v>338.15</v>
      </c>
      <c r="L122" s="2">
        <v>4726972</v>
      </c>
      <c r="P122" s="2">
        <v>26043846</v>
      </c>
      <c r="R122" s="2">
        <v>26043846</v>
      </c>
      <c r="S122" s="2" t="s">
        <v>805</v>
      </c>
      <c r="T122" s="2">
        <v>1205</v>
      </c>
      <c r="U122" s="2" t="s">
        <v>770</v>
      </c>
      <c r="V122" s="2" t="s">
        <v>317</v>
      </c>
      <c r="W122" s="2">
        <v>1000</v>
      </c>
    </row>
    <row r="123" spans="1:23">
      <c r="A123" s="2" t="s">
        <v>1408</v>
      </c>
      <c r="B123" s="2">
        <v>2012</v>
      </c>
      <c r="C123" s="2">
        <v>11</v>
      </c>
      <c r="D123" s="2">
        <v>134415745</v>
      </c>
      <c r="E123" s="2">
        <v>5030000</v>
      </c>
      <c r="F123" s="2">
        <v>385</v>
      </c>
      <c r="G123" s="2">
        <v>0</v>
      </c>
      <c r="H123" s="2">
        <v>610002</v>
      </c>
      <c r="I123" s="2" t="s">
        <v>188</v>
      </c>
      <c r="J123" s="69">
        <v>676.3</v>
      </c>
      <c r="L123" s="2">
        <v>4726972</v>
      </c>
      <c r="P123" s="2">
        <v>26043846</v>
      </c>
      <c r="R123" s="2">
        <v>26043846</v>
      </c>
      <c r="S123" s="2" t="s">
        <v>805</v>
      </c>
      <c r="T123" s="2">
        <v>1205</v>
      </c>
      <c r="U123" s="2" t="s">
        <v>770</v>
      </c>
      <c r="V123" s="2" t="s">
        <v>317</v>
      </c>
      <c r="W123" s="2">
        <v>1000</v>
      </c>
    </row>
    <row r="124" spans="1:23">
      <c r="A124" s="2" t="s">
        <v>1408</v>
      </c>
      <c r="B124" s="2">
        <v>2012</v>
      </c>
      <c r="C124" s="2">
        <v>11</v>
      </c>
      <c r="D124" s="2">
        <v>134415746</v>
      </c>
      <c r="E124" s="2">
        <v>5030000</v>
      </c>
      <c r="F124" s="2">
        <v>385</v>
      </c>
      <c r="G124" s="2">
        <v>0</v>
      </c>
      <c r="H124" s="2">
        <v>610002</v>
      </c>
      <c r="I124" s="2" t="s">
        <v>188</v>
      </c>
      <c r="J124" s="69">
        <v>676.3</v>
      </c>
      <c r="L124" s="2">
        <v>4726972</v>
      </c>
      <c r="P124" s="2">
        <v>26043846</v>
      </c>
      <c r="R124" s="2">
        <v>26043846</v>
      </c>
      <c r="S124" s="2" t="s">
        <v>805</v>
      </c>
      <c r="T124" s="2">
        <v>1205</v>
      </c>
      <c r="U124" s="2" t="s">
        <v>770</v>
      </c>
      <c r="V124" s="2" t="s">
        <v>317</v>
      </c>
      <c r="W124" s="2">
        <v>1000</v>
      </c>
    </row>
    <row r="125" spans="1:23">
      <c r="A125" s="2" t="s">
        <v>1408</v>
      </c>
      <c r="B125" s="2">
        <v>2012</v>
      </c>
      <c r="C125" s="2">
        <v>11</v>
      </c>
      <c r="D125" s="2">
        <v>134415747</v>
      </c>
      <c r="E125" s="2">
        <v>5030000</v>
      </c>
      <c r="F125" s="2">
        <v>385</v>
      </c>
      <c r="G125" s="2">
        <v>0</v>
      </c>
      <c r="H125" s="2">
        <v>610002</v>
      </c>
      <c r="I125" s="2" t="s">
        <v>188</v>
      </c>
      <c r="J125" s="69">
        <v>338.15</v>
      </c>
      <c r="L125" s="2">
        <v>4726972</v>
      </c>
      <c r="P125" s="2">
        <v>26043846</v>
      </c>
      <c r="R125" s="2">
        <v>26043846</v>
      </c>
      <c r="S125" s="2" t="s">
        <v>805</v>
      </c>
      <c r="T125" s="2">
        <v>1205</v>
      </c>
      <c r="U125" s="2" t="s">
        <v>770</v>
      </c>
      <c r="V125" s="2" t="s">
        <v>317</v>
      </c>
      <c r="W125" s="2">
        <v>1000</v>
      </c>
    </row>
    <row r="126" spans="1:23">
      <c r="A126" s="2" t="s">
        <v>1408</v>
      </c>
      <c r="B126" s="2">
        <v>2012</v>
      </c>
      <c r="C126" s="2">
        <v>11</v>
      </c>
      <c r="D126" s="2">
        <v>134415748</v>
      </c>
      <c r="E126" s="2">
        <v>5030000</v>
      </c>
      <c r="F126" s="2">
        <v>385</v>
      </c>
      <c r="G126" s="2">
        <v>0</v>
      </c>
      <c r="H126" s="2">
        <v>610002</v>
      </c>
      <c r="I126" s="2" t="s">
        <v>188</v>
      </c>
      <c r="J126" s="69">
        <v>338.15</v>
      </c>
      <c r="L126" s="2">
        <v>4726972</v>
      </c>
      <c r="P126" s="2">
        <v>26043846</v>
      </c>
      <c r="R126" s="2">
        <v>26043846</v>
      </c>
      <c r="S126" s="2" t="s">
        <v>805</v>
      </c>
      <c r="T126" s="2">
        <v>1205</v>
      </c>
      <c r="U126" s="2" t="s">
        <v>770</v>
      </c>
      <c r="V126" s="2" t="s">
        <v>317</v>
      </c>
      <c r="W126" s="2">
        <v>1000</v>
      </c>
    </row>
    <row r="127" spans="1:23">
      <c r="A127" s="2" t="s">
        <v>1408</v>
      </c>
      <c r="B127" s="2">
        <v>2012</v>
      </c>
      <c r="C127" s="2">
        <v>11</v>
      </c>
      <c r="D127" s="2">
        <v>134415749</v>
      </c>
      <c r="E127" s="2">
        <v>5030000</v>
      </c>
      <c r="F127" s="2">
        <v>385</v>
      </c>
      <c r="G127" s="2">
        <v>0</v>
      </c>
      <c r="H127" s="2">
        <v>610002</v>
      </c>
      <c r="I127" s="2" t="s">
        <v>188</v>
      </c>
      <c r="J127" s="69">
        <v>338.15</v>
      </c>
      <c r="L127" s="2">
        <v>4726972</v>
      </c>
      <c r="P127" s="2">
        <v>26043846</v>
      </c>
      <c r="R127" s="2">
        <v>26043846</v>
      </c>
      <c r="S127" s="2" t="s">
        <v>805</v>
      </c>
      <c r="T127" s="2">
        <v>1205</v>
      </c>
      <c r="U127" s="2" t="s">
        <v>770</v>
      </c>
      <c r="V127" s="2" t="s">
        <v>317</v>
      </c>
      <c r="W127" s="2">
        <v>1000</v>
      </c>
    </row>
    <row r="128" spans="1:23">
      <c r="A128" s="2" t="s">
        <v>1408</v>
      </c>
      <c r="B128" s="2">
        <v>2012</v>
      </c>
      <c r="C128" s="2">
        <v>11</v>
      </c>
      <c r="D128" s="2">
        <v>134438671</v>
      </c>
      <c r="E128" s="2">
        <v>5030000</v>
      </c>
      <c r="F128" s="2">
        <v>385</v>
      </c>
      <c r="G128" s="2">
        <v>0</v>
      </c>
      <c r="H128" s="2">
        <v>500312</v>
      </c>
      <c r="I128" s="2" t="s">
        <v>210</v>
      </c>
      <c r="J128" s="69">
        <v>227.4</v>
      </c>
      <c r="K128" s="2" t="s">
        <v>469</v>
      </c>
      <c r="L128" s="2">
        <v>167958</v>
      </c>
      <c r="P128" s="2">
        <v>26043846</v>
      </c>
      <c r="R128" s="2">
        <v>26043846</v>
      </c>
      <c r="S128" s="2" t="s">
        <v>805</v>
      </c>
      <c r="T128" s="2">
        <v>1205</v>
      </c>
      <c r="U128" s="2" t="s">
        <v>770</v>
      </c>
      <c r="V128" s="2" t="s">
        <v>317</v>
      </c>
      <c r="W128" s="2">
        <v>1000</v>
      </c>
    </row>
    <row r="129" spans="1:23">
      <c r="A129" s="2" t="s">
        <v>1408</v>
      </c>
      <c r="B129" s="2">
        <v>2012</v>
      </c>
      <c r="C129" s="2">
        <v>11</v>
      </c>
      <c r="D129" s="2">
        <v>134652549</v>
      </c>
      <c r="E129" s="2">
        <v>5030000</v>
      </c>
      <c r="F129" s="2">
        <v>385</v>
      </c>
      <c r="G129" s="2">
        <v>0</v>
      </c>
      <c r="H129" s="2">
        <v>610002</v>
      </c>
      <c r="I129" s="2" t="s">
        <v>188</v>
      </c>
      <c r="J129" s="69">
        <v>676.3</v>
      </c>
      <c r="L129" s="2">
        <v>4726972</v>
      </c>
      <c r="P129" s="2">
        <v>26043846</v>
      </c>
      <c r="R129" s="2">
        <v>26043846</v>
      </c>
      <c r="S129" s="2" t="s">
        <v>805</v>
      </c>
      <c r="T129" s="2">
        <v>1205</v>
      </c>
      <c r="U129" s="2" t="s">
        <v>770</v>
      </c>
      <c r="V129" s="2" t="s">
        <v>317</v>
      </c>
      <c r="W129" s="2">
        <v>1000</v>
      </c>
    </row>
    <row r="130" spans="1:23">
      <c r="A130" s="2" t="s">
        <v>1408</v>
      </c>
      <c r="B130" s="2">
        <v>2012</v>
      </c>
      <c r="C130" s="2">
        <v>11</v>
      </c>
      <c r="D130" s="2">
        <v>134652550</v>
      </c>
      <c r="E130" s="2">
        <v>5030000</v>
      </c>
      <c r="F130" s="2">
        <v>385</v>
      </c>
      <c r="G130" s="2">
        <v>0</v>
      </c>
      <c r="H130" s="2">
        <v>610002</v>
      </c>
      <c r="I130" s="2" t="s">
        <v>188</v>
      </c>
      <c r="J130" s="69">
        <v>676.3</v>
      </c>
      <c r="L130" s="2">
        <v>4726972</v>
      </c>
      <c r="P130" s="2">
        <v>26043846</v>
      </c>
      <c r="R130" s="2">
        <v>26043846</v>
      </c>
      <c r="S130" s="2" t="s">
        <v>805</v>
      </c>
      <c r="T130" s="2">
        <v>1205</v>
      </c>
      <c r="U130" s="2" t="s">
        <v>770</v>
      </c>
      <c r="V130" s="2" t="s">
        <v>317</v>
      </c>
      <c r="W130" s="2">
        <v>1000</v>
      </c>
    </row>
    <row r="131" spans="1:23">
      <c r="A131" s="2" t="s">
        <v>1408</v>
      </c>
      <c r="B131" s="2">
        <v>2012</v>
      </c>
      <c r="C131" s="2">
        <v>11</v>
      </c>
      <c r="D131" s="2">
        <v>134652551</v>
      </c>
      <c r="E131" s="2">
        <v>5030000</v>
      </c>
      <c r="F131" s="2">
        <v>385</v>
      </c>
      <c r="G131" s="2">
        <v>0</v>
      </c>
      <c r="H131" s="2">
        <v>610002</v>
      </c>
      <c r="I131" s="2" t="s">
        <v>188</v>
      </c>
      <c r="J131" s="69">
        <v>338.15</v>
      </c>
      <c r="L131" s="2">
        <v>4726972</v>
      </c>
      <c r="P131" s="2">
        <v>26043846</v>
      </c>
      <c r="R131" s="2">
        <v>26043846</v>
      </c>
      <c r="S131" s="2" t="s">
        <v>805</v>
      </c>
      <c r="T131" s="2">
        <v>1205</v>
      </c>
      <c r="U131" s="2" t="s">
        <v>770</v>
      </c>
      <c r="V131" s="2" t="s">
        <v>317</v>
      </c>
      <c r="W131" s="2">
        <v>1000</v>
      </c>
    </row>
    <row r="132" spans="1:23">
      <c r="A132" s="2" t="s">
        <v>1408</v>
      </c>
      <c r="B132" s="2">
        <v>2012</v>
      </c>
      <c r="C132" s="2">
        <v>11</v>
      </c>
      <c r="D132" s="2">
        <v>134652552</v>
      </c>
      <c r="E132" s="2">
        <v>5030000</v>
      </c>
      <c r="F132" s="2">
        <v>385</v>
      </c>
      <c r="G132" s="2">
        <v>0</v>
      </c>
      <c r="H132" s="2">
        <v>610002</v>
      </c>
      <c r="I132" s="2" t="s">
        <v>188</v>
      </c>
      <c r="J132" s="69">
        <v>541.04</v>
      </c>
      <c r="L132" s="2">
        <v>4726972</v>
      </c>
      <c r="P132" s="2">
        <v>26043846</v>
      </c>
      <c r="R132" s="2">
        <v>26043846</v>
      </c>
      <c r="S132" s="2" t="s">
        <v>805</v>
      </c>
      <c r="T132" s="2">
        <v>1205</v>
      </c>
      <c r="U132" s="2" t="s">
        <v>770</v>
      </c>
      <c r="V132" s="2" t="s">
        <v>317</v>
      </c>
      <c r="W132" s="2">
        <v>1000</v>
      </c>
    </row>
    <row r="133" spans="1:23">
      <c r="A133" s="2" t="s">
        <v>1408</v>
      </c>
      <c r="B133" s="2">
        <v>2012</v>
      </c>
      <c r="C133" s="2">
        <v>11</v>
      </c>
      <c r="D133" s="2">
        <v>134652553</v>
      </c>
      <c r="E133" s="2">
        <v>5030000</v>
      </c>
      <c r="F133" s="2">
        <v>385</v>
      </c>
      <c r="G133" s="2">
        <v>0</v>
      </c>
      <c r="H133" s="2">
        <v>610002</v>
      </c>
      <c r="I133" s="2" t="s">
        <v>188</v>
      </c>
      <c r="J133" s="69">
        <v>541.04</v>
      </c>
      <c r="L133" s="2">
        <v>4726972</v>
      </c>
      <c r="P133" s="2">
        <v>26043846</v>
      </c>
      <c r="R133" s="2">
        <v>26043846</v>
      </c>
      <c r="S133" s="2" t="s">
        <v>805</v>
      </c>
      <c r="T133" s="2">
        <v>1205</v>
      </c>
      <c r="U133" s="2" t="s">
        <v>770</v>
      </c>
      <c r="V133" s="2" t="s">
        <v>317</v>
      </c>
      <c r="W133" s="2">
        <v>1000</v>
      </c>
    </row>
    <row r="134" spans="1:23">
      <c r="A134" s="2" t="s">
        <v>1408</v>
      </c>
      <c r="B134" s="2">
        <v>2012</v>
      </c>
      <c r="C134" s="2">
        <v>11</v>
      </c>
      <c r="D134" s="2">
        <v>134652554</v>
      </c>
      <c r="E134" s="2">
        <v>5030000</v>
      </c>
      <c r="F134" s="2">
        <v>385</v>
      </c>
      <c r="G134" s="2">
        <v>0</v>
      </c>
      <c r="H134" s="2">
        <v>610002</v>
      </c>
      <c r="I134" s="2" t="s">
        <v>188</v>
      </c>
      <c r="J134" s="69">
        <v>541.04</v>
      </c>
      <c r="L134" s="2">
        <v>4726972</v>
      </c>
      <c r="P134" s="2">
        <v>26043846</v>
      </c>
      <c r="R134" s="2">
        <v>26043846</v>
      </c>
      <c r="S134" s="2" t="s">
        <v>805</v>
      </c>
      <c r="T134" s="2">
        <v>1205</v>
      </c>
      <c r="U134" s="2" t="s">
        <v>770</v>
      </c>
      <c r="V134" s="2" t="s">
        <v>317</v>
      </c>
      <c r="W134" s="2">
        <v>1000</v>
      </c>
    </row>
    <row r="135" spans="1:23">
      <c r="A135" s="2" t="s">
        <v>1408</v>
      </c>
      <c r="B135" s="2">
        <v>2012</v>
      </c>
      <c r="C135" s="2">
        <v>11</v>
      </c>
      <c r="D135" s="2">
        <v>134652555</v>
      </c>
      <c r="E135" s="2">
        <v>5030000</v>
      </c>
      <c r="F135" s="2">
        <v>385</v>
      </c>
      <c r="G135" s="2">
        <v>0</v>
      </c>
      <c r="H135" s="2">
        <v>610002</v>
      </c>
      <c r="I135" s="2" t="s">
        <v>188</v>
      </c>
      <c r="J135" s="69">
        <v>338.15</v>
      </c>
      <c r="L135" s="2">
        <v>4726972</v>
      </c>
      <c r="P135" s="2">
        <v>26043846</v>
      </c>
      <c r="R135" s="2">
        <v>26043846</v>
      </c>
      <c r="S135" s="2" t="s">
        <v>805</v>
      </c>
      <c r="T135" s="2">
        <v>1205</v>
      </c>
      <c r="U135" s="2" t="s">
        <v>770</v>
      </c>
      <c r="V135" s="2" t="s">
        <v>317</v>
      </c>
      <c r="W135" s="2">
        <v>1000</v>
      </c>
    </row>
    <row r="136" spans="1:23">
      <c r="A136" s="2" t="s">
        <v>1408</v>
      </c>
      <c r="B136" s="2">
        <v>2012</v>
      </c>
      <c r="C136" s="2">
        <v>11</v>
      </c>
      <c r="D136" s="2">
        <v>134708055</v>
      </c>
      <c r="E136" s="2">
        <v>5030000</v>
      </c>
      <c r="F136" s="2">
        <v>385</v>
      </c>
      <c r="G136" s="2">
        <v>0</v>
      </c>
      <c r="H136" s="2">
        <v>500312</v>
      </c>
      <c r="I136" s="2" t="s">
        <v>210</v>
      </c>
      <c r="J136" s="69">
        <v>281.41000000000003</v>
      </c>
      <c r="K136" s="2" t="s">
        <v>469</v>
      </c>
      <c r="L136" s="2">
        <v>168994</v>
      </c>
      <c r="P136" s="2">
        <v>26043846</v>
      </c>
      <c r="R136" s="2">
        <v>26043846</v>
      </c>
      <c r="S136" s="2" t="s">
        <v>805</v>
      </c>
      <c r="T136" s="2">
        <v>1205</v>
      </c>
      <c r="U136" s="2" t="s">
        <v>770</v>
      </c>
      <c r="V136" s="2" t="s">
        <v>317</v>
      </c>
      <c r="W136" s="2">
        <v>1000</v>
      </c>
    </row>
    <row r="137" spans="1:23">
      <c r="A137" s="2" t="s">
        <v>1408</v>
      </c>
      <c r="B137" s="2">
        <v>2012</v>
      </c>
      <c r="C137" s="2">
        <v>11</v>
      </c>
      <c r="D137" s="2">
        <v>134705630</v>
      </c>
      <c r="E137" s="2">
        <v>5030000</v>
      </c>
      <c r="F137" s="2">
        <v>385</v>
      </c>
      <c r="G137" s="2">
        <v>0</v>
      </c>
      <c r="H137" s="2">
        <v>516410</v>
      </c>
      <c r="I137" s="2" t="s">
        <v>134</v>
      </c>
      <c r="J137" s="69">
        <v>115.1</v>
      </c>
      <c r="K137" s="2" t="s">
        <v>806</v>
      </c>
      <c r="L137" s="2">
        <v>1300444578</v>
      </c>
      <c r="P137" s="2">
        <v>26045481</v>
      </c>
      <c r="R137" s="2">
        <v>26045481</v>
      </c>
      <c r="S137" s="2" t="s">
        <v>807</v>
      </c>
      <c r="T137" s="2">
        <v>1205</v>
      </c>
      <c r="U137" s="2" t="s">
        <v>770</v>
      </c>
      <c r="V137" s="2" t="s">
        <v>317</v>
      </c>
      <c r="W137" s="2">
        <v>1000</v>
      </c>
    </row>
    <row r="138" spans="1:23">
      <c r="A138" s="2" t="s">
        <v>1408</v>
      </c>
      <c r="B138" s="2">
        <v>2012</v>
      </c>
      <c r="C138" s="2">
        <v>11</v>
      </c>
      <c r="D138" s="2">
        <v>134705631</v>
      </c>
      <c r="E138" s="2">
        <v>5030000</v>
      </c>
      <c r="F138" s="2">
        <v>385</v>
      </c>
      <c r="G138" s="2">
        <v>0</v>
      </c>
      <c r="H138" s="2">
        <v>516410</v>
      </c>
      <c r="I138" s="2" t="s">
        <v>134</v>
      </c>
      <c r="J138" s="69">
        <v>33.6</v>
      </c>
      <c r="K138" s="2" t="s">
        <v>808</v>
      </c>
      <c r="L138" s="2">
        <v>1300444588</v>
      </c>
      <c r="P138" s="2">
        <v>26045481</v>
      </c>
      <c r="R138" s="2">
        <v>26045481</v>
      </c>
      <c r="S138" s="2" t="s">
        <v>807</v>
      </c>
      <c r="T138" s="2">
        <v>1205</v>
      </c>
      <c r="U138" s="2" t="s">
        <v>770</v>
      </c>
      <c r="V138" s="2" t="s">
        <v>317</v>
      </c>
      <c r="W138" s="2">
        <v>1000</v>
      </c>
    </row>
    <row r="139" spans="1:23">
      <c r="A139" s="2" t="s">
        <v>1408</v>
      </c>
      <c r="B139" s="2">
        <v>2012</v>
      </c>
      <c r="C139" s="2">
        <v>11</v>
      </c>
      <c r="D139" s="2">
        <v>134705633</v>
      </c>
      <c r="E139" s="2">
        <v>5030000</v>
      </c>
      <c r="F139" s="2">
        <v>385</v>
      </c>
      <c r="G139" s="2">
        <v>0</v>
      </c>
      <c r="H139" s="2">
        <v>516410</v>
      </c>
      <c r="I139" s="2" t="s">
        <v>134</v>
      </c>
      <c r="J139" s="69">
        <v>358.1</v>
      </c>
      <c r="K139" s="2" t="s">
        <v>809</v>
      </c>
      <c r="L139" s="2">
        <v>1300444608</v>
      </c>
      <c r="P139" s="2">
        <v>26045481</v>
      </c>
      <c r="R139" s="2">
        <v>26045481</v>
      </c>
      <c r="S139" s="2" t="s">
        <v>807</v>
      </c>
      <c r="T139" s="2">
        <v>1205</v>
      </c>
      <c r="U139" s="2" t="s">
        <v>770</v>
      </c>
      <c r="V139" s="2" t="s">
        <v>317</v>
      </c>
      <c r="W139" s="2">
        <v>1000</v>
      </c>
    </row>
    <row r="140" spans="1:23">
      <c r="A140" s="2" t="s">
        <v>1408</v>
      </c>
      <c r="B140" s="2">
        <v>2012</v>
      </c>
      <c r="C140" s="2">
        <v>11</v>
      </c>
      <c r="D140" s="2">
        <v>134705635</v>
      </c>
      <c r="E140" s="2">
        <v>5030000</v>
      </c>
      <c r="F140" s="2">
        <v>385</v>
      </c>
      <c r="G140" s="2">
        <v>0</v>
      </c>
      <c r="H140" s="2">
        <v>516900</v>
      </c>
      <c r="I140" s="2" t="s">
        <v>139</v>
      </c>
      <c r="J140" s="69">
        <v>385.31</v>
      </c>
      <c r="K140" s="2" t="s">
        <v>810</v>
      </c>
      <c r="L140" s="2">
        <v>1300444627</v>
      </c>
      <c r="P140" s="2">
        <v>26045481</v>
      </c>
      <c r="R140" s="2">
        <v>26045481</v>
      </c>
      <c r="S140" s="2" t="s">
        <v>807</v>
      </c>
      <c r="T140" s="2">
        <v>1205</v>
      </c>
      <c r="U140" s="2" t="s">
        <v>770</v>
      </c>
      <c r="V140" s="2" t="s">
        <v>317</v>
      </c>
      <c r="W140" s="2">
        <v>1000</v>
      </c>
    </row>
    <row r="141" spans="1:23">
      <c r="A141" s="2" t="s">
        <v>1408</v>
      </c>
      <c r="B141" s="2">
        <v>2012</v>
      </c>
      <c r="C141" s="2">
        <v>10</v>
      </c>
      <c r="D141" s="2">
        <v>133587412</v>
      </c>
      <c r="E141" s="2">
        <v>5030000</v>
      </c>
      <c r="F141" s="2">
        <v>385</v>
      </c>
      <c r="G141" s="2">
        <v>0</v>
      </c>
      <c r="H141" s="2">
        <v>610000</v>
      </c>
      <c r="I141" s="2" t="s">
        <v>186</v>
      </c>
      <c r="J141" s="69">
        <v>88.94</v>
      </c>
      <c r="L141" s="2">
        <v>4769033</v>
      </c>
      <c r="P141" s="2">
        <v>26053558</v>
      </c>
      <c r="R141" s="2">
        <v>26053558</v>
      </c>
      <c r="S141" s="2" t="s">
        <v>811</v>
      </c>
      <c r="T141" s="2">
        <v>1205</v>
      </c>
      <c r="U141" s="2" t="s">
        <v>770</v>
      </c>
      <c r="V141" s="2" t="s">
        <v>317</v>
      </c>
      <c r="W141" s="2">
        <v>1000</v>
      </c>
    </row>
    <row r="142" spans="1:23">
      <c r="A142" s="2" t="s">
        <v>1408</v>
      </c>
      <c r="B142" s="2">
        <v>2012</v>
      </c>
      <c r="C142" s="2">
        <v>10</v>
      </c>
      <c r="D142" s="2">
        <v>133593287</v>
      </c>
      <c r="E142" s="2">
        <v>5030000</v>
      </c>
      <c r="F142" s="2">
        <v>385</v>
      </c>
      <c r="G142" s="2">
        <v>0</v>
      </c>
      <c r="H142" s="2">
        <v>610002</v>
      </c>
      <c r="I142" s="2" t="s">
        <v>188</v>
      </c>
      <c r="J142" s="69">
        <v>67.63</v>
      </c>
      <c r="L142" s="2">
        <v>4769034</v>
      </c>
      <c r="P142" s="2">
        <v>26053558</v>
      </c>
      <c r="R142" s="2">
        <v>26053558</v>
      </c>
      <c r="S142" s="2" t="s">
        <v>811</v>
      </c>
      <c r="T142" s="2">
        <v>1205</v>
      </c>
      <c r="U142" s="2" t="s">
        <v>770</v>
      </c>
      <c r="V142" s="2" t="s">
        <v>317</v>
      </c>
      <c r="W142" s="2">
        <v>1000</v>
      </c>
    </row>
    <row r="143" spans="1:23">
      <c r="A143" s="2" t="s">
        <v>1408</v>
      </c>
      <c r="B143" s="2">
        <v>2012</v>
      </c>
      <c r="C143" s="2">
        <v>10</v>
      </c>
      <c r="D143" s="2">
        <v>133891925</v>
      </c>
      <c r="E143" s="2">
        <v>5030000</v>
      </c>
      <c r="F143" s="2">
        <v>385</v>
      </c>
      <c r="G143" s="2">
        <v>0</v>
      </c>
      <c r="H143" s="2">
        <v>610002</v>
      </c>
      <c r="I143" s="2" t="s">
        <v>188</v>
      </c>
      <c r="J143" s="69">
        <v>67.63</v>
      </c>
      <c r="L143" s="2">
        <v>4769035</v>
      </c>
      <c r="P143" s="2">
        <v>26053558</v>
      </c>
      <c r="R143" s="2">
        <v>26053558</v>
      </c>
      <c r="S143" s="2" t="s">
        <v>811</v>
      </c>
      <c r="T143" s="2">
        <v>1205</v>
      </c>
      <c r="U143" s="2" t="s">
        <v>770</v>
      </c>
      <c r="V143" s="2" t="s">
        <v>317</v>
      </c>
      <c r="W143" s="2">
        <v>1000</v>
      </c>
    </row>
    <row r="144" spans="1:23">
      <c r="A144" s="2" t="s">
        <v>1408</v>
      </c>
      <c r="B144" s="2">
        <v>2012</v>
      </c>
      <c r="C144" s="2">
        <v>10</v>
      </c>
      <c r="D144" s="2">
        <v>133895518</v>
      </c>
      <c r="E144" s="2">
        <v>5030000</v>
      </c>
      <c r="F144" s="2">
        <v>385</v>
      </c>
      <c r="G144" s="2">
        <v>0</v>
      </c>
      <c r="H144" s="2">
        <v>610002</v>
      </c>
      <c r="I144" s="2" t="s">
        <v>188</v>
      </c>
      <c r="J144" s="69">
        <v>67.63</v>
      </c>
      <c r="L144" s="2">
        <v>4769035</v>
      </c>
      <c r="P144" s="2">
        <v>26053558</v>
      </c>
      <c r="R144" s="2">
        <v>26053558</v>
      </c>
      <c r="S144" s="2" t="s">
        <v>811</v>
      </c>
      <c r="T144" s="2">
        <v>1205</v>
      </c>
      <c r="U144" s="2" t="s">
        <v>770</v>
      </c>
      <c r="V144" s="2" t="s">
        <v>317</v>
      </c>
      <c r="W144" s="2">
        <v>1000</v>
      </c>
    </row>
    <row r="145" spans="1:23">
      <c r="A145" s="2" t="s">
        <v>1408</v>
      </c>
      <c r="B145" s="2">
        <v>2012</v>
      </c>
      <c r="C145" s="2">
        <v>10</v>
      </c>
      <c r="D145" s="2">
        <v>133899875</v>
      </c>
      <c r="E145" s="2">
        <v>5030000</v>
      </c>
      <c r="F145" s="2">
        <v>385</v>
      </c>
      <c r="G145" s="2">
        <v>0</v>
      </c>
      <c r="H145" s="2">
        <v>610000</v>
      </c>
      <c r="I145" s="2" t="s">
        <v>186</v>
      </c>
      <c r="J145" s="69">
        <v>88.94</v>
      </c>
      <c r="L145" s="2">
        <v>4769033</v>
      </c>
      <c r="P145" s="2">
        <v>26053558</v>
      </c>
      <c r="R145" s="2">
        <v>26053558</v>
      </c>
      <c r="S145" s="2" t="s">
        <v>811</v>
      </c>
      <c r="T145" s="2">
        <v>1205</v>
      </c>
      <c r="U145" s="2" t="s">
        <v>770</v>
      </c>
      <c r="V145" s="2" t="s">
        <v>317</v>
      </c>
      <c r="W145" s="2">
        <v>1000</v>
      </c>
    </row>
    <row r="146" spans="1:23">
      <c r="A146" s="2" t="s">
        <v>1408</v>
      </c>
      <c r="B146" s="2">
        <v>2012</v>
      </c>
      <c r="C146" s="2">
        <v>10</v>
      </c>
      <c r="D146" s="2">
        <v>133899876</v>
      </c>
      <c r="E146" s="2">
        <v>5030000</v>
      </c>
      <c r="F146" s="2">
        <v>385</v>
      </c>
      <c r="G146" s="2">
        <v>0</v>
      </c>
      <c r="H146" s="2">
        <v>610000</v>
      </c>
      <c r="I146" s="2" t="s">
        <v>186</v>
      </c>
      <c r="J146" s="69">
        <v>88.94</v>
      </c>
      <c r="L146" s="2">
        <v>4769035</v>
      </c>
      <c r="P146" s="2">
        <v>26053558</v>
      </c>
      <c r="R146" s="2">
        <v>26053558</v>
      </c>
      <c r="S146" s="2" t="s">
        <v>811</v>
      </c>
      <c r="T146" s="2">
        <v>1205</v>
      </c>
      <c r="U146" s="2" t="s">
        <v>770</v>
      </c>
      <c r="V146" s="2" t="s">
        <v>317</v>
      </c>
      <c r="W146" s="2">
        <v>1000</v>
      </c>
    </row>
    <row r="147" spans="1:23">
      <c r="A147" s="2" t="s">
        <v>1408</v>
      </c>
      <c r="B147" s="2">
        <v>2012</v>
      </c>
      <c r="C147" s="2">
        <v>11</v>
      </c>
      <c r="D147" s="2">
        <v>134416176</v>
      </c>
      <c r="E147" s="2">
        <v>5030000</v>
      </c>
      <c r="F147" s="2">
        <v>385</v>
      </c>
      <c r="G147" s="2">
        <v>0</v>
      </c>
      <c r="H147" s="2">
        <v>610002</v>
      </c>
      <c r="I147" s="2" t="s">
        <v>188</v>
      </c>
      <c r="J147" s="69">
        <v>67.63</v>
      </c>
      <c r="L147" s="2">
        <v>4769035</v>
      </c>
      <c r="P147" s="2">
        <v>26053558</v>
      </c>
      <c r="R147" s="2">
        <v>26053558</v>
      </c>
      <c r="S147" s="2" t="s">
        <v>811</v>
      </c>
      <c r="T147" s="2">
        <v>1205</v>
      </c>
      <c r="U147" s="2" t="s">
        <v>770</v>
      </c>
      <c r="V147" s="2" t="s">
        <v>317</v>
      </c>
      <c r="W147" s="2">
        <v>1000</v>
      </c>
    </row>
    <row r="148" spans="1:23">
      <c r="A148" s="2" t="s">
        <v>1408</v>
      </c>
      <c r="B148" s="2">
        <v>2012</v>
      </c>
      <c r="C148" s="2">
        <v>11</v>
      </c>
      <c r="D148" s="2">
        <v>134416177</v>
      </c>
      <c r="E148" s="2">
        <v>5030000</v>
      </c>
      <c r="F148" s="2">
        <v>385</v>
      </c>
      <c r="G148" s="2">
        <v>0</v>
      </c>
      <c r="H148" s="2">
        <v>610000</v>
      </c>
      <c r="I148" s="2" t="s">
        <v>186</v>
      </c>
      <c r="J148" s="69">
        <v>88.94</v>
      </c>
      <c r="L148" s="2">
        <v>4769034</v>
      </c>
      <c r="P148" s="2">
        <v>26053558</v>
      </c>
      <c r="R148" s="2">
        <v>26053558</v>
      </c>
      <c r="S148" s="2" t="s">
        <v>811</v>
      </c>
      <c r="T148" s="2">
        <v>1205</v>
      </c>
      <c r="U148" s="2" t="s">
        <v>770</v>
      </c>
      <c r="V148" s="2" t="s">
        <v>317</v>
      </c>
      <c r="W148" s="2">
        <v>1000</v>
      </c>
    </row>
    <row r="149" spans="1:23">
      <c r="A149" s="2" t="s">
        <v>1408</v>
      </c>
      <c r="B149" s="2">
        <v>2012</v>
      </c>
      <c r="C149" s="2">
        <v>11</v>
      </c>
      <c r="D149" s="2">
        <v>134416178</v>
      </c>
      <c r="E149" s="2">
        <v>5030000</v>
      </c>
      <c r="F149" s="2">
        <v>385</v>
      </c>
      <c r="G149" s="2">
        <v>0</v>
      </c>
      <c r="H149" s="2">
        <v>610000</v>
      </c>
      <c r="I149" s="2" t="s">
        <v>186</v>
      </c>
      <c r="J149" s="69">
        <v>88.94</v>
      </c>
      <c r="L149" s="2">
        <v>4769035</v>
      </c>
      <c r="P149" s="2">
        <v>26053558</v>
      </c>
      <c r="R149" s="2">
        <v>26053558</v>
      </c>
      <c r="S149" s="2" t="s">
        <v>811</v>
      </c>
      <c r="T149" s="2">
        <v>1205</v>
      </c>
      <c r="U149" s="2" t="s">
        <v>770</v>
      </c>
      <c r="V149" s="2" t="s">
        <v>317</v>
      </c>
      <c r="W149" s="2">
        <v>1000</v>
      </c>
    </row>
    <row r="150" spans="1:23">
      <c r="A150" s="2" t="s">
        <v>1408</v>
      </c>
      <c r="B150" s="2">
        <v>2012</v>
      </c>
      <c r="C150" s="2">
        <v>11</v>
      </c>
      <c r="D150" s="2">
        <v>134416179</v>
      </c>
      <c r="E150" s="2">
        <v>5030000</v>
      </c>
      <c r="F150" s="2">
        <v>385</v>
      </c>
      <c r="G150" s="2">
        <v>0</v>
      </c>
      <c r="H150" s="2">
        <v>610000</v>
      </c>
      <c r="I150" s="2" t="s">
        <v>186</v>
      </c>
      <c r="J150" s="69">
        <v>88.94</v>
      </c>
      <c r="L150" s="2">
        <v>4769033</v>
      </c>
      <c r="P150" s="2">
        <v>26053558</v>
      </c>
      <c r="R150" s="2">
        <v>26053558</v>
      </c>
      <c r="S150" s="2" t="s">
        <v>811</v>
      </c>
      <c r="T150" s="2">
        <v>1205</v>
      </c>
      <c r="U150" s="2" t="s">
        <v>770</v>
      </c>
      <c r="V150" s="2" t="s">
        <v>317</v>
      </c>
      <c r="W150" s="2">
        <v>1000</v>
      </c>
    </row>
    <row r="151" spans="1:23">
      <c r="A151" s="2" t="s">
        <v>1408</v>
      </c>
      <c r="B151" s="2">
        <v>2012</v>
      </c>
      <c r="C151" s="2">
        <v>11</v>
      </c>
      <c r="D151" s="2">
        <v>134416180</v>
      </c>
      <c r="E151" s="2">
        <v>5030000</v>
      </c>
      <c r="F151" s="2">
        <v>385</v>
      </c>
      <c r="G151" s="2">
        <v>0</v>
      </c>
      <c r="H151" s="2">
        <v>610000</v>
      </c>
      <c r="I151" s="2" t="s">
        <v>186</v>
      </c>
      <c r="J151" s="69">
        <v>88.94</v>
      </c>
      <c r="L151" s="2">
        <v>4769034</v>
      </c>
      <c r="P151" s="2">
        <v>26053558</v>
      </c>
      <c r="R151" s="2">
        <v>26053558</v>
      </c>
      <c r="S151" s="2" t="s">
        <v>811</v>
      </c>
      <c r="T151" s="2">
        <v>1205</v>
      </c>
      <c r="U151" s="2" t="s">
        <v>770</v>
      </c>
      <c r="V151" s="2" t="s">
        <v>317</v>
      </c>
      <c r="W151" s="2">
        <v>1000</v>
      </c>
    </row>
    <row r="152" spans="1:23">
      <c r="A152" s="2" t="s">
        <v>1408</v>
      </c>
      <c r="B152" s="2">
        <v>2012</v>
      </c>
      <c r="C152" s="2">
        <v>11</v>
      </c>
      <c r="D152" s="2">
        <v>134416181</v>
      </c>
      <c r="E152" s="2">
        <v>5030000</v>
      </c>
      <c r="F152" s="2">
        <v>385</v>
      </c>
      <c r="G152" s="2">
        <v>0</v>
      </c>
      <c r="H152" s="2">
        <v>610000</v>
      </c>
      <c r="I152" s="2" t="s">
        <v>186</v>
      </c>
      <c r="J152" s="69">
        <v>88.94</v>
      </c>
      <c r="L152" s="2">
        <v>4769033</v>
      </c>
      <c r="P152" s="2">
        <v>26053558</v>
      </c>
      <c r="R152" s="2">
        <v>26053558</v>
      </c>
      <c r="S152" s="2" t="s">
        <v>811</v>
      </c>
      <c r="T152" s="2">
        <v>1205</v>
      </c>
      <c r="U152" s="2" t="s">
        <v>770</v>
      </c>
      <c r="V152" s="2" t="s">
        <v>317</v>
      </c>
      <c r="W152" s="2">
        <v>1000</v>
      </c>
    </row>
    <row r="153" spans="1:23">
      <c r="A153" s="2" t="s">
        <v>1408</v>
      </c>
      <c r="B153" s="2">
        <v>2012</v>
      </c>
      <c r="C153" s="2">
        <v>10</v>
      </c>
      <c r="D153" s="2">
        <v>133593289</v>
      </c>
      <c r="E153" s="2">
        <v>5030000</v>
      </c>
      <c r="F153" s="2">
        <v>385</v>
      </c>
      <c r="G153" s="2">
        <v>0</v>
      </c>
      <c r="H153" s="2">
        <v>610002</v>
      </c>
      <c r="I153" s="2" t="s">
        <v>188</v>
      </c>
      <c r="J153" s="69">
        <v>202.89</v>
      </c>
      <c r="L153" s="2">
        <v>4769542</v>
      </c>
      <c r="P153" s="2">
        <v>26053711</v>
      </c>
      <c r="R153" s="2">
        <v>26053711</v>
      </c>
      <c r="S153" s="2" t="s">
        <v>812</v>
      </c>
      <c r="T153" s="2">
        <v>1205</v>
      </c>
      <c r="U153" s="2" t="s">
        <v>770</v>
      </c>
      <c r="V153" s="2" t="s">
        <v>317</v>
      </c>
      <c r="W153" s="2">
        <v>1000</v>
      </c>
    </row>
    <row r="154" spans="1:23">
      <c r="A154" s="2" t="s">
        <v>1408</v>
      </c>
      <c r="B154" s="2">
        <v>2012</v>
      </c>
      <c r="C154" s="2">
        <v>10</v>
      </c>
      <c r="D154" s="2">
        <v>133593290</v>
      </c>
      <c r="E154" s="2">
        <v>5030000</v>
      </c>
      <c r="F154" s="2">
        <v>385</v>
      </c>
      <c r="G154" s="2">
        <v>0</v>
      </c>
      <c r="H154" s="2">
        <v>610002</v>
      </c>
      <c r="I154" s="2" t="s">
        <v>188</v>
      </c>
      <c r="J154" s="69">
        <v>608.66999999999996</v>
      </c>
      <c r="L154" s="2">
        <v>4769542</v>
      </c>
      <c r="P154" s="2">
        <v>26053711</v>
      </c>
      <c r="R154" s="2">
        <v>26053711</v>
      </c>
      <c r="S154" s="2" t="s">
        <v>812</v>
      </c>
      <c r="T154" s="2">
        <v>1205</v>
      </c>
      <c r="U154" s="2" t="s">
        <v>770</v>
      </c>
      <c r="V154" s="2" t="s">
        <v>317</v>
      </c>
      <c r="W154" s="2">
        <v>1000</v>
      </c>
    </row>
    <row r="155" spans="1:23">
      <c r="A155" s="2" t="s">
        <v>1408</v>
      </c>
      <c r="B155" s="2">
        <v>2012</v>
      </c>
      <c r="C155" s="2">
        <v>10</v>
      </c>
      <c r="D155" s="2">
        <v>133895542</v>
      </c>
      <c r="E155" s="2">
        <v>5030000</v>
      </c>
      <c r="F155" s="2">
        <v>385</v>
      </c>
      <c r="G155" s="2">
        <v>0</v>
      </c>
      <c r="H155" s="2">
        <v>610002</v>
      </c>
      <c r="I155" s="2" t="s">
        <v>188</v>
      </c>
      <c r="J155" s="69">
        <v>676.3</v>
      </c>
      <c r="L155" s="2">
        <v>4773248</v>
      </c>
      <c r="P155" s="2">
        <v>26054065</v>
      </c>
      <c r="R155" s="2">
        <v>26054065</v>
      </c>
      <c r="S155" s="2" t="s">
        <v>813</v>
      </c>
      <c r="T155" s="2">
        <v>1205</v>
      </c>
      <c r="U155" s="2" t="s">
        <v>770</v>
      </c>
      <c r="V155" s="2" t="s">
        <v>317</v>
      </c>
      <c r="W155" s="2">
        <v>1000</v>
      </c>
    </row>
    <row r="156" spans="1:23">
      <c r="A156" s="2" t="s">
        <v>1408</v>
      </c>
      <c r="B156" s="2">
        <v>2012</v>
      </c>
      <c r="C156" s="2">
        <v>11</v>
      </c>
      <c r="D156" s="2">
        <v>134416194</v>
      </c>
      <c r="E156" s="2">
        <v>5030000</v>
      </c>
      <c r="F156" s="2">
        <v>385</v>
      </c>
      <c r="G156" s="2">
        <v>0</v>
      </c>
      <c r="H156" s="2">
        <v>610002</v>
      </c>
      <c r="I156" s="2" t="s">
        <v>188</v>
      </c>
      <c r="J156" s="69">
        <v>338.15</v>
      </c>
      <c r="L156" s="2">
        <v>4773248</v>
      </c>
      <c r="P156" s="2">
        <v>26054065</v>
      </c>
      <c r="R156" s="2">
        <v>26054065</v>
      </c>
      <c r="S156" s="2" t="s">
        <v>813</v>
      </c>
      <c r="T156" s="2">
        <v>1205</v>
      </c>
      <c r="U156" s="2" t="s">
        <v>770</v>
      </c>
      <c r="V156" s="2" t="s">
        <v>317</v>
      </c>
      <c r="W156" s="2">
        <v>1000</v>
      </c>
    </row>
    <row r="157" spans="1:23">
      <c r="A157" s="2" t="s">
        <v>1408</v>
      </c>
      <c r="B157" s="2">
        <v>2012</v>
      </c>
      <c r="C157" s="2">
        <v>11</v>
      </c>
      <c r="D157" s="2">
        <v>134416195</v>
      </c>
      <c r="E157" s="2">
        <v>5030000</v>
      </c>
      <c r="F157" s="2">
        <v>385</v>
      </c>
      <c r="G157" s="2">
        <v>0</v>
      </c>
      <c r="H157" s="2">
        <v>610002</v>
      </c>
      <c r="I157" s="2" t="s">
        <v>188</v>
      </c>
      <c r="J157" s="69">
        <v>541.04</v>
      </c>
      <c r="L157" s="2">
        <v>4773248</v>
      </c>
      <c r="P157" s="2">
        <v>26054065</v>
      </c>
      <c r="R157" s="2">
        <v>26054065</v>
      </c>
      <c r="S157" s="2" t="s">
        <v>813</v>
      </c>
      <c r="T157" s="2">
        <v>1205</v>
      </c>
      <c r="U157" s="2" t="s">
        <v>770</v>
      </c>
      <c r="V157" s="2" t="s">
        <v>317</v>
      </c>
      <c r="W157" s="2">
        <v>1000</v>
      </c>
    </row>
    <row r="158" spans="1:23">
      <c r="A158" s="2" t="s">
        <v>1408</v>
      </c>
      <c r="B158" s="2">
        <v>2012</v>
      </c>
      <c r="C158" s="2">
        <v>11</v>
      </c>
      <c r="D158" s="2">
        <v>134416196</v>
      </c>
      <c r="E158" s="2">
        <v>5030000</v>
      </c>
      <c r="F158" s="2">
        <v>385</v>
      </c>
      <c r="G158" s="2">
        <v>0</v>
      </c>
      <c r="H158" s="2">
        <v>610002</v>
      </c>
      <c r="I158" s="2" t="s">
        <v>188</v>
      </c>
      <c r="J158" s="69">
        <v>270.52</v>
      </c>
      <c r="L158" s="2">
        <v>4773248</v>
      </c>
      <c r="P158" s="2">
        <v>26054065</v>
      </c>
      <c r="R158" s="2">
        <v>26054065</v>
      </c>
      <c r="S158" s="2" t="s">
        <v>813</v>
      </c>
      <c r="T158" s="2">
        <v>1205</v>
      </c>
      <c r="U158" s="2" t="s">
        <v>770</v>
      </c>
      <c r="V158" s="2" t="s">
        <v>317</v>
      </c>
      <c r="W158" s="2">
        <v>1000</v>
      </c>
    </row>
    <row r="159" spans="1:23">
      <c r="A159" s="2" t="s">
        <v>1408</v>
      </c>
      <c r="B159" s="2">
        <v>2012</v>
      </c>
      <c r="C159" s="2">
        <v>11</v>
      </c>
      <c r="D159" s="2">
        <v>134416197</v>
      </c>
      <c r="E159" s="2">
        <v>5030000</v>
      </c>
      <c r="F159" s="2">
        <v>385</v>
      </c>
      <c r="G159" s="2">
        <v>0</v>
      </c>
      <c r="H159" s="2">
        <v>610002</v>
      </c>
      <c r="I159" s="2" t="s">
        <v>188</v>
      </c>
      <c r="J159" s="69">
        <v>338.15</v>
      </c>
      <c r="L159" s="2">
        <v>4773248</v>
      </c>
      <c r="P159" s="2">
        <v>26054065</v>
      </c>
      <c r="R159" s="2">
        <v>26054065</v>
      </c>
      <c r="S159" s="2" t="s">
        <v>813</v>
      </c>
      <c r="T159" s="2">
        <v>1205</v>
      </c>
      <c r="U159" s="2" t="s">
        <v>770</v>
      </c>
      <c r="V159" s="2" t="s">
        <v>317</v>
      </c>
      <c r="W159" s="2">
        <v>1000</v>
      </c>
    </row>
    <row r="160" spans="1:23">
      <c r="A160" s="2" t="s">
        <v>1408</v>
      </c>
      <c r="B160" s="2">
        <v>2012</v>
      </c>
      <c r="C160" s="2">
        <v>11</v>
      </c>
      <c r="D160" s="2">
        <v>134416198</v>
      </c>
      <c r="E160" s="2">
        <v>5030000</v>
      </c>
      <c r="F160" s="2">
        <v>385</v>
      </c>
      <c r="G160" s="2">
        <v>0</v>
      </c>
      <c r="H160" s="2">
        <v>610002</v>
      </c>
      <c r="I160" s="2" t="s">
        <v>188</v>
      </c>
      <c r="J160" s="69">
        <v>67.63</v>
      </c>
      <c r="L160" s="2">
        <v>4773248</v>
      </c>
      <c r="P160" s="2">
        <v>26054065</v>
      </c>
      <c r="R160" s="2">
        <v>26054065</v>
      </c>
      <c r="S160" s="2" t="s">
        <v>813</v>
      </c>
      <c r="T160" s="2">
        <v>1205</v>
      </c>
      <c r="U160" s="2" t="s">
        <v>770</v>
      </c>
      <c r="V160" s="2" t="s">
        <v>317</v>
      </c>
      <c r="W160" s="2">
        <v>1000</v>
      </c>
    </row>
    <row r="161" spans="1:23">
      <c r="A161" s="2" t="s">
        <v>1408</v>
      </c>
      <c r="B161" s="2">
        <v>2012</v>
      </c>
      <c r="C161" s="2">
        <v>11</v>
      </c>
      <c r="D161" s="2">
        <v>134416199</v>
      </c>
      <c r="E161" s="2">
        <v>5030000</v>
      </c>
      <c r="F161" s="2">
        <v>385</v>
      </c>
      <c r="G161" s="2">
        <v>0</v>
      </c>
      <c r="H161" s="2">
        <v>610002</v>
      </c>
      <c r="I161" s="2" t="s">
        <v>188</v>
      </c>
      <c r="J161" s="69">
        <v>67.63</v>
      </c>
      <c r="L161" s="2">
        <v>4773248</v>
      </c>
      <c r="P161" s="2">
        <v>26054065</v>
      </c>
      <c r="R161" s="2">
        <v>26054065</v>
      </c>
      <c r="S161" s="2" t="s">
        <v>813</v>
      </c>
      <c r="T161" s="2">
        <v>1205</v>
      </c>
      <c r="U161" s="2" t="s">
        <v>770</v>
      </c>
      <c r="V161" s="2" t="s">
        <v>317</v>
      </c>
      <c r="W161" s="2">
        <v>1000</v>
      </c>
    </row>
    <row r="162" spans="1:23">
      <c r="A162" s="2" t="s">
        <v>1408</v>
      </c>
      <c r="B162" s="2">
        <v>2012</v>
      </c>
      <c r="C162" s="2">
        <v>11</v>
      </c>
      <c r="D162" s="2">
        <v>134652683</v>
      </c>
      <c r="E162" s="2">
        <v>5030000</v>
      </c>
      <c r="F162" s="2">
        <v>385</v>
      </c>
      <c r="G162" s="2">
        <v>0</v>
      </c>
      <c r="H162" s="2">
        <v>610002</v>
      </c>
      <c r="I162" s="2" t="s">
        <v>188</v>
      </c>
      <c r="J162" s="69">
        <v>135.26</v>
      </c>
      <c r="L162" s="2">
        <v>4773248</v>
      </c>
      <c r="P162" s="2">
        <v>26054065</v>
      </c>
      <c r="R162" s="2">
        <v>26054065</v>
      </c>
      <c r="S162" s="2" t="s">
        <v>813</v>
      </c>
      <c r="T162" s="2">
        <v>1205</v>
      </c>
      <c r="U162" s="2" t="s">
        <v>770</v>
      </c>
      <c r="V162" s="2" t="s">
        <v>317</v>
      </c>
      <c r="W162" s="2">
        <v>1000</v>
      </c>
    </row>
    <row r="163" spans="1:23">
      <c r="A163" s="2" t="s">
        <v>1408</v>
      </c>
      <c r="B163" s="2">
        <v>2012</v>
      </c>
      <c r="C163" s="2">
        <v>11</v>
      </c>
      <c r="D163" s="2">
        <v>134037520</v>
      </c>
      <c r="E163" s="2">
        <v>5030000</v>
      </c>
      <c r="F163" s="2">
        <v>385</v>
      </c>
      <c r="G163" s="2">
        <v>0</v>
      </c>
      <c r="H163" s="2">
        <v>516150</v>
      </c>
      <c r="I163" s="2" t="s">
        <v>120</v>
      </c>
      <c r="J163" s="69">
        <v>92.31</v>
      </c>
      <c r="K163" s="2" t="s">
        <v>814</v>
      </c>
      <c r="L163" s="2">
        <v>5601943834</v>
      </c>
      <c r="M163" s="2">
        <v>143559</v>
      </c>
      <c r="N163" s="2" t="s">
        <v>504</v>
      </c>
      <c r="P163" s="2">
        <v>26054857</v>
      </c>
      <c r="R163" s="2">
        <v>26054857</v>
      </c>
      <c r="S163" s="2" t="s">
        <v>815</v>
      </c>
      <c r="T163" s="2">
        <v>1205</v>
      </c>
      <c r="U163" s="2" t="s">
        <v>770</v>
      </c>
      <c r="V163" s="2" t="s">
        <v>317</v>
      </c>
      <c r="W163" s="2">
        <v>1000</v>
      </c>
    </row>
    <row r="164" spans="1:23">
      <c r="A164" s="2" t="s">
        <v>1408</v>
      </c>
      <c r="B164" s="2">
        <v>2012</v>
      </c>
      <c r="C164" s="2">
        <v>10</v>
      </c>
      <c r="D164" s="2">
        <v>133742592</v>
      </c>
      <c r="E164" s="2">
        <v>5030000</v>
      </c>
      <c r="F164" s="2">
        <v>385</v>
      </c>
      <c r="G164" s="2">
        <v>0</v>
      </c>
      <c r="H164" s="2">
        <v>516150</v>
      </c>
      <c r="I164" s="2" t="s">
        <v>120</v>
      </c>
      <c r="J164" s="69">
        <v>950.97</v>
      </c>
      <c r="L164" s="2">
        <v>5001049272</v>
      </c>
      <c r="M164" s="2">
        <v>409293</v>
      </c>
      <c r="N164" s="2" t="s">
        <v>816</v>
      </c>
      <c r="P164" s="2">
        <v>26054857</v>
      </c>
      <c r="R164" s="2">
        <v>26054857</v>
      </c>
      <c r="S164" s="2" t="s">
        <v>815</v>
      </c>
      <c r="T164" s="2">
        <v>1205</v>
      </c>
      <c r="U164" s="2" t="s">
        <v>770</v>
      </c>
      <c r="V164" s="2" t="s">
        <v>317</v>
      </c>
      <c r="W164" s="2">
        <v>1000</v>
      </c>
    </row>
    <row r="165" spans="1:23">
      <c r="A165" s="2" t="s">
        <v>1408</v>
      </c>
      <c r="B165" s="2">
        <v>2012</v>
      </c>
      <c r="C165" s="2">
        <v>10</v>
      </c>
      <c r="D165" s="2">
        <v>133479252</v>
      </c>
      <c r="E165" s="2">
        <v>5030000</v>
      </c>
      <c r="F165" s="2">
        <v>385</v>
      </c>
      <c r="G165" s="2">
        <v>0</v>
      </c>
      <c r="H165" s="2">
        <v>610002</v>
      </c>
      <c r="I165" s="2" t="s">
        <v>188</v>
      </c>
      <c r="J165" s="69">
        <v>338.15</v>
      </c>
      <c r="L165" s="2">
        <v>4775575</v>
      </c>
      <c r="P165" s="2">
        <v>26054857</v>
      </c>
      <c r="R165" s="2">
        <v>26054857</v>
      </c>
      <c r="S165" s="2" t="s">
        <v>815</v>
      </c>
      <c r="T165" s="2">
        <v>1205</v>
      </c>
      <c r="U165" s="2" t="s">
        <v>770</v>
      </c>
      <c r="V165" s="2" t="s">
        <v>317</v>
      </c>
      <c r="W165" s="2">
        <v>1000</v>
      </c>
    </row>
    <row r="166" spans="1:23">
      <c r="A166" s="2" t="s">
        <v>1408</v>
      </c>
      <c r="B166" s="2">
        <v>2012</v>
      </c>
      <c r="C166" s="2">
        <v>10</v>
      </c>
      <c r="D166" s="2">
        <v>133479253</v>
      </c>
      <c r="E166" s="2">
        <v>5030000</v>
      </c>
      <c r="F166" s="2">
        <v>385</v>
      </c>
      <c r="G166" s="2">
        <v>0</v>
      </c>
      <c r="H166" s="2">
        <v>610002</v>
      </c>
      <c r="I166" s="2" t="s">
        <v>188</v>
      </c>
      <c r="J166" s="69">
        <v>338.15</v>
      </c>
      <c r="L166" s="2">
        <v>4775575</v>
      </c>
      <c r="P166" s="2">
        <v>26054857</v>
      </c>
      <c r="R166" s="2">
        <v>26054857</v>
      </c>
      <c r="S166" s="2" t="s">
        <v>815</v>
      </c>
      <c r="T166" s="2">
        <v>1205</v>
      </c>
      <c r="U166" s="2" t="s">
        <v>770</v>
      </c>
      <c r="V166" s="2" t="s">
        <v>317</v>
      </c>
      <c r="W166" s="2">
        <v>1000</v>
      </c>
    </row>
    <row r="167" spans="1:23">
      <c r="A167" s="2" t="s">
        <v>1408</v>
      </c>
      <c r="B167" s="2">
        <v>2012</v>
      </c>
      <c r="C167" s="2">
        <v>10</v>
      </c>
      <c r="D167" s="2">
        <v>133512983</v>
      </c>
      <c r="E167" s="2">
        <v>5030000</v>
      </c>
      <c r="F167" s="2">
        <v>385</v>
      </c>
      <c r="G167" s="2">
        <v>0</v>
      </c>
      <c r="H167" s="2">
        <v>610002</v>
      </c>
      <c r="I167" s="2" t="s">
        <v>188</v>
      </c>
      <c r="J167" s="69">
        <v>338.15</v>
      </c>
      <c r="L167" s="2">
        <v>4775575</v>
      </c>
      <c r="P167" s="2">
        <v>26054857</v>
      </c>
      <c r="R167" s="2">
        <v>26054857</v>
      </c>
      <c r="S167" s="2" t="s">
        <v>815</v>
      </c>
      <c r="T167" s="2">
        <v>1205</v>
      </c>
      <c r="U167" s="2" t="s">
        <v>770</v>
      </c>
      <c r="V167" s="2" t="s">
        <v>317</v>
      </c>
      <c r="W167" s="2">
        <v>1000</v>
      </c>
    </row>
    <row r="168" spans="1:23">
      <c r="A168" s="2" t="s">
        <v>1408</v>
      </c>
      <c r="B168" s="2">
        <v>2012</v>
      </c>
      <c r="C168" s="2">
        <v>10</v>
      </c>
      <c r="D168" s="2">
        <v>133593372</v>
      </c>
      <c r="E168" s="2">
        <v>5030000</v>
      </c>
      <c r="F168" s="2">
        <v>385</v>
      </c>
      <c r="G168" s="2">
        <v>0</v>
      </c>
      <c r="H168" s="2">
        <v>610002</v>
      </c>
      <c r="I168" s="2" t="s">
        <v>188</v>
      </c>
      <c r="J168" s="69">
        <v>338.15</v>
      </c>
      <c r="L168" s="2">
        <v>4775575</v>
      </c>
      <c r="P168" s="2">
        <v>26054857</v>
      </c>
      <c r="R168" s="2">
        <v>26054857</v>
      </c>
      <c r="S168" s="2" t="s">
        <v>815</v>
      </c>
      <c r="T168" s="2">
        <v>1205</v>
      </c>
      <c r="U168" s="2" t="s">
        <v>770</v>
      </c>
      <c r="V168" s="2" t="s">
        <v>317</v>
      </c>
      <c r="W168" s="2">
        <v>1000</v>
      </c>
    </row>
    <row r="169" spans="1:23">
      <c r="A169" s="2" t="s">
        <v>1408</v>
      </c>
      <c r="B169" s="2">
        <v>2012</v>
      </c>
      <c r="C169" s="2">
        <v>11</v>
      </c>
      <c r="D169" s="2">
        <v>134416200</v>
      </c>
      <c r="E169" s="2">
        <v>5030000</v>
      </c>
      <c r="F169" s="2">
        <v>385</v>
      </c>
      <c r="G169" s="2">
        <v>0</v>
      </c>
      <c r="H169" s="2">
        <v>610002</v>
      </c>
      <c r="I169" s="2" t="s">
        <v>188</v>
      </c>
      <c r="J169" s="69">
        <v>202.89</v>
      </c>
      <c r="L169" s="2">
        <v>4808694</v>
      </c>
      <c r="P169" s="2">
        <v>26056339</v>
      </c>
      <c r="R169" s="2">
        <v>26056339</v>
      </c>
      <c r="S169" s="2" t="s">
        <v>817</v>
      </c>
      <c r="T169" s="2">
        <v>1205</v>
      </c>
      <c r="U169" s="2" t="s">
        <v>770</v>
      </c>
      <c r="V169" s="2" t="s">
        <v>317</v>
      </c>
      <c r="W169" s="2">
        <v>1000</v>
      </c>
    </row>
    <row r="170" spans="1:23">
      <c r="A170" s="2" t="s">
        <v>1408</v>
      </c>
      <c r="B170" s="2">
        <v>2012</v>
      </c>
      <c r="C170" s="2">
        <v>11</v>
      </c>
      <c r="D170" s="2">
        <v>134416201</v>
      </c>
      <c r="E170" s="2">
        <v>5030000</v>
      </c>
      <c r="F170" s="2">
        <v>385</v>
      </c>
      <c r="G170" s="2">
        <v>0</v>
      </c>
      <c r="H170" s="2">
        <v>610002</v>
      </c>
      <c r="I170" s="2" t="s">
        <v>188</v>
      </c>
      <c r="J170" s="69">
        <v>135.26</v>
      </c>
      <c r="L170" s="2">
        <v>4808694</v>
      </c>
      <c r="P170" s="2">
        <v>26056339</v>
      </c>
      <c r="R170" s="2">
        <v>26056339</v>
      </c>
      <c r="S170" s="2" t="s">
        <v>817</v>
      </c>
      <c r="T170" s="2">
        <v>1205</v>
      </c>
      <c r="U170" s="2" t="s">
        <v>770</v>
      </c>
      <c r="V170" s="2" t="s">
        <v>317</v>
      </c>
      <c r="W170" s="2">
        <v>1000</v>
      </c>
    </row>
    <row r="171" spans="1:23">
      <c r="A171" s="2" t="s">
        <v>1408</v>
      </c>
      <c r="B171" s="2">
        <v>2012</v>
      </c>
      <c r="C171" s="2">
        <v>11</v>
      </c>
      <c r="D171" s="2">
        <v>134416202</v>
      </c>
      <c r="E171" s="2">
        <v>5030000</v>
      </c>
      <c r="F171" s="2">
        <v>385</v>
      </c>
      <c r="G171" s="2">
        <v>0</v>
      </c>
      <c r="H171" s="2">
        <v>610002</v>
      </c>
      <c r="I171" s="2" t="s">
        <v>188</v>
      </c>
      <c r="J171" s="69">
        <v>135.26</v>
      </c>
      <c r="L171" s="2">
        <v>4808694</v>
      </c>
      <c r="P171" s="2">
        <v>26056339</v>
      </c>
      <c r="R171" s="2">
        <v>26056339</v>
      </c>
      <c r="S171" s="2" t="s">
        <v>817</v>
      </c>
      <c r="T171" s="2">
        <v>1205</v>
      </c>
      <c r="U171" s="2" t="s">
        <v>770</v>
      </c>
      <c r="V171" s="2" t="s">
        <v>317</v>
      </c>
      <c r="W171" s="2">
        <v>1000</v>
      </c>
    </row>
    <row r="172" spans="1:23">
      <c r="A172" s="2" t="s">
        <v>1408</v>
      </c>
      <c r="B172" s="2">
        <v>2012</v>
      </c>
      <c r="C172" s="2">
        <v>11</v>
      </c>
      <c r="D172" s="2">
        <v>134416203</v>
      </c>
      <c r="E172" s="2">
        <v>5030000</v>
      </c>
      <c r="F172" s="2">
        <v>385</v>
      </c>
      <c r="G172" s="2">
        <v>0</v>
      </c>
      <c r="H172" s="2">
        <v>610002</v>
      </c>
      <c r="I172" s="2" t="s">
        <v>188</v>
      </c>
      <c r="J172" s="69">
        <v>135.26</v>
      </c>
      <c r="L172" s="2">
        <v>4808694</v>
      </c>
      <c r="P172" s="2">
        <v>26056339</v>
      </c>
      <c r="R172" s="2">
        <v>26056339</v>
      </c>
      <c r="S172" s="2" t="s">
        <v>817</v>
      </c>
      <c r="T172" s="2">
        <v>1205</v>
      </c>
      <c r="U172" s="2" t="s">
        <v>770</v>
      </c>
      <c r="V172" s="2" t="s">
        <v>317</v>
      </c>
      <c r="W172" s="2">
        <v>1000</v>
      </c>
    </row>
    <row r="173" spans="1:23">
      <c r="A173" s="2" t="s">
        <v>1408</v>
      </c>
      <c r="B173" s="2">
        <v>2012</v>
      </c>
      <c r="C173" s="2">
        <v>11</v>
      </c>
      <c r="D173" s="2">
        <v>134416204</v>
      </c>
      <c r="E173" s="2">
        <v>5030000</v>
      </c>
      <c r="F173" s="2">
        <v>385</v>
      </c>
      <c r="G173" s="2">
        <v>0</v>
      </c>
      <c r="H173" s="2">
        <v>610002</v>
      </c>
      <c r="I173" s="2" t="s">
        <v>188</v>
      </c>
      <c r="J173" s="69">
        <v>67.63</v>
      </c>
      <c r="L173" s="2">
        <v>4808694</v>
      </c>
      <c r="P173" s="2">
        <v>26056339</v>
      </c>
      <c r="R173" s="2">
        <v>26056339</v>
      </c>
      <c r="S173" s="2" t="s">
        <v>817</v>
      </c>
      <c r="T173" s="2">
        <v>1205</v>
      </c>
      <c r="U173" s="2" t="s">
        <v>770</v>
      </c>
      <c r="V173" s="2" t="s">
        <v>317</v>
      </c>
      <c r="W173" s="2">
        <v>1000</v>
      </c>
    </row>
    <row r="174" spans="1:23">
      <c r="A174" s="2" t="s">
        <v>1408</v>
      </c>
      <c r="B174" s="2">
        <v>2012</v>
      </c>
      <c r="C174" s="2">
        <v>11</v>
      </c>
      <c r="D174" s="2">
        <v>134652567</v>
      </c>
      <c r="E174" s="2">
        <v>5030000</v>
      </c>
      <c r="F174" s="2">
        <v>385</v>
      </c>
      <c r="G174" s="2">
        <v>0</v>
      </c>
      <c r="H174" s="2">
        <v>610002</v>
      </c>
      <c r="I174" s="2" t="s">
        <v>188</v>
      </c>
      <c r="J174" s="69">
        <v>541.04</v>
      </c>
      <c r="L174" s="2">
        <v>4808694</v>
      </c>
      <c r="P174" s="2">
        <v>26056339</v>
      </c>
      <c r="R174" s="2">
        <v>26056339</v>
      </c>
      <c r="S174" s="2" t="s">
        <v>817</v>
      </c>
      <c r="T174" s="2">
        <v>1205</v>
      </c>
      <c r="U174" s="2" t="s">
        <v>770</v>
      </c>
      <c r="V174" s="2" t="s">
        <v>317</v>
      </c>
      <c r="W174" s="2">
        <v>1000</v>
      </c>
    </row>
    <row r="175" spans="1:23">
      <c r="A175" s="2" t="s">
        <v>1408</v>
      </c>
      <c r="B175" s="2">
        <v>2012</v>
      </c>
      <c r="C175" s="2">
        <v>11</v>
      </c>
      <c r="D175" s="2">
        <v>134652568</v>
      </c>
      <c r="E175" s="2">
        <v>5030000</v>
      </c>
      <c r="F175" s="2">
        <v>385</v>
      </c>
      <c r="G175" s="2">
        <v>0</v>
      </c>
      <c r="H175" s="2">
        <v>610002</v>
      </c>
      <c r="I175" s="2" t="s">
        <v>188</v>
      </c>
      <c r="J175" s="69">
        <v>338.15</v>
      </c>
      <c r="L175" s="2">
        <v>4808694</v>
      </c>
      <c r="P175" s="2">
        <v>26056339</v>
      </c>
      <c r="R175" s="2">
        <v>26056339</v>
      </c>
      <c r="S175" s="2" t="s">
        <v>817</v>
      </c>
      <c r="T175" s="2">
        <v>1205</v>
      </c>
      <c r="U175" s="2" t="s">
        <v>770</v>
      </c>
      <c r="V175" s="2" t="s">
        <v>317</v>
      </c>
      <c r="W175" s="2">
        <v>1000</v>
      </c>
    </row>
    <row r="176" spans="1:23">
      <c r="A176" s="2" t="s">
        <v>1408</v>
      </c>
      <c r="B176" s="2">
        <v>2012</v>
      </c>
      <c r="C176" s="2">
        <v>11</v>
      </c>
      <c r="D176" s="2">
        <v>134652569</v>
      </c>
      <c r="E176" s="2">
        <v>5030000</v>
      </c>
      <c r="F176" s="2">
        <v>385</v>
      </c>
      <c r="G176" s="2">
        <v>0</v>
      </c>
      <c r="H176" s="2">
        <v>610002</v>
      </c>
      <c r="I176" s="2" t="s">
        <v>188</v>
      </c>
      <c r="J176" s="69">
        <v>135.26</v>
      </c>
      <c r="L176" s="2">
        <v>4808694</v>
      </c>
      <c r="P176" s="2">
        <v>26056339</v>
      </c>
      <c r="R176" s="2">
        <v>26056339</v>
      </c>
      <c r="S176" s="2" t="s">
        <v>817</v>
      </c>
      <c r="T176" s="2">
        <v>1205</v>
      </c>
      <c r="U176" s="2" t="s">
        <v>770</v>
      </c>
      <c r="V176" s="2" t="s">
        <v>317</v>
      </c>
      <c r="W176" s="2">
        <v>1000</v>
      </c>
    </row>
    <row r="177" spans="1:23">
      <c r="A177" s="2" t="s">
        <v>1408</v>
      </c>
      <c r="B177" s="2">
        <v>2012</v>
      </c>
      <c r="C177" s="2">
        <v>11</v>
      </c>
      <c r="D177" s="2">
        <v>134652684</v>
      </c>
      <c r="E177" s="2">
        <v>5030000</v>
      </c>
      <c r="F177" s="2">
        <v>385</v>
      </c>
      <c r="G177" s="2">
        <v>0</v>
      </c>
      <c r="H177" s="2">
        <v>610002</v>
      </c>
      <c r="I177" s="2" t="s">
        <v>188</v>
      </c>
      <c r="J177" s="69">
        <v>676.3</v>
      </c>
      <c r="L177" s="2">
        <v>4808694</v>
      </c>
      <c r="P177" s="2">
        <v>26056339</v>
      </c>
      <c r="R177" s="2">
        <v>26056339</v>
      </c>
      <c r="S177" s="2" t="s">
        <v>817</v>
      </c>
      <c r="T177" s="2">
        <v>1205</v>
      </c>
      <c r="U177" s="2" t="s">
        <v>770</v>
      </c>
      <c r="V177" s="2" t="s">
        <v>317</v>
      </c>
      <c r="W177" s="2">
        <v>1000</v>
      </c>
    </row>
    <row r="178" spans="1:23">
      <c r="A178" s="2" t="s">
        <v>1408</v>
      </c>
      <c r="B178" s="2">
        <v>2012</v>
      </c>
      <c r="C178" s="2">
        <v>11</v>
      </c>
      <c r="D178" s="2">
        <v>134652685</v>
      </c>
      <c r="E178" s="2">
        <v>5030000</v>
      </c>
      <c r="F178" s="2">
        <v>385</v>
      </c>
      <c r="G178" s="2">
        <v>0</v>
      </c>
      <c r="H178" s="2">
        <v>610002</v>
      </c>
      <c r="I178" s="2" t="s">
        <v>188</v>
      </c>
      <c r="J178" s="69">
        <v>338.15</v>
      </c>
      <c r="L178" s="2">
        <v>4808694</v>
      </c>
      <c r="P178" s="2">
        <v>26056339</v>
      </c>
      <c r="R178" s="2">
        <v>26056339</v>
      </c>
      <c r="S178" s="2" t="s">
        <v>817</v>
      </c>
      <c r="T178" s="2">
        <v>1205</v>
      </c>
      <c r="U178" s="2" t="s">
        <v>770</v>
      </c>
      <c r="V178" s="2" t="s">
        <v>317</v>
      </c>
      <c r="W178" s="2">
        <v>1000</v>
      </c>
    </row>
    <row r="179" spans="1:23">
      <c r="A179" s="2" t="s">
        <v>1408</v>
      </c>
      <c r="B179" s="2">
        <v>2012</v>
      </c>
      <c r="C179" s="2">
        <v>11</v>
      </c>
      <c r="D179" s="2">
        <v>134652686</v>
      </c>
      <c r="E179" s="2">
        <v>5030000</v>
      </c>
      <c r="F179" s="2">
        <v>385</v>
      </c>
      <c r="G179" s="2">
        <v>0</v>
      </c>
      <c r="H179" s="2">
        <v>610002</v>
      </c>
      <c r="I179" s="2" t="s">
        <v>188</v>
      </c>
      <c r="J179" s="69">
        <v>405.78</v>
      </c>
      <c r="L179" s="2">
        <v>4808694</v>
      </c>
      <c r="P179" s="2">
        <v>26056339</v>
      </c>
      <c r="R179" s="2">
        <v>26056339</v>
      </c>
      <c r="S179" s="2" t="s">
        <v>817</v>
      </c>
      <c r="T179" s="2">
        <v>1205</v>
      </c>
      <c r="U179" s="2" t="s">
        <v>770</v>
      </c>
      <c r="V179" s="2" t="s">
        <v>317</v>
      </c>
      <c r="W179" s="2">
        <v>1000</v>
      </c>
    </row>
    <row r="180" spans="1:23">
      <c r="A180" s="2" t="s">
        <v>1408</v>
      </c>
      <c r="B180" s="2">
        <v>2012</v>
      </c>
      <c r="C180" s="2">
        <v>10</v>
      </c>
      <c r="D180" s="2">
        <v>133821947</v>
      </c>
      <c r="E180" s="2">
        <v>5030000</v>
      </c>
      <c r="F180" s="2">
        <v>385</v>
      </c>
      <c r="G180" s="2">
        <v>0</v>
      </c>
      <c r="H180" s="2">
        <v>530142</v>
      </c>
      <c r="I180" s="2" t="s">
        <v>181</v>
      </c>
      <c r="J180" s="69">
        <v>1251.43</v>
      </c>
      <c r="K180" s="2" t="s">
        <v>818</v>
      </c>
      <c r="L180" s="2">
        <v>5601937676</v>
      </c>
      <c r="M180" s="2">
        <v>125418</v>
      </c>
      <c r="N180" s="2" t="s">
        <v>819</v>
      </c>
      <c r="P180" s="2">
        <v>26058180</v>
      </c>
      <c r="R180" s="2">
        <v>26058180</v>
      </c>
      <c r="S180" s="2" t="s">
        <v>820</v>
      </c>
      <c r="T180" s="2">
        <v>1205</v>
      </c>
      <c r="U180" s="2" t="s">
        <v>770</v>
      </c>
      <c r="V180" s="2" t="s">
        <v>317</v>
      </c>
      <c r="W180" s="2">
        <v>1000</v>
      </c>
    </row>
    <row r="181" spans="1:23">
      <c r="A181" s="2" t="s">
        <v>1408</v>
      </c>
      <c r="B181" s="2">
        <v>2012</v>
      </c>
      <c r="C181" s="2">
        <v>10</v>
      </c>
      <c r="D181" s="2">
        <v>133761936</v>
      </c>
      <c r="E181" s="2">
        <v>5030000</v>
      </c>
      <c r="F181" s="2">
        <v>385</v>
      </c>
      <c r="G181" s="2">
        <v>0</v>
      </c>
      <c r="H181" s="2">
        <v>610002</v>
      </c>
      <c r="I181" s="2" t="s">
        <v>188</v>
      </c>
      <c r="J181" s="69">
        <v>202.89</v>
      </c>
      <c r="L181" s="2">
        <v>4794453</v>
      </c>
      <c r="P181" s="2">
        <v>26059146</v>
      </c>
      <c r="R181" s="2">
        <v>26059146</v>
      </c>
      <c r="S181" s="2" t="s">
        <v>821</v>
      </c>
      <c r="T181" s="2">
        <v>1205</v>
      </c>
      <c r="U181" s="2" t="s">
        <v>770</v>
      </c>
      <c r="V181" s="2" t="s">
        <v>317</v>
      </c>
      <c r="W181" s="2">
        <v>1000</v>
      </c>
    </row>
    <row r="182" spans="1:23">
      <c r="A182" s="2" t="s">
        <v>1408</v>
      </c>
      <c r="B182" s="2">
        <v>2012</v>
      </c>
      <c r="C182" s="2">
        <v>10</v>
      </c>
      <c r="D182" s="2">
        <v>133761937</v>
      </c>
      <c r="E182" s="2">
        <v>5030000</v>
      </c>
      <c r="F182" s="2">
        <v>385</v>
      </c>
      <c r="G182" s="2">
        <v>0</v>
      </c>
      <c r="H182" s="2">
        <v>610002</v>
      </c>
      <c r="I182" s="2" t="s">
        <v>188</v>
      </c>
      <c r="J182" s="69">
        <v>270.52</v>
      </c>
      <c r="L182" s="2">
        <v>4794453</v>
      </c>
      <c r="P182" s="2">
        <v>26059146</v>
      </c>
      <c r="R182" s="2">
        <v>26059146</v>
      </c>
      <c r="S182" s="2" t="s">
        <v>821</v>
      </c>
      <c r="T182" s="2">
        <v>1205</v>
      </c>
      <c r="U182" s="2" t="s">
        <v>770</v>
      </c>
      <c r="V182" s="2" t="s">
        <v>317</v>
      </c>
      <c r="W182" s="2">
        <v>1000</v>
      </c>
    </row>
    <row r="183" spans="1:23">
      <c r="A183" s="2" t="s">
        <v>1408</v>
      </c>
      <c r="B183" s="2">
        <v>2012</v>
      </c>
      <c r="C183" s="2">
        <v>10</v>
      </c>
      <c r="D183" s="2">
        <v>133892082</v>
      </c>
      <c r="E183" s="2">
        <v>5030000</v>
      </c>
      <c r="F183" s="2">
        <v>385</v>
      </c>
      <c r="G183" s="2">
        <v>0</v>
      </c>
      <c r="H183" s="2">
        <v>610002</v>
      </c>
      <c r="I183" s="2" t="s">
        <v>188</v>
      </c>
      <c r="J183" s="69">
        <v>202.89</v>
      </c>
      <c r="L183" s="2">
        <v>4794454</v>
      </c>
      <c r="P183" s="2">
        <v>26059146</v>
      </c>
      <c r="R183" s="2">
        <v>26059146</v>
      </c>
      <c r="S183" s="2" t="s">
        <v>821</v>
      </c>
      <c r="T183" s="2">
        <v>1205</v>
      </c>
      <c r="U183" s="2" t="s">
        <v>770</v>
      </c>
      <c r="V183" s="2" t="s">
        <v>317</v>
      </c>
      <c r="W183" s="2">
        <v>1000</v>
      </c>
    </row>
    <row r="184" spans="1:23">
      <c r="A184" s="2" t="s">
        <v>1408</v>
      </c>
      <c r="B184" s="2">
        <v>2012</v>
      </c>
      <c r="C184" s="2">
        <v>10</v>
      </c>
      <c r="D184" s="2">
        <v>133892083</v>
      </c>
      <c r="E184" s="2">
        <v>5030000</v>
      </c>
      <c r="F184" s="2">
        <v>385</v>
      </c>
      <c r="G184" s="2">
        <v>0</v>
      </c>
      <c r="H184" s="2">
        <v>610002</v>
      </c>
      <c r="I184" s="2" t="s">
        <v>188</v>
      </c>
      <c r="J184" s="69">
        <v>67.63</v>
      </c>
      <c r="L184" s="2">
        <v>4794454</v>
      </c>
      <c r="P184" s="2">
        <v>26059146</v>
      </c>
      <c r="R184" s="2">
        <v>26059146</v>
      </c>
      <c r="S184" s="2" t="s">
        <v>821</v>
      </c>
      <c r="T184" s="2">
        <v>1205</v>
      </c>
      <c r="U184" s="2" t="s">
        <v>770</v>
      </c>
      <c r="V184" s="2" t="s">
        <v>317</v>
      </c>
      <c r="W184" s="2">
        <v>1000</v>
      </c>
    </row>
    <row r="185" spans="1:23">
      <c r="A185" s="2" t="s">
        <v>1408</v>
      </c>
      <c r="B185" s="2">
        <v>2012</v>
      </c>
      <c r="C185" s="2">
        <v>10</v>
      </c>
      <c r="D185" s="2">
        <v>133895580</v>
      </c>
      <c r="E185" s="2">
        <v>5030000</v>
      </c>
      <c r="F185" s="2">
        <v>385</v>
      </c>
      <c r="G185" s="2">
        <v>0</v>
      </c>
      <c r="H185" s="2">
        <v>610002</v>
      </c>
      <c r="I185" s="2" t="s">
        <v>188</v>
      </c>
      <c r="J185" s="69">
        <v>135.26</v>
      </c>
      <c r="L185" s="2">
        <v>4794454</v>
      </c>
      <c r="P185" s="2">
        <v>26059146</v>
      </c>
      <c r="R185" s="2">
        <v>26059146</v>
      </c>
      <c r="S185" s="2" t="s">
        <v>821</v>
      </c>
      <c r="T185" s="2">
        <v>1205</v>
      </c>
      <c r="U185" s="2" t="s">
        <v>770</v>
      </c>
      <c r="V185" s="2" t="s">
        <v>317</v>
      </c>
      <c r="W185" s="2">
        <v>1000</v>
      </c>
    </row>
    <row r="186" spans="1:23">
      <c r="A186" s="2" t="s">
        <v>1408</v>
      </c>
      <c r="B186" s="2">
        <v>2012</v>
      </c>
      <c r="C186" s="2">
        <v>10</v>
      </c>
      <c r="D186" s="2">
        <v>133895581</v>
      </c>
      <c r="E186" s="2">
        <v>5030000</v>
      </c>
      <c r="F186" s="2">
        <v>385</v>
      </c>
      <c r="G186" s="2">
        <v>0</v>
      </c>
      <c r="H186" s="2">
        <v>610002</v>
      </c>
      <c r="I186" s="2" t="s">
        <v>188</v>
      </c>
      <c r="J186" s="69">
        <v>67.63</v>
      </c>
      <c r="L186" s="2">
        <v>4794454</v>
      </c>
      <c r="P186" s="2">
        <v>26059146</v>
      </c>
      <c r="R186" s="2">
        <v>26059146</v>
      </c>
      <c r="S186" s="2" t="s">
        <v>821</v>
      </c>
      <c r="T186" s="2">
        <v>1205</v>
      </c>
      <c r="U186" s="2" t="s">
        <v>770</v>
      </c>
      <c r="V186" s="2" t="s">
        <v>317</v>
      </c>
      <c r="W186" s="2">
        <v>1000</v>
      </c>
    </row>
    <row r="187" spans="1:23">
      <c r="A187" s="2" t="s">
        <v>1408</v>
      </c>
      <c r="B187" s="2">
        <v>2012</v>
      </c>
      <c r="C187" s="2">
        <v>10</v>
      </c>
      <c r="D187" s="2">
        <v>133932164</v>
      </c>
      <c r="E187" s="2">
        <v>5030000</v>
      </c>
      <c r="F187" s="2">
        <v>385</v>
      </c>
      <c r="G187" s="2">
        <v>0</v>
      </c>
      <c r="H187" s="2">
        <v>500312</v>
      </c>
      <c r="I187" s="2" t="s">
        <v>210</v>
      </c>
      <c r="J187" s="69">
        <v>52.26</v>
      </c>
      <c r="K187" s="2" t="s">
        <v>469</v>
      </c>
      <c r="L187" s="2">
        <v>166894</v>
      </c>
      <c r="P187" s="2">
        <v>26059146</v>
      </c>
      <c r="R187" s="2">
        <v>26059146</v>
      </c>
      <c r="S187" s="2" t="s">
        <v>821</v>
      </c>
      <c r="T187" s="2">
        <v>1205</v>
      </c>
      <c r="U187" s="2" t="s">
        <v>770</v>
      </c>
      <c r="V187" s="2" t="s">
        <v>317</v>
      </c>
      <c r="W187" s="2">
        <v>1000</v>
      </c>
    </row>
    <row r="188" spans="1:23">
      <c r="A188" s="2" t="s">
        <v>1408</v>
      </c>
      <c r="B188" s="2">
        <v>2012</v>
      </c>
      <c r="C188" s="2">
        <v>11</v>
      </c>
      <c r="D188" s="2">
        <v>133932171</v>
      </c>
      <c r="E188" s="2">
        <v>5030000</v>
      </c>
      <c r="F188" s="2">
        <v>385</v>
      </c>
      <c r="G188" s="2">
        <v>0</v>
      </c>
      <c r="H188" s="2">
        <v>500312</v>
      </c>
      <c r="I188" s="2" t="s">
        <v>210</v>
      </c>
      <c r="J188" s="69">
        <v>-52.26</v>
      </c>
      <c r="K188" s="2" t="s">
        <v>469</v>
      </c>
      <c r="L188" s="2">
        <v>166896</v>
      </c>
      <c r="P188" s="2">
        <v>26059146</v>
      </c>
      <c r="R188" s="2">
        <v>26059146</v>
      </c>
      <c r="S188" s="2" t="s">
        <v>821</v>
      </c>
      <c r="T188" s="2">
        <v>1205</v>
      </c>
      <c r="U188" s="2" t="s">
        <v>770</v>
      </c>
      <c r="V188" s="2" t="s">
        <v>317</v>
      </c>
      <c r="W188" s="2">
        <v>1000</v>
      </c>
    </row>
    <row r="189" spans="1:23">
      <c r="A189" s="2" t="s">
        <v>1408</v>
      </c>
      <c r="B189" s="2">
        <v>2012</v>
      </c>
      <c r="C189" s="2">
        <v>11</v>
      </c>
      <c r="D189" s="2">
        <v>133932176</v>
      </c>
      <c r="E189" s="2">
        <v>5030000</v>
      </c>
      <c r="F189" s="2">
        <v>385</v>
      </c>
      <c r="G189" s="2">
        <v>0</v>
      </c>
      <c r="H189" s="2">
        <v>500312</v>
      </c>
      <c r="I189" s="2" t="s">
        <v>210</v>
      </c>
      <c r="J189" s="69">
        <v>40.200000000000003</v>
      </c>
      <c r="K189" s="2" t="s">
        <v>469</v>
      </c>
      <c r="L189" s="2">
        <v>166897</v>
      </c>
      <c r="P189" s="2">
        <v>26059146</v>
      </c>
      <c r="R189" s="2">
        <v>26059146</v>
      </c>
      <c r="S189" s="2" t="s">
        <v>821</v>
      </c>
      <c r="T189" s="2">
        <v>1205</v>
      </c>
      <c r="U189" s="2" t="s">
        <v>770</v>
      </c>
      <c r="V189" s="2" t="s">
        <v>317</v>
      </c>
      <c r="W189" s="2">
        <v>1000</v>
      </c>
    </row>
    <row r="190" spans="1:23">
      <c r="A190" s="2" t="s">
        <v>1408</v>
      </c>
      <c r="B190" s="2">
        <v>2012</v>
      </c>
      <c r="C190" s="2">
        <v>11</v>
      </c>
      <c r="D190" s="2">
        <v>134415750</v>
      </c>
      <c r="E190" s="2">
        <v>5030000</v>
      </c>
      <c r="F190" s="2">
        <v>385</v>
      </c>
      <c r="G190" s="2">
        <v>0</v>
      </c>
      <c r="H190" s="2">
        <v>610002</v>
      </c>
      <c r="I190" s="2" t="s">
        <v>188</v>
      </c>
      <c r="J190" s="69">
        <v>135.26</v>
      </c>
      <c r="L190" s="2">
        <v>4794453</v>
      </c>
      <c r="P190" s="2">
        <v>26059146</v>
      </c>
      <c r="R190" s="2">
        <v>26059146</v>
      </c>
      <c r="S190" s="2" t="s">
        <v>821</v>
      </c>
      <c r="T190" s="2">
        <v>1205</v>
      </c>
      <c r="U190" s="2" t="s">
        <v>770</v>
      </c>
      <c r="V190" s="2" t="s">
        <v>317</v>
      </c>
      <c r="W190" s="2">
        <v>1000</v>
      </c>
    </row>
    <row r="191" spans="1:23">
      <c r="A191" s="2" t="s">
        <v>1408</v>
      </c>
      <c r="B191" s="2">
        <v>2012</v>
      </c>
      <c r="C191" s="2">
        <v>11</v>
      </c>
      <c r="D191" s="2">
        <v>134416225</v>
      </c>
      <c r="E191" s="2">
        <v>5030000</v>
      </c>
      <c r="F191" s="2">
        <v>385</v>
      </c>
      <c r="G191" s="2">
        <v>0</v>
      </c>
      <c r="H191" s="2">
        <v>610002</v>
      </c>
      <c r="I191" s="2" t="s">
        <v>188</v>
      </c>
      <c r="J191" s="69">
        <v>202.89</v>
      </c>
      <c r="L191" s="2">
        <v>4801553</v>
      </c>
      <c r="P191" s="2">
        <v>26061027</v>
      </c>
      <c r="R191" s="2">
        <v>26061027</v>
      </c>
      <c r="S191" s="2" t="s">
        <v>822</v>
      </c>
      <c r="T191" s="2">
        <v>1205</v>
      </c>
      <c r="U191" s="2" t="s">
        <v>770</v>
      </c>
      <c r="V191" s="2" t="s">
        <v>317</v>
      </c>
      <c r="W191" s="2">
        <v>1000</v>
      </c>
    </row>
    <row r="192" spans="1:23">
      <c r="A192" s="2" t="s">
        <v>1408</v>
      </c>
      <c r="B192" s="2">
        <v>2012</v>
      </c>
      <c r="C192" s="2">
        <v>11</v>
      </c>
      <c r="D192" s="2">
        <v>134361819</v>
      </c>
      <c r="E192" s="2">
        <v>5030000</v>
      </c>
      <c r="F192" s="2">
        <v>385</v>
      </c>
      <c r="G192" s="2">
        <v>0</v>
      </c>
      <c r="H192" s="2">
        <v>610002</v>
      </c>
      <c r="I192" s="2" t="s">
        <v>188</v>
      </c>
      <c r="J192" s="69">
        <v>338.15</v>
      </c>
      <c r="L192" s="2">
        <v>4812630</v>
      </c>
      <c r="P192" s="2">
        <v>26063600</v>
      </c>
      <c r="R192" s="2">
        <v>26063600</v>
      </c>
      <c r="S192" s="2" t="s">
        <v>823</v>
      </c>
      <c r="T192" s="2">
        <v>1205</v>
      </c>
      <c r="U192" s="2" t="s">
        <v>770</v>
      </c>
      <c r="V192" s="2" t="s">
        <v>317</v>
      </c>
      <c r="W192" s="2">
        <v>1000</v>
      </c>
    </row>
    <row r="193" spans="1:23">
      <c r="A193" s="2" t="s">
        <v>1408</v>
      </c>
      <c r="B193" s="2">
        <v>2012</v>
      </c>
      <c r="C193" s="2">
        <v>11</v>
      </c>
      <c r="D193" s="2">
        <v>134652692</v>
      </c>
      <c r="E193" s="2">
        <v>5030000</v>
      </c>
      <c r="F193" s="2">
        <v>381</v>
      </c>
      <c r="G193" s="2">
        <v>0</v>
      </c>
      <c r="H193" s="2">
        <v>610002</v>
      </c>
      <c r="I193" s="2" t="s">
        <v>188</v>
      </c>
      <c r="J193" s="69">
        <v>135.26</v>
      </c>
      <c r="L193" s="2">
        <v>4818265</v>
      </c>
      <c r="P193" s="2">
        <v>26065154</v>
      </c>
      <c r="R193" s="2">
        <v>26065154</v>
      </c>
      <c r="S193" s="2" t="s">
        <v>824</v>
      </c>
      <c r="T193" s="2">
        <v>1205</v>
      </c>
      <c r="U193" s="2" t="s">
        <v>770</v>
      </c>
      <c r="V193" s="2" t="s">
        <v>317</v>
      </c>
      <c r="W193" s="2">
        <v>1000</v>
      </c>
    </row>
    <row r="194" spans="1:23">
      <c r="A194" s="2" t="s">
        <v>1408</v>
      </c>
      <c r="B194" s="2">
        <v>2012</v>
      </c>
      <c r="C194" s="2">
        <v>11</v>
      </c>
      <c r="D194" s="2">
        <v>134652586</v>
      </c>
      <c r="E194" s="2">
        <v>5030000</v>
      </c>
      <c r="F194" s="2">
        <v>381</v>
      </c>
      <c r="G194" s="2">
        <v>0</v>
      </c>
      <c r="H194" s="2">
        <v>610002</v>
      </c>
      <c r="I194" s="2" t="s">
        <v>188</v>
      </c>
      <c r="J194" s="69">
        <v>270.52</v>
      </c>
      <c r="L194" s="2">
        <v>4828158</v>
      </c>
      <c r="P194" s="2">
        <v>26067503</v>
      </c>
      <c r="R194" s="2">
        <v>26067503</v>
      </c>
      <c r="S194" s="2" t="s">
        <v>825</v>
      </c>
      <c r="T194" s="2">
        <v>1205</v>
      </c>
      <c r="U194" s="2" t="s">
        <v>770</v>
      </c>
      <c r="V194" s="2" t="s">
        <v>317</v>
      </c>
      <c r="W194" s="2">
        <v>1000</v>
      </c>
    </row>
    <row r="195" spans="1:23">
      <c r="A195" s="2" t="s">
        <v>1408</v>
      </c>
      <c r="B195" s="2">
        <v>2012</v>
      </c>
      <c r="C195" s="2">
        <v>11</v>
      </c>
      <c r="D195" s="2">
        <v>134652694</v>
      </c>
      <c r="E195" s="2">
        <v>5030000</v>
      </c>
      <c r="F195" s="2">
        <v>381</v>
      </c>
      <c r="G195" s="2">
        <v>0</v>
      </c>
      <c r="H195" s="2">
        <v>610002</v>
      </c>
      <c r="I195" s="2" t="s">
        <v>188</v>
      </c>
      <c r="J195" s="69">
        <v>67.63</v>
      </c>
      <c r="L195" s="2">
        <v>4828158</v>
      </c>
      <c r="P195" s="2">
        <v>26067503</v>
      </c>
      <c r="R195" s="2">
        <v>26067503</v>
      </c>
      <c r="S195" s="2" t="s">
        <v>825</v>
      </c>
      <c r="T195" s="2">
        <v>1205</v>
      </c>
      <c r="U195" s="2" t="s">
        <v>770</v>
      </c>
      <c r="V195" s="2" t="s">
        <v>317</v>
      </c>
      <c r="W195" s="2">
        <v>1000</v>
      </c>
    </row>
    <row r="196" spans="1:23">
      <c r="A196" s="2" t="s">
        <v>1408</v>
      </c>
      <c r="B196" s="2">
        <v>2012</v>
      </c>
      <c r="C196" s="2">
        <v>11</v>
      </c>
      <c r="D196" s="2">
        <v>134652588</v>
      </c>
      <c r="E196" s="2">
        <v>5030000</v>
      </c>
      <c r="F196" s="2">
        <v>385</v>
      </c>
      <c r="G196" s="2">
        <v>0</v>
      </c>
      <c r="H196" s="2">
        <v>610002</v>
      </c>
      <c r="I196" s="2" t="s">
        <v>188</v>
      </c>
      <c r="J196" s="69">
        <v>338.15</v>
      </c>
      <c r="L196" s="2">
        <v>4829802</v>
      </c>
      <c r="P196" s="2">
        <v>26067832</v>
      </c>
      <c r="R196" s="2">
        <v>26067832</v>
      </c>
      <c r="S196" s="2" t="s">
        <v>826</v>
      </c>
      <c r="T196" s="2">
        <v>1205</v>
      </c>
      <c r="U196" s="2" t="s">
        <v>770</v>
      </c>
      <c r="V196" s="2" t="s">
        <v>317</v>
      </c>
      <c r="W196" s="2">
        <v>1000</v>
      </c>
    </row>
    <row r="197" spans="1:23">
      <c r="A197" s="2" t="s">
        <v>1407</v>
      </c>
      <c r="B197" s="2">
        <v>2012</v>
      </c>
      <c r="C197" s="2">
        <v>10</v>
      </c>
      <c r="D197" s="2">
        <v>133946611</v>
      </c>
      <c r="E197" s="2">
        <v>5030000</v>
      </c>
      <c r="F197" s="2">
        <v>380</v>
      </c>
      <c r="G197" s="2">
        <v>0</v>
      </c>
      <c r="H197" s="2">
        <v>515900</v>
      </c>
      <c r="I197" s="2" t="s">
        <v>827</v>
      </c>
      <c r="J197" s="69">
        <v>-68085.33</v>
      </c>
      <c r="K197" s="2" t="s">
        <v>828</v>
      </c>
      <c r="L197" s="2">
        <v>455</v>
      </c>
      <c r="Q197" s="2">
        <v>10612</v>
      </c>
      <c r="R197" s="2">
        <v>10612</v>
      </c>
      <c r="S197" s="2" t="s">
        <v>829</v>
      </c>
      <c r="T197" s="2">
        <v>1205</v>
      </c>
      <c r="U197" s="2" t="s">
        <v>770</v>
      </c>
      <c r="V197" s="2" t="s">
        <v>317</v>
      </c>
      <c r="W197" s="2">
        <v>1000</v>
      </c>
    </row>
    <row r="198" spans="1:23">
      <c r="A198" s="2" t="s">
        <v>1407</v>
      </c>
      <c r="B198" s="2">
        <v>2012</v>
      </c>
      <c r="C198" s="2">
        <v>10</v>
      </c>
      <c r="D198" s="2">
        <v>133946611</v>
      </c>
      <c r="E198" s="2">
        <v>5030000</v>
      </c>
      <c r="F198" s="2">
        <v>380</v>
      </c>
      <c r="G198" s="2">
        <v>0</v>
      </c>
      <c r="H198" s="2">
        <v>515900</v>
      </c>
      <c r="I198" s="2" t="s">
        <v>827</v>
      </c>
      <c r="J198" s="69">
        <v>83532.66</v>
      </c>
      <c r="K198" s="2" t="s">
        <v>828</v>
      </c>
      <c r="L198" s="2">
        <v>455</v>
      </c>
      <c r="Q198" s="2">
        <v>10612</v>
      </c>
      <c r="R198" s="2">
        <v>10612</v>
      </c>
      <c r="S198" s="2" t="s">
        <v>829</v>
      </c>
      <c r="T198" s="2">
        <v>1205</v>
      </c>
      <c r="U198" s="2" t="s">
        <v>770</v>
      </c>
      <c r="V198" s="2" t="s">
        <v>317</v>
      </c>
      <c r="W198" s="2">
        <v>1000</v>
      </c>
    </row>
    <row r="199" spans="1:23">
      <c r="A199" s="2" t="s">
        <v>1407</v>
      </c>
      <c r="B199" s="2">
        <v>2012</v>
      </c>
      <c r="C199" s="2">
        <v>11</v>
      </c>
      <c r="D199" s="2">
        <v>134713254</v>
      </c>
      <c r="E199" s="2">
        <v>5030000</v>
      </c>
      <c r="F199" s="2">
        <v>380</v>
      </c>
      <c r="G199" s="2">
        <v>0</v>
      </c>
      <c r="H199" s="2">
        <v>515900</v>
      </c>
      <c r="I199" s="2" t="s">
        <v>827</v>
      </c>
      <c r="J199" s="69">
        <v>-68085.33</v>
      </c>
      <c r="K199" s="2" t="s">
        <v>830</v>
      </c>
      <c r="L199" s="2">
        <v>505</v>
      </c>
      <c r="Q199" s="2">
        <v>10612</v>
      </c>
      <c r="R199" s="2">
        <v>10612</v>
      </c>
      <c r="S199" s="2" t="s">
        <v>829</v>
      </c>
      <c r="T199" s="2">
        <v>1205</v>
      </c>
      <c r="U199" s="2" t="s">
        <v>770</v>
      </c>
      <c r="V199" s="2" t="s">
        <v>317</v>
      </c>
      <c r="W199" s="2">
        <v>1000</v>
      </c>
    </row>
    <row r="200" spans="1:23">
      <c r="A200" s="2" t="s">
        <v>1407</v>
      </c>
      <c r="B200" s="2">
        <v>2012</v>
      </c>
      <c r="C200" s="2">
        <v>11</v>
      </c>
      <c r="D200" s="2">
        <v>134713254</v>
      </c>
      <c r="E200" s="2">
        <v>5030000</v>
      </c>
      <c r="F200" s="2">
        <v>380</v>
      </c>
      <c r="G200" s="2">
        <v>0</v>
      </c>
      <c r="H200" s="2">
        <v>515900</v>
      </c>
      <c r="I200" s="2" t="s">
        <v>827</v>
      </c>
      <c r="J200" s="69">
        <v>83532.66</v>
      </c>
      <c r="K200" s="2" t="s">
        <v>830</v>
      </c>
      <c r="L200" s="2">
        <v>505</v>
      </c>
      <c r="Q200" s="2">
        <v>10612</v>
      </c>
      <c r="R200" s="2">
        <v>10612</v>
      </c>
      <c r="S200" s="2" t="s">
        <v>829</v>
      </c>
      <c r="T200" s="2">
        <v>1205</v>
      </c>
      <c r="U200" s="2" t="s">
        <v>770</v>
      </c>
      <c r="V200" s="2" t="s">
        <v>317</v>
      </c>
      <c r="W200" s="2">
        <v>1000</v>
      </c>
    </row>
    <row r="201" spans="1:23">
      <c r="A201" s="2" t="s">
        <v>1407</v>
      </c>
      <c r="B201" s="2">
        <v>2012</v>
      </c>
      <c r="C201" s="2">
        <v>10</v>
      </c>
      <c r="D201" s="2">
        <v>134046424</v>
      </c>
      <c r="E201" s="2">
        <v>5030000</v>
      </c>
      <c r="F201" s="2">
        <v>381</v>
      </c>
      <c r="G201" s="2">
        <v>0</v>
      </c>
      <c r="H201" s="2">
        <v>515900</v>
      </c>
      <c r="I201" s="2" t="s">
        <v>827</v>
      </c>
      <c r="J201" s="69">
        <v>17571.54</v>
      </c>
      <c r="K201" s="2" t="s">
        <v>831</v>
      </c>
      <c r="L201" s="2">
        <v>121929808</v>
      </c>
      <c r="Q201" s="2">
        <v>10614</v>
      </c>
      <c r="R201" s="2">
        <v>10614</v>
      </c>
      <c r="S201" s="2" t="s">
        <v>832</v>
      </c>
      <c r="T201" s="2">
        <v>1205</v>
      </c>
      <c r="U201" s="2" t="s">
        <v>770</v>
      </c>
      <c r="V201" s="2" t="s">
        <v>317</v>
      </c>
      <c r="W201" s="2">
        <v>1000</v>
      </c>
    </row>
    <row r="202" spans="1:23">
      <c r="A202" s="2" t="s">
        <v>1407</v>
      </c>
      <c r="B202" s="2">
        <v>2012</v>
      </c>
      <c r="C202" s="2">
        <v>10</v>
      </c>
      <c r="D202" s="2">
        <v>134111967</v>
      </c>
      <c r="E202" s="2">
        <v>5030000</v>
      </c>
      <c r="F202" s="2">
        <v>381</v>
      </c>
      <c r="G202" s="2">
        <v>0</v>
      </c>
      <c r="H202" s="2">
        <v>515900</v>
      </c>
      <c r="I202" s="2" t="s">
        <v>827</v>
      </c>
      <c r="J202" s="69">
        <v>259629.68</v>
      </c>
      <c r="K202" s="2" t="s">
        <v>833</v>
      </c>
      <c r="L202" s="2">
        <v>121953651</v>
      </c>
      <c r="Q202" s="2">
        <v>10614</v>
      </c>
      <c r="R202" s="2">
        <v>10614</v>
      </c>
      <c r="S202" s="2" t="s">
        <v>832</v>
      </c>
      <c r="T202" s="2">
        <v>1205</v>
      </c>
      <c r="U202" s="2" t="s">
        <v>770</v>
      </c>
      <c r="V202" s="2" t="s">
        <v>317</v>
      </c>
      <c r="W202" s="2">
        <v>1000</v>
      </c>
    </row>
    <row r="203" spans="1:23">
      <c r="A203" s="2" t="s">
        <v>1407</v>
      </c>
      <c r="B203" s="2">
        <v>2012</v>
      </c>
      <c r="C203" s="2">
        <v>11</v>
      </c>
      <c r="D203" s="2">
        <v>134767598</v>
      </c>
      <c r="E203" s="2">
        <v>5030000</v>
      </c>
      <c r="F203" s="2">
        <v>381</v>
      </c>
      <c r="G203" s="2">
        <v>0</v>
      </c>
      <c r="H203" s="2">
        <v>515900</v>
      </c>
      <c r="I203" s="2" t="s">
        <v>827</v>
      </c>
      <c r="J203" s="69">
        <v>17685.91</v>
      </c>
      <c r="K203" s="2" t="s">
        <v>831</v>
      </c>
      <c r="L203" s="2">
        <v>122021982</v>
      </c>
      <c r="Q203" s="2">
        <v>10614</v>
      </c>
      <c r="R203" s="2">
        <v>10614</v>
      </c>
      <c r="S203" s="2" t="s">
        <v>832</v>
      </c>
      <c r="T203" s="2">
        <v>1205</v>
      </c>
      <c r="U203" s="2" t="s">
        <v>770</v>
      </c>
      <c r="V203" s="2" t="s">
        <v>317</v>
      </c>
      <c r="W203" s="2">
        <v>1000</v>
      </c>
    </row>
    <row r="204" spans="1:23">
      <c r="A204" s="2" t="s">
        <v>1407</v>
      </c>
      <c r="B204" s="2">
        <v>2012</v>
      </c>
      <c r="C204" s="2">
        <v>11</v>
      </c>
      <c r="D204" s="2">
        <v>134817450</v>
      </c>
      <c r="E204" s="2">
        <v>5030000</v>
      </c>
      <c r="F204" s="2">
        <v>381</v>
      </c>
      <c r="G204" s="2">
        <v>0</v>
      </c>
      <c r="H204" s="2">
        <v>515900</v>
      </c>
      <c r="I204" s="2" t="s">
        <v>827</v>
      </c>
      <c r="J204" s="69">
        <v>233577.02</v>
      </c>
      <c r="K204" s="2" t="s">
        <v>833</v>
      </c>
      <c r="L204" s="2">
        <v>122027733</v>
      </c>
      <c r="Q204" s="2">
        <v>10614</v>
      </c>
      <c r="R204" s="2">
        <v>10614</v>
      </c>
      <c r="S204" s="2" t="s">
        <v>832</v>
      </c>
      <c r="T204" s="2">
        <v>1205</v>
      </c>
      <c r="U204" s="2" t="s">
        <v>770</v>
      </c>
      <c r="V204" s="2" t="s">
        <v>317</v>
      </c>
      <c r="W204" s="2">
        <v>1000</v>
      </c>
    </row>
    <row r="205" spans="1:23">
      <c r="A205" s="2" t="s">
        <v>1408</v>
      </c>
      <c r="B205" s="2">
        <v>2012</v>
      </c>
      <c r="C205" s="2">
        <v>12</v>
      </c>
      <c r="D205" s="2">
        <v>134952213</v>
      </c>
      <c r="E205" s="2">
        <v>5030000</v>
      </c>
      <c r="F205" s="2">
        <v>381</v>
      </c>
      <c r="G205" s="2">
        <v>0</v>
      </c>
      <c r="H205" s="2">
        <v>545160</v>
      </c>
      <c r="I205" s="2" t="s">
        <v>777</v>
      </c>
      <c r="J205" s="69">
        <v>73.33</v>
      </c>
      <c r="K205" s="2" t="s">
        <v>778</v>
      </c>
      <c r="L205" s="2">
        <v>122056638</v>
      </c>
      <c r="P205" s="2">
        <v>20034768</v>
      </c>
      <c r="R205" s="2">
        <v>20034768</v>
      </c>
      <c r="S205" s="2" t="s">
        <v>776</v>
      </c>
      <c r="T205" s="2">
        <v>1205</v>
      </c>
      <c r="U205" s="2" t="s">
        <v>770</v>
      </c>
      <c r="V205" s="2" t="s">
        <v>317</v>
      </c>
      <c r="W205" s="2">
        <v>1000</v>
      </c>
    </row>
    <row r="206" spans="1:23">
      <c r="A206" s="2" t="s">
        <v>1408</v>
      </c>
      <c r="B206" s="2">
        <v>2012</v>
      </c>
      <c r="C206" s="2">
        <v>12</v>
      </c>
      <c r="D206" s="2">
        <v>134999804</v>
      </c>
      <c r="E206" s="2">
        <v>5030000</v>
      </c>
      <c r="F206" s="2">
        <v>381</v>
      </c>
      <c r="G206" s="2">
        <v>0</v>
      </c>
      <c r="H206" s="2">
        <v>545160</v>
      </c>
      <c r="I206" s="2" t="s">
        <v>777</v>
      </c>
      <c r="J206" s="69">
        <v>-73.33</v>
      </c>
      <c r="L206" s="2">
        <v>16815897</v>
      </c>
      <c r="P206" s="2">
        <v>20034768</v>
      </c>
      <c r="R206" s="2">
        <v>20034768</v>
      </c>
      <c r="S206" s="2" t="s">
        <v>776</v>
      </c>
      <c r="T206" s="2">
        <v>1205</v>
      </c>
      <c r="U206" s="2" t="s">
        <v>770</v>
      </c>
      <c r="V206" s="2" t="s">
        <v>317</v>
      </c>
      <c r="W206" s="2">
        <v>1000</v>
      </c>
    </row>
    <row r="207" spans="1:23">
      <c r="A207" s="2" t="s">
        <v>1408</v>
      </c>
      <c r="B207" s="2">
        <v>2012</v>
      </c>
      <c r="C207" s="2">
        <v>12</v>
      </c>
      <c r="D207" s="2">
        <v>135045754</v>
      </c>
      <c r="E207" s="2">
        <v>5030000</v>
      </c>
      <c r="F207" s="2">
        <v>381</v>
      </c>
      <c r="G207" s="2">
        <v>0</v>
      </c>
      <c r="H207" s="2">
        <v>610344</v>
      </c>
      <c r="I207" s="2" t="s">
        <v>195</v>
      </c>
      <c r="J207" s="69">
        <v>205.82</v>
      </c>
      <c r="L207" s="2">
        <v>36206265</v>
      </c>
      <c r="P207" s="2">
        <v>20034768</v>
      </c>
      <c r="R207" s="2">
        <v>20034768</v>
      </c>
      <c r="S207" s="2" t="s">
        <v>776</v>
      </c>
      <c r="T207" s="2">
        <v>1205</v>
      </c>
      <c r="U207" s="2" t="s">
        <v>770</v>
      </c>
      <c r="V207" s="2" t="s">
        <v>317</v>
      </c>
      <c r="W207" s="2">
        <v>1000</v>
      </c>
    </row>
    <row r="208" spans="1:23">
      <c r="A208" s="2" t="s">
        <v>1408</v>
      </c>
      <c r="B208" s="2">
        <v>2012</v>
      </c>
      <c r="C208" s="2">
        <v>12</v>
      </c>
      <c r="D208" s="2">
        <v>135045755</v>
      </c>
      <c r="E208" s="2">
        <v>5030000</v>
      </c>
      <c r="F208" s="2">
        <v>381</v>
      </c>
      <c r="G208" s="2">
        <v>0</v>
      </c>
      <c r="H208" s="2">
        <v>610344</v>
      </c>
      <c r="I208" s="2" t="s">
        <v>195</v>
      </c>
      <c r="J208" s="69">
        <v>205.82</v>
      </c>
      <c r="L208" s="2">
        <v>36206269</v>
      </c>
      <c r="P208" s="2">
        <v>20034768</v>
      </c>
      <c r="R208" s="2">
        <v>20034768</v>
      </c>
      <c r="S208" s="2" t="s">
        <v>776</v>
      </c>
      <c r="T208" s="2">
        <v>1205</v>
      </c>
      <c r="U208" s="2" t="s">
        <v>770</v>
      </c>
      <c r="V208" s="2" t="s">
        <v>317</v>
      </c>
      <c r="W208" s="2">
        <v>1000</v>
      </c>
    </row>
    <row r="209" spans="1:23">
      <c r="A209" s="2" t="s">
        <v>1408</v>
      </c>
      <c r="B209" s="2">
        <v>2012</v>
      </c>
      <c r="C209" s="2">
        <v>12</v>
      </c>
      <c r="D209" s="2">
        <v>135045756</v>
      </c>
      <c r="E209" s="2">
        <v>5030000</v>
      </c>
      <c r="F209" s="2">
        <v>381</v>
      </c>
      <c r="G209" s="2">
        <v>0</v>
      </c>
      <c r="H209" s="2">
        <v>610344</v>
      </c>
      <c r="I209" s="2" t="s">
        <v>195</v>
      </c>
      <c r="J209" s="69">
        <v>102.91</v>
      </c>
      <c r="L209" s="2">
        <v>36206353</v>
      </c>
      <c r="P209" s="2">
        <v>20034768</v>
      </c>
      <c r="R209" s="2">
        <v>20034768</v>
      </c>
      <c r="S209" s="2" t="s">
        <v>776</v>
      </c>
      <c r="T209" s="2">
        <v>1205</v>
      </c>
      <c r="U209" s="2" t="s">
        <v>770</v>
      </c>
      <c r="V209" s="2" t="s">
        <v>317</v>
      </c>
      <c r="W209" s="2">
        <v>1000</v>
      </c>
    </row>
    <row r="210" spans="1:23">
      <c r="A210" s="2" t="s">
        <v>1408</v>
      </c>
      <c r="B210" s="2">
        <v>2012</v>
      </c>
      <c r="C210" s="2">
        <v>12</v>
      </c>
      <c r="D210" s="2">
        <v>135045813</v>
      </c>
      <c r="E210" s="2">
        <v>5030000</v>
      </c>
      <c r="F210" s="2">
        <v>381</v>
      </c>
      <c r="G210" s="2">
        <v>0</v>
      </c>
      <c r="H210" s="2">
        <v>610344</v>
      </c>
      <c r="I210" s="2" t="s">
        <v>195</v>
      </c>
      <c r="J210" s="69">
        <v>205.82</v>
      </c>
      <c r="L210" s="2">
        <v>36206359</v>
      </c>
      <c r="P210" s="2">
        <v>20034768</v>
      </c>
      <c r="R210" s="2">
        <v>20034768</v>
      </c>
      <c r="S210" s="2" t="s">
        <v>776</v>
      </c>
      <c r="T210" s="2">
        <v>1205</v>
      </c>
      <c r="U210" s="2" t="s">
        <v>770</v>
      </c>
      <c r="V210" s="2" t="s">
        <v>317</v>
      </c>
      <c r="W210" s="2">
        <v>1000</v>
      </c>
    </row>
    <row r="211" spans="1:23">
      <c r="A211" s="2" t="s">
        <v>1408</v>
      </c>
      <c r="B211" s="2">
        <v>2012</v>
      </c>
      <c r="C211" s="2">
        <v>12</v>
      </c>
      <c r="D211" s="2">
        <v>135045814</v>
      </c>
      <c r="E211" s="2">
        <v>5030000</v>
      </c>
      <c r="F211" s="2">
        <v>381</v>
      </c>
      <c r="G211" s="2">
        <v>0</v>
      </c>
      <c r="H211" s="2">
        <v>610344</v>
      </c>
      <c r="I211" s="2" t="s">
        <v>195</v>
      </c>
      <c r="J211" s="69">
        <v>205.82</v>
      </c>
      <c r="L211" s="2">
        <v>36206364</v>
      </c>
      <c r="P211" s="2">
        <v>20034768</v>
      </c>
      <c r="R211" s="2">
        <v>20034768</v>
      </c>
      <c r="S211" s="2" t="s">
        <v>776</v>
      </c>
      <c r="T211" s="2">
        <v>1205</v>
      </c>
      <c r="U211" s="2" t="s">
        <v>770</v>
      </c>
      <c r="V211" s="2" t="s">
        <v>317</v>
      </c>
      <c r="W211" s="2">
        <v>1000</v>
      </c>
    </row>
    <row r="212" spans="1:23">
      <c r="A212" s="2" t="s">
        <v>1408</v>
      </c>
      <c r="B212" s="2">
        <v>2012</v>
      </c>
      <c r="C212" s="2">
        <v>12</v>
      </c>
      <c r="D212" s="2">
        <v>135075049</v>
      </c>
      <c r="E212" s="2">
        <v>5030000</v>
      </c>
      <c r="F212" s="2">
        <v>381</v>
      </c>
      <c r="G212" s="2">
        <v>0</v>
      </c>
      <c r="H212" s="2">
        <v>610344</v>
      </c>
      <c r="I212" s="2" t="s">
        <v>195</v>
      </c>
      <c r="J212" s="69">
        <v>-926.19</v>
      </c>
      <c r="L212" s="2">
        <v>16825422</v>
      </c>
      <c r="P212" s="2">
        <v>20034768</v>
      </c>
      <c r="R212" s="2">
        <v>20034768</v>
      </c>
      <c r="S212" s="2" t="s">
        <v>776</v>
      </c>
      <c r="T212" s="2">
        <v>1205</v>
      </c>
      <c r="U212" s="2" t="s">
        <v>770</v>
      </c>
      <c r="V212" s="2" t="s">
        <v>317</v>
      </c>
      <c r="W212" s="2">
        <v>1000</v>
      </c>
    </row>
    <row r="213" spans="1:23">
      <c r="A213" s="2" t="s">
        <v>1408</v>
      </c>
      <c r="B213" s="2">
        <v>2012</v>
      </c>
      <c r="C213" s="2">
        <v>12</v>
      </c>
      <c r="D213" s="2">
        <v>135353755</v>
      </c>
      <c r="E213" s="2">
        <v>5030000</v>
      </c>
      <c r="F213" s="2">
        <v>381</v>
      </c>
      <c r="G213" s="2">
        <v>0</v>
      </c>
      <c r="H213" s="2">
        <v>610344</v>
      </c>
      <c r="I213" s="2" t="s">
        <v>195</v>
      </c>
      <c r="J213" s="69">
        <v>411.64</v>
      </c>
      <c r="L213" s="2">
        <v>36305873</v>
      </c>
      <c r="P213" s="2">
        <v>20034768</v>
      </c>
      <c r="R213" s="2">
        <v>20034768</v>
      </c>
      <c r="S213" s="2" t="s">
        <v>776</v>
      </c>
      <c r="T213" s="2">
        <v>1205</v>
      </c>
      <c r="U213" s="2" t="s">
        <v>770</v>
      </c>
      <c r="V213" s="2" t="s">
        <v>317</v>
      </c>
      <c r="W213" s="2">
        <v>1000</v>
      </c>
    </row>
    <row r="214" spans="1:23">
      <c r="A214" s="2" t="s">
        <v>1408</v>
      </c>
      <c r="B214" s="2">
        <v>2012</v>
      </c>
      <c r="C214" s="2">
        <v>12</v>
      </c>
      <c r="D214" s="2">
        <v>135353756</v>
      </c>
      <c r="E214" s="2">
        <v>5030000</v>
      </c>
      <c r="F214" s="2">
        <v>381</v>
      </c>
      <c r="G214" s="2">
        <v>0</v>
      </c>
      <c r="H214" s="2">
        <v>610344</v>
      </c>
      <c r="I214" s="2" t="s">
        <v>195</v>
      </c>
      <c r="J214" s="69">
        <v>411.64</v>
      </c>
      <c r="L214" s="2">
        <v>36305875</v>
      </c>
      <c r="P214" s="2">
        <v>20034768</v>
      </c>
      <c r="R214" s="2">
        <v>20034768</v>
      </c>
      <c r="S214" s="2" t="s">
        <v>776</v>
      </c>
      <c r="T214" s="2">
        <v>1205</v>
      </c>
      <c r="U214" s="2" t="s">
        <v>770</v>
      </c>
      <c r="V214" s="2" t="s">
        <v>317</v>
      </c>
      <c r="W214" s="2">
        <v>1000</v>
      </c>
    </row>
    <row r="215" spans="1:23">
      <c r="A215" s="2" t="s">
        <v>1408</v>
      </c>
      <c r="B215" s="2">
        <v>2012</v>
      </c>
      <c r="C215" s="2">
        <v>12</v>
      </c>
      <c r="D215" s="2">
        <v>135378281</v>
      </c>
      <c r="E215" s="2">
        <v>5030000</v>
      </c>
      <c r="F215" s="2">
        <v>381</v>
      </c>
      <c r="G215" s="2">
        <v>0</v>
      </c>
      <c r="H215" s="2">
        <v>610344</v>
      </c>
      <c r="I215" s="2" t="s">
        <v>195</v>
      </c>
      <c r="J215" s="69">
        <v>-823.28</v>
      </c>
      <c r="L215" s="2">
        <v>16878553</v>
      </c>
      <c r="P215" s="2">
        <v>20034768</v>
      </c>
      <c r="R215" s="2">
        <v>20034768</v>
      </c>
      <c r="S215" s="2" t="s">
        <v>776</v>
      </c>
      <c r="T215" s="2">
        <v>1205</v>
      </c>
      <c r="U215" s="2" t="s">
        <v>770</v>
      </c>
      <c r="V215" s="2" t="s">
        <v>317</v>
      </c>
      <c r="W215" s="2">
        <v>1000</v>
      </c>
    </row>
    <row r="216" spans="1:23">
      <c r="A216" s="2" t="s">
        <v>1408</v>
      </c>
      <c r="B216" s="2">
        <v>2012</v>
      </c>
      <c r="C216" s="2">
        <v>12</v>
      </c>
      <c r="D216" s="2">
        <v>135412973</v>
      </c>
      <c r="E216" s="2">
        <v>5030000</v>
      </c>
      <c r="F216" s="2">
        <v>385</v>
      </c>
      <c r="G216" s="2">
        <v>0</v>
      </c>
      <c r="H216" s="2">
        <v>610002</v>
      </c>
      <c r="I216" s="2" t="s">
        <v>188</v>
      </c>
      <c r="J216" s="69">
        <v>338.15</v>
      </c>
      <c r="L216" s="2">
        <v>4199960</v>
      </c>
      <c r="P216" s="2">
        <v>25932196</v>
      </c>
      <c r="R216" s="2">
        <v>25932196</v>
      </c>
      <c r="S216" s="2" t="s">
        <v>786</v>
      </c>
      <c r="T216" s="2">
        <v>1205</v>
      </c>
      <c r="U216" s="2" t="s">
        <v>770</v>
      </c>
      <c r="V216" s="2" t="s">
        <v>317</v>
      </c>
      <c r="W216" s="2">
        <v>1000</v>
      </c>
    </row>
    <row r="217" spans="1:23">
      <c r="A217" s="2" t="s">
        <v>1408</v>
      </c>
      <c r="B217" s="2">
        <v>2012</v>
      </c>
      <c r="C217" s="2">
        <v>12</v>
      </c>
      <c r="D217" s="2">
        <v>135412974</v>
      </c>
      <c r="E217" s="2">
        <v>5030000</v>
      </c>
      <c r="F217" s="2">
        <v>385</v>
      </c>
      <c r="G217" s="2">
        <v>0</v>
      </c>
      <c r="H217" s="2">
        <v>610316</v>
      </c>
      <c r="I217" s="2" t="s">
        <v>193</v>
      </c>
      <c r="J217" s="69">
        <v>338.15</v>
      </c>
      <c r="L217" s="2">
        <v>4199960</v>
      </c>
      <c r="P217" s="2">
        <v>25932196</v>
      </c>
      <c r="R217" s="2">
        <v>25932196</v>
      </c>
      <c r="S217" s="2" t="s">
        <v>786</v>
      </c>
      <c r="T217" s="2">
        <v>1205</v>
      </c>
      <c r="U217" s="2" t="s">
        <v>770</v>
      </c>
      <c r="V217" s="2" t="s">
        <v>317</v>
      </c>
      <c r="W217" s="2">
        <v>1000</v>
      </c>
    </row>
    <row r="218" spans="1:23">
      <c r="A218" s="2" t="s">
        <v>1408</v>
      </c>
      <c r="B218" s="2">
        <v>2012</v>
      </c>
      <c r="C218" s="2">
        <v>12</v>
      </c>
      <c r="D218" s="2">
        <v>135412975</v>
      </c>
      <c r="E218" s="2">
        <v>5030000</v>
      </c>
      <c r="F218" s="2">
        <v>385</v>
      </c>
      <c r="G218" s="2">
        <v>0</v>
      </c>
      <c r="H218" s="2">
        <v>610316</v>
      </c>
      <c r="I218" s="2" t="s">
        <v>193</v>
      </c>
      <c r="J218" s="69">
        <v>338.15</v>
      </c>
      <c r="L218" s="2">
        <v>4199960</v>
      </c>
      <c r="P218" s="2">
        <v>25932196</v>
      </c>
      <c r="R218" s="2">
        <v>25932196</v>
      </c>
      <c r="S218" s="2" t="s">
        <v>786</v>
      </c>
      <c r="T218" s="2">
        <v>1205</v>
      </c>
      <c r="U218" s="2" t="s">
        <v>770</v>
      </c>
      <c r="V218" s="2" t="s">
        <v>317</v>
      </c>
      <c r="W218" s="2">
        <v>1000</v>
      </c>
    </row>
    <row r="219" spans="1:23">
      <c r="A219" s="2" t="s">
        <v>1408</v>
      </c>
      <c r="B219" s="2">
        <v>2012</v>
      </c>
      <c r="C219" s="2">
        <v>12</v>
      </c>
      <c r="D219" s="2">
        <v>134950637</v>
      </c>
      <c r="E219" s="2">
        <v>5030000</v>
      </c>
      <c r="F219" s="2">
        <v>385</v>
      </c>
      <c r="G219" s="2">
        <v>0</v>
      </c>
      <c r="H219" s="2">
        <v>610002</v>
      </c>
      <c r="I219" s="2" t="s">
        <v>188</v>
      </c>
      <c r="J219" s="69">
        <v>135.26</v>
      </c>
      <c r="L219" s="2">
        <v>4287443</v>
      </c>
      <c r="P219" s="2">
        <v>25951394</v>
      </c>
      <c r="R219" s="2">
        <v>25951394</v>
      </c>
      <c r="S219" s="2" t="s">
        <v>787</v>
      </c>
      <c r="T219" s="2">
        <v>1205</v>
      </c>
      <c r="U219" s="2" t="s">
        <v>770</v>
      </c>
      <c r="V219" s="2" t="s">
        <v>317</v>
      </c>
      <c r="W219" s="2">
        <v>1000</v>
      </c>
    </row>
    <row r="220" spans="1:23">
      <c r="A220" s="2" t="s">
        <v>1408</v>
      </c>
      <c r="B220" s="2">
        <v>2012</v>
      </c>
      <c r="C220" s="2">
        <v>12</v>
      </c>
      <c r="D220" s="2">
        <v>134950638</v>
      </c>
      <c r="E220" s="2">
        <v>5030000</v>
      </c>
      <c r="F220" s="2">
        <v>385</v>
      </c>
      <c r="G220" s="2">
        <v>0</v>
      </c>
      <c r="H220" s="2">
        <v>610316</v>
      </c>
      <c r="I220" s="2" t="s">
        <v>193</v>
      </c>
      <c r="J220" s="69">
        <v>338.15</v>
      </c>
      <c r="L220" s="2">
        <v>4287443</v>
      </c>
      <c r="P220" s="2">
        <v>25951394</v>
      </c>
      <c r="R220" s="2">
        <v>25951394</v>
      </c>
      <c r="S220" s="2" t="s">
        <v>787</v>
      </c>
      <c r="T220" s="2">
        <v>1205</v>
      </c>
      <c r="U220" s="2" t="s">
        <v>770</v>
      </c>
      <c r="V220" s="2" t="s">
        <v>317</v>
      </c>
      <c r="W220" s="2">
        <v>1000</v>
      </c>
    </row>
    <row r="221" spans="1:23">
      <c r="A221" s="2" t="s">
        <v>1408</v>
      </c>
      <c r="B221" s="2">
        <v>2012</v>
      </c>
      <c r="C221" s="2">
        <v>12</v>
      </c>
      <c r="D221" s="2">
        <v>134950639</v>
      </c>
      <c r="E221" s="2">
        <v>5030000</v>
      </c>
      <c r="F221" s="2">
        <v>385</v>
      </c>
      <c r="G221" s="2">
        <v>0</v>
      </c>
      <c r="H221" s="2">
        <v>610316</v>
      </c>
      <c r="I221" s="2" t="s">
        <v>193</v>
      </c>
      <c r="J221" s="69">
        <v>338.15</v>
      </c>
      <c r="L221" s="2">
        <v>4287443</v>
      </c>
      <c r="P221" s="2">
        <v>25951394</v>
      </c>
      <c r="R221" s="2">
        <v>25951394</v>
      </c>
      <c r="S221" s="2" t="s">
        <v>787</v>
      </c>
      <c r="T221" s="2">
        <v>1205</v>
      </c>
      <c r="U221" s="2" t="s">
        <v>770</v>
      </c>
      <c r="V221" s="2" t="s">
        <v>317</v>
      </c>
      <c r="W221" s="2">
        <v>1000</v>
      </c>
    </row>
    <row r="222" spans="1:23">
      <c r="A222" s="2" t="s">
        <v>1408</v>
      </c>
      <c r="B222" s="2">
        <v>2012</v>
      </c>
      <c r="C222" s="2">
        <v>12</v>
      </c>
      <c r="D222" s="2">
        <v>134950640</v>
      </c>
      <c r="E222" s="2">
        <v>5030000</v>
      </c>
      <c r="F222" s="2">
        <v>385</v>
      </c>
      <c r="G222" s="2">
        <v>0</v>
      </c>
      <c r="H222" s="2">
        <v>610002</v>
      </c>
      <c r="I222" s="2" t="s">
        <v>188</v>
      </c>
      <c r="J222" s="69">
        <v>405.78</v>
      </c>
      <c r="L222" s="2">
        <v>4287443</v>
      </c>
      <c r="P222" s="2">
        <v>25951394</v>
      </c>
      <c r="R222" s="2">
        <v>25951394</v>
      </c>
      <c r="S222" s="2" t="s">
        <v>787</v>
      </c>
      <c r="T222" s="2">
        <v>1205</v>
      </c>
      <c r="U222" s="2" t="s">
        <v>770</v>
      </c>
      <c r="V222" s="2" t="s">
        <v>317</v>
      </c>
      <c r="W222" s="2">
        <v>1000</v>
      </c>
    </row>
    <row r="223" spans="1:23">
      <c r="A223" s="2" t="s">
        <v>1408</v>
      </c>
      <c r="B223" s="2">
        <v>2012</v>
      </c>
      <c r="C223" s="2">
        <v>12</v>
      </c>
      <c r="D223" s="2">
        <v>135412976</v>
      </c>
      <c r="E223" s="2">
        <v>5030000</v>
      </c>
      <c r="F223" s="2">
        <v>385</v>
      </c>
      <c r="G223" s="2">
        <v>0</v>
      </c>
      <c r="H223" s="2">
        <v>610002</v>
      </c>
      <c r="I223" s="2" t="s">
        <v>188</v>
      </c>
      <c r="J223" s="69">
        <v>676.3</v>
      </c>
      <c r="L223" s="2">
        <v>4287443</v>
      </c>
      <c r="P223" s="2">
        <v>25951394</v>
      </c>
      <c r="R223" s="2">
        <v>25951394</v>
      </c>
      <c r="S223" s="2" t="s">
        <v>787</v>
      </c>
      <c r="T223" s="2">
        <v>1205</v>
      </c>
      <c r="U223" s="2" t="s">
        <v>770</v>
      </c>
      <c r="V223" s="2" t="s">
        <v>317</v>
      </c>
      <c r="W223" s="2">
        <v>1000</v>
      </c>
    </row>
    <row r="224" spans="1:23">
      <c r="A224" s="2" t="s">
        <v>1408</v>
      </c>
      <c r="B224" s="2">
        <v>2012</v>
      </c>
      <c r="C224" s="2">
        <v>12</v>
      </c>
      <c r="D224" s="2">
        <v>135412977</v>
      </c>
      <c r="E224" s="2">
        <v>5030000</v>
      </c>
      <c r="F224" s="2">
        <v>385</v>
      </c>
      <c r="G224" s="2">
        <v>0</v>
      </c>
      <c r="H224" s="2">
        <v>610002</v>
      </c>
      <c r="I224" s="2" t="s">
        <v>188</v>
      </c>
      <c r="J224" s="69">
        <v>338.15</v>
      </c>
      <c r="L224" s="2">
        <v>4287443</v>
      </c>
      <c r="P224" s="2">
        <v>25951394</v>
      </c>
      <c r="R224" s="2">
        <v>25951394</v>
      </c>
      <c r="S224" s="2" t="s">
        <v>787</v>
      </c>
      <c r="T224" s="2">
        <v>1205</v>
      </c>
      <c r="U224" s="2" t="s">
        <v>770</v>
      </c>
      <c r="V224" s="2" t="s">
        <v>317</v>
      </c>
      <c r="W224" s="2">
        <v>1000</v>
      </c>
    </row>
    <row r="225" spans="1:23">
      <c r="A225" s="2" t="s">
        <v>1408</v>
      </c>
      <c r="B225" s="2">
        <v>2012</v>
      </c>
      <c r="C225" s="2">
        <v>12</v>
      </c>
      <c r="D225" s="2">
        <v>134950663</v>
      </c>
      <c r="E225" s="2">
        <v>5030000</v>
      </c>
      <c r="F225" s="2">
        <v>385</v>
      </c>
      <c r="G225" s="2">
        <v>0</v>
      </c>
      <c r="H225" s="2">
        <v>610002</v>
      </c>
      <c r="I225" s="2" t="s">
        <v>188</v>
      </c>
      <c r="J225" s="69">
        <v>135.26</v>
      </c>
      <c r="L225" s="2">
        <v>4602792</v>
      </c>
      <c r="P225" s="2">
        <v>26017368</v>
      </c>
      <c r="R225" s="2">
        <v>26017368</v>
      </c>
      <c r="S225" s="2" t="s">
        <v>803</v>
      </c>
      <c r="T225" s="2">
        <v>1205</v>
      </c>
      <c r="U225" s="2" t="s">
        <v>770</v>
      </c>
      <c r="V225" s="2" t="s">
        <v>317</v>
      </c>
      <c r="W225" s="2">
        <v>1000</v>
      </c>
    </row>
    <row r="226" spans="1:23">
      <c r="A226" s="2" t="s">
        <v>1408</v>
      </c>
      <c r="B226" s="2">
        <v>2012</v>
      </c>
      <c r="C226" s="2">
        <v>12</v>
      </c>
      <c r="D226" s="2">
        <v>134708162</v>
      </c>
      <c r="E226" s="2">
        <v>5030000</v>
      </c>
      <c r="F226" s="2">
        <v>385</v>
      </c>
      <c r="G226" s="2">
        <v>0</v>
      </c>
      <c r="H226" s="2">
        <v>500312</v>
      </c>
      <c r="I226" s="2" t="s">
        <v>210</v>
      </c>
      <c r="J226" s="69">
        <v>-281.41000000000003</v>
      </c>
      <c r="K226" s="2" t="s">
        <v>469</v>
      </c>
      <c r="L226" s="2">
        <v>168995</v>
      </c>
      <c r="P226" s="2">
        <v>26043846</v>
      </c>
      <c r="R226" s="2">
        <v>26043846</v>
      </c>
      <c r="S226" s="2" t="s">
        <v>805</v>
      </c>
      <c r="T226" s="2">
        <v>1205</v>
      </c>
      <c r="U226" s="2" t="s">
        <v>770</v>
      </c>
      <c r="V226" s="2" t="s">
        <v>317</v>
      </c>
      <c r="W226" s="2">
        <v>1000</v>
      </c>
    </row>
    <row r="227" spans="1:23">
      <c r="A227" s="2" t="s">
        <v>1408</v>
      </c>
      <c r="B227" s="2">
        <v>2012</v>
      </c>
      <c r="C227" s="2">
        <v>12</v>
      </c>
      <c r="D227" s="2">
        <v>134708170</v>
      </c>
      <c r="E227" s="2">
        <v>5030000</v>
      </c>
      <c r="F227" s="2">
        <v>385</v>
      </c>
      <c r="G227" s="2">
        <v>0</v>
      </c>
      <c r="H227" s="2">
        <v>500312</v>
      </c>
      <c r="I227" s="2" t="s">
        <v>210</v>
      </c>
      <c r="J227" s="69">
        <v>204.66</v>
      </c>
      <c r="K227" s="2" t="s">
        <v>469</v>
      </c>
      <c r="L227" s="2">
        <v>168996</v>
      </c>
      <c r="P227" s="2">
        <v>26043846</v>
      </c>
      <c r="R227" s="2">
        <v>26043846</v>
      </c>
      <c r="S227" s="2" t="s">
        <v>805</v>
      </c>
      <c r="T227" s="2">
        <v>1205</v>
      </c>
      <c r="U227" s="2" t="s">
        <v>770</v>
      </c>
      <c r="V227" s="2" t="s">
        <v>317</v>
      </c>
      <c r="W227" s="2">
        <v>1000</v>
      </c>
    </row>
    <row r="228" spans="1:23">
      <c r="A228" s="2" t="s">
        <v>1408</v>
      </c>
      <c r="B228" s="2">
        <v>2012</v>
      </c>
      <c r="C228" s="2">
        <v>12</v>
      </c>
      <c r="D228" s="2">
        <v>135042100</v>
      </c>
      <c r="E228" s="2">
        <v>5030000</v>
      </c>
      <c r="F228" s="2">
        <v>385</v>
      </c>
      <c r="G228" s="2">
        <v>0</v>
      </c>
      <c r="H228" s="2">
        <v>610002</v>
      </c>
      <c r="I228" s="2" t="s">
        <v>188</v>
      </c>
      <c r="J228" s="69">
        <v>338.15</v>
      </c>
      <c r="L228" s="2">
        <v>4726972</v>
      </c>
      <c r="P228" s="2">
        <v>26043846</v>
      </c>
      <c r="R228" s="2">
        <v>26043846</v>
      </c>
      <c r="S228" s="2" t="s">
        <v>805</v>
      </c>
      <c r="T228" s="2">
        <v>1205</v>
      </c>
      <c r="U228" s="2" t="s">
        <v>770</v>
      </c>
      <c r="V228" s="2" t="s">
        <v>317</v>
      </c>
      <c r="W228" s="2">
        <v>1000</v>
      </c>
    </row>
    <row r="229" spans="1:23">
      <c r="A229" s="2" t="s">
        <v>1408</v>
      </c>
      <c r="B229" s="2">
        <v>2012</v>
      </c>
      <c r="C229" s="2">
        <v>12</v>
      </c>
      <c r="D229" s="2">
        <v>135042101</v>
      </c>
      <c r="E229" s="2">
        <v>5030000</v>
      </c>
      <c r="F229" s="2">
        <v>385</v>
      </c>
      <c r="G229" s="2">
        <v>0</v>
      </c>
      <c r="H229" s="2">
        <v>610002</v>
      </c>
      <c r="I229" s="2" t="s">
        <v>188</v>
      </c>
      <c r="J229" s="69">
        <v>676.3</v>
      </c>
      <c r="L229" s="2">
        <v>4726972</v>
      </c>
      <c r="P229" s="2">
        <v>26043846</v>
      </c>
      <c r="R229" s="2">
        <v>26043846</v>
      </c>
      <c r="S229" s="2" t="s">
        <v>805</v>
      </c>
      <c r="T229" s="2">
        <v>1205</v>
      </c>
      <c r="U229" s="2" t="s">
        <v>770</v>
      </c>
      <c r="V229" s="2" t="s">
        <v>317</v>
      </c>
      <c r="W229" s="2">
        <v>1000</v>
      </c>
    </row>
    <row r="230" spans="1:23">
      <c r="A230" s="2" t="s">
        <v>1408</v>
      </c>
      <c r="B230" s="2">
        <v>2012</v>
      </c>
      <c r="C230" s="2">
        <v>12</v>
      </c>
      <c r="D230" s="2">
        <v>135042102</v>
      </c>
      <c r="E230" s="2">
        <v>5030000</v>
      </c>
      <c r="F230" s="2">
        <v>385</v>
      </c>
      <c r="G230" s="2">
        <v>0</v>
      </c>
      <c r="H230" s="2">
        <v>610002</v>
      </c>
      <c r="I230" s="2" t="s">
        <v>188</v>
      </c>
      <c r="J230" s="69">
        <v>338.15</v>
      </c>
      <c r="L230" s="2">
        <v>4726972</v>
      </c>
      <c r="P230" s="2">
        <v>26043846</v>
      </c>
      <c r="R230" s="2">
        <v>26043846</v>
      </c>
      <c r="S230" s="2" t="s">
        <v>805</v>
      </c>
      <c r="T230" s="2">
        <v>1205</v>
      </c>
      <c r="U230" s="2" t="s">
        <v>770</v>
      </c>
      <c r="V230" s="2" t="s">
        <v>317</v>
      </c>
      <c r="W230" s="2">
        <v>1000</v>
      </c>
    </row>
    <row r="231" spans="1:23">
      <c r="A231" s="2" t="s">
        <v>1408</v>
      </c>
      <c r="B231" s="2">
        <v>2012</v>
      </c>
      <c r="C231" s="2">
        <v>12</v>
      </c>
      <c r="D231" s="2">
        <v>135042103</v>
      </c>
      <c r="E231" s="2">
        <v>5030000</v>
      </c>
      <c r="F231" s="2">
        <v>385</v>
      </c>
      <c r="G231" s="2">
        <v>0</v>
      </c>
      <c r="H231" s="2">
        <v>610002</v>
      </c>
      <c r="I231" s="2" t="s">
        <v>188</v>
      </c>
      <c r="J231" s="69">
        <v>676.3</v>
      </c>
      <c r="L231" s="2">
        <v>4726972</v>
      </c>
      <c r="P231" s="2">
        <v>26043846</v>
      </c>
      <c r="R231" s="2">
        <v>26043846</v>
      </c>
      <c r="S231" s="2" t="s">
        <v>805</v>
      </c>
      <c r="T231" s="2">
        <v>1205</v>
      </c>
      <c r="U231" s="2" t="s">
        <v>770</v>
      </c>
      <c r="V231" s="2" t="s">
        <v>317</v>
      </c>
      <c r="W231" s="2">
        <v>1000</v>
      </c>
    </row>
    <row r="232" spans="1:23">
      <c r="A232" s="2" t="s">
        <v>1408</v>
      </c>
      <c r="B232" s="2">
        <v>2012</v>
      </c>
      <c r="C232" s="2">
        <v>12</v>
      </c>
      <c r="D232" s="2">
        <v>135042104</v>
      </c>
      <c r="E232" s="2">
        <v>5030000</v>
      </c>
      <c r="F232" s="2">
        <v>385</v>
      </c>
      <c r="G232" s="2">
        <v>0</v>
      </c>
      <c r="H232" s="2">
        <v>610002</v>
      </c>
      <c r="I232" s="2" t="s">
        <v>188</v>
      </c>
      <c r="J232" s="69">
        <v>338.15</v>
      </c>
      <c r="L232" s="2">
        <v>4726972</v>
      </c>
      <c r="P232" s="2">
        <v>26043846</v>
      </c>
      <c r="R232" s="2">
        <v>26043846</v>
      </c>
      <c r="S232" s="2" t="s">
        <v>805</v>
      </c>
      <c r="T232" s="2">
        <v>1205</v>
      </c>
      <c r="U232" s="2" t="s">
        <v>770</v>
      </c>
      <c r="V232" s="2" t="s">
        <v>317</v>
      </c>
      <c r="W232" s="2">
        <v>1000</v>
      </c>
    </row>
    <row r="233" spans="1:23">
      <c r="A233" s="2" t="s">
        <v>1408</v>
      </c>
      <c r="B233" s="2">
        <v>2012</v>
      </c>
      <c r="C233" s="2">
        <v>12</v>
      </c>
      <c r="D233" s="2">
        <v>135042105</v>
      </c>
      <c r="E233" s="2">
        <v>5030000</v>
      </c>
      <c r="F233" s="2">
        <v>385</v>
      </c>
      <c r="G233" s="2">
        <v>0</v>
      </c>
      <c r="H233" s="2">
        <v>610002</v>
      </c>
      <c r="I233" s="2" t="s">
        <v>188</v>
      </c>
      <c r="J233" s="69">
        <v>338.15</v>
      </c>
      <c r="L233" s="2">
        <v>4726972</v>
      </c>
      <c r="P233" s="2">
        <v>26043846</v>
      </c>
      <c r="R233" s="2">
        <v>26043846</v>
      </c>
      <c r="S233" s="2" t="s">
        <v>805</v>
      </c>
      <c r="T233" s="2">
        <v>1205</v>
      </c>
      <c r="U233" s="2" t="s">
        <v>770</v>
      </c>
      <c r="V233" s="2" t="s">
        <v>317</v>
      </c>
      <c r="W233" s="2">
        <v>1000</v>
      </c>
    </row>
    <row r="234" spans="1:23">
      <c r="A234" s="2" t="s">
        <v>1408</v>
      </c>
      <c r="B234" s="2">
        <v>2012</v>
      </c>
      <c r="C234" s="2">
        <v>12</v>
      </c>
      <c r="D234" s="2">
        <v>135092034</v>
      </c>
      <c r="E234" s="2">
        <v>5030000</v>
      </c>
      <c r="F234" s="2">
        <v>385</v>
      </c>
      <c r="G234" s="2">
        <v>0</v>
      </c>
      <c r="H234" s="2">
        <v>500312</v>
      </c>
      <c r="I234" s="2" t="s">
        <v>210</v>
      </c>
      <c r="J234" s="69">
        <v>151.6</v>
      </c>
      <c r="K234" s="2" t="s">
        <v>469</v>
      </c>
      <c r="L234" s="2">
        <v>169974</v>
      </c>
      <c r="P234" s="2">
        <v>26043846</v>
      </c>
      <c r="R234" s="2">
        <v>26043846</v>
      </c>
      <c r="S234" s="2" t="s">
        <v>805</v>
      </c>
      <c r="T234" s="2">
        <v>1205</v>
      </c>
      <c r="U234" s="2" t="s">
        <v>770</v>
      </c>
      <c r="V234" s="2" t="s">
        <v>317</v>
      </c>
      <c r="W234" s="2">
        <v>1000</v>
      </c>
    </row>
    <row r="235" spans="1:23">
      <c r="A235" s="2" t="s">
        <v>1408</v>
      </c>
      <c r="B235" s="2">
        <v>2012</v>
      </c>
      <c r="C235" s="2">
        <v>12</v>
      </c>
      <c r="D235" s="2">
        <v>135412215</v>
      </c>
      <c r="E235" s="2">
        <v>5030000</v>
      </c>
      <c r="F235" s="2">
        <v>385</v>
      </c>
      <c r="G235" s="2">
        <v>0</v>
      </c>
      <c r="H235" s="2">
        <v>610002</v>
      </c>
      <c r="I235" s="2" t="s">
        <v>188</v>
      </c>
      <c r="J235" s="69">
        <v>338.15</v>
      </c>
      <c r="L235" s="2">
        <v>4726972</v>
      </c>
      <c r="P235" s="2">
        <v>26043846</v>
      </c>
      <c r="R235" s="2">
        <v>26043846</v>
      </c>
      <c r="S235" s="2" t="s">
        <v>805</v>
      </c>
      <c r="T235" s="2">
        <v>1205</v>
      </c>
      <c r="U235" s="2" t="s">
        <v>770</v>
      </c>
      <c r="V235" s="2" t="s">
        <v>317</v>
      </c>
      <c r="W235" s="2">
        <v>1000</v>
      </c>
    </row>
    <row r="236" spans="1:23">
      <c r="A236" s="2" t="s">
        <v>1408</v>
      </c>
      <c r="B236" s="2">
        <v>2012</v>
      </c>
      <c r="C236" s="2">
        <v>12</v>
      </c>
      <c r="D236" s="2">
        <v>135412216</v>
      </c>
      <c r="E236" s="2">
        <v>5030000</v>
      </c>
      <c r="F236" s="2">
        <v>385</v>
      </c>
      <c r="G236" s="2">
        <v>0</v>
      </c>
      <c r="H236" s="2">
        <v>610002</v>
      </c>
      <c r="I236" s="2" t="s">
        <v>188</v>
      </c>
      <c r="J236" s="69">
        <v>338.15</v>
      </c>
      <c r="L236" s="2">
        <v>4726972</v>
      </c>
      <c r="P236" s="2">
        <v>26043846</v>
      </c>
      <c r="R236" s="2">
        <v>26043846</v>
      </c>
      <c r="S236" s="2" t="s">
        <v>805</v>
      </c>
      <c r="T236" s="2">
        <v>1205</v>
      </c>
      <c r="U236" s="2" t="s">
        <v>770</v>
      </c>
      <c r="V236" s="2" t="s">
        <v>317</v>
      </c>
      <c r="W236" s="2">
        <v>1000</v>
      </c>
    </row>
    <row r="237" spans="1:23">
      <c r="A237" s="2" t="s">
        <v>1408</v>
      </c>
      <c r="B237" s="2">
        <v>2012</v>
      </c>
      <c r="C237" s="2">
        <v>12</v>
      </c>
      <c r="D237" s="2">
        <v>135412217</v>
      </c>
      <c r="E237" s="2">
        <v>5030000</v>
      </c>
      <c r="F237" s="2">
        <v>385</v>
      </c>
      <c r="G237" s="2">
        <v>0</v>
      </c>
      <c r="H237" s="2">
        <v>610002</v>
      </c>
      <c r="I237" s="2" t="s">
        <v>188</v>
      </c>
      <c r="J237" s="69">
        <v>338.15</v>
      </c>
      <c r="L237" s="2">
        <v>4726972</v>
      </c>
      <c r="P237" s="2">
        <v>26043846</v>
      </c>
      <c r="R237" s="2">
        <v>26043846</v>
      </c>
      <c r="S237" s="2" t="s">
        <v>805</v>
      </c>
      <c r="T237" s="2">
        <v>1205</v>
      </c>
      <c r="U237" s="2" t="s">
        <v>770</v>
      </c>
      <c r="V237" s="2" t="s">
        <v>317</v>
      </c>
      <c r="W237" s="2">
        <v>1000</v>
      </c>
    </row>
    <row r="238" spans="1:23">
      <c r="A238" s="2" t="s">
        <v>1408</v>
      </c>
      <c r="B238" s="2">
        <v>2012</v>
      </c>
      <c r="C238" s="2">
        <v>12</v>
      </c>
      <c r="D238" s="2">
        <v>135412218</v>
      </c>
      <c r="E238" s="2">
        <v>5030000</v>
      </c>
      <c r="F238" s="2">
        <v>385</v>
      </c>
      <c r="G238" s="2">
        <v>0</v>
      </c>
      <c r="H238" s="2">
        <v>610002</v>
      </c>
      <c r="I238" s="2" t="s">
        <v>188</v>
      </c>
      <c r="J238" s="69">
        <v>338.15</v>
      </c>
      <c r="L238" s="2">
        <v>4726972</v>
      </c>
      <c r="P238" s="2">
        <v>26043846</v>
      </c>
      <c r="R238" s="2">
        <v>26043846</v>
      </c>
      <c r="S238" s="2" t="s">
        <v>805</v>
      </c>
      <c r="T238" s="2">
        <v>1205</v>
      </c>
      <c r="U238" s="2" t="s">
        <v>770</v>
      </c>
      <c r="V238" s="2" t="s">
        <v>317</v>
      </c>
      <c r="W238" s="2">
        <v>1000</v>
      </c>
    </row>
    <row r="239" spans="1:23">
      <c r="A239" s="2" t="s">
        <v>1408</v>
      </c>
      <c r="B239" s="2">
        <v>2012</v>
      </c>
      <c r="C239" s="2">
        <v>12</v>
      </c>
      <c r="D239" s="2">
        <v>135412219</v>
      </c>
      <c r="E239" s="2">
        <v>5030000</v>
      </c>
      <c r="F239" s="2">
        <v>385</v>
      </c>
      <c r="G239" s="2">
        <v>0</v>
      </c>
      <c r="H239" s="2">
        <v>610002</v>
      </c>
      <c r="I239" s="2" t="s">
        <v>188</v>
      </c>
      <c r="J239" s="69">
        <v>338.15</v>
      </c>
      <c r="L239" s="2">
        <v>4726972</v>
      </c>
      <c r="P239" s="2">
        <v>26043846</v>
      </c>
      <c r="R239" s="2">
        <v>26043846</v>
      </c>
      <c r="S239" s="2" t="s">
        <v>805</v>
      </c>
      <c r="T239" s="2">
        <v>1205</v>
      </c>
      <c r="U239" s="2" t="s">
        <v>770</v>
      </c>
      <c r="V239" s="2" t="s">
        <v>317</v>
      </c>
      <c r="W239" s="2">
        <v>1000</v>
      </c>
    </row>
    <row r="240" spans="1:23">
      <c r="A240" s="2" t="s">
        <v>1408</v>
      </c>
      <c r="B240" s="2">
        <v>2012</v>
      </c>
      <c r="C240" s="2">
        <v>12</v>
      </c>
      <c r="D240" s="2">
        <v>135440883</v>
      </c>
      <c r="E240" s="2">
        <v>5030000</v>
      </c>
      <c r="F240" s="2">
        <v>385</v>
      </c>
      <c r="G240" s="2">
        <v>0</v>
      </c>
      <c r="H240" s="2">
        <v>500312</v>
      </c>
      <c r="I240" s="2" t="s">
        <v>210</v>
      </c>
      <c r="J240" s="69">
        <v>37.9</v>
      </c>
      <c r="K240" s="2" t="s">
        <v>469</v>
      </c>
      <c r="L240" s="2">
        <v>171027</v>
      </c>
      <c r="P240" s="2">
        <v>26043846</v>
      </c>
      <c r="R240" s="2">
        <v>26043846</v>
      </c>
      <c r="S240" s="2" t="s">
        <v>805</v>
      </c>
      <c r="T240" s="2">
        <v>1205</v>
      </c>
      <c r="U240" s="2" t="s">
        <v>770</v>
      </c>
      <c r="V240" s="2" t="s">
        <v>317</v>
      </c>
      <c r="W240" s="2">
        <v>1000</v>
      </c>
    </row>
    <row r="241" spans="1:23">
      <c r="A241" s="2" t="s">
        <v>1408</v>
      </c>
      <c r="B241" s="2">
        <v>2012</v>
      </c>
      <c r="C241" s="2">
        <v>12</v>
      </c>
      <c r="D241" s="2">
        <v>135440943</v>
      </c>
      <c r="E241" s="2">
        <v>5030000</v>
      </c>
      <c r="F241" s="2">
        <v>385</v>
      </c>
      <c r="G241" s="2">
        <v>0</v>
      </c>
      <c r="H241" s="2">
        <v>500312</v>
      </c>
      <c r="I241" s="2" t="s">
        <v>210</v>
      </c>
      <c r="J241" s="69">
        <v>94.75</v>
      </c>
      <c r="K241" s="2" t="s">
        <v>469</v>
      </c>
      <c r="L241" s="2">
        <v>171028</v>
      </c>
      <c r="P241" s="2">
        <v>26043846</v>
      </c>
      <c r="R241" s="2">
        <v>26043846</v>
      </c>
      <c r="S241" s="2" t="s">
        <v>805</v>
      </c>
      <c r="T241" s="2">
        <v>1205</v>
      </c>
      <c r="U241" s="2" t="s">
        <v>770</v>
      </c>
      <c r="V241" s="2" t="s">
        <v>317</v>
      </c>
      <c r="W241" s="2">
        <v>1000</v>
      </c>
    </row>
    <row r="242" spans="1:23">
      <c r="A242" s="2" t="s">
        <v>1408</v>
      </c>
      <c r="B242" s="2">
        <v>2012</v>
      </c>
      <c r="C242" s="2">
        <v>12</v>
      </c>
      <c r="D242" s="2">
        <v>135178146</v>
      </c>
      <c r="E242" s="2">
        <v>5030000</v>
      </c>
      <c r="F242" s="2">
        <v>385</v>
      </c>
      <c r="G242" s="2">
        <v>0</v>
      </c>
      <c r="H242" s="2">
        <v>516410</v>
      </c>
      <c r="I242" s="2" t="s">
        <v>134</v>
      </c>
      <c r="J242" s="69">
        <v>78.239999999999995</v>
      </c>
      <c r="K242" s="2" t="s">
        <v>1166</v>
      </c>
      <c r="L242" s="2">
        <v>1300449849</v>
      </c>
      <c r="P242" s="2">
        <v>26045481</v>
      </c>
      <c r="R242" s="2">
        <v>26045481</v>
      </c>
      <c r="S242" s="2" t="s">
        <v>807</v>
      </c>
      <c r="T242" s="2">
        <v>1205</v>
      </c>
      <c r="U242" s="2" t="s">
        <v>770</v>
      </c>
      <c r="V242" s="2" t="s">
        <v>317</v>
      </c>
      <c r="W242" s="2">
        <v>1000</v>
      </c>
    </row>
    <row r="243" spans="1:23">
      <c r="A243" s="2" t="s">
        <v>1408</v>
      </c>
      <c r="B243" s="2">
        <v>2012</v>
      </c>
      <c r="C243" s="2">
        <v>12</v>
      </c>
      <c r="D243" s="2">
        <v>135178148</v>
      </c>
      <c r="E243" s="2">
        <v>5030000</v>
      </c>
      <c r="F243" s="2">
        <v>385</v>
      </c>
      <c r="G243" s="2">
        <v>0</v>
      </c>
      <c r="H243" s="2">
        <v>516410</v>
      </c>
      <c r="I243" s="2" t="s">
        <v>134</v>
      </c>
      <c r="J243" s="69">
        <v>62.19</v>
      </c>
      <c r="K243" s="2" t="s">
        <v>1167</v>
      </c>
      <c r="L243" s="2">
        <v>1300449856</v>
      </c>
      <c r="P243" s="2">
        <v>26045481</v>
      </c>
      <c r="R243" s="2">
        <v>26045481</v>
      </c>
      <c r="S243" s="2" t="s">
        <v>807</v>
      </c>
      <c r="T243" s="2">
        <v>1205</v>
      </c>
      <c r="U243" s="2" t="s">
        <v>770</v>
      </c>
      <c r="V243" s="2" t="s">
        <v>317</v>
      </c>
      <c r="W243" s="2">
        <v>1000</v>
      </c>
    </row>
    <row r="244" spans="1:23">
      <c r="A244" s="2" t="s">
        <v>1408</v>
      </c>
      <c r="B244" s="2">
        <v>2012</v>
      </c>
      <c r="C244" s="2">
        <v>12</v>
      </c>
      <c r="D244" s="2">
        <v>135307498</v>
      </c>
      <c r="E244" s="2">
        <v>5030000</v>
      </c>
      <c r="F244" s="2">
        <v>385</v>
      </c>
      <c r="G244" s="2">
        <v>0</v>
      </c>
      <c r="H244" s="2">
        <v>516320</v>
      </c>
      <c r="I244" s="2" t="s">
        <v>130</v>
      </c>
      <c r="J244" s="69">
        <v>261.2</v>
      </c>
      <c r="K244" s="2" t="s">
        <v>1168</v>
      </c>
      <c r="L244" s="2">
        <v>1300449825</v>
      </c>
      <c r="P244" s="2">
        <v>26045481</v>
      </c>
      <c r="R244" s="2">
        <v>26045481</v>
      </c>
      <c r="S244" s="2" t="s">
        <v>807</v>
      </c>
      <c r="T244" s="2">
        <v>1205</v>
      </c>
      <c r="U244" s="2" t="s">
        <v>770</v>
      </c>
      <c r="V244" s="2" t="s">
        <v>317</v>
      </c>
      <c r="W244" s="2">
        <v>1000</v>
      </c>
    </row>
    <row r="245" spans="1:23">
      <c r="A245" s="2" t="s">
        <v>1408</v>
      </c>
      <c r="B245" s="2">
        <v>2012</v>
      </c>
      <c r="C245" s="2">
        <v>12</v>
      </c>
      <c r="D245" s="2">
        <v>135307583</v>
      </c>
      <c r="E245" s="2">
        <v>5030000</v>
      </c>
      <c r="F245" s="2">
        <v>385</v>
      </c>
      <c r="G245" s="2">
        <v>0</v>
      </c>
      <c r="H245" s="2">
        <v>516410</v>
      </c>
      <c r="I245" s="2" t="s">
        <v>134</v>
      </c>
      <c r="J245" s="69">
        <v>61.44</v>
      </c>
      <c r="K245" s="2" t="s">
        <v>1169</v>
      </c>
      <c r="L245" s="2">
        <v>1300449886</v>
      </c>
      <c r="P245" s="2">
        <v>26045481</v>
      </c>
      <c r="R245" s="2">
        <v>26045481</v>
      </c>
      <c r="S245" s="2" t="s">
        <v>807</v>
      </c>
      <c r="T245" s="2">
        <v>1205</v>
      </c>
      <c r="U245" s="2" t="s">
        <v>770</v>
      </c>
      <c r="V245" s="2" t="s">
        <v>317</v>
      </c>
      <c r="W245" s="2">
        <v>1000</v>
      </c>
    </row>
    <row r="246" spans="1:23">
      <c r="A246" s="2" t="s">
        <v>1408</v>
      </c>
      <c r="B246" s="2">
        <v>2012</v>
      </c>
      <c r="C246" s="2">
        <v>12</v>
      </c>
      <c r="D246" s="2">
        <v>135307584</v>
      </c>
      <c r="E246" s="2">
        <v>5030000</v>
      </c>
      <c r="F246" s="2">
        <v>385</v>
      </c>
      <c r="G246" s="2">
        <v>0</v>
      </c>
      <c r="H246" s="2">
        <v>516410</v>
      </c>
      <c r="I246" s="2" t="s">
        <v>134</v>
      </c>
      <c r="J246" s="69">
        <v>60.93</v>
      </c>
      <c r="K246" s="2" t="s">
        <v>1169</v>
      </c>
      <c r="L246" s="2">
        <v>1300449893</v>
      </c>
      <c r="P246" s="2">
        <v>26045481</v>
      </c>
      <c r="R246" s="2">
        <v>26045481</v>
      </c>
      <c r="S246" s="2" t="s">
        <v>807</v>
      </c>
      <c r="T246" s="2">
        <v>1205</v>
      </c>
      <c r="U246" s="2" t="s">
        <v>770</v>
      </c>
      <c r="V246" s="2" t="s">
        <v>317</v>
      </c>
      <c r="W246" s="2">
        <v>1000</v>
      </c>
    </row>
    <row r="247" spans="1:23">
      <c r="A247" s="2" t="s">
        <v>1408</v>
      </c>
      <c r="B247" s="2">
        <v>2012</v>
      </c>
      <c r="C247" s="2">
        <v>12</v>
      </c>
      <c r="D247" s="2">
        <v>134933892</v>
      </c>
      <c r="E247" s="2">
        <v>5030000</v>
      </c>
      <c r="F247" s="2">
        <v>385</v>
      </c>
      <c r="G247" s="2">
        <v>0</v>
      </c>
      <c r="H247" s="2">
        <v>610000</v>
      </c>
      <c r="I247" s="2" t="s">
        <v>186</v>
      </c>
      <c r="J247" s="69">
        <v>88.94</v>
      </c>
      <c r="L247" s="2">
        <v>4769034</v>
      </c>
      <c r="P247" s="2">
        <v>26053558</v>
      </c>
      <c r="R247" s="2">
        <v>26053558</v>
      </c>
      <c r="S247" s="2" t="s">
        <v>811</v>
      </c>
      <c r="T247" s="2">
        <v>1205</v>
      </c>
      <c r="U247" s="2" t="s">
        <v>770</v>
      </c>
      <c r="V247" s="2" t="s">
        <v>317</v>
      </c>
      <c r="W247" s="2">
        <v>1000</v>
      </c>
    </row>
    <row r="248" spans="1:23">
      <c r="A248" s="2" t="s">
        <v>1408</v>
      </c>
      <c r="B248" s="2">
        <v>2012</v>
      </c>
      <c r="C248" s="2">
        <v>12</v>
      </c>
      <c r="D248" s="2">
        <v>134950696</v>
      </c>
      <c r="E248" s="2">
        <v>5030000</v>
      </c>
      <c r="F248" s="2">
        <v>385</v>
      </c>
      <c r="G248" s="2">
        <v>0</v>
      </c>
      <c r="H248" s="2">
        <v>610002</v>
      </c>
      <c r="I248" s="2" t="s">
        <v>188</v>
      </c>
      <c r="J248" s="69">
        <v>405.78</v>
      </c>
      <c r="L248" s="2">
        <v>4773248</v>
      </c>
      <c r="P248" s="2">
        <v>26054065</v>
      </c>
      <c r="R248" s="2">
        <v>26054065</v>
      </c>
      <c r="S248" s="2" t="s">
        <v>813</v>
      </c>
      <c r="T248" s="2">
        <v>1205</v>
      </c>
      <c r="U248" s="2" t="s">
        <v>770</v>
      </c>
      <c r="V248" s="2" t="s">
        <v>317</v>
      </c>
      <c r="W248" s="2">
        <v>1000</v>
      </c>
    </row>
    <row r="249" spans="1:23">
      <c r="A249" s="2" t="s">
        <v>1408</v>
      </c>
      <c r="B249" s="2">
        <v>2012</v>
      </c>
      <c r="C249" s="2">
        <v>12</v>
      </c>
      <c r="D249" s="2">
        <v>134950697</v>
      </c>
      <c r="E249" s="2">
        <v>5030000</v>
      </c>
      <c r="F249" s="2">
        <v>385</v>
      </c>
      <c r="G249" s="2">
        <v>0</v>
      </c>
      <c r="H249" s="2">
        <v>610002</v>
      </c>
      <c r="I249" s="2" t="s">
        <v>188</v>
      </c>
      <c r="J249" s="69">
        <v>338.15</v>
      </c>
      <c r="L249" s="2">
        <v>4773248</v>
      </c>
      <c r="P249" s="2">
        <v>26054065</v>
      </c>
      <c r="R249" s="2">
        <v>26054065</v>
      </c>
      <c r="S249" s="2" t="s">
        <v>813</v>
      </c>
      <c r="T249" s="2">
        <v>1205</v>
      </c>
      <c r="U249" s="2" t="s">
        <v>770</v>
      </c>
      <c r="V249" s="2" t="s">
        <v>317</v>
      </c>
      <c r="W249" s="2">
        <v>1000</v>
      </c>
    </row>
    <row r="250" spans="1:23">
      <c r="A250" s="2" t="s">
        <v>1408</v>
      </c>
      <c r="B250" s="2">
        <v>2012</v>
      </c>
      <c r="C250" s="2">
        <v>12</v>
      </c>
      <c r="D250" s="2">
        <v>135330224</v>
      </c>
      <c r="E250" s="2">
        <v>5030000</v>
      </c>
      <c r="F250" s="2">
        <v>385</v>
      </c>
      <c r="G250" s="2">
        <v>0</v>
      </c>
      <c r="H250" s="2">
        <v>530050</v>
      </c>
      <c r="I250" s="2" t="s">
        <v>177</v>
      </c>
      <c r="J250" s="69">
        <v>3962</v>
      </c>
      <c r="K250" s="2" t="s">
        <v>1170</v>
      </c>
      <c r="L250" s="2">
        <v>5601978021</v>
      </c>
      <c r="M250" s="2">
        <v>142391</v>
      </c>
      <c r="N250" s="2" t="s">
        <v>1171</v>
      </c>
      <c r="P250" s="2">
        <v>26056339</v>
      </c>
      <c r="R250" s="2">
        <v>26056339</v>
      </c>
      <c r="S250" s="2" t="s">
        <v>817</v>
      </c>
      <c r="T250" s="2">
        <v>1205</v>
      </c>
      <c r="U250" s="2" t="s">
        <v>770</v>
      </c>
      <c r="V250" s="2" t="s">
        <v>317</v>
      </c>
      <c r="W250" s="2">
        <v>1000</v>
      </c>
    </row>
    <row r="251" spans="1:23">
      <c r="A251" s="2" t="s">
        <v>1408</v>
      </c>
      <c r="B251" s="2">
        <v>2012</v>
      </c>
      <c r="C251" s="2">
        <v>12</v>
      </c>
      <c r="D251" s="2">
        <v>135330225</v>
      </c>
      <c r="E251" s="2">
        <v>5030000</v>
      </c>
      <c r="F251" s="2">
        <v>385</v>
      </c>
      <c r="G251" s="2">
        <v>0</v>
      </c>
      <c r="H251" s="2">
        <v>530050</v>
      </c>
      <c r="I251" s="2" t="s">
        <v>177</v>
      </c>
      <c r="J251" s="69">
        <v>4982</v>
      </c>
      <c r="K251" s="2" t="s">
        <v>1170</v>
      </c>
      <c r="L251" s="2">
        <v>5601978302</v>
      </c>
      <c r="M251" s="2">
        <v>142391</v>
      </c>
      <c r="N251" s="2" t="s">
        <v>1171</v>
      </c>
      <c r="P251" s="2">
        <v>26056339</v>
      </c>
      <c r="R251" s="2">
        <v>26056339</v>
      </c>
      <c r="S251" s="2" t="s">
        <v>817</v>
      </c>
      <c r="T251" s="2">
        <v>1205</v>
      </c>
      <c r="U251" s="2" t="s">
        <v>770</v>
      </c>
      <c r="V251" s="2" t="s">
        <v>317</v>
      </c>
      <c r="W251" s="2">
        <v>1000</v>
      </c>
    </row>
    <row r="252" spans="1:23">
      <c r="A252" s="2" t="s">
        <v>1408</v>
      </c>
      <c r="B252" s="2">
        <v>2012</v>
      </c>
      <c r="C252" s="2">
        <v>12</v>
      </c>
      <c r="D252" s="2">
        <v>134950776</v>
      </c>
      <c r="E252" s="2">
        <v>5030000</v>
      </c>
      <c r="F252" s="2">
        <v>385</v>
      </c>
      <c r="G252" s="2">
        <v>0</v>
      </c>
      <c r="H252" s="2">
        <v>610002</v>
      </c>
      <c r="I252" s="2" t="s">
        <v>188</v>
      </c>
      <c r="J252" s="69">
        <v>270.52</v>
      </c>
      <c r="L252" s="2">
        <v>4828154</v>
      </c>
      <c r="P252" s="2">
        <v>26067501</v>
      </c>
      <c r="R252" s="2">
        <v>26067501</v>
      </c>
      <c r="S252" s="2" t="s">
        <v>1172</v>
      </c>
      <c r="T252" s="2">
        <v>1205</v>
      </c>
      <c r="U252" s="2" t="s">
        <v>770</v>
      </c>
      <c r="V252" s="2" t="s">
        <v>317</v>
      </c>
      <c r="W252" s="2">
        <v>1000</v>
      </c>
    </row>
    <row r="253" spans="1:23">
      <c r="A253" s="2" t="s">
        <v>1408</v>
      </c>
      <c r="B253" s="2">
        <v>2012</v>
      </c>
      <c r="C253" s="2">
        <v>12</v>
      </c>
      <c r="D253" s="2">
        <v>135057721</v>
      </c>
      <c r="E253" s="2">
        <v>5030000</v>
      </c>
      <c r="F253" s="2">
        <v>385</v>
      </c>
      <c r="G253" s="2">
        <v>0</v>
      </c>
      <c r="H253" s="2">
        <v>610002</v>
      </c>
      <c r="I253" s="2" t="s">
        <v>188</v>
      </c>
      <c r="J253" s="69">
        <v>67.63</v>
      </c>
      <c r="L253" s="2">
        <v>4828154</v>
      </c>
      <c r="P253" s="2">
        <v>26067501</v>
      </c>
      <c r="R253" s="2">
        <v>26067501</v>
      </c>
      <c r="S253" s="2" t="s">
        <v>1172</v>
      </c>
      <c r="T253" s="2">
        <v>1205</v>
      </c>
      <c r="U253" s="2" t="s">
        <v>770</v>
      </c>
      <c r="V253" s="2" t="s">
        <v>317</v>
      </c>
      <c r="W253" s="2">
        <v>1000</v>
      </c>
    </row>
    <row r="254" spans="1:23">
      <c r="A254" s="2" t="s">
        <v>1408</v>
      </c>
      <c r="B254" s="2">
        <v>2012</v>
      </c>
      <c r="C254" s="2">
        <v>12</v>
      </c>
      <c r="D254" s="2">
        <v>135057722</v>
      </c>
      <c r="E254" s="2">
        <v>5030000</v>
      </c>
      <c r="F254" s="2">
        <v>385</v>
      </c>
      <c r="G254" s="2">
        <v>0</v>
      </c>
      <c r="H254" s="2">
        <v>610002</v>
      </c>
      <c r="I254" s="2" t="s">
        <v>188</v>
      </c>
      <c r="J254" s="69">
        <v>270.52</v>
      </c>
      <c r="L254" s="2">
        <v>4828154</v>
      </c>
      <c r="P254" s="2">
        <v>26067501</v>
      </c>
      <c r="R254" s="2">
        <v>26067501</v>
      </c>
      <c r="S254" s="2" t="s">
        <v>1172</v>
      </c>
      <c r="T254" s="2">
        <v>1205</v>
      </c>
      <c r="U254" s="2" t="s">
        <v>770</v>
      </c>
      <c r="V254" s="2" t="s">
        <v>317</v>
      </c>
      <c r="W254" s="2">
        <v>1000</v>
      </c>
    </row>
    <row r="255" spans="1:23">
      <c r="A255" s="2" t="s">
        <v>1408</v>
      </c>
      <c r="B255" s="2">
        <v>2012</v>
      </c>
      <c r="C255" s="2">
        <v>12</v>
      </c>
      <c r="D255" s="2">
        <v>135042320</v>
      </c>
      <c r="E255" s="2">
        <v>5030000</v>
      </c>
      <c r="F255" s="2">
        <v>385</v>
      </c>
      <c r="G255" s="2">
        <v>0</v>
      </c>
      <c r="H255" s="2">
        <v>610002</v>
      </c>
      <c r="I255" s="2" t="s">
        <v>188</v>
      </c>
      <c r="J255" s="69">
        <v>338.15</v>
      </c>
      <c r="L255" s="2">
        <v>4829802</v>
      </c>
      <c r="P255" s="2">
        <v>26067832</v>
      </c>
      <c r="R255" s="2">
        <v>26067832</v>
      </c>
      <c r="S255" s="2" t="s">
        <v>826</v>
      </c>
      <c r="T255" s="2">
        <v>1205</v>
      </c>
      <c r="U255" s="2" t="s">
        <v>770</v>
      </c>
      <c r="V255" s="2" t="s">
        <v>317</v>
      </c>
      <c r="W255" s="2">
        <v>1000</v>
      </c>
    </row>
    <row r="256" spans="1:23">
      <c r="A256" s="2" t="s">
        <v>1408</v>
      </c>
      <c r="B256" s="2">
        <v>2012</v>
      </c>
      <c r="C256" s="2">
        <v>12</v>
      </c>
      <c r="D256" s="2">
        <v>135042321</v>
      </c>
      <c r="E256" s="2">
        <v>5030000</v>
      </c>
      <c r="F256" s="2">
        <v>385</v>
      </c>
      <c r="G256" s="2">
        <v>0</v>
      </c>
      <c r="H256" s="2">
        <v>610002</v>
      </c>
      <c r="I256" s="2" t="s">
        <v>188</v>
      </c>
      <c r="J256" s="69">
        <v>338.15</v>
      </c>
      <c r="L256" s="2">
        <v>4829802</v>
      </c>
      <c r="P256" s="2">
        <v>26067832</v>
      </c>
      <c r="R256" s="2">
        <v>26067832</v>
      </c>
      <c r="S256" s="2" t="s">
        <v>826</v>
      </c>
      <c r="T256" s="2">
        <v>1205</v>
      </c>
      <c r="U256" s="2" t="s">
        <v>770</v>
      </c>
      <c r="V256" s="2" t="s">
        <v>317</v>
      </c>
      <c r="W256" s="2">
        <v>1000</v>
      </c>
    </row>
    <row r="257" spans="1:23">
      <c r="A257" s="2" t="s">
        <v>1408</v>
      </c>
      <c r="B257" s="2">
        <v>2012</v>
      </c>
      <c r="C257" s="2">
        <v>12</v>
      </c>
      <c r="D257" s="2">
        <v>135042322</v>
      </c>
      <c r="E257" s="2">
        <v>5030000</v>
      </c>
      <c r="F257" s="2">
        <v>385</v>
      </c>
      <c r="G257" s="2">
        <v>0</v>
      </c>
      <c r="H257" s="2">
        <v>610002</v>
      </c>
      <c r="I257" s="2" t="s">
        <v>188</v>
      </c>
      <c r="J257" s="69">
        <v>338.15</v>
      </c>
      <c r="L257" s="2">
        <v>4829802</v>
      </c>
      <c r="P257" s="2">
        <v>26067832</v>
      </c>
      <c r="R257" s="2">
        <v>26067832</v>
      </c>
      <c r="S257" s="2" t="s">
        <v>826</v>
      </c>
      <c r="T257" s="2">
        <v>1205</v>
      </c>
      <c r="U257" s="2" t="s">
        <v>770</v>
      </c>
      <c r="V257" s="2" t="s">
        <v>317</v>
      </c>
      <c r="W257" s="2">
        <v>1000</v>
      </c>
    </row>
    <row r="258" spans="1:23">
      <c r="A258" s="2" t="s">
        <v>1408</v>
      </c>
      <c r="B258" s="2">
        <v>2012</v>
      </c>
      <c r="C258" s="2">
        <v>12</v>
      </c>
      <c r="D258" s="2">
        <v>135412220</v>
      </c>
      <c r="E258" s="2">
        <v>5030000</v>
      </c>
      <c r="F258" s="2">
        <v>385</v>
      </c>
      <c r="G258" s="2">
        <v>0</v>
      </c>
      <c r="H258" s="2">
        <v>610002</v>
      </c>
      <c r="I258" s="2" t="s">
        <v>188</v>
      </c>
      <c r="J258" s="69">
        <v>338.15</v>
      </c>
      <c r="L258" s="2">
        <v>4829802</v>
      </c>
      <c r="P258" s="2">
        <v>26067832</v>
      </c>
      <c r="R258" s="2">
        <v>26067832</v>
      </c>
      <c r="S258" s="2" t="s">
        <v>826</v>
      </c>
      <c r="T258" s="2">
        <v>1205</v>
      </c>
      <c r="U258" s="2" t="s">
        <v>770</v>
      </c>
      <c r="V258" s="2" t="s">
        <v>317</v>
      </c>
      <c r="W258" s="2">
        <v>1000</v>
      </c>
    </row>
    <row r="259" spans="1:23">
      <c r="A259" s="2" t="s">
        <v>1408</v>
      </c>
      <c r="B259" s="2">
        <v>2012</v>
      </c>
      <c r="C259" s="2">
        <v>12</v>
      </c>
      <c r="D259" s="2">
        <v>135412221</v>
      </c>
      <c r="E259" s="2">
        <v>5030000</v>
      </c>
      <c r="F259" s="2">
        <v>385</v>
      </c>
      <c r="G259" s="2">
        <v>0</v>
      </c>
      <c r="H259" s="2">
        <v>610002</v>
      </c>
      <c r="I259" s="2" t="s">
        <v>188</v>
      </c>
      <c r="J259" s="69">
        <v>338.15</v>
      </c>
      <c r="L259" s="2">
        <v>4829802</v>
      </c>
      <c r="P259" s="2">
        <v>26067832</v>
      </c>
      <c r="R259" s="2">
        <v>26067832</v>
      </c>
      <c r="S259" s="2" t="s">
        <v>826</v>
      </c>
      <c r="T259" s="2">
        <v>1205</v>
      </c>
      <c r="U259" s="2" t="s">
        <v>770</v>
      </c>
      <c r="V259" s="2" t="s">
        <v>317</v>
      </c>
      <c r="W259" s="2">
        <v>1000</v>
      </c>
    </row>
    <row r="260" spans="1:23">
      <c r="A260" s="2" t="s">
        <v>1408</v>
      </c>
      <c r="B260" s="2">
        <v>2012</v>
      </c>
      <c r="C260" s="2">
        <v>12</v>
      </c>
      <c r="D260" s="2">
        <v>135412702</v>
      </c>
      <c r="E260" s="2">
        <v>5030000</v>
      </c>
      <c r="F260" s="2">
        <v>385</v>
      </c>
      <c r="G260" s="2">
        <v>0</v>
      </c>
      <c r="H260" s="2">
        <v>610002</v>
      </c>
      <c r="I260" s="2" t="s">
        <v>188</v>
      </c>
      <c r="J260" s="69">
        <v>338.15</v>
      </c>
      <c r="L260" s="2">
        <v>4829802</v>
      </c>
      <c r="P260" s="2">
        <v>26067832</v>
      </c>
      <c r="R260" s="2">
        <v>26067832</v>
      </c>
      <c r="S260" s="2" t="s">
        <v>826</v>
      </c>
      <c r="T260" s="2">
        <v>1205</v>
      </c>
      <c r="U260" s="2" t="s">
        <v>770</v>
      </c>
      <c r="V260" s="2" t="s">
        <v>317</v>
      </c>
      <c r="W260" s="2">
        <v>1000</v>
      </c>
    </row>
    <row r="261" spans="1:23">
      <c r="A261" s="2" t="s">
        <v>1408</v>
      </c>
      <c r="B261" s="2">
        <v>2012</v>
      </c>
      <c r="C261" s="2">
        <v>12</v>
      </c>
      <c r="D261" s="2">
        <v>134968945</v>
      </c>
      <c r="E261" s="2">
        <v>5030000</v>
      </c>
      <c r="F261" s="2">
        <v>381</v>
      </c>
      <c r="G261" s="2">
        <v>0</v>
      </c>
      <c r="H261" s="2">
        <v>610002</v>
      </c>
      <c r="I261" s="2" t="s">
        <v>188</v>
      </c>
      <c r="J261" s="69">
        <v>338.15</v>
      </c>
      <c r="L261" s="2">
        <v>4834939</v>
      </c>
      <c r="P261" s="2">
        <v>26069481</v>
      </c>
      <c r="R261" s="2">
        <v>26069481</v>
      </c>
      <c r="S261" s="2" t="s">
        <v>1173</v>
      </c>
      <c r="T261" s="2">
        <v>1205</v>
      </c>
      <c r="U261" s="2" t="s">
        <v>770</v>
      </c>
      <c r="V261" s="2" t="s">
        <v>317</v>
      </c>
      <c r="W261" s="2">
        <v>1000</v>
      </c>
    </row>
    <row r="262" spans="1:23">
      <c r="A262" s="2" t="s">
        <v>1408</v>
      </c>
      <c r="B262" s="2">
        <v>2012</v>
      </c>
      <c r="C262" s="2">
        <v>12</v>
      </c>
      <c r="D262" s="2">
        <v>135092036</v>
      </c>
      <c r="E262" s="2">
        <v>5030000</v>
      </c>
      <c r="F262" s="2">
        <v>381</v>
      </c>
      <c r="G262" s="2">
        <v>0</v>
      </c>
      <c r="H262" s="2">
        <v>500312</v>
      </c>
      <c r="I262" s="2" t="s">
        <v>210</v>
      </c>
      <c r="J262" s="69">
        <v>40.200000000000003</v>
      </c>
      <c r="K262" s="2" t="s">
        <v>469</v>
      </c>
      <c r="L262" s="2">
        <v>169974</v>
      </c>
      <c r="P262" s="2">
        <v>26069481</v>
      </c>
      <c r="R262" s="2">
        <v>26069481</v>
      </c>
      <c r="S262" s="2" t="s">
        <v>1173</v>
      </c>
      <c r="T262" s="2">
        <v>1205</v>
      </c>
      <c r="U262" s="2" t="s">
        <v>770</v>
      </c>
      <c r="V262" s="2" t="s">
        <v>317</v>
      </c>
      <c r="W262" s="2">
        <v>1000</v>
      </c>
    </row>
    <row r="263" spans="1:23">
      <c r="A263" s="2" t="s">
        <v>1408</v>
      </c>
      <c r="B263" s="2">
        <v>2012</v>
      </c>
      <c r="C263" s="2">
        <v>12</v>
      </c>
      <c r="D263" s="2">
        <v>135057766</v>
      </c>
      <c r="E263" s="2">
        <v>5030000</v>
      </c>
      <c r="F263" s="2">
        <v>385</v>
      </c>
      <c r="G263" s="2">
        <v>0</v>
      </c>
      <c r="H263" s="2">
        <v>610002</v>
      </c>
      <c r="I263" s="2" t="s">
        <v>188</v>
      </c>
      <c r="J263" s="69">
        <v>338.15</v>
      </c>
      <c r="L263" s="2">
        <v>4842326</v>
      </c>
      <c r="P263" s="2">
        <v>26070955</v>
      </c>
      <c r="R263" s="2">
        <v>26070955</v>
      </c>
      <c r="S263" s="2" t="s">
        <v>1174</v>
      </c>
      <c r="T263" s="2">
        <v>1205</v>
      </c>
      <c r="U263" s="2" t="s">
        <v>770</v>
      </c>
      <c r="V263" s="2" t="s">
        <v>317</v>
      </c>
      <c r="W263" s="2">
        <v>1000</v>
      </c>
    </row>
    <row r="264" spans="1:23">
      <c r="A264" s="2" t="s">
        <v>1408</v>
      </c>
      <c r="B264" s="2">
        <v>2012</v>
      </c>
      <c r="C264" s="2">
        <v>12</v>
      </c>
      <c r="D264" s="2">
        <v>135639803</v>
      </c>
      <c r="E264" s="2">
        <v>5030000</v>
      </c>
      <c r="F264" s="2">
        <v>385</v>
      </c>
      <c r="G264" s="2">
        <v>0</v>
      </c>
      <c r="H264" s="2">
        <v>516250</v>
      </c>
      <c r="I264" s="2" t="s">
        <v>167</v>
      </c>
      <c r="J264" s="69">
        <v>315.81</v>
      </c>
      <c r="K264" s="2" t="s">
        <v>1175</v>
      </c>
      <c r="L264" s="2">
        <v>122123034</v>
      </c>
      <c r="P264" s="2">
        <v>26070976</v>
      </c>
      <c r="R264" s="2">
        <v>26070976</v>
      </c>
      <c r="S264" s="2" t="s">
        <v>1176</v>
      </c>
      <c r="T264" s="2">
        <v>1205</v>
      </c>
      <c r="U264" s="2" t="s">
        <v>770</v>
      </c>
      <c r="V264" s="2" t="s">
        <v>317</v>
      </c>
      <c r="W264" s="2">
        <v>1000</v>
      </c>
    </row>
    <row r="265" spans="1:23">
      <c r="A265" s="2" t="s">
        <v>1408</v>
      </c>
      <c r="B265" s="2">
        <v>2012</v>
      </c>
      <c r="C265" s="2">
        <v>12</v>
      </c>
      <c r="D265" s="2">
        <v>135639807</v>
      </c>
      <c r="E265" s="2">
        <v>5030000</v>
      </c>
      <c r="F265" s="2">
        <v>385</v>
      </c>
      <c r="G265" s="2">
        <v>0</v>
      </c>
      <c r="H265" s="2">
        <v>516250</v>
      </c>
      <c r="I265" s="2" t="s">
        <v>167</v>
      </c>
      <c r="J265" s="69">
        <v>-315.81</v>
      </c>
      <c r="K265" s="2" t="s">
        <v>1175</v>
      </c>
      <c r="L265" s="2">
        <v>122123035</v>
      </c>
      <c r="P265" s="2">
        <v>26070976</v>
      </c>
      <c r="R265" s="2">
        <v>26070976</v>
      </c>
      <c r="S265" s="2" t="s">
        <v>1176</v>
      </c>
      <c r="T265" s="2">
        <v>1205</v>
      </c>
      <c r="U265" s="2" t="s">
        <v>770</v>
      </c>
      <c r="V265" s="2" t="s">
        <v>317</v>
      </c>
      <c r="W265" s="2">
        <v>1000</v>
      </c>
    </row>
    <row r="266" spans="1:23">
      <c r="A266" s="2" t="s">
        <v>1408</v>
      </c>
      <c r="B266" s="2">
        <v>2012</v>
      </c>
      <c r="C266" s="2">
        <v>12</v>
      </c>
      <c r="D266" s="2">
        <v>135639809</v>
      </c>
      <c r="E266" s="2">
        <v>5030000</v>
      </c>
      <c r="F266" s="2">
        <v>385</v>
      </c>
      <c r="G266" s="2">
        <v>0</v>
      </c>
      <c r="H266" s="2">
        <v>516250</v>
      </c>
      <c r="I266" s="2" t="s">
        <v>167</v>
      </c>
      <c r="J266" s="69">
        <v>315.81</v>
      </c>
      <c r="K266" s="2" t="s">
        <v>1175</v>
      </c>
      <c r="L266" s="2">
        <v>122123036</v>
      </c>
      <c r="P266" s="2">
        <v>26070976</v>
      </c>
      <c r="R266" s="2">
        <v>26070976</v>
      </c>
      <c r="S266" s="2" t="s">
        <v>1176</v>
      </c>
      <c r="T266" s="2">
        <v>1205</v>
      </c>
      <c r="U266" s="2" t="s">
        <v>770</v>
      </c>
      <c r="V266" s="2" t="s">
        <v>317</v>
      </c>
      <c r="W266" s="2">
        <v>1000</v>
      </c>
    </row>
    <row r="267" spans="1:23">
      <c r="A267" s="2" t="s">
        <v>1408</v>
      </c>
      <c r="B267" s="2">
        <v>2012</v>
      </c>
      <c r="C267" s="2">
        <v>12</v>
      </c>
      <c r="D267" s="2">
        <v>134950927</v>
      </c>
      <c r="E267" s="2">
        <v>5030000</v>
      </c>
      <c r="F267" s="2">
        <v>385</v>
      </c>
      <c r="G267" s="2">
        <v>0</v>
      </c>
      <c r="H267" s="2">
        <v>610002</v>
      </c>
      <c r="I267" s="2" t="s">
        <v>188</v>
      </c>
      <c r="J267" s="69">
        <v>270.52</v>
      </c>
      <c r="L267" s="2">
        <v>4845205</v>
      </c>
      <c r="P267" s="2">
        <v>26071547</v>
      </c>
      <c r="R267" s="2">
        <v>26071547</v>
      </c>
      <c r="S267" s="2" t="s">
        <v>1177</v>
      </c>
      <c r="T267" s="2">
        <v>1205</v>
      </c>
      <c r="U267" s="2" t="s">
        <v>770</v>
      </c>
      <c r="V267" s="2" t="s">
        <v>317</v>
      </c>
      <c r="W267" s="2">
        <v>1000</v>
      </c>
    </row>
    <row r="268" spans="1:23">
      <c r="A268" s="2" t="s">
        <v>1408</v>
      </c>
      <c r="B268" s="2">
        <v>2012</v>
      </c>
      <c r="C268" s="2">
        <v>12</v>
      </c>
      <c r="D268" s="2">
        <v>134950928</v>
      </c>
      <c r="E268" s="2">
        <v>5030000</v>
      </c>
      <c r="F268" s="2">
        <v>385</v>
      </c>
      <c r="G268" s="2">
        <v>0</v>
      </c>
      <c r="H268" s="2">
        <v>610002</v>
      </c>
      <c r="I268" s="2" t="s">
        <v>188</v>
      </c>
      <c r="J268" s="69">
        <v>135.26</v>
      </c>
      <c r="L268" s="2">
        <v>4845205</v>
      </c>
      <c r="P268" s="2">
        <v>26071547</v>
      </c>
      <c r="R268" s="2">
        <v>26071547</v>
      </c>
      <c r="S268" s="2" t="s">
        <v>1177</v>
      </c>
      <c r="T268" s="2">
        <v>1205</v>
      </c>
      <c r="U268" s="2" t="s">
        <v>770</v>
      </c>
      <c r="V268" s="2" t="s">
        <v>317</v>
      </c>
      <c r="W268" s="2">
        <v>1000</v>
      </c>
    </row>
    <row r="269" spans="1:23">
      <c r="A269" s="2" t="s">
        <v>1408</v>
      </c>
      <c r="B269" s="2">
        <v>2012</v>
      </c>
      <c r="C269" s="2">
        <v>12</v>
      </c>
      <c r="D269" s="2">
        <v>134950929</v>
      </c>
      <c r="E269" s="2">
        <v>5030000</v>
      </c>
      <c r="F269" s="2">
        <v>385</v>
      </c>
      <c r="G269" s="2">
        <v>0</v>
      </c>
      <c r="H269" s="2">
        <v>610002</v>
      </c>
      <c r="I269" s="2" t="s">
        <v>188</v>
      </c>
      <c r="J269" s="69">
        <v>473.41</v>
      </c>
      <c r="L269" s="2">
        <v>4845205</v>
      </c>
      <c r="P269" s="2">
        <v>26071547</v>
      </c>
      <c r="R269" s="2">
        <v>26071547</v>
      </c>
      <c r="S269" s="2" t="s">
        <v>1177</v>
      </c>
      <c r="T269" s="2">
        <v>1205</v>
      </c>
      <c r="U269" s="2" t="s">
        <v>770</v>
      </c>
      <c r="V269" s="2" t="s">
        <v>317</v>
      </c>
      <c r="W269" s="2">
        <v>1000</v>
      </c>
    </row>
    <row r="270" spans="1:23">
      <c r="A270" s="2" t="s">
        <v>1408</v>
      </c>
      <c r="B270" s="2">
        <v>2012</v>
      </c>
      <c r="C270" s="2">
        <v>12</v>
      </c>
      <c r="D270" s="2">
        <v>134950930</v>
      </c>
      <c r="E270" s="2">
        <v>5030000</v>
      </c>
      <c r="F270" s="2">
        <v>385</v>
      </c>
      <c r="G270" s="2">
        <v>0</v>
      </c>
      <c r="H270" s="2">
        <v>610002</v>
      </c>
      <c r="I270" s="2" t="s">
        <v>188</v>
      </c>
      <c r="J270" s="69">
        <v>541.04</v>
      </c>
      <c r="L270" s="2">
        <v>4845205</v>
      </c>
      <c r="P270" s="2">
        <v>26071547</v>
      </c>
      <c r="R270" s="2">
        <v>26071547</v>
      </c>
      <c r="S270" s="2" t="s">
        <v>1177</v>
      </c>
      <c r="T270" s="2">
        <v>1205</v>
      </c>
      <c r="U270" s="2" t="s">
        <v>770</v>
      </c>
      <c r="V270" s="2" t="s">
        <v>317</v>
      </c>
      <c r="W270" s="2">
        <v>1000</v>
      </c>
    </row>
    <row r="271" spans="1:23">
      <c r="A271" s="2" t="s">
        <v>1408</v>
      </c>
      <c r="B271" s="2">
        <v>2012</v>
      </c>
      <c r="C271" s="2">
        <v>12</v>
      </c>
      <c r="D271" s="2">
        <v>134950931</v>
      </c>
      <c r="E271" s="2">
        <v>5030000</v>
      </c>
      <c r="F271" s="2">
        <v>385</v>
      </c>
      <c r="G271" s="2">
        <v>0</v>
      </c>
      <c r="H271" s="2">
        <v>610002</v>
      </c>
      <c r="I271" s="2" t="s">
        <v>188</v>
      </c>
      <c r="J271" s="69">
        <v>135.26</v>
      </c>
      <c r="L271" s="2">
        <v>4845205</v>
      </c>
      <c r="P271" s="2">
        <v>26071547</v>
      </c>
      <c r="R271" s="2">
        <v>26071547</v>
      </c>
      <c r="S271" s="2" t="s">
        <v>1177</v>
      </c>
      <c r="T271" s="2">
        <v>1205</v>
      </c>
      <c r="U271" s="2" t="s">
        <v>770</v>
      </c>
      <c r="V271" s="2" t="s">
        <v>317</v>
      </c>
      <c r="W271" s="2">
        <v>1000</v>
      </c>
    </row>
    <row r="272" spans="1:23">
      <c r="A272" s="2" t="s">
        <v>1408</v>
      </c>
      <c r="B272" s="2">
        <v>2012</v>
      </c>
      <c r="C272" s="2">
        <v>12</v>
      </c>
      <c r="D272" s="2">
        <v>135057797</v>
      </c>
      <c r="E272" s="2">
        <v>5030000</v>
      </c>
      <c r="F272" s="2">
        <v>385</v>
      </c>
      <c r="G272" s="2">
        <v>0</v>
      </c>
      <c r="H272" s="2">
        <v>610002</v>
      </c>
      <c r="I272" s="2" t="s">
        <v>188</v>
      </c>
      <c r="J272" s="69">
        <v>202.89</v>
      </c>
      <c r="L272" s="2">
        <v>4845205</v>
      </c>
      <c r="P272" s="2">
        <v>26071547</v>
      </c>
      <c r="R272" s="2">
        <v>26071547</v>
      </c>
      <c r="S272" s="2" t="s">
        <v>1177</v>
      </c>
      <c r="T272" s="2">
        <v>1205</v>
      </c>
      <c r="U272" s="2" t="s">
        <v>770</v>
      </c>
      <c r="V272" s="2" t="s">
        <v>317</v>
      </c>
      <c r="W272" s="2">
        <v>1000</v>
      </c>
    </row>
    <row r="273" spans="1:23">
      <c r="A273" s="2" t="s">
        <v>1408</v>
      </c>
      <c r="B273" s="2">
        <v>2012</v>
      </c>
      <c r="C273" s="2">
        <v>12</v>
      </c>
      <c r="D273" s="2">
        <v>135057798</v>
      </c>
      <c r="E273" s="2">
        <v>5030000</v>
      </c>
      <c r="F273" s="2">
        <v>385</v>
      </c>
      <c r="G273" s="2">
        <v>0</v>
      </c>
      <c r="H273" s="2">
        <v>610002</v>
      </c>
      <c r="I273" s="2" t="s">
        <v>188</v>
      </c>
      <c r="J273" s="69">
        <v>405.78</v>
      </c>
      <c r="L273" s="2">
        <v>4845205</v>
      </c>
      <c r="P273" s="2">
        <v>26071547</v>
      </c>
      <c r="R273" s="2">
        <v>26071547</v>
      </c>
      <c r="S273" s="2" t="s">
        <v>1177</v>
      </c>
      <c r="T273" s="2">
        <v>1205</v>
      </c>
      <c r="U273" s="2" t="s">
        <v>770</v>
      </c>
      <c r="V273" s="2" t="s">
        <v>317</v>
      </c>
      <c r="W273" s="2">
        <v>1000</v>
      </c>
    </row>
    <row r="274" spans="1:23">
      <c r="A274" s="2" t="s">
        <v>1408</v>
      </c>
      <c r="B274" s="2">
        <v>2012</v>
      </c>
      <c r="C274" s="2">
        <v>12</v>
      </c>
      <c r="D274" s="2">
        <v>135057799</v>
      </c>
      <c r="E274" s="2">
        <v>5030000</v>
      </c>
      <c r="F274" s="2">
        <v>385</v>
      </c>
      <c r="G274" s="2">
        <v>0</v>
      </c>
      <c r="H274" s="2">
        <v>610002</v>
      </c>
      <c r="I274" s="2" t="s">
        <v>188</v>
      </c>
      <c r="J274" s="69">
        <v>541.04</v>
      </c>
      <c r="L274" s="2">
        <v>4845205</v>
      </c>
      <c r="P274" s="2">
        <v>26071547</v>
      </c>
      <c r="R274" s="2">
        <v>26071547</v>
      </c>
      <c r="S274" s="2" t="s">
        <v>1177</v>
      </c>
      <c r="T274" s="2">
        <v>1205</v>
      </c>
      <c r="U274" s="2" t="s">
        <v>770</v>
      </c>
      <c r="V274" s="2" t="s">
        <v>317</v>
      </c>
      <c r="W274" s="2">
        <v>1000</v>
      </c>
    </row>
    <row r="275" spans="1:23">
      <c r="A275" s="2" t="s">
        <v>1408</v>
      </c>
      <c r="B275" s="2">
        <v>2012</v>
      </c>
      <c r="C275" s="2">
        <v>12</v>
      </c>
      <c r="D275" s="2">
        <v>135057800</v>
      </c>
      <c r="E275" s="2">
        <v>5030000</v>
      </c>
      <c r="F275" s="2">
        <v>385</v>
      </c>
      <c r="G275" s="2">
        <v>0</v>
      </c>
      <c r="H275" s="2">
        <v>610002</v>
      </c>
      <c r="I275" s="2" t="s">
        <v>188</v>
      </c>
      <c r="J275" s="69">
        <v>202.89</v>
      </c>
      <c r="L275" s="2">
        <v>4845205</v>
      </c>
      <c r="P275" s="2">
        <v>26071547</v>
      </c>
      <c r="R275" s="2">
        <v>26071547</v>
      </c>
      <c r="S275" s="2" t="s">
        <v>1177</v>
      </c>
      <c r="T275" s="2">
        <v>1205</v>
      </c>
      <c r="U275" s="2" t="s">
        <v>770</v>
      </c>
      <c r="V275" s="2" t="s">
        <v>317</v>
      </c>
      <c r="W275" s="2">
        <v>1000</v>
      </c>
    </row>
    <row r="276" spans="1:23">
      <c r="A276" s="2" t="s">
        <v>1408</v>
      </c>
      <c r="B276" s="2">
        <v>2012</v>
      </c>
      <c r="C276" s="2">
        <v>12</v>
      </c>
      <c r="D276" s="2">
        <v>135412999</v>
      </c>
      <c r="E276" s="2">
        <v>5030000</v>
      </c>
      <c r="F276" s="2">
        <v>385</v>
      </c>
      <c r="G276" s="2">
        <v>0</v>
      </c>
      <c r="H276" s="2">
        <v>610002</v>
      </c>
      <c r="I276" s="2" t="s">
        <v>188</v>
      </c>
      <c r="J276" s="69">
        <v>135.26</v>
      </c>
      <c r="L276" s="2">
        <v>4845205</v>
      </c>
      <c r="P276" s="2">
        <v>26071547</v>
      </c>
      <c r="R276" s="2">
        <v>26071547</v>
      </c>
      <c r="S276" s="2" t="s">
        <v>1177</v>
      </c>
      <c r="T276" s="2">
        <v>1205</v>
      </c>
      <c r="U276" s="2" t="s">
        <v>770</v>
      </c>
      <c r="V276" s="2" t="s">
        <v>317</v>
      </c>
      <c r="W276" s="2">
        <v>1000</v>
      </c>
    </row>
    <row r="277" spans="1:23">
      <c r="A277" s="2" t="s">
        <v>1408</v>
      </c>
      <c r="B277" s="2">
        <v>2012</v>
      </c>
      <c r="C277" s="2">
        <v>12</v>
      </c>
      <c r="D277" s="2">
        <v>135413000</v>
      </c>
      <c r="E277" s="2">
        <v>5030000</v>
      </c>
      <c r="F277" s="2">
        <v>385</v>
      </c>
      <c r="G277" s="2">
        <v>0</v>
      </c>
      <c r="H277" s="2">
        <v>610002</v>
      </c>
      <c r="I277" s="2" t="s">
        <v>188</v>
      </c>
      <c r="J277" s="69">
        <v>338.15</v>
      </c>
      <c r="L277" s="2">
        <v>4845205</v>
      </c>
      <c r="P277" s="2">
        <v>26071547</v>
      </c>
      <c r="R277" s="2">
        <v>26071547</v>
      </c>
      <c r="S277" s="2" t="s">
        <v>1177</v>
      </c>
      <c r="T277" s="2">
        <v>1205</v>
      </c>
      <c r="U277" s="2" t="s">
        <v>770</v>
      </c>
      <c r="V277" s="2" t="s">
        <v>317</v>
      </c>
      <c r="W277" s="2">
        <v>1000</v>
      </c>
    </row>
    <row r="278" spans="1:23">
      <c r="A278" s="2" t="s">
        <v>1408</v>
      </c>
      <c r="B278" s="2">
        <v>2012</v>
      </c>
      <c r="C278" s="2">
        <v>12</v>
      </c>
      <c r="D278" s="2">
        <v>135424006</v>
      </c>
      <c r="E278" s="2">
        <v>5030000</v>
      </c>
      <c r="F278" s="2">
        <v>385</v>
      </c>
      <c r="G278" s="2">
        <v>0</v>
      </c>
      <c r="H278" s="2">
        <v>610002</v>
      </c>
      <c r="I278" s="2" t="s">
        <v>188</v>
      </c>
      <c r="J278" s="69">
        <v>338.15</v>
      </c>
      <c r="L278" s="2">
        <v>4853951</v>
      </c>
      <c r="P278" s="2">
        <v>26072908</v>
      </c>
      <c r="R278" s="2">
        <v>26072908</v>
      </c>
      <c r="S278" s="2" t="s">
        <v>1178</v>
      </c>
      <c r="T278" s="2">
        <v>1205</v>
      </c>
      <c r="U278" s="2" t="s">
        <v>770</v>
      </c>
      <c r="V278" s="2" t="s">
        <v>317</v>
      </c>
      <c r="W278" s="2">
        <v>1000</v>
      </c>
    </row>
    <row r="279" spans="1:23">
      <c r="A279" s="2" t="s">
        <v>1408</v>
      </c>
      <c r="B279" s="2">
        <v>2012</v>
      </c>
      <c r="C279" s="2">
        <v>12</v>
      </c>
      <c r="D279" s="2">
        <v>135440661</v>
      </c>
      <c r="E279" s="2">
        <v>5030000</v>
      </c>
      <c r="F279" s="2">
        <v>385</v>
      </c>
      <c r="G279" s="2">
        <v>0</v>
      </c>
      <c r="H279" s="2">
        <v>500312</v>
      </c>
      <c r="I279" s="2" t="s">
        <v>210</v>
      </c>
      <c r="J279" s="69">
        <v>16.079999999999998</v>
      </c>
      <c r="K279" s="2" t="s">
        <v>469</v>
      </c>
      <c r="L279" s="2">
        <v>171027</v>
      </c>
      <c r="P279" s="2">
        <v>26072908</v>
      </c>
      <c r="R279" s="2">
        <v>26072908</v>
      </c>
      <c r="S279" s="2" t="s">
        <v>1178</v>
      </c>
      <c r="T279" s="2">
        <v>1205</v>
      </c>
      <c r="U279" s="2" t="s">
        <v>770</v>
      </c>
      <c r="V279" s="2" t="s">
        <v>317</v>
      </c>
      <c r="W279" s="2">
        <v>1000</v>
      </c>
    </row>
    <row r="280" spans="1:23">
      <c r="A280" s="2" t="s">
        <v>1408</v>
      </c>
      <c r="B280" s="2">
        <v>2012</v>
      </c>
      <c r="C280" s="2">
        <v>12</v>
      </c>
      <c r="D280" s="2">
        <v>135440943</v>
      </c>
      <c r="E280" s="2">
        <v>5030000</v>
      </c>
      <c r="F280" s="2">
        <v>385</v>
      </c>
      <c r="G280" s="2">
        <v>0</v>
      </c>
      <c r="H280" s="2">
        <v>500312</v>
      </c>
      <c r="I280" s="2" t="s">
        <v>210</v>
      </c>
      <c r="J280" s="69">
        <v>40.200000000000003</v>
      </c>
      <c r="K280" s="2" t="s">
        <v>469</v>
      </c>
      <c r="L280" s="2">
        <v>171028</v>
      </c>
      <c r="P280" s="2">
        <v>26072908</v>
      </c>
      <c r="R280" s="2">
        <v>26072908</v>
      </c>
      <c r="S280" s="2" t="s">
        <v>1178</v>
      </c>
      <c r="T280" s="2">
        <v>1205</v>
      </c>
      <c r="U280" s="2" t="s">
        <v>770</v>
      </c>
      <c r="V280" s="2" t="s">
        <v>317</v>
      </c>
      <c r="W280" s="2">
        <v>1000</v>
      </c>
    </row>
    <row r="281" spans="1:23">
      <c r="A281" s="2" t="s">
        <v>1408</v>
      </c>
      <c r="B281" s="2">
        <v>2012</v>
      </c>
      <c r="C281" s="2">
        <v>12</v>
      </c>
      <c r="D281" s="2">
        <v>135413014</v>
      </c>
      <c r="E281" s="2">
        <v>5030000</v>
      </c>
      <c r="F281" s="2">
        <v>385</v>
      </c>
      <c r="G281" s="2">
        <v>0</v>
      </c>
      <c r="H281" s="2">
        <v>610002</v>
      </c>
      <c r="I281" s="2" t="s">
        <v>188</v>
      </c>
      <c r="J281" s="69">
        <v>338.15</v>
      </c>
      <c r="L281" s="2">
        <v>4858258</v>
      </c>
      <c r="P281" s="2">
        <v>26073938</v>
      </c>
      <c r="R281" s="2">
        <v>26073938</v>
      </c>
      <c r="S281" s="2" t="s">
        <v>1179</v>
      </c>
      <c r="T281" s="2">
        <v>1205</v>
      </c>
      <c r="U281" s="2" t="s">
        <v>770</v>
      </c>
      <c r="V281" s="2" t="s">
        <v>317</v>
      </c>
      <c r="W281" s="2">
        <v>1000</v>
      </c>
    </row>
    <row r="282" spans="1:23">
      <c r="A282" s="2" t="s">
        <v>1407</v>
      </c>
      <c r="B282" s="2">
        <v>2012</v>
      </c>
      <c r="C282" s="2">
        <v>12</v>
      </c>
      <c r="D282" s="2">
        <v>135584995</v>
      </c>
      <c r="E282" s="2">
        <v>5030000</v>
      </c>
      <c r="F282" s="2">
        <v>380</v>
      </c>
      <c r="G282" s="2">
        <v>0</v>
      </c>
      <c r="H282" s="2">
        <v>515900</v>
      </c>
      <c r="I282" s="2" t="s">
        <v>827</v>
      </c>
      <c r="J282" s="69">
        <v>-68085.33</v>
      </c>
      <c r="K282" s="2" t="s">
        <v>1180</v>
      </c>
      <c r="L282" s="2">
        <v>555</v>
      </c>
      <c r="Q282" s="2">
        <v>10612</v>
      </c>
      <c r="R282" s="2">
        <v>10612</v>
      </c>
      <c r="S282" s="2" t="s">
        <v>829</v>
      </c>
      <c r="T282" s="2">
        <v>1205</v>
      </c>
      <c r="U282" s="2" t="s">
        <v>770</v>
      </c>
      <c r="V282" s="2" t="s">
        <v>317</v>
      </c>
      <c r="W282" s="2">
        <v>1000</v>
      </c>
    </row>
    <row r="283" spans="1:23">
      <c r="A283" s="2" t="s">
        <v>1407</v>
      </c>
      <c r="B283" s="2">
        <v>2012</v>
      </c>
      <c r="C283" s="2">
        <v>12</v>
      </c>
      <c r="D283" s="2">
        <v>135584995</v>
      </c>
      <c r="E283" s="2">
        <v>5030000</v>
      </c>
      <c r="F283" s="2">
        <v>380</v>
      </c>
      <c r="G283" s="2">
        <v>0</v>
      </c>
      <c r="H283" s="2">
        <v>515900</v>
      </c>
      <c r="I283" s="2" t="s">
        <v>827</v>
      </c>
      <c r="J283" s="69">
        <v>83532.66</v>
      </c>
      <c r="K283" s="2" t="s">
        <v>1180</v>
      </c>
      <c r="L283" s="2">
        <v>555</v>
      </c>
      <c r="Q283" s="2">
        <v>10612</v>
      </c>
      <c r="R283" s="2">
        <v>10612</v>
      </c>
      <c r="S283" s="2" t="s">
        <v>829</v>
      </c>
      <c r="T283" s="2">
        <v>1205</v>
      </c>
      <c r="U283" s="2" t="s">
        <v>770</v>
      </c>
      <c r="V283" s="2" t="s">
        <v>317</v>
      </c>
      <c r="W283" s="2">
        <v>1000</v>
      </c>
    </row>
    <row r="284" spans="1:23">
      <c r="A284" s="2" t="s">
        <v>1407</v>
      </c>
      <c r="B284" s="2">
        <v>2012</v>
      </c>
      <c r="C284" s="2">
        <v>12</v>
      </c>
      <c r="D284" s="2">
        <v>135640485</v>
      </c>
      <c r="E284" s="2">
        <v>5030000</v>
      </c>
      <c r="F284" s="2">
        <v>381</v>
      </c>
      <c r="G284" s="2">
        <v>0</v>
      </c>
      <c r="H284" s="2">
        <v>515900</v>
      </c>
      <c r="I284" s="2" t="s">
        <v>827</v>
      </c>
      <c r="J284" s="69">
        <v>17778.27</v>
      </c>
      <c r="K284" s="2" t="s">
        <v>831</v>
      </c>
      <c r="L284" s="2">
        <v>122123019</v>
      </c>
      <c r="Q284" s="2">
        <v>10614</v>
      </c>
      <c r="R284" s="2">
        <v>10614</v>
      </c>
      <c r="S284" s="2" t="s">
        <v>832</v>
      </c>
      <c r="T284" s="2">
        <v>1205</v>
      </c>
      <c r="U284" s="2" t="s">
        <v>770</v>
      </c>
      <c r="V284" s="2" t="s">
        <v>317</v>
      </c>
      <c r="W284" s="2">
        <v>1000</v>
      </c>
    </row>
    <row r="285" spans="1:23">
      <c r="A285" s="2" t="s">
        <v>1407</v>
      </c>
      <c r="B285" s="2">
        <v>2012</v>
      </c>
      <c r="C285" s="2">
        <v>12</v>
      </c>
      <c r="D285" s="2">
        <v>136141480</v>
      </c>
      <c r="E285" s="2">
        <v>5030000</v>
      </c>
      <c r="F285" s="2">
        <v>381</v>
      </c>
      <c r="G285" s="2">
        <v>0</v>
      </c>
      <c r="H285" s="2">
        <v>515900</v>
      </c>
      <c r="I285" s="2" t="s">
        <v>827</v>
      </c>
      <c r="J285" s="69">
        <v>279762.40999999997</v>
      </c>
      <c r="K285" s="2" t="s">
        <v>833</v>
      </c>
      <c r="L285" s="2">
        <v>122360567</v>
      </c>
      <c r="Q285" s="2">
        <v>10614</v>
      </c>
      <c r="R285" s="2">
        <v>10614</v>
      </c>
      <c r="S285" s="2" t="s">
        <v>832</v>
      </c>
      <c r="T285" s="2">
        <v>1205</v>
      </c>
      <c r="U285" s="2" t="s">
        <v>770</v>
      </c>
      <c r="V285" s="2" t="s">
        <v>317</v>
      </c>
      <c r="W285" s="2">
        <v>1000</v>
      </c>
    </row>
    <row r="286" spans="1:23">
      <c r="A286" s="2" t="s">
        <v>1408</v>
      </c>
      <c r="B286" s="2">
        <v>2013</v>
      </c>
      <c r="C286" s="2">
        <v>1</v>
      </c>
      <c r="D286" s="2">
        <v>136268892</v>
      </c>
      <c r="E286" s="2">
        <v>5030000</v>
      </c>
      <c r="F286" s="2">
        <v>381</v>
      </c>
      <c r="G286" s="2">
        <v>0</v>
      </c>
      <c r="H286" s="2">
        <v>545160</v>
      </c>
      <c r="I286" s="2" t="s">
        <v>777</v>
      </c>
      <c r="J286" s="2">
        <v>61.38</v>
      </c>
      <c r="K286" s="2" t="s">
        <v>778</v>
      </c>
      <c r="L286" s="2">
        <v>122361193</v>
      </c>
      <c r="P286" s="2">
        <v>20034768</v>
      </c>
      <c r="R286" s="357">
        <v>20034768</v>
      </c>
      <c r="S286" s="2" t="s">
        <v>776</v>
      </c>
      <c r="T286" s="2">
        <v>1205</v>
      </c>
      <c r="U286" s="2" t="s">
        <v>770</v>
      </c>
      <c r="V286" s="2" t="s">
        <v>317</v>
      </c>
      <c r="W286" s="2">
        <v>1000</v>
      </c>
    </row>
    <row r="287" spans="1:23">
      <c r="A287" s="2" t="s">
        <v>1408</v>
      </c>
      <c r="B287" s="2">
        <v>2013</v>
      </c>
      <c r="C287" s="2">
        <v>1</v>
      </c>
      <c r="D287" s="2">
        <v>136310818</v>
      </c>
      <c r="E287" s="2">
        <v>5030000</v>
      </c>
      <c r="F287" s="2">
        <v>381</v>
      </c>
      <c r="G287" s="2">
        <v>0</v>
      </c>
      <c r="H287" s="2">
        <v>545160</v>
      </c>
      <c r="I287" s="2" t="s">
        <v>777</v>
      </c>
      <c r="J287" s="2">
        <v>-61.38</v>
      </c>
      <c r="L287" s="2">
        <v>16957457</v>
      </c>
      <c r="P287" s="2">
        <v>20034768</v>
      </c>
      <c r="R287" s="357">
        <v>20034768</v>
      </c>
      <c r="S287" s="2" t="s">
        <v>776</v>
      </c>
      <c r="T287" s="2">
        <v>1205</v>
      </c>
      <c r="U287" s="2" t="s">
        <v>770</v>
      </c>
      <c r="V287" s="2" t="s">
        <v>317</v>
      </c>
      <c r="W287" s="2">
        <v>1000</v>
      </c>
    </row>
    <row r="288" spans="1:23">
      <c r="A288" s="2" t="s">
        <v>1408</v>
      </c>
      <c r="B288" s="2">
        <v>2013</v>
      </c>
      <c r="C288" s="2">
        <v>1</v>
      </c>
      <c r="D288" s="2">
        <v>136375642</v>
      </c>
      <c r="E288" s="2">
        <v>5030000</v>
      </c>
      <c r="F288" s="2">
        <v>381</v>
      </c>
      <c r="G288" s="2">
        <v>0</v>
      </c>
      <c r="H288" s="2">
        <v>610344</v>
      </c>
      <c r="I288" s="2" t="s">
        <v>195</v>
      </c>
      <c r="J288" s="2">
        <v>102.91</v>
      </c>
      <c r="L288" s="2">
        <v>36475752</v>
      </c>
      <c r="P288" s="2">
        <v>20034768</v>
      </c>
      <c r="R288" s="357">
        <v>20034768</v>
      </c>
      <c r="S288" s="2" t="s">
        <v>776</v>
      </c>
      <c r="T288" s="2">
        <v>1205</v>
      </c>
      <c r="U288" s="2" t="s">
        <v>770</v>
      </c>
      <c r="V288" s="2" t="s">
        <v>317</v>
      </c>
      <c r="W288" s="2">
        <v>1000</v>
      </c>
    </row>
    <row r="289" spans="1:23">
      <c r="A289" s="2" t="s">
        <v>1408</v>
      </c>
      <c r="B289" s="2">
        <v>2013</v>
      </c>
      <c r="C289" s="2">
        <v>1</v>
      </c>
      <c r="D289" s="2">
        <v>136375643</v>
      </c>
      <c r="E289" s="2">
        <v>5030000</v>
      </c>
      <c r="F289" s="2">
        <v>381</v>
      </c>
      <c r="G289" s="2">
        <v>0</v>
      </c>
      <c r="H289" s="2">
        <v>610344</v>
      </c>
      <c r="I289" s="2" t="s">
        <v>195</v>
      </c>
      <c r="J289" s="2">
        <v>411.64</v>
      </c>
      <c r="L289" s="2">
        <v>36475755</v>
      </c>
      <c r="P289" s="2">
        <v>20034768</v>
      </c>
      <c r="R289" s="357">
        <v>20034768</v>
      </c>
      <c r="S289" s="2" t="s">
        <v>776</v>
      </c>
      <c r="T289" s="2">
        <v>1205</v>
      </c>
      <c r="U289" s="2" t="s">
        <v>770</v>
      </c>
      <c r="V289" s="2" t="s">
        <v>317</v>
      </c>
      <c r="W289" s="2">
        <v>1000</v>
      </c>
    </row>
    <row r="290" spans="1:23">
      <c r="A290" s="2" t="s">
        <v>1408</v>
      </c>
      <c r="B290" s="2">
        <v>2013</v>
      </c>
      <c r="C290" s="2">
        <v>1</v>
      </c>
      <c r="D290" s="2">
        <v>136389185</v>
      </c>
      <c r="E290" s="2">
        <v>5030000</v>
      </c>
      <c r="F290" s="2">
        <v>381</v>
      </c>
      <c r="G290" s="2">
        <v>0</v>
      </c>
      <c r="H290" s="2">
        <v>610344</v>
      </c>
      <c r="I290" s="2" t="s">
        <v>195</v>
      </c>
      <c r="J290" s="2">
        <v>-514.54999999999995</v>
      </c>
      <c r="L290" s="2">
        <v>16976665</v>
      </c>
      <c r="P290" s="2">
        <v>20034768</v>
      </c>
      <c r="R290" s="357">
        <v>20034768</v>
      </c>
      <c r="S290" s="2" t="s">
        <v>776</v>
      </c>
      <c r="T290" s="2">
        <v>1205</v>
      </c>
      <c r="U290" s="2" t="s">
        <v>770</v>
      </c>
      <c r="V290" s="2" t="s">
        <v>317</v>
      </c>
      <c r="W290" s="2">
        <v>1000</v>
      </c>
    </row>
    <row r="291" spans="1:23">
      <c r="A291" s="2" t="s">
        <v>1408</v>
      </c>
      <c r="B291" s="2">
        <v>2013</v>
      </c>
      <c r="C291" s="2">
        <v>1</v>
      </c>
      <c r="D291" s="2">
        <v>136617007</v>
      </c>
      <c r="E291" s="2">
        <v>5030000</v>
      </c>
      <c r="F291" s="2">
        <v>381</v>
      </c>
      <c r="G291" s="2">
        <v>0</v>
      </c>
      <c r="H291" s="2">
        <v>610344</v>
      </c>
      <c r="I291" s="2" t="s">
        <v>195</v>
      </c>
      <c r="J291" s="2">
        <v>205.82</v>
      </c>
      <c r="L291" s="2">
        <v>36616656</v>
      </c>
      <c r="P291" s="2">
        <v>20034768</v>
      </c>
      <c r="R291" s="357">
        <v>20034768</v>
      </c>
      <c r="S291" s="2" t="s">
        <v>776</v>
      </c>
      <c r="T291" s="2">
        <v>1205</v>
      </c>
      <c r="U291" s="2" t="s">
        <v>770</v>
      </c>
      <c r="V291" s="2" t="s">
        <v>317</v>
      </c>
      <c r="W291" s="2">
        <v>1000</v>
      </c>
    </row>
    <row r="292" spans="1:23">
      <c r="A292" s="2" t="s">
        <v>1408</v>
      </c>
      <c r="B292" s="2">
        <v>2013</v>
      </c>
      <c r="C292" s="2">
        <v>1</v>
      </c>
      <c r="D292" s="2">
        <v>136617008</v>
      </c>
      <c r="E292" s="2">
        <v>5030000</v>
      </c>
      <c r="F292" s="2">
        <v>381</v>
      </c>
      <c r="G292" s="2">
        <v>0</v>
      </c>
      <c r="H292" s="2">
        <v>610344</v>
      </c>
      <c r="I292" s="2" t="s">
        <v>195</v>
      </c>
      <c r="J292" s="2">
        <v>102.91</v>
      </c>
      <c r="L292" s="2">
        <v>36616682</v>
      </c>
      <c r="P292" s="2">
        <v>20034768</v>
      </c>
      <c r="R292" s="357">
        <v>20034768</v>
      </c>
      <c r="S292" s="2" t="s">
        <v>776</v>
      </c>
      <c r="T292" s="2">
        <v>1205</v>
      </c>
      <c r="U292" s="2" t="s">
        <v>770</v>
      </c>
      <c r="V292" s="2" t="s">
        <v>317</v>
      </c>
      <c r="W292" s="2">
        <v>1000</v>
      </c>
    </row>
    <row r="293" spans="1:23">
      <c r="A293" s="2" t="s">
        <v>1408</v>
      </c>
      <c r="B293" s="2">
        <v>2013</v>
      </c>
      <c r="C293" s="2">
        <v>1</v>
      </c>
      <c r="D293" s="2">
        <v>136617018</v>
      </c>
      <c r="E293" s="2">
        <v>5030000</v>
      </c>
      <c r="F293" s="2">
        <v>381</v>
      </c>
      <c r="G293" s="2">
        <v>0</v>
      </c>
      <c r="H293" s="2">
        <v>610344</v>
      </c>
      <c r="I293" s="2" t="s">
        <v>195</v>
      </c>
      <c r="J293" s="2">
        <v>205.82</v>
      </c>
      <c r="L293" s="2">
        <v>36616690</v>
      </c>
      <c r="P293" s="2">
        <v>20034768</v>
      </c>
      <c r="R293" s="357">
        <v>20034768</v>
      </c>
      <c r="S293" s="2" t="s">
        <v>776</v>
      </c>
      <c r="T293" s="2">
        <v>1205</v>
      </c>
      <c r="U293" s="2" t="s">
        <v>770</v>
      </c>
      <c r="V293" s="2" t="s">
        <v>317</v>
      </c>
      <c r="W293" s="2">
        <v>1000</v>
      </c>
    </row>
    <row r="294" spans="1:23">
      <c r="A294" s="2" t="s">
        <v>1408</v>
      </c>
      <c r="B294" s="2">
        <v>2013</v>
      </c>
      <c r="C294" s="2">
        <v>1</v>
      </c>
      <c r="D294" s="2">
        <v>136617027</v>
      </c>
      <c r="E294" s="2">
        <v>5030000</v>
      </c>
      <c r="F294" s="2">
        <v>381</v>
      </c>
      <c r="G294" s="2">
        <v>0</v>
      </c>
      <c r="H294" s="2">
        <v>610344</v>
      </c>
      <c r="I294" s="2" t="s">
        <v>195</v>
      </c>
      <c r="J294" s="2">
        <v>102.91</v>
      </c>
      <c r="L294" s="2">
        <v>36616697</v>
      </c>
      <c r="P294" s="2">
        <v>20034768</v>
      </c>
      <c r="R294" s="357">
        <v>20034768</v>
      </c>
      <c r="S294" s="2" t="s">
        <v>776</v>
      </c>
      <c r="T294" s="2">
        <v>1205</v>
      </c>
      <c r="U294" s="2" t="s">
        <v>770</v>
      </c>
      <c r="V294" s="2" t="s">
        <v>317</v>
      </c>
      <c r="W294" s="2">
        <v>1000</v>
      </c>
    </row>
    <row r="295" spans="1:23">
      <c r="A295" s="2" t="s">
        <v>1408</v>
      </c>
      <c r="B295" s="2">
        <v>2013</v>
      </c>
      <c r="C295" s="2">
        <v>1</v>
      </c>
      <c r="D295" s="2">
        <v>136617028</v>
      </c>
      <c r="E295" s="2">
        <v>5030000</v>
      </c>
      <c r="F295" s="2">
        <v>381</v>
      </c>
      <c r="G295" s="2">
        <v>0</v>
      </c>
      <c r="H295" s="2">
        <v>610344</v>
      </c>
      <c r="I295" s="2" t="s">
        <v>195</v>
      </c>
      <c r="J295" s="2">
        <v>205.82</v>
      </c>
      <c r="L295" s="2">
        <v>36616704</v>
      </c>
      <c r="P295" s="2">
        <v>20034768</v>
      </c>
      <c r="R295" s="357">
        <v>20034768</v>
      </c>
      <c r="S295" s="2" t="s">
        <v>776</v>
      </c>
      <c r="T295" s="2">
        <v>1205</v>
      </c>
      <c r="U295" s="2" t="s">
        <v>770</v>
      </c>
      <c r="V295" s="2" t="s">
        <v>317</v>
      </c>
      <c r="W295" s="2">
        <v>1000</v>
      </c>
    </row>
    <row r="296" spans="1:23">
      <c r="A296" s="2" t="s">
        <v>1408</v>
      </c>
      <c r="B296" s="2">
        <v>2013</v>
      </c>
      <c r="C296" s="2">
        <v>1</v>
      </c>
      <c r="D296" s="2">
        <v>136637271</v>
      </c>
      <c r="E296" s="2">
        <v>5030000</v>
      </c>
      <c r="F296" s="2">
        <v>381</v>
      </c>
      <c r="G296" s="2">
        <v>0</v>
      </c>
      <c r="H296" s="2">
        <v>610344</v>
      </c>
      <c r="I296" s="2" t="s">
        <v>195</v>
      </c>
      <c r="J296" s="2">
        <v>-823.28</v>
      </c>
      <c r="L296" s="2">
        <v>17038255</v>
      </c>
      <c r="P296" s="2">
        <v>20034768</v>
      </c>
      <c r="R296" s="357">
        <v>20034768</v>
      </c>
      <c r="S296" s="2" t="s">
        <v>776</v>
      </c>
      <c r="T296" s="2">
        <v>1205</v>
      </c>
      <c r="U296" s="2" t="s">
        <v>770</v>
      </c>
      <c r="V296" s="2" t="s">
        <v>317</v>
      </c>
      <c r="W296" s="2">
        <v>1000</v>
      </c>
    </row>
    <row r="297" spans="1:23">
      <c r="A297" s="2" t="s">
        <v>1408</v>
      </c>
      <c r="B297" s="2">
        <v>2013</v>
      </c>
      <c r="C297" s="2">
        <v>1</v>
      </c>
      <c r="D297" s="2">
        <v>136379534</v>
      </c>
      <c r="E297" s="2">
        <v>5030000</v>
      </c>
      <c r="F297" s="2">
        <v>385</v>
      </c>
      <c r="G297" s="2">
        <v>0</v>
      </c>
      <c r="H297" s="2">
        <v>610002</v>
      </c>
      <c r="I297" s="2" t="s">
        <v>188</v>
      </c>
      <c r="J297" s="2">
        <v>270.52</v>
      </c>
      <c r="L297" s="2">
        <v>4287443</v>
      </c>
      <c r="P297" s="2">
        <v>25951394</v>
      </c>
      <c r="R297" s="357">
        <v>25951394</v>
      </c>
      <c r="S297" s="2" t="s">
        <v>787</v>
      </c>
      <c r="T297" s="2">
        <v>1205</v>
      </c>
      <c r="U297" s="2" t="s">
        <v>770</v>
      </c>
      <c r="V297" s="2" t="s">
        <v>317</v>
      </c>
      <c r="W297" s="2">
        <v>1000</v>
      </c>
    </row>
    <row r="298" spans="1:23">
      <c r="A298" s="2" t="s">
        <v>1408</v>
      </c>
      <c r="B298" s="2">
        <v>2013</v>
      </c>
      <c r="C298" s="2">
        <v>1</v>
      </c>
      <c r="D298" s="2">
        <v>136379535</v>
      </c>
      <c r="E298" s="2">
        <v>5030000</v>
      </c>
      <c r="F298" s="2">
        <v>385</v>
      </c>
      <c r="G298" s="2">
        <v>0</v>
      </c>
      <c r="H298" s="2">
        <v>610002</v>
      </c>
      <c r="I298" s="2" t="s">
        <v>188</v>
      </c>
      <c r="J298" s="2">
        <v>676.3</v>
      </c>
      <c r="L298" s="2">
        <v>4287443</v>
      </c>
      <c r="P298" s="2">
        <v>25951394</v>
      </c>
      <c r="R298" s="357">
        <v>25951394</v>
      </c>
      <c r="S298" s="2" t="s">
        <v>787</v>
      </c>
      <c r="T298" s="2">
        <v>1205</v>
      </c>
      <c r="U298" s="2" t="s">
        <v>770</v>
      </c>
      <c r="V298" s="2" t="s">
        <v>317</v>
      </c>
      <c r="W298" s="2">
        <v>1000</v>
      </c>
    </row>
    <row r="299" spans="1:23">
      <c r="A299" s="2" t="s">
        <v>1408</v>
      </c>
      <c r="B299" s="2">
        <v>2013</v>
      </c>
      <c r="C299" s="2">
        <v>1</v>
      </c>
      <c r="D299" s="2">
        <v>136379536</v>
      </c>
      <c r="E299" s="2">
        <v>5030000</v>
      </c>
      <c r="F299" s="2">
        <v>385</v>
      </c>
      <c r="G299" s="2">
        <v>0</v>
      </c>
      <c r="H299" s="2">
        <v>610002</v>
      </c>
      <c r="I299" s="2" t="s">
        <v>188</v>
      </c>
      <c r="J299" s="2">
        <v>676.3</v>
      </c>
      <c r="L299" s="2">
        <v>4287443</v>
      </c>
      <c r="P299" s="2">
        <v>25951394</v>
      </c>
      <c r="R299" s="357">
        <v>25951394</v>
      </c>
      <c r="S299" s="2" t="s">
        <v>787</v>
      </c>
      <c r="T299" s="2">
        <v>1205</v>
      </c>
      <c r="U299" s="2" t="s">
        <v>770</v>
      </c>
      <c r="V299" s="2" t="s">
        <v>317</v>
      </c>
      <c r="W299" s="2">
        <v>1000</v>
      </c>
    </row>
    <row r="300" spans="1:23">
      <c r="A300" s="2" t="s">
        <v>1408</v>
      </c>
      <c r="B300" s="2">
        <v>2013</v>
      </c>
      <c r="C300" s="2">
        <v>1</v>
      </c>
      <c r="D300" s="2">
        <v>136379537</v>
      </c>
      <c r="E300" s="2">
        <v>5030000</v>
      </c>
      <c r="F300" s="2">
        <v>385</v>
      </c>
      <c r="G300" s="2">
        <v>0</v>
      </c>
      <c r="H300" s="2">
        <v>610316</v>
      </c>
      <c r="I300" s="2" t="s">
        <v>193</v>
      </c>
      <c r="J300" s="2">
        <v>676.3</v>
      </c>
      <c r="L300" s="2">
        <v>4287443</v>
      </c>
      <c r="P300" s="2">
        <v>25951394</v>
      </c>
      <c r="R300" s="357">
        <v>25951394</v>
      </c>
      <c r="S300" s="2" t="s">
        <v>787</v>
      </c>
      <c r="T300" s="2">
        <v>1205</v>
      </c>
      <c r="U300" s="2" t="s">
        <v>770</v>
      </c>
      <c r="V300" s="2" t="s">
        <v>317</v>
      </c>
      <c r="W300" s="2">
        <v>1000</v>
      </c>
    </row>
    <row r="301" spans="1:23">
      <c r="A301" s="2" t="s">
        <v>1408</v>
      </c>
      <c r="B301" s="2">
        <v>2013</v>
      </c>
      <c r="C301" s="2">
        <v>1</v>
      </c>
      <c r="D301" s="2">
        <v>136602496</v>
      </c>
      <c r="E301" s="2">
        <v>5030000</v>
      </c>
      <c r="F301" s="2">
        <v>385</v>
      </c>
      <c r="G301" s="2">
        <v>0</v>
      </c>
      <c r="H301" s="2">
        <v>610002</v>
      </c>
      <c r="I301" s="2" t="s">
        <v>188</v>
      </c>
      <c r="J301" s="2">
        <v>676.3</v>
      </c>
      <c r="L301" s="2">
        <v>4287443</v>
      </c>
      <c r="P301" s="2">
        <v>25951394</v>
      </c>
      <c r="R301" s="357">
        <v>25951394</v>
      </c>
      <c r="S301" s="2" t="s">
        <v>787</v>
      </c>
      <c r="T301" s="2">
        <v>1205</v>
      </c>
      <c r="U301" s="2" t="s">
        <v>770</v>
      </c>
      <c r="V301" s="2" t="s">
        <v>317</v>
      </c>
      <c r="W301" s="2">
        <v>1000</v>
      </c>
    </row>
    <row r="302" spans="1:23">
      <c r="A302" s="2" t="s">
        <v>1408</v>
      </c>
      <c r="B302" s="2">
        <v>2013</v>
      </c>
      <c r="C302" s="2">
        <v>1</v>
      </c>
      <c r="D302" s="2">
        <v>135440951</v>
      </c>
      <c r="E302" s="2">
        <v>5030000</v>
      </c>
      <c r="F302" s="2">
        <v>385</v>
      </c>
      <c r="G302" s="2">
        <v>0</v>
      </c>
      <c r="H302" s="2">
        <v>500312</v>
      </c>
      <c r="I302" s="2" t="s">
        <v>210</v>
      </c>
      <c r="J302" s="2">
        <v>-37.9</v>
      </c>
      <c r="K302" s="2" t="s">
        <v>469</v>
      </c>
      <c r="L302" s="2">
        <v>171029</v>
      </c>
      <c r="P302" s="2">
        <v>26043846</v>
      </c>
      <c r="R302" s="357">
        <v>26043846</v>
      </c>
      <c r="S302" s="2" t="s">
        <v>805</v>
      </c>
      <c r="T302" s="2">
        <v>1205</v>
      </c>
      <c r="U302" s="2" t="s">
        <v>770</v>
      </c>
      <c r="V302" s="2" t="s">
        <v>317</v>
      </c>
      <c r="W302" s="2">
        <v>1000</v>
      </c>
    </row>
    <row r="303" spans="1:23">
      <c r="A303" s="2" t="s">
        <v>1408</v>
      </c>
      <c r="B303" s="2">
        <v>2013</v>
      </c>
      <c r="C303" s="2">
        <v>1</v>
      </c>
      <c r="D303" s="2">
        <v>136379589</v>
      </c>
      <c r="E303" s="2">
        <v>5030000</v>
      </c>
      <c r="F303" s="2">
        <v>385</v>
      </c>
      <c r="G303" s="2">
        <v>0</v>
      </c>
      <c r="H303" s="2">
        <v>610002</v>
      </c>
      <c r="I303" s="2" t="s">
        <v>188</v>
      </c>
      <c r="J303" s="2">
        <v>338.15</v>
      </c>
      <c r="L303" s="2">
        <v>4726972</v>
      </c>
      <c r="P303" s="2">
        <v>26043846</v>
      </c>
      <c r="R303" s="357">
        <v>26043846</v>
      </c>
      <c r="S303" s="2" t="s">
        <v>805</v>
      </c>
      <c r="T303" s="2">
        <v>1205</v>
      </c>
      <c r="U303" s="2" t="s">
        <v>770</v>
      </c>
      <c r="V303" s="2" t="s">
        <v>317</v>
      </c>
      <c r="W303" s="2">
        <v>1000</v>
      </c>
    </row>
    <row r="304" spans="1:23">
      <c r="A304" s="2" t="s">
        <v>1408</v>
      </c>
      <c r="B304" s="2">
        <v>2013</v>
      </c>
      <c r="C304" s="2">
        <v>1</v>
      </c>
      <c r="D304" s="2">
        <v>136379590</v>
      </c>
      <c r="E304" s="2">
        <v>5030000</v>
      </c>
      <c r="F304" s="2">
        <v>385</v>
      </c>
      <c r="G304" s="2">
        <v>0</v>
      </c>
      <c r="H304" s="2">
        <v>610002</v>
      </c>
      <c r="I304" s="2" t="s">
        <v>188</v>
      </c>
      <c r="J304" s="2">
        <v>338.15</v>
      </c>
      <c r="L304" s="2">
        <v>4726972</v>
      </c>
      <c r="P304" s="2">
        <v>26043846</v>
      </c>
      <c r="R304" s="357">
        <v>26043846</v>
      </c>
      <c r="S304" s="2" t="s">
        <v>805</v>
      </c>
      <c r="T304" s="2">
        <v>1205</v>
      </c>
      <c r="U304" s="2" t="s">
        <v>770</v>
      </c>
      <c r="V304" s="2" t="s">
        <v>317</v>
      </c>
      <c r="W304" s="2">
        <v>1000</v>
      </c>
    </row>
    <row r="305" spans="1:23">
      <c r="A305" s="2" t="s">
        <v>1408</v>
      </c>
      <c r="B305" s="2">
        <v>2013</v>
      </c>
      <c r="C305" s="2">
        <v>1</v>
      </c>
      <c r="D305" s="2">
        <v>136379591</v>
      </c>
      <c r="E305" s="2">
        <v>5030000</v>
      </c>
      <c r="F305" s="2">
        <v>385</v>
      </c>
      <c r="G305" s="2">
        <v>0</v>
      </c>
      <c r="H305" s="2">
        <v>610002</v>
      </c>
      <c r="I305" s="2" t="s">
        <v>188</v>
      </c>
      <c r="J305" s="2">
        <v>676.3</v>
      </c>
      <c r="L305" s="2">
        <v>4726972</v>
      </c>
      <c r="P305" s="2">
        <v>26043846</v>
      </c>
      <c r="R305" s="357">
        <v>26043846</v>
      </c>
      <c r="S305" s="2" t="s">
        <v>805</v>
      </c>
      <c r="T305" s="2">
        <v>1205</v>
      </c>
      <c r="U305" s="2" t="s">
        <v>770</v>
      </c>
      <c r="V305" s="2" t="s">
        <v>317</v>
      </c>
      <c r="W305" s="2">
        <v>1000</v>
      </c>
    </row>
    <row r="306" spans="1:23">
      <c r="A306" s="2" t="s">
        <v>1408</v>
      </c>
      <c r="B306" s="2">
        <v>2013</v>
      </c>
      <c r="C306" s="2">
        <v>1</v>
      </c>
      <c r="D306" s="2">
        <v>136379592</v>
      </c>
      <c r="E306" s="2">
        <v>5030000</v>
      </c>
      <c r="F306" s="2">
        <v>385</v>
      </c>
      <c r="G306" s="2">
        <v>0</v>
      </c>
      <c r="H306" s="2">
        <v>610002</v>
      </c>
      <c r="I306" s="2" t="s">
        <v>188</v>
      </c>
      <c r="J306" s="2">
        <v>676.3</v>
      </c>
      <c r="L306" s="2">
        <v>4726972</v>
      </c>
      <c r="P306" s="2">
        <v>26043846</v>
      </c>
      <c r="R306" s="357">
        <v>26043846</v>
      </c>
      <c r="S306" s="2" t="s">
        <v>805</v>
      </c>
      <c r="T306" s="2">
        <v>1205</v>
      </c>
      <c r="U306" s="2" t="s">
        <v>770</v>
      </c>
      <c r="V306" s="2" t="s">
        <v>317</v>
      </c>
      <c r="W306" s="2">
        <v>1000</v>
      </c>
    </row>
    <row r="307" spans="1:23">
      <c r="A307" s="2" t="s">
        <v>1408</v>
      </c>
      <c r="B307" s="2">
        <v>2013</v>
      </c>
      <c r="C307" s="2">
        <v>1</v>
      </c>
      <c r="D307" s="2">
        <v>136379593</v>
      </c>
      <c r="E307" s="2">
        <v>5030000</v>
      </c>
      <c r="F307" s="2">
        <v>385</v>
      </c>
      <c r="G307" s="2">
        <v>0</v>
      </c>
      <c r="H307" s="2">
        <v>610002</v>
      </c>
      <c r="I307" s="2" t="s">
        <v>188</v>
      </c>
      <c r="J307" s="2">
        <v>676.3</v>
      </c>
      <c r="L307" s="2">
        <v>4726972</v>
      </c>
      <c r="P307" s="2">
        <v>26043846</v>
      </c>
      <c r="R307" s="357">
        <v>26043846</v>
      </c>
      <c r="S307" s="2" t="s">
        <v>805</v>
      </c>
      <c r="T307" s="2">
        <v>1205</v>
      </c>
      <c r="U307" s="2" t="s">
        <v>770</v>
      </c>
      <c r="V307" s="2" t="s">
        <v>317</v>
      </c>
      <c r="W307" s="2">
        <v>1000</v>
      </c>
    </row>
    <row r="308" spans="1:23">
      <c r="A308" s="2" t="s">
        <v>1408</v>
      </c>
      <c r="B308" s="2">
        <v>2013</v>
      </c>
      <c r="C308" s="2">
        <v>1</v>
      </c>
      <c r="D308" s="2">
        <v>136379594</v>
      </c>
      <c r="E308" s="2">
        <v>5030000</v>
      </c>
      <c r="F308" s="2">
        <v>385</v>
      </c>
      <c r="G308" s="2">
        <v>0</v>
      </c>
      <c r="H308" s="2">
        <v>610002</v>
      </c>
      <c r="I308" s="2" t="s">
        <v>188</v>
      </c>
      <c r="J308" s="2">
        <v>338.15</v>
      </c>
      <c r="L308" s="2">
        <v>4726972</v>
      </c>
      <c r="P308" s="2">
        <v>26043846</v>
      </c>
      <c r="R308" s="357">
        <v>26043846</v>
      </c>
      <c r="S308" s="2" t="s">
        <v>805</v>
      </c>
      <c r="T308" s="2">
        <v>1205</v>
      </c>
      <c r="U308" s="2" t="s">
        <v>770</v>
      </c>
      <c r="V308" s="2" t="s">
        <v>317</v>
      </c>
      <c r="W308" s="2">
        <v>1000</v>
      </c>
    </row>
    <row r="309" spans="1:23">
      <c r="A309" s="2" t="s">
        <v>1408</v>
      </c>
      <c r="B309" s="2">
        <v>2013</v>
      </c>
      <c r="C309" s="2">
        <v>1</v>
      </c>
      <c r="D309" s="2">
        <v>136420656</v>
      </c>
      <c r="E309" s="2">
        <v>5030000</v>
      </c>
      <c r="F309" s="2">
        <v>385</v>
      </c>
      <c r="G309" s="2">
        <v>0</v>
      </c>
      <c r="H309" s="2">
        <v>500312</v>
      </c>
      <c r="I309" s="2" t="s">
        <v>210</v>
      </c>
      <c r="J309" s="2">
        <v>170.55</v>
      </c>
      <c r="K309" s="2" t="s">
        <v>469</v>
      </c>
      <c r="L309" s="2">
        <v>172398</v>
      </c>
      <c r="P309" s="2">
        <v>26043846</v>
      </c>
      <c r="R309" s="357">
        <v>26043846</v>
      </c>
      <c r="S309" s="2" t="s">
        <v>805</v>
      </c>
      <c r="T309" s="2">
        <v>1205</v>
      </c>
      <c r="U309" s="2" t="s">
        <v>770</v>
      </c>
      <c r="V309" s="2" t="s">
        <v>317</v>
      </c>
      <c r="W309" s="2">
        <v>1000</v>
      </c>
    </row>
    <row r="310" spans="1:23">
      <c r="A310" s="2" t="s">
        <v>1408</v>
      </c>
      <c r="B310" s="2">
        <v>2013</v>
      </c>
      <c r="C310" s="2">
        <v>1</v>
      </c>
      <c r="D310" s="2">
        <v>136602527</v>
      </c>
      <c r="E310" s="2">
        <v>5030000</v>
      </c>
      <c r="F310" s="2">
        <v>385</v>
      </c>
      <c r="G310" s="2">
        <v>0</v>
      </c>
      <c r="H310" s="2">
        <v>610002</v>
      </c>
      <c r="I310" s="2" t="s">
        <v>188</v>
      </c>
      <c r="J310" s="2">
        <v>338.15</v>
      </c>
      <c r="L310" s="2">
        <v>4726972</v>
      </c>
      <c r="P310" s="2">
        <v>26043846</v>
      </c>
      <c r="R310" s="357">
        <v>26043846</v>
      </c>
      <c r="S310" s="2" t="s">
        <v>805</v>
      </c>
      <c r="T310" s="2">
        <v>1205</v>
      </c>
      <c r="U310" s="2" t="s">
        <v>770</v>
      </c>
      <c r="V310" s="2" t="s">
        <v>317</v>
      </c>
      <c r="W310" s="2">
        <v>1000</v>
      </c>
    </row>
    <row r="311" spans="1:23">
      <c r="A311" s="2" t="s">
        <v>1408</v>
      </c>
      <c r="B311" s="2">
        <v>2013</v>
      </c>
      <c r="C311" s="2">
        <v>1</v>
      </c>
      <c r="D311" s="2">
        <v>136602528</v>
      </c>
      <c r="E311" s="2">
        <v>5030000</v>
      </c>
      <c r="F311" s="2">
        <v>385</v>
      </c>
      <c r="G311" s="2">
        <v>0</v>
      </c>
      <c r="H311" s="2">
        <v>610002</v>
      </c>
      <c r="I311" s="2" t="s">
        <v>188</v>
      </c>
      <c r="J311" s="2">
        <v>338.15</v>
      </c>
      <c r="L311" s="2">
        <v>4726972</v>
      </c>
      <c r="P311" s="2">
        <v>26043846</v>
      </c>
      <c r="R311" s="357">
        <v>26043846</v>
      </c>
      <c r="S311" s="2" t="s">
        <v>805</v>
      </c>
      <c r="T311" s="2">
        <v>1205</v>
      </c>
      <c r="U311" s="2" t="s">
        <v>770</v>
      </c>
      <c r="V311" s="2" t="s">
        <v>317</v>
      </c>
      <c r="W311" s="2">
        <v>1000</v>
      </c>
    </row>
    <row r="312" spans="1:23">
      <c r="A312" s="2" t="s">
        <v>1408</v>
      </c>
      <c r="B312" s="2">
        <v>2013</v>
      </c>
      <c r="C312" s="2">
        <v>1</v>
      </c>
      <c r="D312" s="2">
        <v>136602529</v>
      </c>
      <c r="E312" s="2">
        <v>5030000</v>
      </c>
      <c r="F312" s="2">
        <v>385</v>
      </c>
      <c r="G312" s="2">
        <v>0</v>
      </c>
      <c r="H312" s="2">
        <v>610002</v>
      </c>
      <c r="I312" s="2" t="s">
        <v>188</v>
      </c>
      <c r="J312" s="2">
        <v>473.41</v>
      </c>
      <c r="L312" s="2">
        <v>4726972</v>
      </c>
      <c r="P312" s="2">
        <v>26043846</v>
      </c>
      <c r="R312" s="357">
        <v>26043846</v>
      </c>
      <c r="S312" s="2" t="s">
        <v>805</v>
      </c>
      <c r="T312" s="2">
        <v>1205</v>
      </c>
      <c r="U312" s="2" t="s">
        <v>770</v>
      </c>
      <c r="V312" s="2" t="s">
        <v>317</v>
      </c>
      <c r="W312" s="2">
        <v>1000</v>
      </c>
    </row>
    <row r="313" spans="1:23">
      <c r="A313" s="2" t="s">
        <v>1408</v>
      </c>
      <c r="B313" s="2">
        <v>2013</v>
      </c>
      <c r="C313" s="2">
        <v>1</v>
      </c>
      <c r="D313" s="2">
        <v>136602530</v>
      </c>
      <c r="E313" s="2">
        <v>5030000</v>
      </c>
      <c r="F313" s="2">
        <v>385</v>
      </c>
      <c r="G313" s="2">
        <v>0</v>
      </c>
      <c r="H313" s="2">
        <v>610002</v>
      </c>
      <c r="I313" s="2" t="s">
        <v>188</v>
      </c>
      <c r="J313" s="2">
        <v>473.41</v>
      </c>
      <c r="L313" s="2">
        <v>4726972</v>
      </c>
      <c r="P313" s="2">
        <v>26043846</v>
      </c>
      <c r="R313" s="357">
        <v>26043846</v>
      </c>
      <c r="S313" s="2" t="s">
        <v>805</v>
      </c>
      <c r="T313" s="2">
        <v>1205</v>
      </c>
      <c r="U313" s="2" t="s">
        <v>770</v>
      </c>
      <c r="V313" s="2" t="s">
        <v>317</v>
      </c>
      <c r="W313" s="2">
        <v>1000</v>
      </c>
    </row>
    <row r="314" spans="1:23">
      <c r="A314" s="2" t="s">
        <v>1408</v>
      </c>
      <c r="B314" s="2">
        <v>2013</v>
      </c>
      <c r="C314" s="2">
        <v>1</v>
      </c>
      <c r="D314" s="2">
        <v>136602531</v>
      </c>
      <c r="E314" s="2">
        <v>5030000</v>
      </c>
      <c r="F314" s="2">
        <v>385</v>
      </c>
      <c r="G314" s="2">
        <v>0</v>
      </c>
      <c r="H314" s="2">
        <v>610002</v>
      </c>
      <c r="I314" s="2" t="s">
        <v>188</v>
      </c>
      <c r="J314" s="2">
        <v>676.3</v>
      </c>
      <c r="L314" s="2">
        <v>4726972</v>
      </c>
      <c r="P314" s="2">
        <v>26043846</v>
      </c>
      <c r="R314" s="357">
        <v>26043846</v>
      </c>
      <c r="S314" s="2" t="s">
        <v>805</v>
      </c>
      <c r="T314" s="2">
        <v>1205</v>
      </c>
      <c r="U314" s="2" t="s">
        <v>770</v>
      </c>
      <c r="V314" s="2" t="s">
        <v>317</v>
      </c>
      <c r="W314" s="2">
        <v>1000</v>
      </c>
    </row>
    <row r="315" spans="1:23">
      <c r="A315" s="2" t="s">
        <v>1408</v>
      </c>
      <c r="B315" s="2">
        <v>2013</v>
      </c>
      <c r="C315" s="2">
        <v>1</v>
      </c>
      <c r="D315" s="2">
        <v>136602532</v>
      </c>
      <c r="E315" s="2">
        <v>5030000</v>
      </c>
      <c r="F315" s="2">
        <v>385</v>
      </c>
      <c r="G315" s="2">
        <v>0</v>
      </c>
      <c r="H315" s="2">
        <v>610002</v>
      </c>
      <c r="I315" s="2" t="s">
        <v>188</v>
      </c>
      <c r="J315" s="2">
        <v>676.3</v>
      </c>
      <c r="L315" s="2">
        <v>4726972</v>
      </c>
      <c r="P315" s="2">
        <v>26043846</v>
      </c>
      <c r="R315" s="357">
        <v>26043846</v>
      </c>
      <c r="S315" s="2" t="s">
        <v>805</v>
      </c>
      <c r="T315" s="2">
        <v>1205</v>
      </c>
      <c r="U315" s="2" t="s">
        <v>770</v>
      </c>
      <c r="V315" s="2" t="s">
        <v>317</v>
      </c>
      <c r="W315" s="2">
        <v>1000</v>
      </c>
    </row>
    <row r="316" spans="1:23">
      <c r="A316" s="2" t="s">
        <v>1408</v>
      </c>
      <c r="B316" s="2">
        <v>2013</v>
      </c>
      <c r="C316" s="2">
        <v>1</v>
      </c>
      <c r="D316" s="2">
        <v>136602533</v>
      </c>
      <c r="E316" s="2">
        <v>5030000</v>
      </c>
      <c r="F316" s="2">
        <v>385</v>
      </c>
      <c r="G316" s="2">
        <v>0</v>
      </c>
      <c r="H316" s="2">
        <v>610002</v>
      </c>
      <c r="I316" s="2" t="s">
        <v>188</v>
      </c>
      <c r="J316" s="2">
        <v>135.26</v>
      </c>
      <c r="L316" s="2">
        <v>4726972</v>
      </c>
      <c r="P316" s="2">
        <v>26043846</v>
      </c>
      <c r="R316" s="357">
        <v>26043846</v>
      </c>
      <c r="S316" s="2" t="s">
        <v>805</v>
      </c>
      <c r="T316" s="2">
        <v>1205</v>
      </c>
      <c r="U316" s="2" t="s">
        <v>770</v>
      </c>
      <c r="V316" s="2" t="s">
        <v>317</v>
      </c>
      <c r="W316" s="2">
        <v>1000</v>
      </c>
    </row>
    <row r="317" spans="1:23">
      <c r="A317" s="2" t="s">
        <v>1408</v>
      </c>
      <c r="B317" s="2">
        <v>2013</v>
      </c>
      <c r="C317" s="2">
        <v>1</v>
      </c>
      <c r="D317" s="2">
        <v>136602534</v>
      </c>
      <c r="E317" s="2">
        <v>5030000</v>
      </c>
      <c r="F317" s="2">
        <v>385</v>
      </c>
      <c r="G317" s="2">
        <v>0</v>
      </c>
      <c r="H317" s="2">
        <v>610002</v>
      </c>
      <c r="I317" s="2" t="s">
        <v>188</v>
      </c>
      <c r="J317" s="2">
        <v>473.41</v>
      </c>
      <c r="L317" s="2">
        <v>4726972</v>
      </c>
      <c r="P317" s="2">
        <v>26043846</v>
      </c>
      <c r="R317" s="357">
        <v>26043846</v>
      </c>
      <c r="S317" s="2" t="s">
        <v>805</v>
      </c>
      <c r="T317" s="2">
        <v>1205</v>
      </c>
      <c r="U317" s="2" t="s">
        <v>770</v>
      </c>
      <c r="V317" s="2" t="s">
        <v>317</v>
      </c>
      <c r="W317" s="2">
        <v>1000</v>
      </c>
    </row>
    <row r="318" spans="1:23">
      <c r="A318" s="2" t="s">
        <v>1408</v>
      </c>
      <c r="B318" s="2">
        <v>2013</v>
      </c>
      <c r="C318" s="2">
        <v>1</v>
      </c>
      <c r="D318" s="2">
        <v>136651793</v>
      </c>
      <c r="E318" s="2">
        <v>5030000</v>
      </c>
      <c r="F318" s="2">
        <v>385</v>
      </c>
      <c r="G318" s="2">
        <v>0</v>
      </c>
      <c r="H318" s="2">
        <v>500312</v>
      </c>
      <c r="I318" s="2" t="s">
        <v>210</v>
      </c>
      <c r="J318" s="2">
        <v>267.82</v>
      </c>
      <c r="K318" s="2" t="s">
        <v>469</v>
      </c>
      <c r="L318" s="2">
        <v>173186</v>
      </c>
      <c r="P318" s="2">
        <v>26043846</v>
      </c>
      <c r="R318" s="357">
        <v>26043846</v>
      </c>
      <c r="S318" s="2" t="s">
        <v>805</v>
      </c>
      <c r="T318" s="2">
        <v>1205</v>
      </c>
      <c r="U318" s="2" t="s">
        <v>770</v>
      </c>
      <c r="V318" s="2" t="s">
        <v>317</v>
      </c>
      <c r="W318" s="2">
        <v>1000</v>
      </c>
    </row>
    <row r="319" spans="1:23">
      <c r="A319" s="2" t="s">
        <v>1408</v>
      </c>
      <c r="B319" s="2">
        <v>2013</v>
      </c>
      <c r="C319" s="2">
        <v>1</v>
      </c>
      <c r="D319" s="2">
        <v>136379598</v>
      </c>
      <c r="E319" s="2">
        <v>5030000</v>
      </c>
      <c r="F319" s="2">
        <v>385</v>
      </c>
      <c r="G319" s="2">
        <v>0</v>
      </c>
      <c r="H319" s="2">
        <v>610000</v>
      </c>
      <c r="I319" s="2" t="s">
        <v>186</v>
      </c>
      <c r="J319" s="2">
        <v>88.94</v>
      </c>
      <c r="L319" s="2">
        <v>4769033</v>
      </c>
      <c r="P319" s="2">
        <v>26053558</v>
      </c>
      <c r="R319" s="357">
        <v>26053558</v>
      </c>
      <c r="S319" s="2" t="s">
        <v>811</v>
      </c>
      <c r="T319" s="2">
        <v>1205</v>
      </c>
      <c r="U319" s="2" t="s">
        <v>770</v>
      </c>
      <c r="V319" s="2" t="s">
        <v>317</v>
      </c>
      <c r="W319" s="2">
        <v>1000</v>
      </c>
    </row>
    <row r="320" spans="1:23">
      <c r="A320" s="2" t="s">
        <v>1408</v>
      </c>
      <c r="B320" s="2">
        <v>2013</v>
      </c>
      <c r="C320" s="2">
        <v>1</v>
      </c>
      <c r="D320" s="2">
        <v>136379599</v>
      </c>
      <c r="E320" s="2">
        <v>5030000</v>
      </c>
      <c r="F320" s="2">
        <v>385</v>
      </c>
      <c r="G320" s="2">
        <v>0</v>
      </c>
      <c r="H320" s="2">
        <v>610000</v>
      </c>
      <c r="I320" s="2" t="s">
        <v>186</v>
      </c>
      <c r="J320" s="2">
        <v>88.94</v>
      </c>
      <c r="L320" s="2">
        <v>4769034</v>
      </c>
      <c r="P320" s="2">
        <v>26053558</v>
      </c>
      <c r="R320" s="357">
        <v>26053558</v>
      </c>
      <c r="S320" s="2" t="s">
        <v>811</v>
      </c>
      <c r="T320" s="2">
        <v>1205</v>
      </c>
      <c r="U320" s="2" t="s">
        <v>770</v>
      </c>
      <c r="V320" s="2" t="s">
        <v>317</v>
      </c>
      <c r="W320" s="2">
        <v>1000</v>
      </c>
    </row>
    <row r="321" spans="1:23">
      <c r="A321" s="2" t="s">
        <v>1408</v>
      </c>
      <c r="B321" s="2">
        <v>2013</v>
      </c>
      <c r="C321" s="2">
        <v>1</v>
      </c>
      <c r="D321" s="2">
        <v>136602536</v>
      </c>
      <c r="E321" s="2">
        <v>5030000</v>
      </c>
      <c r="F321" s="2">
        <v>385</v>
      </c>
      <c r="G321" s="2">
        <v>0</v>
      </c>
      <c r="H321" s="2">
        <v>610000</v>
      </c>
      <c r="I321" s="2" t="s">
        <v>186</v>
      </c>
      <c r="J321" s="2">
        <v>88.94</v>
      </c>
      <c r="L321" s="2">
        <v>4769033</v>
      </c>
      <c r="P321" s="2">
        <v>26053558</v>
      </c>
      <c r="R321" s="357">
        <v>26053558</v>
      </c>
      <c r="S321" s="2" t="s">
        <v>811</v>
      </c>
      <c r="T321" s="2">
        <v>1205</v>
      </c>
      <c r="U321" s="2" t="s">
        <v>770</v>
      </c>
      <c r="V321" s="2" t="s">
        <v>317</v>
      </c>
      <c r="W321" s="2">
        <v>1000</v>
      </c>
    </row>
    <row r="322" spans="1:23">
      <c r="A322" s="2" t="s">
        <v>1408</v>
      </c>
      <c r="B322" s="2">
        <v>2013</v>
      </c>
      <c r="C322" s="2">
        <v>1</v>
      </c>
      <c r="D322" s="2">
        <v>136405609</v>
      </c>
      <c r="E322" s="2">
        <v>5030000</v>
      </c>
      <c r="F322" s="2">
        <v>385</v>
      </c>
      <c r="G322" s="2">
        <v>0</v>
      </c>
      <c r="H322" s="2">
        <v>530065</v>
      </c>
      <c r="I322" s="2" t="s">
        <v>179</v>
      </c>
      <c r="J322" s="358">
        <v>6962.49</v>
      </c>
      <c r="K322" s="2" t="s">
        <v>1984</v>
      </c>
      <c r="L322" s="2">
        <v>5601991120</v>
      </c>
      <c r="M322" s="2">
        <v>108083</v>
      </c>
      <c r="N322" s="2" t="s">
        <v>1985</v>
      </c>
      <c r="P322" s="2">
        <v>26053769</v>
      </c>
      <c r="R322" s="357">
        <v>26053769</v>
      </c>
      <c r="S322" s="2" t="s">
        <v>1986</v>
      </c>
      <c r="T322" s="2">
        <v>1205</v>
      </c>
      <c r="U322" s="2" t="s">
        <v>770</v>
      </c>
      <c r="V322" s="2" t="s">
        <v>317</v>
      </c>
      <c r="W322" s="2">
        <v>1000</v>
      </c>
    </row>
    <row r="323" spans="1:23">
      <c r="A323" s="2" t="s">
        <v>1408</v>
      </c>
      <c r="B323" s="2">
        <v>2013</v>
      </c>
      <c r="C323" s="2">
        <v>1</v>
      </c>
      <c r="D323" s="2">
        <v>136385563</v>
      </c>
      <c r="E323" s="2">
        <v>5030000</v>
      </c>
      <c r="F323" s="2">
        <v>385</v>
      </c>
      <c r="G323" s="2">
        <v>0</v>
      </c>
      <c r="H323" s="2">
        <v>610002</v>
      </c>
      <c r="I323" s="2" t="s">
        <v>188</v>
      </c>
      <c r="J323" s="2">
        <v>202.89</v>
      </c>
      <c r="L323" s="2">
        <v>4828154</v>
      </c>
      <c r="P323" s="2">
        <v>26067501</v>
      </c>
      <c r="R323" s="357">
        <v>26067501</v>
      </c>
      <c r="S323" s="2" t="s">
        <v>1172</v>
      </c>
      <c r="T323" s="2">
        <v>1205</v>
      </c>
      <c r="U323" s="2" t="s">
        <v>770</v>
      </c>
      <c r="V323" s="2" t="s">
        <v>317</v>
      </c>
      <c r="W323" s="2">
        <v>1000</v>
      </c>
    </row>
    <row r="324" spans="1:23">
      <c r="A324" s="2" t="s">
        <v>1408</v>
      </c>
      <c r="B324" s="2">
        <v>2013</v>
      </c>
      <c r="C324" s="2">
        <v>1</v>
      </c>
      <c r="D324" s="2">
        <v>135629881</v>
      </c>
      <c r="E324" s="2">
        <v>5030000</v>
      </c>
      <c r="F324" s="2">
        <v>385</v>
      </c>
      <c r="G324" s="2">
        <v>0</v>
      </c>
      <c r="H324" s="2">
        <v>516250</v>
      </c>
      <c r="I324" s="2" t="s">
        <v>167</v>
      </c>
      <c r="J324" s="2">
        <v>315.81</v>
      </c>
      <c r="L324" s="2">
        <v>5001075324</v>
      </c>
      <c r="M324" s="2">
        <v>105855</v>
      </c>
      <c r="N324" s="2" t="s">
        <v>1987</v>
      </c>
      <c r="P324" s="2">
        <v>26070976</v>
      </c>
      <c r="R324" s="357">
        <v>26070976</v>
      </c>
      <c r="S324" s="2" t="s">
        <v>1176</v>
      </c>
      <c r="T324" s="2">
        <v>1205</v>
      </c>
      <c r="U324" s="2" t="s">
        <v>770</v>
      </c>
      <c r="V324" s="2" t="s">
        <v>317</v>
      </c>
      <c r="W324" s="2">
        <v>1000</v>
      </c>
    </row>
    <row r="325" spans="1:23">
      <c r="A325" s="2" t="s">
        <v>1408</v>
      </c>
      <c r="B325" s="2">
        <v>2013</v>
      </c>
      <c r="C325" s="2">
        <v>1</v>
      </c>
      <c r="D325" s="2">
        <v>136452395</v>
      </c>
      <c r="E325" s="2">
        <v>5030000</v>
      </c>
      <c r="F325" s="2">
        <v>385</v>
      </c>
      <c r="G325" s="2">
        <v>0</v>
      </c>
      <c r="H325" s="2">
        <v>516250</v>
      </c>
      <c r="I325" s="2" t="s">
        <v>167</v>
      </c>
      <c r="J325" s="2">
        <v>6.94</v>
      </c>
      <c r="K325" s="2" t="s">
        <v>754</v>
      </c>
      <c r="L325" s="2">
        <v>5601993529</v>
      </c>
      <c r="M325" s="2">
        <v>143559</v>
      </c>
      <c r="N325" s="2" t="s">
        <v>504</v>
      </c>
      <c r="P325" s="2">
        <v>26070976</v>
      </c>
      <c r="R325" s="357">
        <v>26070976</v>
      </c>
      <c r="S325" s="2" t="s">
        <v>1176</v>
      </c>
      <c r="T325" s="2">
        <v>1205</v>
      </c>
      <c r="U325" s="2" t="s">
        <v>770</v>
      </c>
      <c r="V325" s="2" t="s">
        <v>317</v>
      </c>
      <c r="W325" s="2">
        <v>1000</v>
      </c>
    </row>
    <row r="326" spans="1:23">
      <c r="A326" s="2" t="s">
        <v>1408</v>
      </c>
      <c r="B326" s="2">
        <v>2013</v>
      </c>
      <c r="C326" s="2">
        <v>1</v>
      </c>
      <c r="D326" s="2">
        <v>136212982</v>
      </c>
      <c r="E326" s="2">
        <v>5030000</v>
      </c>
      <c r="F326" s="2">
        <v>385</v>
      </c>
      <c r="G326" s="2">
        <v>0</v>
      </c>
      <c r="H326" s="2">
        <v>516250</v>
      </c>
      <c r="I326" s="2" t="s">
        <v>167</v>
      </c>
      <c r="J326" s="2">
        <v>-315.81</v>
      </c>
      <c r="K326" s="2" t="s">
        <v>1175</v>
      </c>
      <c r="L326" s="2">
        <v>122361125</v>
      </c>
      <c r="P326" s="2">
        <v>26070976</v>
      </c>
      <c r="R326" s="357">
        <v>26070976</v>
      </c>
      <c r="S326" s="2" t="s">
        <v>1176</v>
      </c>
      <c r="T326" s="2">
        <v>1205</v>
      </c>
      <c r="U326" s="2" t="s">
        <v>770</v>
      </c>
      <c r="V326" s="2" t="s">
        <v>317</v>
      </c>
      <c r="W326" s="2">
        <v>1000</v>
      </c>
    </row>
    <row r="327" spans="1:23">
      <c r="A327" s="2" t="s">
        <v>1408</v>
      </c>
      <c r="B327" s="2">
        <v>2013</v>
      </c>
      <c r="C327" s="2">
        <v>1</v>
      </c>
      <c r="D327" s="2">
        <v>136212983</v>
      </c>
      <c r="E327" s="2">
        <v>5030000</v>
      </c>
      <c r="F327" s="2">
        <v>385</v>
      </c>
      <c r="G327" s="2">
        <v>0</v>
      </c>
      <c r="H327" s="2">
        <v>516250</v>
      </c>
      <c r="I327" s="2" t="s">
        <v>167</v>
      </c>
      <c r="J327" s="2">
        <v>315.81</v>
      </c>
      <c r="K327" s="2" t="s">
        <v>1175</v>
      </c>
      <c r="L327" s="2">
        <v>122361126</v>
      </c>
      <c r="P327" s="2">
        <v>26070976</v>
      </c>
      <c r="R327" s="357">
        <v>26070976</v>
      </c>
      <c r="S327" s="2" t="s">
        <v>1176</v>
      </c>
      <c r="T327" s="2">
        <v>1205</v>
      </c>
      <c r="U327" s="2" t="s">
        <v>770</v>
      </c>
      <c r="V327" s="2" t="s">
        <v>317</v>
      </c>
      <c r="W327" s="2">
        <v>1000</v>
      </c>
    </row>
    <row r="328" spans="1:23">
      <c r="A328" s="2" t="s">
        <v>1408</v>
      </c>
      <c r="B328" s="2">
        <v>2013</v>
      </c>
      <c r="C328" s="2">
        <v>1</v>
      </c>
      <c r="D328" s="2">
        <v>136212984</v>
      </c>
      <c r="E328" s="2">
        <v>5030000</v>
      </c>
      <c r="F328" s="2">
        <v>385</v>
      </c>
      <c r="G328" s="2">
        <v>0</v>
      </c>
      <c r="H328" s="2">
        <v>516250</v>
      </c>
      <c r="I328" s="2" t="s">
        <v>167</v>
      </c>
      <c r="J328" s="2">
        <v>-315.81</v>
      </c>
      <c r="K328" s="2" t="s">
        <v>1175</v>
      </c>
      <c r="L328" s="2">
        <v>122361127</v>
      </c>
      <c r="P328" s="2">
        <v>26070976</v>
      </c>
      <c r="R328" s="357">
        <v>26070976</v>
      </c>
      <c r="S328" s="2" t="s">
        <v>1176</v>
      </c>
      <c r="T328" s="2">
        <v>1205</v>
      </c>
      <c r="U328" s="2" t="s">
        <v>770</v>
      </c>
      <c r="V328" s="2" t="s">
        <v>317</v>
      </c>
      <c r="W328" s="2">
        <v>1000</v>
      </c>
    </row>
    <row r="329" spans="1:23">
      <c r="A329" s="2" t="s">
        <v>1408</v>
      </c>
      <c r="B329" s="2">
        <v>2013</v>
      </c>
      <c r="C329" s="2">
        <v>1</v>
      </c>
      <c r="D329" s="2">
        <v>136385565</v>
      </c>
      <c r="E329" s="2">
        <v>5030000</v>
      </c>
      <c r="F329" s="2">
        <v>385</v>
      </c>
      <c r="G329" s="2">
        <v>0</v>
      </c>
      <c r="H329" s="2">
        <v>610316</v>
      </c>
      <c r="I329" s="2" t="s">
        <v>193</v>
      </c>
      <c r="J329" s="2">
        <v>270.52</v>
      </c>
      <c r="L329" s="2">
        <v>4845205</v>
      </c>
      <c r="P329" s="2">
        <v>26071547</v>
      </c>
      <c r="R329" s="357">
        <v>26071547</v>
      </c>
      <c r="S329" s="2" t="s">
        <v>1177</v>
      </c>
      <c r="T329" s="2">
        <v>1205</v>
      </c>
      <c r="U329" s="2" t="s">
        <v>770</v>
      </c>
      <c r="V329" s="2" t="s">
        <v>317</v>
      </c>
      <c r="W329" s="2">
        <v>1000</v>
      </c>
    </row>
    <row r="330" spans="1:23">
      <c r="A330" s="2" t="s">
        <v>1408</v>
      </c>
      <c r="B330" s="2">
        <v>2013</v>
      </c>
      <c r="C330" s="2">
        <v>1</v>
      </c>
      <c r="D330" s="2">
        <v>136385566</v>
      </c>
      <c r="E330" s="2">
        <v>5030000</v>
      </c>
      <c r="F330" s="2">
        <v>385</v>
      </c>
      <c r="G330" s="2">
        <v>0</v>
      </c>
      <c r="H330" s="2">
        <v>610002</v>
      </c>
      <c r="I330" s="2" t="s">
        <v>188</v>
      </c>
      <c r="J330" s="2">
        <v>202.89</v>
      </c>
      <c r="L330" s="2">
        <v>4845205</v>
      </c>
      <c r="P330" s="2">
        <v>26071547</v>
      </c>
      <c r="R330" s="357">
        <v>26071547</v>
      </c>
      <c r="S330" s="2" t="s">
        <v>1177</v>
      </c>
      <c r="T330" s="2">
        <v>1205</v>
      </c>
      <c r="U330" s="2" t="s">
        <v>770</v>
      </c>
      <c r="V330" s="2" t="s">
        <v>317</v>
      </c>
      <c r="W330" s="2">
        <v>1000</v>
      </c>
    </row>
    <row r="331" spans="1:23">
      <c r="A331" s="2" t="s">
        <v>1408</v>
      </c>
      <c r="B331" s="2">
        <v>2013</v>
      </c>
      <c r="C331" s="2">
        <v>1</v>
      </c>
      <c r="D331" s="2">
        <v>136385567</v>
      </c>
      <c r="E331" s="2">
        <v>5030000</v>
      </c>
      <c r="F331" s="2">
        <v>385</v>
      </c>
      <c r="G331" s="2">
        <v>0</v>
      </c>
      <c r="H331" s="2">
        <v>610002</v>
      </c>
      <c r="I331" s="2" t="s">
        <v>188</v>
      </c>
      <c r="J331" s="2">
        <v>135.26</v>
      </c>
      <c r="L331" s="2">
        <v>4845205</v>
      </c>
      <c r="P331" s="2">
        <v>26071547</v>
      </c>
      <c r="R331" s="357">
        <v>26071547</v>
      </c>
      <c r="S331" s="2" t="s">
        <v>1177</v>
      </c>
      <c r="T331" s="2">
        <v>1205</v>
      </c>
      <c r="U331" s="2" t="s">
        <v>770</v>
      </c>
      <c r="V331" s="2" t="s">
        <v>317</v>
      </c>
      <c r="W331" s="2">
        <v>1000</v>
      </c>
    </row>
    <row r="332" spans="1:23">
      <c r="A332" s="2" t="s">
        <v>1408</v>
      </c>
      <c r="B332" s="2">
        <v>2013</v>
      </c>
      <c r="C332" s="2">
        <v>1</v>
      </c>
      <c r="D332" s="2">
        <v>136385568</v>
      </c>
      <c r="E332" s="2">
        <v>5030000</v>
      </c>
      <c r="F332" s="2">
        <v>385</v>
      </c>
      <c r="G332" s="2">
        <v>0</v>
      </c>
      <c r="H332" s="2">
        <v>610002</v>
      </c>
      <c r="I332" s="2" t="s">
        <v>188</v>
      </c>
      <c r="J332" s="2">
        <v>67.63</v>
      </c>
      <c r="L332" s="2">
        <v>4845205</v>
      </c>
      <c r="P332" s="2">
        <v>26071547</v>
      </c>
      <c r="R332" s="357">
        <v>26071547</v>
      </c>
      <c r="S332" s="2" t="s">
        <v>1177</v>
      </c>
      <c r="T332" s="2">
        <v>1205</v>
      </c>
      <c r="U332" s="2" t="s">
        <v>770</v>
      </c>
      <c r="V332" s="2" t="s">
        <v>317</v>
      </c>
      <c r="W332" s="2">
        <v>1000</v>
      </c>
    </row>
    <row r="333" spans="1:23">
      <c r="A333" s="2" t="s">
        <v>1408</v>
      </c>
      <c r="B333" s="2">
        <v>2013</v>
      </c>
      <c r="C333" s="2">
        <v>1</v>
      </c>
      <c r="D333" s="2">
        <v>136385569</v>
      </c>
      <c r="E333" s="2">
        <v>5030000</v>
      </c>
      <c r="F333" s="2">
        <v>385</v>
      </c>
      <c r="G333" s="2">
        <v>0</v>
      </c>
      <c r="H333" s="2">
        <v>610002</v>
      </c>
      <c r="I333" s="2" t="s">
        <v>188</v>
      </c>
      <c r="J333" s="2">
        <v>135.26</v>
      </c>
      <c r="L333" s="2">
        <v>4845205</v>
      </c>
      <c r="P333" s="2">
        <v>26071547</v>
      </c>
      <c r="R333" s="357">
        <v>26071547</v>
      </c>
      <c r="S333" s="2" t="s">
        <v>1177</v>
      </c>
      <c r="T333" s="2">
        <v>1205</v>
      </c>
      <c r="U333" s="2" t="s">
        <v>770</v>
      </c>
      <c r="V333" s="2" t="s">
        <v>317</v>
      </c>
      <c r="W333" s="2">
        <v>1000</v>
      </c>
    </row>
    <row r="334" spans="1:23">
      <c r="A334" s="2" t="s">
        <v>1408</v>
      </c>
      <c r="B334" s="2">
        <v>2013</v>
      </c>
      <c r="C334" s="2">
        <v>1</v>
      </c>
      <c r="D334" s="2">
        <v>136385570</v>
      </c>
      <c r="E334" s="2">
        <v>5030000</v>
      </c>
      <c r="F334" s="2">
        <v>385</v>
      </c>
      <c r="G334" s="2">
        <v>0</v>
      </c>
      <c r="H334" s="2">
        <v>610002</v>
      </c>
      <c r="I334" s="2" t="s">
        <v>188</v>
      </c>
      <c r="J334" s="2">
        <v>135.26</v>
      </c>
      <c r="L334" s="2">
        <v>4845205</v>
      </c>
      <c r="P334" s="2">
        <v>26071547</v>
      </c>
      <c r="R334" s="357">
        <v>26071547</v>
      </c>
      <c r="S334" s="2" t="s">
        <v>1177</v>
      </c>
      <c r="T334" s="2">
        <v>1205</v>
      </c>
      <c r="U334" s="2" t="s">
        <v>770</v>
      </c>
      <c r="V334" s="2" t="s">
        <v>317</v>
      </c>
      <c r="W334" s="2">
        <v>1000</v>
      </c>
    </row>
    <row r="335" spans="1:23">
      <c r="A335" s="2" t="s">
        <v>1408</v>
      </c>
      <c r="B335" s="2">
        <v>2013</v>
      </c>
      <c r="C335" s="2">
        <v>1</v>
      </c>
      <c r="D335" s="2">
        <v>136385571</v>
      </c>
      <c r="E335" s="2">
        <v>5030000</v>
      </c>
      <c r="F335" s="2">
        <v>385</v>
      </c>
      <c r="G335" s="2">
        <v>0</v>
      </c>
      <c r="H335" s="2">
        <v>610002</v>
      </c>
      <c r="I335" s="2" t="s">
        <v>188</v>
      </c>
      <c r="J335" s="2">
        <v>67.63</v>
      </c>
      <c r="L335" s="2">
        <v>4845205</v>
      </c>
      <c r="P335" s="2">
        <v>26071547</v>
      </c>
      <c r="R335" s="357">
        <v>26071547</v>
      </c>
      <c r="S335" s="2" t="s">
        <v>1177</v>
      </c>
      <c r="T335" s="2">
        <v>1205</v>
      </c>
      <c r="U335" s="2" t="s">
        <v>770</v>
      </c>
      <c r="V335" s="2" t="s">
        <v>317</v>
      </c>
      <c r="W335" s="2">
        <v>1000</v>
      </c>
    </row>
    <row r="336" spans="1:23">
      <c r="A336" s="2" t="s">
        <v>1408</v>
      </c>
      <c r="B336" s="2">
        <v>2013</v>
      </c>
      <c r="C336" s="2">
        <v>1</v>
      </c>
      <c r="D336" s="2">
        <v>136385572</v>
      </c>
      <c r="E336" s="2">
        <v>5030000</v>
      </c>
      <c r="F336" s="2">
        <v>385</v>
      </c>
      <c r="G336" s="2">
        <v>0</v>
      </c>
      <c r="H336" s="2">
        <v>610002</v>
      </c>
      <c r="I336" s="2" t="s">
        <v>188</v>
      </c>
      <c r="J336" s="2">
        <v>67.63</v>
      </c>
      <c r="L336" s="2">
        <v>4845205</v>
      </c>
      <c r="P336" s="2">
        <v>26071547</v>
      </c>
      <c r="R336" s="357">
        <v>26071547</v>
      </c>
      <c r="S336" s="2" t="s">
        <v>1177</v>
      </c>
      <c r="T336" s="2">
        <v>1205</v>
      </c>
      <c r="U336" s="2" t="s">
        <v>770</v>
      </c>
      <c r="V336" s="2" t="s">
        <v>317</v>
      </c>
      <c r="W336" s="2">
        <v>1000</v>
      </c>
    </row>
    <row r="337" spans="1:23">
      <c r="A337" s="2" t="s">
        <v>1408</v>
      </c>
      <c r="B337" s="2">
        <v>2013</v>
      </c>
      <c r="C337" s="2">
        <v>1</v>
      </c>
      <c r="D337" s="2">
        <v>136385573</v>
      </c>
      <c r="E337" s="2">
        <v>5030000</v>
      </c>
      <c r="F337" s="2">
        <v>385</v>
      </c>
      <c r="G337" s="2">
        <v>0</v>
      </c>
      <c r="H337" s="2">
        <v>610002</v>
      </c>
      <c r="I337" s="2" t="s">
        <v>188</v>
      </c>
      <c r="J337" s="2">
        <v>67.63</v>
      </c>
      <c r="L337" s="2">
        <v>4845205</v>
      </c>
      <c r="P337" s="2">
        <v>26071547</v>
      </c>
      <c r="R337" s="357">
        <v>26071547</v>
      </c>
      <c r="S337" s="2" t="s">
        <v>1177</v>
      </c>
      <c r="T337" s="2">
        <v>1205</v>
      </c>
      <c r="U337" s="2" t="s">
        <v>770</v>
      </c>
      <c r="V337" s="2" t="s">
        <v>317</v>
      </c>
      <c r="W337" s="2">
        <v>1000</v>
      </c>
    </row>
    <row r="338" spans="1:23">
      <c r="A338" s="2" t="s">
        <v>1408</v>
      </c>
      <c r="B338" s="2">
        <v>2013</v>
      </c>
      <c r="C338" s="2">
        <v>1</v>
      </c>
      <c r="D338" s="2">
        <v>136385574</v>
      </c>
      <c r="E338" s="2">
        <v>5030000</v>
      </c>
      <c r="F338" s="2">
        <v>385</v>
      </c>
      <c r="G338" s="2">
        <v>0</v>
      </c>
      <c r="H338" s="2">
        <v>610002</v>
      </c>
      <c r="I338" s="2" t="s">
        <v>188</v>
      </c>
      <c r="J338" s="2">
        <v>135.26</v>
      </c>
      <c r="L338" s="2">
        <v>4845205</v>
      </c>
      <c r="P338" s="2">
        <v>26071547</v>
      </c>
      <c r="R338" s="357">
        <v>26071547</v>
      </c>
      <c r="S338" s="2" t="s">
        <v>1177</v>
      </c>
      <c r="T338" s="2">
        <v>1205</v>
      </c>
      <c r="U338" s="2" t="s">
        <v>770</v>
      </c>
      <c r="V338" s="2" t="s">
        <v>317</v>
      </c>
      <c r="W338" s="2">
        <v>1000</v>
      </c>
    </row>
    <row r="339" spans="1:23">
      <c r="A339" s="2" t="s">
        <v>1408</v>
      </c>
      <c r="B339" s="2">
        <v>2013</v>
      </c>
      <c r="C339" s="2">
        <v>1</v>
      </c>
      <c r="D339" s="2">
        <v>136420661</v>
      </c>
      <c r="E339" s="2">
        <v>5030000</v>
      </c>
      <c r="F339" s="2">
        <v>385</v>
      </c>
      <c r="G339" s="2">
        <v>0</v>
      </c>
      <c r="H339" s="2">
        <v>500312</v>
      </c>
      <c r="I339" s="2" t="s">
        <v>210</v>
      </c>
      <c r="J339" s="2">
        <v>11</v>
      </c>
      <c r="K339" s="2" t="s">
        <v>469</v>
      </c>
      <c r="L339" s="2">
        <v>172398</v>
      </c>
      <c r="P339" s="2">
        <v>26071547</v>
      </c>
      <c r="R339" s="357">
        <v>26071547</v>
      </c>
      <c r="S339" s="2" t="s">
        <v>1177</v>
      </c>
      <c r="T339" s="2">
        <v>1205</v>
      </c>
      <c r="U339" s="2" t="s">
        <v>770</v>
      </c>
      <c r="V339" s="2" t="s">
        <v>317</v>
      </c>
      <c r="W339" s="2">
        <v>1000</v>
      </c>
    </row>
    <row r="340" spans="1:23">
      <c r="A340" s="2" t="s">
        <v>1408</v>
      </c>
      <c r="B340" s="2">
        <v>2013</v>
      </c>
      <c r="C340" s="2">
        <v>1</v>
      </c>
      <c r="D340" s="2">
        <v>135440954</v>
      </c>
      <c r="E340" s="2">
        <v>5030000</v>
      </c>
      <c r="F340" s="2">
        <v>385</v>
      </c>
      <c r="G340" s="2">
        <v>0</v>
      </c>
      <c r="H340" s="2">
        <v>500312</v>
      </c>
      <c r="I340" s="2" t="s">
        <v>210</v>
      </c>
      <c r="J340" s="2">
        <v>-16.079999999999998</v>
      </c>
      <c r="K340" s="2" t="s">
        <v>469</v>
      </c>
      <c r="L340" s="2">
        <v>171029</v>
      </c>
      <c r="P340" s="2">
        <v>26072908</v>
      </c>
      <c r="R340" s="357">
        <v>26072908</v>
      </c>
      <c r="S340" s="2" t="s">
        <v>1178</v>
      </c>
      <c r="T340" s="2">
        <v>1205</v>
      </c>
      <c r="U340" s="2" t="s">
        <v>770</v>
      </c>
      <c r="V340" s="2" t="s">
        <v>317</v>
      </c>
      <c r="W340" s="2">
        <v>1000</v>
      </c>
    </row>
    <row r="341" spans="1:23">
      <c r="A341" s="2" t="s">
        <v>1408</v>
      </c>
      <c r="B341" s="2">
        <v>2013</v>
      </c>
      <c r="C341" s="2">
        <v>1</v>
      </c>
      <c r="D341" s="2">
        <v>136602642</v>
      </c>
      <c r="E341" s="2">
        <v>5030000</v>
      </c>
      <c r="F341" s="2">
        <v>385</v>
      </c>
      <c r="G341" s="2">
        <v>0</v>
      </c>
      <c r="H341" s="2">
        <v>610002</v>
      </c>
      <c r="I341" s="2" t="s">
        <v>188</v>
      </c>
      <c r="J341" s="2">
        <v>135.26</v>
      </c>
      <c r="L341" s="2">
        <v>4855759</v>
      </c>
      <c r="P341" s="2">
        <v>26073196</v>
      </c>
      <c r="R341" s="357">
        <v>26073196</v>
      </c>
      <c r="S341" s="2" t="s">
        <v>1988</v>
      </c>
      <c r="T341" s="2">
        <v>1205</v>
      </c>
      <c r="U341" s="2" t="s">
        <v>770</v>
      </c>
      <c r="V341" s="2" t="s">
        <v>317</v>
      </c>
      <c r="W341" s="2">
        <v>1000</v>
      </c>
    </row>
    <row r="342" spans="1:23">
      <c r="A342" s="2" t="s">
        <v>1408</v>
      </c>
      <c r="B342" s="2">
        <v>2013</v>
      </c>
      <c r="C342" s="2">
        <v>1</v>
      </c>
      <c r="D342" s="2">
        <v>136385581</v>
      </c>
      <c r="E342" s="2">
        <v>5030000</v>
      </c>
      <c r="F342" s="2">
        <v>385</v>
      </c>
      <c r="G342" s="2">
        <v>0</v>
      </c>
      <c r="H342" s="2">
        <v>610002</v>
      </c>
      <c r="I342" s="2" t="s">
        <v>188</v>
      </c>
      <c r="J342" s="2">
        <v>202.89</v>
      </c>
      <c r="L342" s="2">
        <v>4855764</v>
      </c>
      <c r="P342" s="2">
        <v>26073201</v>
      </c>
      <c r="R342" s="357">
        <v>26073201</v>
      </c>
      <c r="S342" s="2" t="s">
        <v>813</v>
      </c>
      <c r="T342" s="2">
        <v>1205</v>
      </c>
      <c r="U342" s="2" t="s">
        <v>770</v>
      </c>
      <c r="V342" s="2" t="s">
        <v>317</v>
      </c>
      <c r="W342" s="2">
        <v>1000</v>
      </c>
    </row>
    <row r="343" spans="1:23">
      <c r="A343" s="2" t="s">
        <v>1408</v>
      </c>
      <c r="B343" s="2">
        <v>2013</v>
      </c>
      <c r="C343" s="2">
        <v>1</v>
      </c>
      <c r="D343" s="2">
        <v>136385622</v>
      </c>
      <c r="E343" s="2">
        <v>5030000</v>
      </c>
      <c r="F343" s="2">
        <v>385</v>
      </c>
      <c r="G343" s="2">
        <v>0</v>
      </c>
      <c r="H343" s="2">
        <v>610002</v>
      </c>
      <c r="I343" s="2" t="s">
        <v>188</v>
      </c>
      <c r="J343" s="2">
        <v>202.89</v>
      </c>
      <c r="L343" s="2">
        <v>4855764</v>
      </c>
      <c r="P343" s="2">
        <v>26073201</v>
      </c>
      <c r="R343" s="357">
        <v>26073201</v>
      </c>
      <c r="S343" s="2" t="s">
        <v>813</v>
      </c>
      <c r="T343" s="2">
        <v>1205</v>
      </c>
      <c r="U343" s="2" t="s">
        <v>770</v>
      </c>
      <c r="V343" s="2" t="s">
        <v>317</v>
      </c>
      <c r="W343" s="2">
        <v>1000</v>
      </c>
    </row>
    <row r="344" spans="1:23">
      <c r="A344" s="2" t="s">
        <v>1408</v>
      </c>
      <c r="B344" s="2">
        <v>2013</v>
      </c>
      <c r="C344" s="2">
        <v>1</v>
      </c>
      <c r="D344" s="2">
        <v>136385623</v>
      </c>
      <c r="E344" s="2">
        <v>5030000</v>
      </c>
      <c r="F344" s="2">
        <v>385</v>
      </c>
      <c r="G344" s="2">
        <v>0</v>
      </c>
      <c r="H344" s="2">
        <v>610002</v>
      </c>
      <c r="I344" s="2" t="s">
        <v>188</v>
      </c>
      <c r="J344" s="2">
        <v>202.89</v>
      </c>
      <c r="L344" s="2">
        <v>4855764</v>
      </c>
      <c r="P344" s="2">
        <v>26073201</v>
      </c>
      <c r="R344" s="357">
        <v>26073201</v>
      </c>
      <c r="S344" s="2" t="s">
        <v>813</v>
      </c>
      <c r="T344" s="2">
        <v>1205</v>
      </c>
      <c r="U344" s="2" t="s">
        <v>770</v>
      </c>
      <c r="V344" s="2" t="s">
        <v>317</v>
      </c>
      <c r="W344" s="2">
        <v>1000</v>
      </c>
    </row>
    <row r="345" spans="1:23">
      <c r="A345" s="2" t="s">
        <v>1408</v>
      </c>
      <c r="B345" s="2">
        <v>2013</v>
      </c>
      <c r="C345" s="2">
        <v>1</v>
      </c>
      <c r="D345" s="2">
        <v>136532918</v>
      </c>
      <c r="E345" s="2">
        <v>5030000</v>
      </c>
      <c r="F345" s="2">
        <v>385</v>
      </c>
      <c r="G345" s="2">
        <v>0</v>
      </c>
      <c r="H345" s="2">
        <v>516310</v>
      </c>
      <c r="I345" s="2" t="s">
        <v>129</v>
      </c>
      <c r="J345" s="2">
        <v>96.55</v>
      </c>
      <c r="K345" s="2" t="s">
        <v>1989</v>
      </c>
      <c r="L345" s="2">
        <v>3300</v>
      </c>
      <c r="P345" s="2">
        <v>26073201</v>
      </c>
      <c r="R345" s="357">
        <v>26073201</v>
      </c>
      <c r="S345" s="2" t="s">
        <v>813</v>
      </c>
      <c r="T345" s="2">
        <v>1205</v>
      </c>
      <c r="U345" s="2" t="s">
        <v>770</v>
      </c>
      <c r="V345" s="2" t="s">
        <v>317</v>
      </c>
      <c r="W345" s="2">
        <v>1000</v>
      </c>
    </row>
    <row r="346" spans="1:23">
      <c r="A346" s="2" t="s">
        <v>1408</v>
      </c>
      <c r="B346" s="2">
        <v>2013</v>
      </c>
      <c r="C346" s="2">
        <v>1</v>
      </c>
      <c r="D346" s="2">
        <v>136445506</v>
      </c>
      <c r="E346" s="2">
        <v>5030000</v>
      </c>
      <c r="F346" s="2">
        <v>385</v>
      </c>
      <c r="G346" s="2">
        <v>0</v>
      </c>
      <c r="H346" s="2">
        <v>530049</v>
      </c>
      <c r="I346" s="2" t="s">
        <v>1990</v>
      </c>
      <c r="J346" s="358">
        <v>2340</v>
      </c>
      <c r="K346" s="2" t="s">
        <v>1991</v>
      </c>
      <c r="L346" s="2">
        <v>1902892648</v>
      </c>
      <c r="M346" s="2">
        <v>132509</v>
      </c>
      <c r="N346" s="2" t="s">
        <v>1992</v>
      </c>
      <c r="P346" s="2">
        <v>26076369</v>
      </c>
      <c r="R346" s="357">
        <v>26076369</v>
      </c>
      <c r="S346" s="2" t="s">
        <v>1993</v>
      </c>
      <c r="T346" s="2">
        <v>1205</v>
      </c>
      <c r="U346" s="2" t="s">
        <v>770</v>
      </c>
      <c r="V346" s="2" t="s">
        <v>317</v>
      </c>
      <c r="W346" s="2">
        <v>1000</v>
      </c>
    </row>
    <row r="347" spans="1:23">
      <c r="A347" s="2" t="s">
        <v>1408</v>
      </c>
      <c r="B347" s="2">
        <v>2013</v>
      </c>
      <c r="C347" s="2">
        <v>1</v>
      </c>
      <c r="D347" s="2">
        <v>136539660</v>
      </c>
      <c r="E347" s="2">
        <v>5030000</v>
      </c>
      <c r="F347" s="2">
        <v>385</v>
      </c>
      <c r="G347" s="2">
        <v>0</v>
      </c>
      <c r="H347" s="2">
        <v>530049</v>
      </c>
      <c r="I347" s="2" t="s">
        <v>1990</v>
      </c>
      <c r="J347" s="358">
        <v>2080</v>
      </c>
      <c r="K347" s="2" t="s">
        <v>1994</v>
      </c>
      <c r="L347" s="2">
        <v>1902898032</v>
      </c>
      <c r="M347" s="2">
        <v>132509</v>
      </c>
      <c r="N347" s="2" t="s">
        <v>1992</v>
      </c>
      <c r="P347" s="2">
        <v>26076369</v>
      </c>
      <c r="R347" s="357">
        <v>26076369</v>
      </c>
      <c r="S347" s="2" t="s">
        <v>1993</v>
      </c>
      <c r="T347" s="2">
        <v>1205</v>
      </c>
      <c r="U347" s="2" t="s">
        <v>770</v>
      </c>
      <c r="V347" s="2" t="s">
        <v>317</v>
      </c>
      <c r="W347" s="2">
        <v>1000</v>
      </c>
    </row>
    <row r="348" spans="1:23">
      <c r="A348" s="2" t="s">
        <v>1408</v>
      </c>
      <c r="B348" s="2">
        <v>2013</v>
      </c>
      <c r="C348" s="2">
        <v>1</v>
      </c>
      <c r="D348" s="2">
        <v>136385627</v>
      </c>
      <c r="E348" s="2">
        <v>5030000</v>
      </c>
      <c r="F348" s="2">
        <v>385</v>
      </c>
      <c r="G348" s="2">
        <v>0</v>
      </c>
      <c r="H348" s="2">
        <v>610002</v>
      </c>
      <c r="I348" s="2" t="s">
        <v>188</v>
      </c>
      <c r="J348" s="2">
        <v>135.26</v>
      </c>
      <c r="L348" s="2">
        <v>4868023</v>
      </c>
      <c r="P348" s="2">
        <v>26076369</v>
      </c>
      <c r="R348" s="357">
        <v>26076369</v>
      </c>
      <c r="S348" s="2" t="s">
        <v>1993</v>
      </c>
      <c r="T348" s="2">
        <v>1205</v>
      </c>
      <c r="U348" s="2" t="s">
        <v>770</v>
      </c>
      <c r="V348" s="2" t="s">
        <v>317</v>
      </c>
      <c r="W348" s="2">
        <v>1000</v>
      </c>
    </row>
    <row r="349" spans="1:23">
      <c r="A349" s="2" t="s">
        <v>1408</v>
      </c>
      <c r="B349" s="2">
        <v>2013</v>
      </c>
      <c r="C349" s="2">
        <v>1</v>
      </c>
      <c r="D349" s="2">
        <v>136423610</v>
      </c>
      <c r="E349" s="2">
        <v>5030000</v>
      </c>
      <c r="F349" s="2">
        <v>385</v>
      </c>
      <c r="G349" s="2">
        <v>0</v>
      </c>
      <c r="H349" s="2">
        <v>516200</v>
      </c>
      <c r="I349" s="2" t="s">
        <v>123</v>
      </c>
      <c r="J349" s="2">
        <v>8.5500000000000007</v>
      </c>
      <c r="L349" s="2">
        <v>4902287322</v>
      </c>
      <c r="P349" s="2">
        <v>26076369</v>
      </c>
      <c r="R349" s="357">
        <v>26076369</v>
      </c>
      <c r="S349" s="2" t="s">
        <v>1993</v>
      </c>
      <c r="T349" s="2">
        <v>1205</v>
      </c>
      <c r="U349" s="2" t="s">
        <v>770</v>
      </c>
      <c r="V349" s="2" t="s">
        <v>317</v>
      </c>
      <c r="W349" s="2">
        <v>1000</v>
      </c>
    </row>
    <row r="350" spans="1:23">
      <c r="A350" s="2" t="s">
        <v>1408</v>
      </c>
      <c r="B350" s="2">
        <v>2013</v>
      </c>
      <c r="C350" s="2">
        <v>1</v>
      </c>
      <c r="D350" s="2">
        <v>136466103</v>
      </c>
      <c r="E350" s="2">
        <v>5030000</v>
      </c>
      <c r="F350" s="2">
        <v>385</v>
      </c>
      <c r="G350" s="2">
        <v>0</v>
      </c>
      <c r="H350" s="2">
        <v>516900</v>
      </c>
      <c r="I350" s="2" t="s">
        <v>139</v>
      </c>
      <c r="J350" s="358">
        <v>2465.41</v>
      </c>
      <c r="K350" s="2" t="s">
        <v>494</v>
      </c>
      <c r="L350" s="2">
        <v>5001080082</v>
      </c>
      <c r="M350" s="2">
        <v>140993</v>
      </c>
      <c r="N350" s="2" t="s">
        <v>1995</v>
      </c>
      <c r="P350" s="2">
        <v>26077743</v>
      </c>
      <c r="R350" s="357">
        <v>26077743</v>
      </c>
      <c r="S350" s="2" t="s">
        <v>1996</v>
      </c>
      <c r="T350" s="2">
        <v>1205</v>
      </c>
      <c r="U350" s="2" t="s">
        <v>770</v>
      </c>
      <c r="V350" s="2" t="s">
        <v>317</v>
      </c>
      <c r="W350" s="2">
        <v>1000</v>
      </c>
    </row>
    <row r="351" spans="1:23">
      <c r="A351" s="2" t="s">
        <v>1408</v>
      </c>
      <c r="B351" s="2">
        <v>2013</v>
      </c>
      <c r="C351" s="2">
        <v>1</v>
      </c>
      <c r="D351" s="2">
        <v>136323040</v>
      </c>
      <c r="E351" s="2">
        <v>5030000</v>
      </c>
      <c r="F351" s="2">
        <v>385</v>
      </c>
      <c r="G351" s="2">
        <v>0</v>
      </c>
      <c r="H351" s="2">
        <v>610002</v>
      </c>
      <c r="I351" s="2" t="s">
        <v>188</v>
      </c>
      <c r="J351" s="2">
        <v>207.09</v>
      </c>
      <c r="L351" s="2">
        <v>4886600</v>
      </c>
      <c r="P351" s="2">
        <v>26077743</v>
      </c>
      <c r="R351" s="357">
        <v>26077743</v>
      </c>
      <c r="S351" s="2" t="s">
        <v>1996</v>
      </c>
      <c r="T351" s="2">
        <v>1205</v>
      </c>
      <c r="U351" s="2" t="s">
        <v>770</v>
      </c>
      <c r="V351" s="2" t="s">
        <v>317</v>
      </c>
      <c r="W351" s="2">
        <v>1000</v>
      </c>
    </row>
    <row r="352" spans="1:23">
      <c r="A352" s="2" t="s">
        <v>1408</v>
      </c>
      <c r="B352" s="2">
        <v>2013</v>
      </c>
      <c r="C352" s="2">
        <v>1</v>
      </c>
      <c r="D352" s="2">
        <v>136323041</v>
      </c>
      <c r="E352" s="2">
        <v>5030000</v>
      </c>
      <c r="F352" s="2">
        <v>385</v>
      </c>
      <c r="G352" s="2">
        <v>0</v>
      </c>
      <c r="H352" s="2">
        <v>610002</v>
      </c>
      <c r="I352" s="2" t="s">
        <v>188</v>
      </c>
      <c r="J352" s="2">
        <v>207.09</v>
      </c>
      <c r="L352" s="2">
        <v>4886600</v>
      </c>
      <c r="P352" s="2">
        <v>26077743</v>
      </c>
      <c r="R352" s="357">
        <v>26077743</v>
      </c>
      <c r="S352" s="2" t="s">
        <v>1996</v>
      </c>
      <c r="T352" s="2">
        <v>1205</v>
      </c>
      <c r="U352" s="2" t="s">
        <v>770</v>
      </c>
      <c r="V352" s="2" t="s">
        <v>317</v>
      </c>
      <c r="W352" s="2">
        <v>1000</v>
      </c>
    </row>
    <row r="353" spans="1:23">
      <c r="A353" s="2" t="s">
        <v>1408</v>
      </c>
      <c r="B353" s="2">
        <v>2013</v>
      </c>
      <c r="C353" s="2">
        <v>1</v>
      </c>
      <c r="D353" s="2">
        <v>136455580</v>
      </c>
      <c r="E353" s="2">
        <v>5030000</v>
      </c>
      <c r="F353" s="2">
        <v>385</v>
      </c>
      <c r="G353" s="2">
        <v>0</v>
      </c>
      <c r="H353" s="2">
        <v>516900</v>
      </c>
      <c r="I353" s="2" t="s">
        <v>139</v>
      </c>
      <c r="J353" s="2">
        <v>11.41</v>
      </c>
      <c r="K353" s="2" t="s">
        <v>494</v>
      </c>
      <c r="L353" s="2">
        <v>4902289038</v>
      </c>
      <c r="P353" s="2">
        <v>26077743</v>
      </c>
      <c r="R353" s="357">
        <v>26077743</v>
      </c>
      <c r="S353" s="2" t="s">
        <v>1996</v>
      </c>
      <c r="T353" s="2">
        <v>1205</v>
      </c>
      <c r="U353" s="2" t="s">
        <v>770</v>
      </c>
      <c r="V353" s="2" t="s">
        <v>317</v>
      </c>
      <c r="W353" s="2">
        <v>1000</v>
      </c>
    </row>
    <row r="354" spans="1:23">
      <c r="A354" s="2" t="s">
        <v>1408</v>
      </c>
      <c r="B354" s="2">
        <v>2013</v>
      </c>
      <c r="C354" s="2">
        <v>1</v>
      </c>
      <c r="D354" s="2">
        <v>136490547</v>
      </c>
      <c r="E354" s="2">
        <v>5030000</v>
      </c>
      <c r="F354" s="2">
        <v>385</v>
      </c>
      <c r="G354" s="2">
        <v>0</v>
      </c>
      <c r="H354" s="2">
        <v>610002</v>
      </c>
      <c r="I354" s="2" t="s">
        <v>188</v>
      </c>
      <c r="J354" s="2">
        <v>552.24</v>
      </c>
      <c r="L354" s="2">
        <v>4886602</v>
      </c>
      <c r="P354" s="2">
        <v>26077743</v>
      </c>
      <c r="R354" s="357">
        <v>26077743</v>
      </c>
      <c r="S354" s="2" t="s">
        <v>1996</v>
      </c>
      <c r="T354" s="2">
        <v>1205</v>
      </c>
      <c r="U354" s="2" t="s">
        <v>770</v>
      </c>
      <c r="V354" s="2" t="s">
        <v>317</v>
      </c>
      <c r="W354" s="2">
        <v>1000</v>
      </c>
    </row>
    <row r="355" spans="1:23">
      <c r="A355" s="2" t="s">
        <v>1408</v>
      </c>
      <c r="B355" s="2">
        <v>2013</v>
      </c>
      <c r="C355" s="2">
        <v>1</v>
      </c>
      <c r="D355" s="2">
        <v>136490548</v>
      </c>
      <c r="E355" s="2">
        <v>5030000</v>
      </c>
      <c r="F355" s="2">
        <v>385</v>
      </c>
      <c r="G355" s="2">
        <v>0</v>
      </c>
      <c r="H355" s="2">
        <v>610002</v>
      </c>
      <c r="I355" s="2" t="s">
        <v>188</v>
      </c>
      <c r="J355" s="2">
        <v>552.24</v>
      </c>
      <c r="L355" s="2">
        <v>4886602</v>
      </c>
      <c r="P355" s="2">
        <v>26077743</v>
      </c>
      <c r="R355" s="357">
        <v>26077743</v>
      </c>
      <c r="S355" s="2" t="s">
        <v>1996</v>
      </c>
      <c r="T355" s="2">
        <v>1205</v>
      </c>
      <c r="U355" s="2" t="s">
        <v>770</v>
      </c>
      <c r="V355" s="2" t="s">
        <v>317</v>
      </c>
      <c r="W355" s="2">
        <v>1000</v>
      </c>
    </row>
    <row r="356" spans="1:23">
      <c r="A356" s="2" t="s">
        <v>1408</v>
      </c>
      <c r="B356" s="2">
        <v>2013</v>
      </c>
      <c r="C356" s="2">
        <v>1</v>
      </c>
      <c r="D356" s="2">
        <v>136490549</v>
      </c>
      <c r="E356" s="2">
        <v>5030000</v>
      </c>
      <c r="F356" s="2">
        <v>385</v>
      </c>
      <c r="G356" s="2">
        <v>0</v>
      </c>
      <c r="H356" s="2">
        <v>610002</v>
      </c>
      <c r="I356" s="2" t="s">
        <v>188</v>
      </c>
      <c r="J356" s="2">
        <v>276.12</v>
      </c>
      <c r="L356" s="2">
        <v>4886602</v>
      </c>
      <c r="P356" s="2">
        <v>26077743</v>
      </c>
      <c r="R356" s="357">
        <v>26077743</v>
      </c>
      <c r="S356" s="2" t="s">
        <v>1996</v>
      </c>
      <c r="T356" s="2">
        <v>1205</v>
      </c>
      <c r="U356" s="2" t="s">
        <v>770</v>
      </c>
      <c r="V356" s="2" t="s">
        <v>317</v>
      </c>
      <c r="W356" s="2">
        <v>1000</v>
      </c>
    </row>
    <row r="357" spans="1:23">
      <c r="A357" s="2" t="s">
        <v>1408</v>
      </c>
      <c r="B357" s="2">
        <v>2013</v>
      </c>
      <c r="C357" s="2">
        <v>1</v>
      </c>
      <c r="D357" s="2">
        <v>136490550</v>
      </c>
      <c r="E357" s="2">
        <v>5030000</v>
      </c>
      <c r="F357" s="2">
        <v>385</v>
      </c>
      <c r="G357" s="2">
        <v>0</v>
      </c>
      <c r="H357" s="2">
        <v>610002</v>
      </c>
      <c r="I357" s="2" t="s">
        <v>188</v>
      </c>
      <c r="J357" s="2">
        <v>138.06</v>
      </c>
      <c r="L357" s="2">
        <v>4886602</v>
      </c>
      <c r="P357" s="2">
        <v>26077743</v>
      </c>
      <c r="R357" s="357">
        <v>26077743</v>
      </c>
      <c r="S357" s="2" t="s">
        <v>1996</v>
      </c>
      <c r="T357" s="2">
        <v>1205</v>
      </c>
      <c r="U357" s="2" t="s">
        <v>770</v>
      </c>
      <c r="V357" s="2" t="s">
        <v>317</v>
      </c>
      <c r="W357" s="2">
        <v>1000</v>
      </c>
    </row>
    <row r="358" spans="1:23">
      <c r="A358" s="2" t="s">
        <v>1408</v>
      </c>
      <c r="B358" s="2">
        <v>2013</v>
      </c>
      <c r="C358" s="2">
        <v>1</v>
      </c>
      <c r="D358" s="2">
        <v>136490551</v>
      </c>
      <c r="E358" s="2">
        <v>5030000</v>
      </c>
      <c r="F358" s="2">
        <v>385</v>
      </c>
      <c r="G358" s="2">
        <v>0</v>
      </c>
      <c r="H358" s="2">
        <v>610002</v>
      </c>
      <c r="I358" s="2" t="s">
        <v>188</v>
      </c>
      <c r="J358" s="2">
        <v>552.24</v>
      </c>
      <c r="L358" s="2">
        <v>4886602</v>
      </c>
      <c r="P358" s="2">
        <v>26077743</v>
      </c>
      <c r="R358" s="357">
        <v>26077743</v>
      </c>
      <c r="S358" s="2" t="s">
        <v>1996</v>
      </c>
      <c r="T358" s="2">
        <v>1205</v>
      </c>
      <c r="U358" s="2" t="s">
        <v>770</v>
      </c>
      <c r="V358" s="2" t="s">
        <v>317</v>
      </c>
      <c r="W358" s="2">
        <v>1000</v>
      </c>
    </row>
    <row r="359" spans="1:23">
      <c r="A359" s="2" t="s">
        <v>1408</v>
      </c>
      <c r="B359" s="2">
        <v>2013</v>
      </c>
      <c r="C359" s="2">
        <v>1</v>
      </c>
      <c r="D359" s="2">
        <v>136490552</v>
      </c>
      <c r="E359" s="2">
        <v>5030000</v>
      </c>
      <c r="F359" s="2">
        <v>385</v>
      </c>
      <c r="G359" s="2">
        <v>0</v>
      </c>
      <c r="H359" s="2">
        <v>610002</v>
      </c>
      <c r="I359" s="2" t="s">
        <v>188</v>
      </c>
      <c r="J359" s="2">
        <v>552.24</v>
      </c>
      <c r="L359" s="2">
        <v>4886602</v>
      </c>
      <c r="P359" s="2">
        <v>26077743</v>
      </c>
      <c r="R359" s="357">
        <v>26077743</v>
      </c>
      <c r="S359" s="2" t="s">
        <v>1996</v>
      </c>
      <c r="T359" s="2">
        <v>1205</v>
      </c>
      <c r="U359" s="2" t="s">
        <v>770</v>
      </c>
      <c r="V359" s="2" t="s">
        <v>317</v>
      </c>
      <c r="W359" s="2">
        <v>1000</v>
      </c>
    </row>
    <row r="360" spans="1:23">
      <c r="A360" s="2" t="s">
        <v>1408</v>
      </c>
      <c r="B360" s="2">
        <v>2013</v>
      </c>
      <c r="C360" s="2">
        <v>1</v>
      </c>
      <c r="D360" s="2">
        <v>136490553</v>
      </c>
      <c r="E360" s="2">
        <v>5030000</v>
      </c>
      <c r="F360" s="2">
        <v>385</v>
      </c>
      <c r="G360" s="2">
        <v>0</v>
      </c>
      <c r="H360" s="2">
        <v>610002</v>
      </c>
      <c r="I360" s="2" t="s">
        <v>188</v>
      </c>
      <c r="J360" s="2">
        <v>552.24</v>
      </c>
      <c r="L360" s="2">
        <v>4886602</v>
      </c>
      <c r="P360" s="2">
        <v>26077743</v>
      </c>
      <c r="R360" s="357">
        <v>26077743</v>
      </c>
      <c r="S360" s="2" t="s">
        <v>1996</v>
      </c>
      <c r="T360" s="2">
        <v>1205</v>
      </c>
      <c r="U360" s="2" t="s">
        <v>770</v>
      </c>
      <c r="V360" s="2" t="s">
        <v>317</v>
      </c>
      <c r="W360" s="2">
        <v>1000</v>
      </c>
    </row>
    <row r="361" spans="1:23">
      <c r="A361" s="2" t="s">
        <v>1408</v>
      </c>
      <c r="B361" s="2">
        <v>2013</v>
      </c>
      <c r="C361" s="2">
        <v>1</v>
      </c>
      <c r="D361" s="2">
        <v>136490554</v>
      </c>
      <c r="E361" s="2">
        <v>5030000</v>
      </c>
      <c r="F361" s="2">
        <v>385</v>
      </c>
      <c r="G361" s="2">
        <v>0</v>
      </c>
      <c r="H361" s="2">
        <v>610002</v>
      </c>
      <c r="I361" s="2" t="s">
        <v>188</v>
      </c>
      <c r="J361" s="2">
        <v>414.18</v>
      </c>
      <c r="L361" s="2">
        <v>4886602</v>
      </c>
      <c r="P361" s="2">
        <v>26077743</v>
      </c>
      <c r="R361" s="357">
        <v>26077743</v>
      </c>
      <c r="S361" s="2" t="s">
        <v>1996</v>
      </c>
      <c r="T361" s="2">
        <v>1205</v>
      </c>
      <c r="U361" s="2" t="s">
        <v>770</v>
      </c>
      <c r="V361" s="2" t="s">
        <v>317</v>
      </c>
      <c r="W361" s="2">
        <v>1000</v>
      </c>
    </row>
    <row r="362" spans="1:23">
      <c r="A362" s="2" t="s">
        <v>1407</v>
      </c>
      <c r="B362" s="2">
        <v>2013</v>
      </c>
      <c r="C362" s="2">
        <v>1</v>
      </c>
      <c r="D362" s="2">
        <v>136661257</v>
      </c>
      <c r="E362" s="2">
        <v>5030000</v>
      </c>
      <c r="F362" s="2">
        <v>380</v>
      </c>
      <c r="G362" s="2">
        <v>0</v>
      </c>
      <c r="H362" s="2">
        <v>515900</v>
      </c>
      <c r="I362" s="2" t="s">
        <v>827</v>
      </c>
      <c r="J362" s="358">
        <v>-68085.33</v>
      </c>
      <c r="K362" s="2" t="s">
        <v>1997</v>
      </c>
      <c r="L362" s="2">
        <v>11</v>
      </c>
      <c r="Q362" s="2">
        <v>10612</v>
      </c>
      <c r="R362" s="357">
        <v>10612</v>
      </c>
      <c r="S362" s="2" t="s">
        <v>829</v>
      </c>
      <c r="T362" s="2">
        <v>1205</v>
      </c>
      <c r="U362" s="2" t="s">
        <v>770</v>
      </c>
      <c r="V362" s="2" t="s">
        <v>317</v>
      </c>
      <c r="W362" s="2">
        <v>1000</v>
      </c>
    </row>
    <row r="363" spans="1:23">
      <c r="A363" s="2" t="s">
        <v>1407</v>
      </c>
      <c r="B363" s="2">
        <v>2013</v>
      </c>
      <c r="C363" s="2">
        <v>1</v>
      </c>
      <c r="D363" s="2">
        <v>136661257</v>
      </c>
      <c r="E363" s="2">
        <v>5030000</v>
      </c>
      <c r="F363" s="2">
        <v>380</v>
      </c>
      <c r="G363" s="2">
        <v>0</v>
      </c>
      <c r="H363" s="2">
        <v>515900</v>
      </c>
      <c r="I363" s="2" t="s">
        <v>827</v>
      </c>
      <c r="J363" s="358">
        <v>83532.66</v>
      </c>
      <c r="K363" s="2" t="s">
        <v>1997</v>
      </c>
      <c r="L363" s="2">
        <v>11</v>
      </c>
      <c r="Q363" s="2">
        <v>10612</v>
      </c>
      <c r="R363" s="357">
        <v>10612</v>
      </c>
      <c r="S363" s="2" t="s">
        <v>829</v>
      </c>
      <c r="T363" s="2">
        <v>1205</v>
      </c>
      <c r="U363" s="2" t="s">
        <v>770</v>
      </c>
      <c r="V363" s="2" t="s">
        <v>317</v>
      </c>
      <c r="W363" s="2">
        <v>1000</v>
      </c>
    </row>
    <row r="364" spans="1:23">
      <c r="A364" s="2" t="s">
        <v>1407</v>
      </c>
      <c r="B364" s="2">
        <v>2013</v>
      </c>
      <c r="C364" s="2">
        <v>1</v>
      </c>
      <c r="D364" s="2">
        <v>136699434</v>
      </c>
      <c r="E364" s="2">
        <v>5030000</v>
      </c>
      <c r="F364" s="2">
        <v>381</v>
      </c>
      <c r="G364" s="2">
        <v>0</v>
      </c>
      <c r="H364" s="2">
        <v>515900</v>
      </c>
      <c r="I364" s="2" t="s">
        <v>827</v>
      </c>
      <c r="J364" s="358">
        <v>17695.650000000001</v>
      </c>
      <c r="K364" s="2" t="s">
        <v>831</v>
      </c>
      <c r="L364" s="2">
        <v>122423860</v>
      </c>
      <c r="Q364" s="2">
        <v>10614</v>
      </c>
      <c r="R364" s="357">
        <v>10614</v>
      </c>
      <c r="S364" s="2" t="s">
        <v>832</v>
      </c>
      <c r="T364" s="2">
        <v>1205</v>
      </c>
      <c r="U364" s="2" t="s">
        <v>770</v>
      </c>
      <c r="V364" s="2" t="s">
        <v>317</v>
      </c>
      <c r="W364" s="2">
        <v>1000</v>
      </c>
    </row>
    <row r="365" spans="1:23">
      <c r="A365" s="2" t="s">
        <v>1407</v>
      </c>
      <c r="B365" s="2">
        <v>2013</v>
      </c>
      <c r="C365" s="2">
        <v>1</v>
      </c>
      <c r="D365" s="2">
        <v>136746289</v>
      </c>
      <c r="E365" s="2">
        <v>5030000</v>
      </c>
      <c r="F365" s="2">
        <v>381</v>
      </c>
      <c r="G365" s="2">
        <v>0</v>
      </c>
      <c r="H365" s="2">
        <v>515900</v>
      </c>
      <c r="I365" s="2" t="s">
        <v>827</v>
      </c>
      <c r="J365" s="358">
        <v>236952.91</v>
      </c>
      <c r="K365" s="2" t="s">
        <v>833</v>
      </c>
      <c r="L365" s="2">
        <v>122443574</v>
      </c>
      <c r="Q365" s="2">
        <v>10614</v>
      </c>
      <c r="R365" s="357">
        <v>10614</v>
      </c>
      <c r="S365" s="2" t="s">
        <v>832</v>
      </c>
      <c r="T365" s="2">
        <v>1205</v>
      </c>
      <c r="U365" s="2" t="s">
        <v>770</v>
      </c>
      <c r="V365" s="2" t="s">
        <v>317</v>
      </c>
      <c r="W365" s="2">
        <v>1000</v>
      </c>
    </row>
  </sheetData>
  <autoFilter ref="A1:W365"/>
  <pageMargins left="0.7" right="0.7" top="0.75" bottom="0.75" header="0.3" footer="0.3"/>
  <pageSetup scale="31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tabSelected="1" zoomScale="78" zoomScaleNormal="78" workbookViewId="0">
      <pane ySplit="1" topLeftCell="A2" activePane="bottomLeft" state="frozen"/>
      <selection activeCell="B33" sqref="B33"/>
      <selection pane="bottomLeft" activeCell="B33" sqref="B33"/>
    </sheetView>
  </sheetViews>
  <sheetFormatPr defaultRowHeight="12.75"/>
  <cols>
    <col min="1" max="1" width="7" style="2" bestFit="1" customWidth="1"/>
    <col min="2" max="2" width="6.7109375" style="2" bestFit="1" customWidth="1"/>
    <col min="3" max="3" width="6.28515625" style="2" bestFit="1" customWidth="1"/>
    <col min="4" max="4" width="14.7109375" style="2" bestFit="1" customWidth="1"/>
    <col min="5" max="5" width="12.42578125" style="2" bestFit="1" customWidth="1"/>
    <col min="6" max="6" width="9.28515625" style="2" bestFit="1" customWidth="1"/>
    <col min="7" max="7" width="12.85546875" style="2" bestFit="1" customWidth="1"/>
    <col min="8" max="8" width="10.42578125" style="2" bestFit="1" customWidth="1"/>
    <col min="9" max="9" width="37.140625" style="2" bestFit="1" customWidth="1"/>
    <col min="10" max="10" width="13.5703125" style="2" bestFit="1" customWidth="1"/>
    <col min="11" max="11" width="52.5703125" style="2" bestFit="1" customWidth="1"/>
    <col min="12" max="12" width="10" style="2" bestFit="1" customWidth="1"/>
    <col min="13" max="13" width="6.7109375" style="2" bestFit="1" customWidth="1"/>
    <col min="14" max="14" width="11.5703125" style="2" bestFit="1" customWidth="1"/>
    <col min="15" max="15" width="10" style="2" bestFit="1" customWidth="1"/>
    <col min="16" max="16" width="5.85546875" style="2" bestFit="1" customWidth="1"/>
    <col min="17" max="17" width="6" style="2" bestFit="1" customWidth="1"/>
    <col min="18" max="18" width="10.140625" style="2" bestFit="1" customWidth="1"/>
    <col min="19" max="19" width="31.5703125" style="2" bestFit="1" customWidth="1"/>
    <col min="20" max="20" width="8.7109375" style="2" bestFit="1" customWidth="1"/>
    <col min="21" max="21" width="34.5703125" style="2" bestFit="1" customWidth="1"/>
    <col min="22" max="22" width="16.5703125" style="2" bestFit="1" customWidth="1"/>
    <col min="23" max="23" width="7" style="2" bestFit="1" customWidth="1"/>
    <col min="24" max="16384" width="9.140625" style="2"/>
  </cols>
  <sheetData>
    <row r="1" spans="1:23">
      <c r="A1" s="1" t="s">
        <v>999</v>
      </c>
      <c r="B1" s="1" t="s">
        <v>294</v>
      </c>
      <c r="C1" s="1" t="s">
        <v>295</v>
      </c>
      <c r="D1" s="1" t="s">
        <v>296</v>
      </c>
      <c r="E1" s="1" t="s">
        <v>248</v>
      </c>
      <c r="F1" s="1" t="s">
        <v>297</v>
      </c>
      <c r="G1" s="1" t="s">
        <v>298</v>
      </c>
      <c r="H1" s="1" t="s">
        <v>299</v>
      </c>
      <c r="I1" s="126" t="s">
        <v>300</v>
      </c>
      <c r="J1" s="127" t="s">
        <v>301</v>
      </c>
      <c r="K1" s="1" t="s">
        <v>302</v>
      </c>
      <c r="L1" s="1" t="s">
        <v>303</v>
      </c>
      <c r="M1" s="1" t="s">
        <v>304</v>
      </c>
      <c r="N1" s="126" t="s">
        <v>305</v>
      </c>
      <c r="O1" s="1" t="s">
        <v>306</v>
      </c>
      <c r="P1" s="1" t="s">
        <v>307</v>
      </c>
      <c r="Q1" s="1" t="s">
        <v>308</v>
      </c>
      <c r="R1" s="126" t="s">
        <v>309</v>
      </c>
      <c r="S1" s="126" t="s">
        <v>310</v>
      </c>
      <c r="T1" s="1" t="s">
        <v>311</v>
      </c>
      <c r="U1" s="126" t="s">
        <v>312</v>
      </c>
      <c r="V1" s="126" t="s">
        <v>313</v>
      </c>
      <c r="W1" s="1" t="s">
        <v>314</v>
      </c>
    </row>
    <row r="2" spans="1:23">
      <c r="A2" s="2" t="s">
        <v>1407</v>
      </c>
      <c r="B2" s="2">
        <v>2012</v>
      </c>
      <c r="C2" s="2">
        <v>10</v>
      </c>
      <c r="D2" s="2">
        <v>133855482</v>
      </c>
      <c r="E2" s="2">
        <v>5471000</v>
      </c>
      <c r="F2" s="2">
        <v>475</v>
      </c>
      <c r="G2" s="2">
        <v>0</v>
      </c>
      <c r="H2" s="2">
        <v>515200</v>
      </c>
      <c r="I2" s="2" t="s">
        <v>104</v>
      </c>
      <c r="J2" s="69">
        <v>10313.790000000001</v>
      </c>
      <c r="K2" s="2" t="s">
        <v>834</v>
      </c>
      <c r="L2" s="2">
        <v>121911057</v>
      </c>
      <c r="Q2" s="2">
        <v>10604</v>
      </c>
      <c r="R2" s="2">
        <v>10604</v>
      </c>
      <c r="S2" s="2" t="s">
        <v>220</v>
      </c>
      <c r="T2" s="2">
        <v>1204</v>
      </c>
      <c r="U2" s="2" t="s">
        <v>835</v>
      </c>
      <c r="V2" s="2" t="s">
        <v>317</v>
      </c>
      <c r="W2" s="2">
        <v>1000</v>
      </c>
    </row>
    <row r="3" spans="1:23">
      <c r="A3" s="2" t="s">
        <v>1407</v>
      </c>
      <c r="B3" s="2">
        <v>2012</v>
      </c>
      <c r="C3" s="2">
        <v>10</v>
      </c>
      <c r="D3" s="2">
        <v>134041035</v>
      </c>
      <c r="E3" s="2">
        <v>5471000</v>
      </c>
      <c r="F3" s="2">
        <v>475</v>
      </c>
      <c r="G3" s="2">
        <v>0</v>
      </c>
      <c r="H3" s="2">
        <v>515200</v>
      </c>
      <c r="I3" s="2" t="s">
        <v>104</v>
      </c>
      <c r="J3" s="69">
        <v>59.16</v>
      </c>
      <c r="K3" s="2" t="s">
        <v>836</v>
      </c>
      <c r="L3" s="2">
        <v>121930352</v>
      </c>
      <c r="Q3" s="2">
        <v>10604</v>
      </c>
      <c r="R3" s="2">
        <v>10604</v>
      </c>
      <c r="S3" s="2" t="s">
        <v>220</v>
      </c>
      <c r="T3" s="2">
        <v>1204</v>
      </c>
      <c r="U3" s="2" t="s">
        <v>835</v>
      </c>
      <c r="V3" s="2" t="s">
        <v>317</v>
      </c>
      <c r="W3" s="2">
        <v>1000</v>
      </c>
    </row>
    <row r="4" spans="1:23">
      <c r="A4" s="2" t="s">
        <v>1407</v>
      </c>
      <c r="B4" s="2">
        <v>2012</v>
      </c>
      <c r="C4" s="2">
        <v>10</v>
      </c>
      <c r="D4" s="2">
        <v>134041035</v>
      </c>
      <c r="E4" s="2">
        <v>5471000</v>
      </c>
      <c r="F4" s="2">
        <v>475</v>
      </c>
      <c r="G4" s="2">
        <v>0</v>
      </c>
      <c r="H4" s="2">
        <v>515200</v>
      </c>
      <c r="I4" s="2" t="s">
        <v>104</v>
      </c>
      <c r="J4" s="69">
        <v>10.36</v>
      </c>
      <c r="K4" s="2" t="s">
        <v>837</v>
      </c>
      <c r="L4" s="2">
        <v>121930352</v>
      </c>
      <c r="Q4" s="2">
        <v>10604</v>
      </c>
      <c r="R4" s="2">
        <v>10604</v>
      </c>
      <c r="S4" s="2" t="s">
        <v>220</v>
      </c>
      <c r="T4" s="2">
        <v>1204</v>
      </c>
      <c r="U4" s="2" t="s">
        <v>835</v>
      </c>
      <c r="V4" s="2" t="s">
        <v>317</v>
      </c>
      <c r="W4" s="2">
        <v>1000</v>
      </c>
    </row>
    <row r="5" spans="1:23">
      <c r="A5" s="2" t="s">
        <v>1407</v>
      </c>
      <c r="B5" s="2">
        <v>2012</v>
      </c>
      <c r="C5" s="2">
        <v>10</v>
      </c>
      <c r="D5" s="2">
        <v>134041039</v>
      </c>
      <c r="E5" s="2">
        <v>5471000</v>
      </c>
      <c r="F5" s="2">
        <v>475</v>
      </c>
      <c r="G5" s="2">
        <v>0</v>
      </c>
      <c r="H5" s="2">
        <v>515220</v>
      </c>
      <c r="I5" s="2" t="s">
        <v>106</v>
      </c>
      <c r="J5" s="69">
        <v>148.16</v>
      </c>
      <c r="K5" s="2" t="s">
        <v>838</v>
      </c>
      <c r="L5" s="2">
        <v>121930353</v>
      </c>
      <c r="Q5" s="2">
        <v>10604</v>
      </c>
      <c r="R5" s="2">
        <v>10604</v>
      </c>
      <c r="S5" s="2" t="s">
        <v>220</v>
      </c>
      <c r="T5" s="2">
        <v>1204</v>
      </c>
      <c r="U5" s="2" t="s">
        <v>835</v>
      </c>
      <c r="V5" s="2" t="s">
        <v>317</v>
      </c>
      <c r="W5" s="2">
        <v>1000</v>
      </c>
    </row>
    <row r="6" spans="1:23">
      <c r="A6" s="2" t="s">
        <v>1407</v>
      </c>
      <c r="B6" s="2">
        <v>2012</v>
      </c>
      <c r="C6" s="2">
        <v>10</v>
      </c>
      <c r="D6" s="2">
        <v>134041039</v>
      </c>
      <c r="E6" s="2">
        <v>5471000</v>
      </c>
      <c r="F6" s="2">
        <v>475</v>
      </c>
      <c r="G6" s="2">
        <v>0</v>
      </c>
      <c r="H6" s="2">
        <v>515220</v>
      </c>
      <c r="I6" s="2" t="s">
        <v>106</v>
      </c>
      <c r="J6" s="69">
        <v>46098.82</v>
      </c>
      <c r="K6" s="2" t="s">
        <v>839</v>
      </c>
      <c r="L6" s="2">
        <v>121930353</v>
      </c>
      <c r="Q6" s="2">
        <v>10604</v>
      </c>
      <c r="R6" s="2">
        <v>10604</v>
      </c>
      <c r="S6" s="2" t="s">
        <v>220</v>
      </c>
      <c r="T6" s="2">
        <v>1204</v>
      </c>
      <c r="U6" s="2" t="s">
        <v>835</v>
      </c>
      <c r="V6" s="2" t="s">
        <v>317</v>
      </c>
      <c r="W6" s="2">
        <v>1000</v>
      </c>
    </row>
    <row r="7" spans="1:23">
      <c r="A7" s="2" t="s">
        <v>1407</v>
      </c>
      <c r="B7" s="2">
        <v>2012</v>
      </c>
      <c r="C7" s="2">
        <v>10</v>
      </c>
      <c r="D7" s="2">
        <v>134041039</v>
      </c>
      <c r="E7" s="2">
        <v>5471000</v>
      </c>
      <c r="F7" s="2">
        <v>475</v>
      </c>
      <c r="G7" s="2">
        <v>0</v>
      </c>
      <c r="H7" s="2">
        <v>515220</v>
      </c>
      <c r="I7" s="2" t="s">
        <v>106</v>
      </c>
      <c r="J7" s="69">
        <v>263269.08</v>
      </c>
      <c r="K7" s="2" t="s">
        <v>840</v>
      </c>
      <c r="L7" s="2">
        <v>121930353</v>
      </c>
      <c r="Q7" s="2">
        <v>10604</v>
      </c>
      <c r="R7" s="2">
        <v>10604</v>
      </c>
      <c r="S7" s="2" t="s">
        <v>220</v>
      </c>
      <c r="T7" s="2">
        <v>1204</v>
      </c>
      <c r="U7" s="2" t="s">
        <v>835</v>
      </c>
      <c r="V7" s="2" t="s">
        <v>317</v>
      </c>
      <c r="W7" s="2">
        <v>1000</v>
      </c>
    </row>
    <row r="8" spans="1:23">
      <c r="A8" s="2" t="s">
        <v>1407</v>
      </c>
      <c r="B8" s="2">
        <v>2012</v>
      </c>
      <c r="C8" s="2">
        <v>10</v>
      </c>
      <c r="D8" s="2">
        <v>134042531</v>
      </c>
      <c r="E8" s="2">
        <v>5471000</v>
      </c>
      <c r="F8" s="2">
        <v>475</v>
      </c>
      <c r="G8" s="2">
        <v>0</v>
      </c>
      <c r="H8" s="2">
        <v>515200</v>
      </c>
      <c r="I8" s="2" t="s">
        <v>104</v>
      </c>
      <c r="J8" s="69">
        <v>670.53</v>
      </c>
      <c r="K8" s="2" t="s">
        <v>841</v>
      </c>
      <c r="L8" s="2">
        <v>121930359</v>
      </c>
      <c r="Q8" s="2">
        <v>10604</v>
      </c>
      <c r="R8" s="2">
        <v>10604</v>
      </c>
      <c r="S8" s="2" t="s">
        <v>220</v>
      </c>
      <c r="T8" s="2">
        <v>1204</v>
      </c>
      <c r="U8" s="2" t="s">
        <v>835</v>
      </c>
      <c r="V8" s="2" t="s">
        <v>317</v>
      </c>
      <c r="W8" s="2">
        <v>1000</v>
      </c>
    </row>
    <row r="9" spans="1:23">
      <c r="A9" s="2" t="s">
        <v>1407</v>
      </c>
      <c r="B9" s="2">
        <v>2012</v>
      </c>
      <c r="C9" s="2">
        <v>10</v>
      </c>
      <c r="D9" s="2">
        <v>134042531</v>
      </c>
      <c r="E9" s="2">
        <v>5471000</v>
      </c>
      <c r="F9" s="2">
        <v>475</v>
      </c>
      <c r="G9" s="2">
        <v>0</v>
      </c>
      <c r="H9" s="2">
        <v>515200</v>
      </c>
      <c r="I9" s="2" t="s">
        <v>104</v>
      </c>
      <c r="J9" s="69">
        <v>124.13</v>
      </c>
      <c r="K9" s="2" t="s">
        <v>842</v>
      </c>
      <c r="L9" s="2">
        <v>121930359</v>
      </c>
      <c r="Q9" s="2">
        <v>10604</v>
      </c>
      <c r="R9" s="2">
        <v>10604</v>
      </c>
      <c r="S9" s="2" t="s">
        <v>220</v>
      </c>
      <c r="T9" s="2">
        <v>1204</v>
      </c>
      <c r="U9" s="2" t="s">
        <v>835</v>
      </c>
      <c r="V9" s="2" t="s">
        <v>317</v>
      </c>
      <c r="W9" s="2">
        <v>1000</v>
      </c>
    </row>
    <row r="10" spans="1:23">
      <c r="A10" s="2" t="s">
        <v>1407</v>
      </c>
      <c r="B10" s="2">
        <v>2012</v>
      </c>
      <c r="C10" s="2">
        <v>10</v>
      </c>
      <c r="D10" s="2">
        <v>134042531</v>
      </c>
      <c r="E10" s="2">
        <v>5471000</v>
      </c>
      <c r="F10" s="2">
        <v>475</v>
      </c>
      <c r="G10" s="2">
        <v>0</v>
      </c>
      <c r="H10" s="2">
        <v>515200</v>
      </c>
      <c r="I10" s="2" t="s">
        <v>104</v>
      </c>
      <c r="J10" s="69">
        <v>348494.28</v>
      </c>
      <c r="K10" s="2" t="s">
        <v>843</v>
      </c>
      <c r="L10" s="2">
        <v>121930359</v>
      </c>
      <c r="Q10" s="2">
        <v>10604</v>
      </c>
      <c r="R10" s="2">
        <v>10604</v>
      </c>
      <c r="S10" s="2" t="s">
        <v>220</v>
      </c>
      <c r="T10" s="2">
        <v>1204</v>
      </c>
      <c r="U10" s="2" t="s">
        <v>835</v>
      </c>
      <c r="V10" s="2" t="s">
        <v>317</v>
      </c>
      <c r="W10" s="2">
        <v>1000</v>
      </c>
    </row>
    <row r="11" spans="1:23">
      <c r="A11" s="2" t="s">
        <v>1407</v>
      </c>
      <c r="B11" s="2">
        <v>2012</v>
      </c>
      <c r="C11" s="2">
        <v>10</v>
      </c>
      <c r="D11" s="2">
        <v>134042531</v>
      </c>
      <c r="E11" s="2">
        <v>5471000</v>
      </c>
      <c r="F11" s="2">
        <v>475</v>
      </c>
      <c r="G11" s="2">
        <v>0</v>
      </c>
      <c r="H11" s="2">
        <v>515200</v>
      </c>
      <c r="I11" s="2" t="s">
        <v>104</v>
      </c>
      <c r="J11" s="69">
        <v>61021.88</v>
      </c>
      <c r="K11" s="2" t="s">
        <v>844</v>
      </c>
      <c r="L11" s="2">
        <v>121930359</v>
      </c>
      <c r="Q11" s="2">
        <v>10604</v>
      </c>
      <c r="R11" s="2">
        <v>10604</v>
      </c>
      <c r="S11" s="2" t="s">
        <v>220</v>
      </c>
      <c r="T11" s="2">
        <v>1204</v>
      </c>
      <c r="U11" s="2" t="s">
        <v>835</v>
      </c>
      <c r="V11" s="2" t="s">
        <v>317</v>
      </c>
      <c r="W11" s="2">
        <v>1000</v>
      </c>
    </row>
    <row r="12" spans="1:23">
      <c r="A12" s="2" t="s">
        <v>1407</v>
      </c>
      <c r="B12" s="2">
        <v>2012</v>
      </c>
      <c r="C12" s="2">
        <v>10</v>
      </c>
      <c r="D12" s="2">
        <v>134046406</v>
      </c>
      <c r="E12" s="2">
        <v>5471000</v>
      </c>
      <c r="F12" s="2">
        <v>475</v>
      </c>
      <c r="G12" s="2">
        <v>0</v>
      </c>
      <c r="H12" s="2">
        <v>515200</v>
      </c>
      <c r="I12" s="2" t="s">
        <v>104</v>
      </c>
      <c r="J12" s="69">
        <v>-3048.24</v>
      </c>
      <c r="K12" s="2" t="s">
        <v>845</v>
      </c>
      <c r="L12" s="2">
        <v>121930360</v>
      </c>
      <c r="Q12" s="2">
        <v>10604</v>
      </c>
      <c r="R12" s="2">
        <v>10604</v>
      </c>
      <c r="S12" s="2" t="s">
        <v>220</v>
      </c>
      <c r="T12" s="2">
        <v>1204</v>
      </c>
      <c r="U12" s="2" t="s">
        <v>835</v>
      </c>
      <c r="V12" s="2" t="s">
        <v>317</v>
      </c>
      <c r="W12" s="2">
        <v>1000</v>
      </c>
    </row>
    <row r="13" spans="1:23">
      <c r="A13" s="2" t="s">
        <v>1407</v>
      </c>
      <c r="B13" s="2">
        <v>2012</v>
      </c>
      <c r="C13" s="2">
        <v>10</v>
      </c>
      <c r="D13" s="2">
        <v>134046406</v>
      </c>
      <c r="E13" s="2">
        <v>5471000</v>
      </c>
      <c r="F13" s="2">
        <v>475</v>
      </c>
      <c r="G13" s="2">
        <v>0</v>
      </c>
      <c r="H13" s="2">
        <v>505917</v>
      </c>
      <c r="I13" s="2" t="s">
        <v>846</v>
      </c>
      <c r="J13" s="69">
        <v>3048.24</v>
      </c>
      <c r="K13" s="2" t="s">
        <v>845</v>
      </c>
      <c r="L13" s="2">
        <v>121930360</v>
      </c>
      <c r="Q13" s="2">
        <v>10604</v>
      </c>
      <c r="R13" s="2">
        <v>10604</v>
      </c>
      <c r="S13" s="2" t="s">
        <v>220</v>
      </c>
      <c r="T13" s="2">
        <v>1204</v>
      </c>
      <c r="U13" s="2" t="s">
        <v>835</v>
      </c>
      <c r="V13" s="2" t="s">
        <v>317</v>
      </c>
      <c r="W13" s="2">
        <v>1000</v>
      </c>
    </row>
    <row r="14" spans="1:23">
      <c r="A14" s="2" t="s">
        <v>1407</v>
      </c>
      <c r="B14" s="2">
        <v>2012</v>
      </c>
      <c r="C14" s="2">
        <v>11</v>
      </c>
      <c r="D14" s="2">
        <v>134760639</v>
      </c>
      <c r="E14" s="2">
        <v>5471000</v>
      </c>
      <c r="F14" s="2">
        <v>475</v>
      </c>
      <c r="G14" s="2">
        <v>0</v>
      </c>
      <c r="H14" s="2">
        <v>515200</v>
      </c>
      <c r="I14" s="2" t="s">
        <v>104</v>
      </c>
      <c r="J14" s="69">
        <v>104.57</v>
      </c>
      <c r="K14" s="2" t="s">
        <v>847</v>
      </c>
      <c r="L14" s="2">
        <v>122016383</v>
      </c>
      <c r="Q14" s="2">
        <v>10604</v>
      </c>
      <c r="R14" s="2">
        <v>10604</v>
      </c>
      <c r="S14" s="2" t="s">
        <v>220</v>
      </c>
      <c r="T14" s="2">
        <v>1204</v>
      </c>
      <c r="U14" s="2" t="s">
        <v>835</v>
      </c>
      <c r="V14" s="2" t="s">
        <v>317</v>
      </c>
      <c r="W14" s="2">
        <v>1000</v>
      </c>
    </row>
    <row r="15" spans="1:23">
      <c r="A15" s="2" t="s">
        <v>1407</v>
      </c>
      <c r="B15" s="2">
        <v>2012</v>
      </c>
      <c r="C15" s="2">
        <v>11</v>
      </c>
      <c r="D15" s="2">
        <v>134760750</v>
      </c>
      <c r="E15" s="2">
        <v>5471000</v>
      </c>
      <c r="F15" s="2">
        <v>475</v>
      </c>
      <c r="G15" s="2">
        <v>0</v>
      </c>
      <c r="H15" s="2">
        <v>515200</v>
      </c>
      <c r="I15" s="2" t="s">
        <v>104</v>
      </c>
      <c r="J15" s="69">
        <v>-4110.8</v>
      </c>
      <c r="K15" s="2" t="s">
        <v>848</v>
      </c>
      <c r="L15" s="2">
        <v>122019201</v>
      </c>
      <c r="Q15" s="2">
        <v>10604</v>
      </c>
      <c r="R15" s="2">
        <v>10604</v>
      </c>
      <c r="S15" s="2" t="s">
        <v>220</v>
      </c>
      <c r="T15" s="2">
        <v>1204</v>
      </c>
      <c r="U15" s="2" t="s">
        <v>835</v>
      </c>
      <c r="V15" s="2" t="s">
        <v>317</v>
      </c>
      <c r="W15" s="2">
        <v>1000</v>
      </c>
    </row>
    <row r="16" spans="1:23">
      <c r="A16" s="2" t="s">
        <v>1407</v>
      </c>
      <c r="B16" s="2">
        <v>2012</v>
      </c>
      <c r="C16" s="2">
        <v>11</v>
      </c>
      <c r="D16" s="2">
        <v>134760750</v>
      </c>
      <c r="E16" s="2">
        <v>5471000</v>
      </c>
      <c r="F16" s="2">
        <v>475</v>
      </c>
      <c r="G16" s="2">
        <v>0</v>
      </c>
      <c r="H16" s="2">
        <v>515200</v>
      </c>
      <c r="I16" s="2" t="s">
        <v>104</v>
      </c>
      <c r="J16" s="69">
        <v>-719.81</v>
      </c>
      <c r="K16" s="2" t="s">
        <v>849</v>
      </c>
      <c r="L16" s="2">
        <v>122019201</v>
      </c>
      <c r="Q16" s="2">
        <v>10604</v>
      </c>
      <c r="R16" s="2">
        <v>10604</v>
      </c>
      <c r="S16" s="2" t="s">
        <v>220</v>
      </c>
      <c r="T16" s="2">
        <v>1204</v>
      </c>
      <c r="U16" s="2" t="s">
        <v>835</v>
      </c>
      <c r="V16" s="2" t="s">
        <v>317</v>
      </c>
      <c r="W16" s="2">
        <v>1000</v>
      </c>
    </row>
    <row r="17" spans="1:23">
      <c r="A17" s="2" t="s">
        <v>1407</v>
      </c>
      <c r="B17" s="2">
        <v>2012</v>
      </c>
      <c r="C17" s="2">
        <v>11</v>
      </c>
      <c r="D17" s="2">
        <v>134760750</v>
      </c>
      <c r="E17" s="2">
        <v>5471000</v>
      </c>
      <c r="F17" s="2">
        <v>475</v>
      </c>
      <c r="G17" s="2">
        <v>0</v>
      </c>
      <c r="H17" s="2">
        <v>515200</v>
      </c>
      <c r="I17" s="2" t="s">
        <v>104</v>
      </c>
      <c r="J17" s="69">
        <v>465492.95</v>
      </c>
      <c r="K17" s="2" t="s">
        <v>850</v>
      </c>
      <c r="L17" s="2">
        <v>122019201</v>
      </c>
      <c r="Q17" s="2">
        <v>10604</v>
      </c>
      <c r="R17" s="2">
        <v>10604</v>
      </c>
      <c r="S17" s="2" t="s">
        <v>220</v>
      </c>
      <c r="T17" s="2">
        <v>1204</v>
      </c>
      <c r="U17" s="2" t="s">
        <v>835</v>
      </c>
      <c r="V17" s="2" t="s">
        <v>317</v>
      </c>
      <c r="W17" s="2">
        <v>1000</v>
      </c>
    </row>
    <row r="18" spans="1:23">
      <c r="A18" s="2" t="s">
        <v>1407</v>
      </c>
      <c r="B18" s="2">
        <v>2012</v>
      </c>
      <c r="C18" s="2">
        <v>11</v>
      </c>
      <c r="D18" s="2">
        <v>134760750</v>
      </c>
      <c r="E18" s="2">
        <v>5471000</v>
      </c>
      <c r="F18" s="2">
        <v>475</v>
      </c>
      <c r="G18" s="2">
        <v>0</v>
      </c>
      <c r="H18" s="2">
        <v>515200</v>
      </c>
      <c r="I18" s="2" t="s">
        <v>104</v>
      </c>
      <c r="J18" s="69">
        <v>102775.67</v>
      </c>
      <c r="K18" s="2" t="s">
        <v>851</v>
      </c>
      <c r="L18" s="2">
        <v>122019201</v>
      </c>
      <c r="Q18" s="2">
        <v>10604</v>
      </c>
      <c r="R18" s="2">
        <v>10604</v>
      </c>
      <c r="S18" s="2" t="s">
        <v>220</v>
      </c>
      <c r="T18" s="2">
        <v>1204</v>
      </c>
      <c r="U18" s="2" t="s">
        <v>835</v>
      </c>
      <c r="V18" s="2" t="s">
        <v>317</v>
      </c>
      <c r="W18" s="2">
        <v>1000</v>
      </c>
    </row>
    <row r="19" spans="1:23">
      <c r="A19" s="2" t="s">
        <v>1407</v>
      </c>
      <c r="B19" s="2">
        <v>2012</v>
      </c>
      <c r="C19" s="2">
        <v>11</v>
      </c>
      <c r="D19" s="2">
        <v>134760904</v>
      </c>
      <c r="E19" s="2">
        <v>5471000</v>
      </c>
      <c r="F19" s="2">
        <v>475</v>
      </c>
      <c r="G19" s="2">
        <v>0</v>
      </c>
      <c r="H19" s="2">
        <v>515220</v>
      </c>
      <c r="I19" s="2" t="s">
        <v>106</v>
      </c>
      <c r="J19" s="69">
        <v>554494.84</v>
      </c>
      <c r="K19" s="2" t="s">
        <v>840</v>
      </c>
      <c r="L19" s="2">
        <v>122016384</v>
      </c>
      <c r="Q19" s="2">
        <v>10604</v>
      </c>
      <c r="R19" s="2">
        <v>10604</v>
      </c>
      <c r="S19" s="2" t="s">
        <v>220</v>
      </c>
      <c r="T19" s="2">
        <v>1204</v>
      </c>
      <c r="U19" s="2" t="s">
        <v>835</v>
      </c>
      <c r="V19" s="2" t="s">
        <v>317</v>
      </c>
      <c r="W19" s="2">
        <v>1000</v>
      </c>
    </row>
    <row r="20" spans="1:23">
      <c r="A20" s="2" t="s">
        <v>1407</v>
      </c>
      <c r="B20" s="2">
        <v>2012</v>
      </c>
      <c r="C20" s="2">
        <v>11</v>
      </c>
      <c r="D20" s="2">
        <v>134760904</v>
      </c>
      <c r="E20" s="2">
        <v>5471000</v>
      </c>
      <c r="F20" s="2">
        <v>475</v>
      </c>
      <c r="G20" s="2">
        <v>0</v>
      </c>
      <c r="H20" s="2">
        <v>515220</v>
      </c>
      <c r="I20" s="2" t="s">
        <v>106</v>
      </c>
      <c r="J20" s="69">
        <v>10.3</v>
      </c>
      <c r="K20" s="2" t="s">
        <v>838</v>
      </c>
      <c r="L20" s="2">
        <v>122016384</v>
      </c>
      <c r="Q20" s="2">
        <v>10604</v>
      </c>
      <c r="R20" s="2">
        <v>10604</v>
      </c>
      <c r="S20" s="2" t="s">
        <v>220</v>
      </c>
      <c r="T20" s="2">
        <v>1204</v>
      </c>
      <c r="U20" s="2" t="s">
        <v>835</v>
      </c>
      <c r="V20" s="2" t="s">
        <v>317</v>
      </c>
      <c r="W20" s="2">
        <v>1000</v>
      </c>
    </row>
    <row r="21" spans="1:23">
      <c r="A21" s="2" t="s">
        <v>1407</v>
      </c>
      <c r="B21" s="2">
        <v>2012</v>
      </c>
      <c r="C21" s="2">
        <v>11</v>
      </c>
      <c r="D21" s="2">
        <v>134760904</v>
      </c>
      <c r="E21" s="2">
        <v>5471000</v>
      </c>
      <c r="F21" s="2">
        <v>475</v>
      </c>
      <c r="G21" s="2">
        <v>0</v>
      </c>
      <c r="H21" s="2">
        <v>515220</v>
      </c>
      <c r="I21" s="2" t="s">
        <v>106</v>
      </c>
      <c r="J21" s="69">
        <v>122426.3</v>
      </c>
      <c r="K21" s="2" t="s">
        <v>839</v>
      </c>
      <c r="L21" s="2">
        <v>122016384</v>
      </c>
      <c r="Q21" s="2">
        <v>10604</v>
      </c>
      <c r="R21" s="2">
        <v>10604</v>
      </c>
      <c r="S21" s="2" t="s">
        <v>220</v>
      </c>
      <c r="T21" s="2">
        <v>1204</v>
      </c>
      <c r="U21" s="2" t="s">
        <v>835</v>
      </c>
      <c r="V21" s="2" t="s">
        <v>317</v>
      </c>
      <c r="W21" s="2">
        <v>1000</v>
      </c>
    </row>
    <row r="22" spans="1:23">
      <c r="A22" s="2" t="s">
        <v>1407</v>
      </c>
      <c r="B22" s="2">
        <v>2012</v>
      </c>
      <c r="C22" s="2">
        <v>11</v>
      </c>
      <c r="D22" s="2">
        <v>134760917</v>
      </c>
      <c r="E22" s="2">
        <v>5471000</v>
      </c>
      <c r="F22" s="2">
        <v>475</v>
      </c>
      <c r="G22" s="2">
        <v>0</v>
      </c>
      <c r="H22" s="2">
        <v>515200</v>
      </c>
      <c r="I22" s="2" t="s">
        <v>104</v>
      </c>
      <c r="J22" s="69">
        <v>-5287.27</v>
      </c>
      <c r="K22" s="2" t="s">
        <v>845</v>
      </c>
      <c r="L22" s="2">
        <v>122016387</v>
      </c>
      <c r="Q22" s="2">
        <v>10604</v>
      </c>
      <c r="R22" s="2">
        <v>10604</v>
      </c>
      <c r="S22" s="2" t="s">
        <v>220</v>
      </c>
      <c r="T22" s="2">
        <v>1204</v>
      </c>
      <c r="U22" s="2" t="s">
        <v>835</v>
      </c>
      <c r="V22" s="2" t="s">
        <v>317</v>
      </c>
      <c r="W22" s="2">
        <v>1000</v>
      </c>
    </row>
    <row r="23" spans="1:23">
      <c r="A23" s="2" t="s">
        <v>1407</v>
      </c>
      <c r="B23" s="2">
        <v>2012</v>
      </c>
      <c r="C23" s="2">
        <v>11</v>
      </c>
      <c r="D23" s="2">
        <v>134760917</v>
      </c>
      <c r="E23" s="2">
        <v>5471000</v>
      </c>
      <c r="F23" s="2">
        <v>475</v>
      </c>
      <c r="G23" s="2">
        <v>0</v>
      </c>
      <c r="H23" s="2">
        <v>505917</v>
      </c>
      <c r="I23" s="2" t="s">
        <v>846</v>
      </c>
      <c r="J23" s="69">
        <v>5287.27</v>
      </c>
      <c r="K23" s="2" t="s">
        <v>845</v>
      </c>
      <c r="L23" s="2">
        <v>122016387</v>
      </c>
      <c r="Q23" s="2">
        <v>10604</v>
      </c>
      <c r="R23" s="2">
        <v>10604</v>
      </c>
      <c r="S23" s="2" t="s">
        <v>220</v>
      </c>
      <c r="T23" s="2">
        <v>1204</v>
      </c>
      <c r="U23" s="2" t="s">
        <v>835</v>
      </c>
      <c r="V23" s="2" t="s">
        <v>317</v>
      </c>
      <c r="W23" s="2">
        <v>1000</v>
      </c>
    </row>
    <row r="24" spans="1:23">
      <c r="A24" s="2" t="s">
        <v>1407</v>
      </c>
      <c r="B24" s="2">
        <v>2012</v>
      </c>
      <c r="C24" s="2">
        <v>10</v>
      </c>
      <c r="D24" s="2">
        <v>133419353</v>
      </c>
      <c r="E24" s="2">
        <v>5471000</v>
      </c>
      <c r="F24" s="2">
        <v>129500</v>
      </c>
      <c r="G24" s="2">
        <v>0</v>
      </c>
      <c r="H24" s="2">
        <v>515220</v>
      </c>
      <c r="I24" s="2" t="s">
        <v>106</v>
      </c>
      <c r="J24" s="69">
        <v>6348407.5</v>
      </c>
      <c r="K24" s="2" t="s">
        <v>852</v>
      </c>
      <c r="L24" s="2">
        <v>121652394</v>
      </c>
      <c r="Q24" s="2">
        <v>10645</v>
      </c>
      <c r="R24" s="2">
        <v>10645</v>
      </c>
      <c r="S24" s="2" t="s">
        <v>853</v>
      </c>
      <c r="T24" s="2">
        <v>1104</v>
      </c>
      <c r="U24" s="2" t="s">
        <v>853</v>
      </c>
      <c r="V24" s="2" t="s">
        <v>317</v>
      </c>
      <c r="W24" s="2">
        <v>1000</v>
      </c>
    </row>
    <row r="25" spans="1:23">
      <c r="A25" s="2" t="s">
        <v>1407</v>
      </c>
      <c r="B25" s="2">
        <v>2012</v>
      </c>
      <c r="C25" s="2">
        <v>10</v>
      </c>
      <c r="D25" s="2">
        <v>133422099</v>
      </c>
      <c r="E25" s="2">
        <v>5471000</v>
      </c>
      <c r="F25" s="2">
        <v>129500</v>
      </c>
      <c r="G25" s="2">
        <v>0</v>
      </c>
      <c r="H25" s="2">
        <v>515220</v>
      </c>
      <c r="I25" s="2" t="s">
        <v>106</v>
      </c>
      <c r="J25" s="69">
        <v>-6348407.5</v>
      </c>
      <c r="K25" s="2" t="s">
        <v>852</v>
      </c>
      <c r="L25" s="2">
        <v>121652395</v>
      </c>
      <c r="Q25" s="2">
        <v>10645</v>
      </c>
      <c r="R25" s="2">
        <v>10645</v>
      </c>
      <c r="S25" s="2" t="s">
        <v>853</v>
      </c>
      <c r="T25" s="2">
        <v>1104</v>
      </c>
      <c r="U25" s="2" t="s">
        <v>853</v>
      </c>
      <c r="V25" s="2" t="s">
        <v>317</v>
      </c>
      <c r="W25" s="2">
        <v>1000</v>
      </c>
    </row>
    <row r="26" spans="1:23">
      <c r="A26" s="2" t="s">
        <v>1407</v>
      </c>
      <c r="B26" s="2">
        <v>2012</v>
      </c>
      <c r="C26" s="2">
        <v>10</v>
      </c>
      <c r="D26" s="2">
        <v>133855483</v>
      </c>
      <c r="E26" s="2">
        <v>5471000</v>
      </c>
      <c r="F26" s="2">
        <v>129500</v>
      </c>
      <c r="G26" s="2">
        <v>0</v>
      </c>
      <c r="H26" s="2">
        <v>515200</v>
      </c>
      <c r="I26" s="2" t="s">
        <v>104</v>
      </c>
      <c r="J26" s="69">
        <v>-111202.73</v>
      </c>
      <c r="K26" s="2" t="s">
        <v>854</v>
      </c>
      <c r="L26" s="2">
        <v>121911061</v>
      </c>
      <c r="Q26" s="2">
        <v>10645</v>
      </c>
      <c r="R26" s="2">
        <v>10645</v>
      </c>
      <c r="S26" s="2" t="s">
        <v>853</v>
      </c>
      <c r="T26" s="2">
        <v>1104</v>
      </c>
      <c r="U26" s="2" t="s">
        <v>853</v>
      </c>
      <c r="V26" s="2" t="s">
        <v>317</v>
      </c>
      <c r="W26" s="2">
        <v>1000</v>
      </c>
    </row>
    <row r="27" spans="1:23">
      <c r="A27" s="2" t="s">
        <v>1407</v>
      </c>
      <c r="B27" s="2">
        <v>2012</v>
      </c>
      <c r="C27" s="2">
        <v>10</v>
      </c>
      <c r="D27" s="2">
        <v>133967918</v>
      </c>
      <c r="E27" s="2">
        <v>5471000</v>
      </c>
      <c r="F27" s="2">
        <v>129500</v>
      </c>
      <c r="G27" s="2">
        <v>0</v>
      </c>
      <c r="H27" s="2">
        <v>515200</v>
      </c>
      <c r="I27" s="2" t="s">
        <v>104</v>
      </c>
      <c r="J27" s="69">
        <v>-187561.95</v>
      </c>
      <c r="K27" s="2" t="s">
        <v>855</v>
      </c>
      <c r="L27" s="2">
        <v>121911102</v>
      </c>
      <c r="Q27" s="2">
        <v>10645</v>
      </c>
      <c r="R27" s="2">
        <v>10645</v>
      </c>
      <c r="S27" s="2" t="s">
        <v>853</v>
      </c>
      <c r="T27" s="2">
        <v>1104</v>
      </c>
      <c r="U27" s="2" t="s">
        <v>853</v>
      </c>
      <c r="V27" s="2" t="s">
        <v>317</v>
      </c>
      <c r="W27" s="2">
        <v>1000</v>
      </c>
    </row>
    <row r="28" spans="1:23">
      <c r="A28" s="2" t="s">
        <v>1407</v>
      </c>
      <c r="B28" s="2">
        <v>2012</v>
      </c>
      <c r="C28" s="2">
        <v>10</v>
      </c>
      <c r="D28" s="2">
        <v>134041039</v>
      </c>
      <c r="E28" s="2">
        <v>5471000</v>
      </c>
      <c r="F28" s="2">
        <v>129500</v>
      </c>
      <c r="G28" s="2">
        <v>0</v>
      </c>
      <c r="H28" s="2">
        <v>515220</v>
      </c>
      <c r="I28" s="2" t="s">
        <v>106</v>
      </c>
      <c r="J28" s="69">
        <v>2853712.75</v>
      </c>
      <c r="K28" s="2" t="s">
        <v>856</v>
      </c>
      <c r="L28" s="2">
        <v>121930353</v>
      </c>
      <c r="Q28" s="2">
        <v>10645</v>
      </c>
      <c r="R28" s="2">
        <v>10645</v>
      </c>
      <c r="S28" s="2" t="s">
        <v>853</v>
      </c>
      <c r="T28" s="2">
        <v>1104</v>
      </c>
      <c r="U28" s="2" t="s">
        <v>853</v>
      </c>
      <c r="V28" s="2" t="s">
        <v>317</v>
      </c>
      <c r="W28" s="2">
        <v>1000</v>
      </c>
    </row>
    <row r="29" spans="1:23">
      <c r="A29" s="2" t="s">
        <v>1407</v>
      </c>
      <c r="B29" s="2">
        <v>2012</v>
      </c>
      <c r="C29" s="2">
        <v>10</v>
      </c>
      <c r="D29" s="2">
        <v>134042531</v>
      </c>
      <c r="E29" s="2">
        <v>5471000</v>
      </c>
      <c r="F29" s="2">
        <v>129500</v>
      </c>
      <c r="G29" s="2">
        <v>0</v>
      </c>
      <c r="H29" s="2">
        <v>515200</v>
      </c>
      <c r="I29" s="2" t="s">
        <v>104</v>
      </c>
      <c r="J29" s="69">
        <v>-30065.82</v>
      </c>
      <c r="K29" s="2" t="s">
        <v>857</v>
      </c>
      <c r="L29" s="2">
        <v>121930359</v>
      </c>
      <c r="Q29" s="2">
        <v>10645</v>
      </c>
      <c r="R29" s="2">
        <v>10645</v>
      </c>
      <c r="S29" s="2" t="s">
        <v>853</v>
      </c>
      <c r="T29" s="2">
        <v>1104</v>
      </c>
      <c r="U29" s="2" t="s">
        <v>853</v>
      </c>
      <c r="V29" s="2" t="s">
        <v>317</v>
      </c>
      <c r="W29" s="2">
        <v>1000</v>
      </c>
    </row>
    <row r="30" spans="1:23">
      <c r="A30" s="2" t="s">
        <v>1407</v>
      </c>
      <c r="B30" s="2">
        <v>2012</v>
      </c>
      <c r="C30" s="2">
        <v>10</v>
      </c>
      <c r="D30" s="2">
        <v>134042531</v>
      </c>
      <c r="E30" s="2">
        <v>5471000</v>
      </c>
      <c r="F30" s="2">
        <v>129500</v>
      </c>
      <c r="G30" s="2">
        <v>0</v>
      </c>
      <c r="H30" s="2">
        <v>515200</v>
      </c>
      <c r="I30" s="2" t="s">
        <v>104</v>
      </c>
      <c r="J30" s="69">
        <v>3643751.52</v>
      </c>
      <c r="K30" s="2" t="s">
        <v>858</v>
      </c>
      <c r="L30" s="2">
        <v>121930359</v>
      </c>
      <c r="Q30" s="2">
        <v>10645</v>
      </c>
      <c r="R30" s="2">
        <v>10645</v>
      </c>
      <c r="S30" s="2" t="s">
        <v>853</v>
      </c>
      <c r="T30" s="2">
        <v>1104</v>
      </c>
      <c r="U30" s="2" t="s">
        <v>853</v>
      </c>
      <c r="V30" s="2" t="s">
        <v>317</v>
      </c>
      <c r="W30" s="2">
        <v>1000</v>
      </c>
    </row>
    <row r="31" spans="1:23">
      <c r="A31" s="2" t="s">
        <v>1407</v>
      </c>
      <c r="B31" s="2">
        <v>2012</v>
      </c>
      <c r="C31" s="2">
        <v>11</v>
      </c>
      <c r="D31" s="2">
        <v>134760750</v>
      </c>
      <c r="E31" s="2">
        <v>5471000</v>
      </c>
      <c r="F31" s="2">
        <v>129500</v>
      </c>
      <c r="G31" s="2">
        <v>0</v>
      </c>
      <c r="H31" s="2">
        <v>515200</v>
      </c>
      <c r="I31" s="2" t="s">
        <v>104</v>
      </c>
      <c r="J31" s="69">
        <v>-232.61</v>
      </c>
      <c r="K31" s="2" t="s">
        <v>859</v>
      </c>
      <c r="L31" s="2">
        <v>122019201</v>
      </c>
      <c r="Q31" s="2">
        <v>10645</v>
      </c>
      <c r="R31" s="2">
        <v>10645</v>
      </c>
      <c r="S31" s="2" t="s">
        <v>853</v>
      </c>
      <c r="T31" s="2">
        <v>1104</v>
      </c>
      <c r="U31" s="2" t="s">
        <v>853</v>
      </c>
      <c r="V31" s="2" t="s">
        <v>317</v>
      </c>
      <c r="W31" s="2">
        <v>1000</v>
      </c>
    </row>
    <row r="32" spans="1:23">
      <c r="A32" s="2" t="s">
        <v>1407</v>
      </c>
      <c r="B32" s="2">
        <v>2012</v>
      </c>
      <c r="C32" s="2">
        <v>11</v>
      </c>
      <c r="D32" s="2">
        <v>134760750</v>
      </c>
      <c r="E32" s="2">
        <v>5471000</v>
      </c>
      <c r="F32" s="2">
        <v>129500</v>
      </c>
      <c r="G32" s="2">
        <v>0</v>
      </c>
      <c r="H32" s="2">
        <v>515200</v>
      </c>
      <c r="I32" s="2" t="s">
        <v>104</v>
      </c>
      <c r="J32" s="69">
        <v>3969381.78</v>
      </c>
      <c r="K32" s="2" t="s">
        <v>858</v>
      </c>
      <c r="L32" s="2">
        <v>122019201</v>
      </c>
      <c r="Q32" s="2">
        <v>10645</v>
      </c>
      <c r="R32" s="2">
        <v>10645</v>
      </c>
      <c r="S32" s="2" t="s">
        <v>853</v>
      </c>
      <c r="T32" s="2">
        <v>1104</v>
      </c>
      <c r="U32" s="2" t="s">
        <v>853</v>
      </c>
      <c r="V32" s="2" t="s">
        <v>317</v>
      </c>
      <c r="W32" s="2">
        <v>1000</v>
      </c>
    </row>
    <row r="33" spans="1:23">
      <c r="A33" s="2" t="s">
        <v>1407</v>
      </c>
      <c r="B33" s="2">
        <v>2012</v>
      </c>
      <c r="C33" s="2">
        <v>11</v>
      </c>
      <c r="D33" s="2">
        <v>134760904</v>
      </c>
      <c r="E33" s="2">
        <v>5471000</v>
      </c>
      <c r="F33" s="2">
        <v>129500</v>
      </c>
      <c r="G33" s="2">
        <v>0</v>
      </c>
      <c r="H33" s="2">
        <v>515220</v>
      </c>
      <c r="I33" s="2" t="s">
        <v>106</v>
      </c>
      <c r="J33" s="69">
        <v>2328075</v>
      </c>
      <c r="K33" s="2" t="s">
        <v>860</v>
      </c>
      <c r="L33" s="2">
        <v>122016384</v>
      </c>
      <c r="Q33" s="2">
        <v>10645</v>
      </c>
      <c r="R33" s="2">
        <v>10645</v>
      </c>
      <c r="S33" s="2" t="s">
        <v>853</v>
      </c>
      <c r="T33" s="2">
        <v>1104</v>
      </c>
      <c r="U33" s="2" t="s">
        <v>853</v>
      </c>
      <c r="V33" s="2" t="s">
        <v>317</v>
      </c>
      <c r="W33" s="2">
        <v>1000</v>
      </c>
    </row>
    <row r="34" spans="1:23">
      <c r="A34" s="2" t="s">
        <v>1407</v>
      </c>
      <c r="B34" s="2">
        <v>2012</v>
      </c>
      <c r="C34" s="2">
        <v>10</v>
      </c>
      <c r="D34" s="2">
        <v>133854087</v>
      </c>
      <c r="E34" s="2">
        <v>5471000</v>
      </c>
      <c r="F34" s="2">
        <v>203300</v>
      </c>
      <c r="G34" s="2">
        <v>0</v>
      </c>
      <c r="H34" s="2">
        <v>515200</v>
      </c>
      <c r="I34" s="2" t="s">
        <v>104</v>
      </c>
      <c r="J34" s="69">
        <v>-20019.25</v>
      </c>
      <c r="K34" s="2" t="s">
        <v>861</v>
      </c>
      <c r="L34" s="2">
        <v>121911052</v>
      </c>
      <c r="Q34" s="2">
        <v>12365</v>
      </c>
      <c r="R34" s="2">
        <v>12365</v>
      </c>
      <c r="S34" s="2" t="s">
        <v>862</v>
      </c>
      <c r="T34" s="2">
        <v>1819</v>
      </c>
      <c r="U34" s="2" t="s">
        <v>863</v>
      </c>
      <c r="V34" s="2" t="s">
        <v>317</v>
      </c>
      <c r="W34" s="2">
        <v>1000</v>
      </c>
    </row>
    <row r="35" spans="1:23">
      <c r="A35" s="2" t="s">
        <v>1407</v>
      </c>
      <c r="B35" s="2">
        <v>2012</v>
      </c>
      <c r="C35" s="2">
        <v>10</v>
      </c>
      <c r="D35" s="2">
        <v>134041035</v>
      </c>
      <c r="E35" s="2">
        <v>5471000</v>
      </c>
      <c r="F35" s="2">
        <v>203300</v>
      </c>
      <c r="G35" s="2">
        <v>0</v>
      </c>
      <c r="H35" s="2">
        <v>515200</v>
      </c>
      <c r="I35" s="2" t="s">
        <v>104</v>
      </c>
      <c r="J35" s="69">
        <v>-375.56</v>
      </c>
      <c r="K35" s="2" t="s">
        <v>864</v>
      </c>
      <c r="L35" s="2">
        <v>121930352</v>
      </c>
      <c r="Q35" s="2">
        <v>12365</v>
      </c>
      <c r="R35" s="2">
        <v>12365</v>
      </c>
      <c r="S35" s="2" t="s">
        <v>862</v>
      </c>
      <c r="T35" s="2">
        <v>1819</v>
      </c>
      <c r="U35" s="2" t="s">
        <v>863</v>
      </c>
      <c r="V35" s="2" t="s">
        <v>317</v>
      </c>
      <c r="W35" s="2">
        <v>1000</v>
      </c>
    </row>
    <row r="36" spans="1:23">
      <c r="A36" s="2" t="s">
        <v>1407</v>
      </c>
      <c r="B36" s="2">
        <v>2012</v>
      </c>
      <c r="C36" s="2">
        <v>10</v>
      </c>
      <c r="D36" s="2">
        <v>134041039</v>
      </c>
      <c r="E36" s="2">
        <v>5471000</v>
      </c>
      <c r="F36" s="2">
        <v>203300</v>
      </c>
      <c r="G36" s="2">
        <v>0</v>
      </c>
      <c r="H36" s="2">
        <v>515220</v>
      </c>
      <c r="I36" s="2" t="s">
        <v>106</v>
      </c>
      <c r="J36" s="69">
        <v>964952.5</v>
      </c>
      <c r="K36" s="2" t="s">
        <v>865</v>
      </c>
      <c r="L36" s="2">
        <v>121930353</v>
      </c>
      <c r="Q36" s="2">
        <v>12365</v>
      </c>
      <c r="R36" s="2">
        <v>12365</v>
      </c>
      <c r="S36" s="2" t="s">
        <v>862</v>
      </c>
      <c r="T36" s="2">
        <v>1819</v>
      </c>
      <c r="U36" s="2" t="s">
        <v>863</v>
      </c>
      <c r="V36" s="2" t="s">
        <v>317</v>
      </c>
      <c r="W36" s="2">
        <v>1000</v>
      </c>
    </row>
    <row r="37" spans="1:23">
      <c r="A37" s="2" t="s">
        <v>1407</v>
      </c>
      <c r="B37" s="2">
        <v>2012</v>
      </c>
      <c r="C37" s="2">
        <v>10</v>
      </c>
      <c r="D37" s="2">
        <v>134042531</v>
      </c>
      <c r="E37" s="2">
        <v>5471000</v>
      </c>
      <c r="F37" s="2">
        <v>203300</v>
      </c>
      <c r="G37" s="2">
        <v>0</v>
      </c>
      <c r="H37" s="2">
        <v>515201</v>
      </c>
      <c r="I37" s="2" t="s">
        <v>223</v>
      </c>
      <c r="J37" s="69">
        <v>58675.23</v>
      </c>
      <c r="K37" s="2" t="s">
        <v>866</v>
      </c>
      <c r="L37" s="2">
        <v>121930359</v>
      </c>
      <c r="Q37" s="2">
        <v>12365</v>
      </c>
      <c r="R37" s="2">
        <v>12365</v>
      </c>
      <c r="S37" s="2" t="s">
        <v>862</v>
      </c>
      <c r="T37" s="2">
        <v>1819</v>
      </c>
      <c r="U37" s="2" t="s">
        <v>863</v>
      </c>
      <c r="V37" s="2" t="s">
        <v>317</v>
      </c>
      <c r="W37" s="2">
        <v>1000</v>
      </c>
    </row>
    <row r="38" spans="1:23">
      <c r="A38" s="2" t="s">
        <v>1407</v>
      </c>
      <c r="B38" s="2">
        <v>2012</v>
      </c>
      <c r="C38" s="2">
        <v>10</v>
      </c>
      <c r="D38" s="2">
        <v>134042531</v>
      </c>
      <c r="E38" s="2">
        <v>5471000</v>
      </c>
      <c r="F38" s="2">
        <v>203300</v>
      </c>
      <c r="G38" s="2">
        <v>0</v>
      </c>
      <c r="H38" s="2">
        <v>515200</v>
      </c>
      <c r="I38" s="2" t="s">
        <v>104</v>
      </c>
      <c r="J38" s="69">
        <v>-4596.71</v>
      </c>
      <c r="K38" s="2" t="s">
        <v>867</v>
      </c>
      <c r="L38" s="2">
        <v>121930359</v>
      </c>
      <c r="Q38" s="2">
        <v>12365</v>
      </c>
      <c r="R38" s="2">
        <v>12365</v>
      </c>
      <c r="S38" s="2" t="s">
        <v>862</v>
      </c>
      <c r="T38" s="2">
        <v>1819</v>
      </c>
      <c r="U38" s="2" t="s">
        <v>863</v>
      </c>
      <c r="V38" s="2" t="s">
        <v>317</v>
      </c>
      <c r="W38" s="2">
        <v>1000</v>
      </c>
    </row>
    <row r="39" spans="1:23">
      <c r="A39" s="2" t="s">
        <v>1407</v>
      </c>
      <c r="B39" s="2">
        <v>2012</v>
      </c>
      <c r="C39" s="2">
        <v>10</v>
      </c>
      <c r="D39" s="2">
        <v>134042531</v>
      </c>
      <c r="E39" s="2">
        <v>5471000</v>
      </c>
      <c r="F39" s="2">
        <v>203300</v>
      </c>
      <c r="G39" s="2">
        <v>0</v>
      </c>
      <c r="H39" s="2">
        <v>515200</v>
      </c>
      <c r="I39" s="2" t="s">
        <v>104</v>
      </c>
      <c r="J39" s="69">
        <v>1783019.15</v>
      </c>
      <c r="K39" s="2" t="s">
        <v>868</v>
      </c>
      <c r="L39" s="2">
        <v>121930359</v>
      </c>
      <c r="Q39" s="2">
        <v>12365</v>
      </c>
      <c r="R39" s="2">
        <v>12365</v>
      </c>
      <c r="S39" s="2" t="s">
        <v>862</v>
      </c>
      <c r="T39" s="2">
        <v>1819</v>
      </c>
      <c r="U39" s="2" t="s">
        <v>863</v>
      </c>
      <c r="V39" s="2" t="s">
        <v>317</v>
      </c>
      <c r="W39" s="2">
        <v>1000</v>
      </c>
    </row>
    <row r="40" spans="1:23">
      <c r="A40" s="2" t="s">
        <v>1407</v>
      </c>
      <c r="B40" s="2">
        <v>2012</v>
      </c>
      <c r="C40" s="2">
        <v>11</v>
      </c>
      <c r="D40" s="2">
        <v>134615730</v>
      </c>
      <c r="E40" s="2">
        <v>5471000</v>
      </c>
      <c r="F40" s="2">
        <v>203300</v>
      </c>
      <c r="G40" s="2">
        <v>0</v>
      </c>
      <c r="H40" s="2">
        <v>515200</v>
      </c>
      <c r="I40" s="2" t="s">
        <v>104</v>
      </c>
      <c r="J40" s="69">
        <v>1721116.52</v>
      </c>
      <c r="L40" s="2">
        <v>121996865</v>
      </c>
      <c r="Q40" s="2">
        <v>12365</v>
      </c>
      <c r="R40" s="2">
        <v>12365</v>
      </c>
      <c r="S40" s="2" t="s">
        <v>862</v>
      </c>
      <c r="T40" s="2">
        <v>1819</v>
      </c>
      <c r="U40" s="2" t="s">
        <v>863</v>
      </c>
      <c r="V40" s="2" t="s">
        <v>317</v>
      </c>
      <c r="W40" s="2">
        <v>1000</v>
      </c>
    </row>
    <row r="41" spans="1:23">
      <c r="A41" s="2" t="s">
        <v>1407</v>
      </c>
      <c r="B41" s="2">
        <v>2012</v>
      </c>
      <c r="C41" s="2">
        <v>11</v>
      </c>
      <c r="D41" s="2">
        <v>134615730</v>
      </c>
      <c r="E41" s="2">
        <v>5471000</v>
      </c>
      <c r="F41" s="2">
        <v>203300</v>
      </c>
      <c r="G41" s="2">
        <v>0</v>
      </c>
      <c r="H41" s="2">
        <v>515201</v>
      </c>
      <c r="I41" s="2" t="s">
        <v>223</v>
      </c>
      <c r="J41" s="69">
        <v>58675.23</v>
      </c>
      <c r="L41" s="2">
        <v>121996865</v>
      </c>
      <c r="Q41" s="2">
        <v>12365</v>
      </c>
      <c r="R41" s="2">
        <v>12365</v>
      </c>
      <c r="S41" s="2" t="s">
        <v>862</v>
      </c>
      <c r="T41" s="2">
        <v>1819</v>
      </c>
      <c r="U41" s="2" t="s">
        <v>863</v>
      </c>
      <c r="V41" s="2" t="s">
        <v>317</v>
      </c>
      <c r="W41" s="2">
        <v>1000</v>
      </c>
    </row>
    <row r="42" spans="1:23">
      <c r="A42" s="2" t="s">
        <v>1407</v>
      </c>
      <c r="B42" s="2">
        <v>2012</v>
      </c>
      <c r="C42" s="2">
        <v>11</v>
      </c>
      <c r="D42" s="2">
        <v>134617582</v>
      </c>
      <c r="E42" s="2">
        <v>5471000</v>
      </c>
      <c r="F42" s="2">
        <v>203300</v>
      </c>
      <c r="G42" s="2">
        <v>0</v>
      </c>
      <c r="H42" s="2">
        <v>515200</v>
      </c>
      <c r="I42" s="2" t="s">
        <v>104</v>
      </c>
      <c r="J42" s="69">
        <v>66760.820000000007</v>
      </c>
      <c r="K42" s="2" t="s">
        <v>869</v>
      </c>
      <c r="L42" s="2">
        <v>122003523</v>
      </c>
      <c r="Q42" s="2">
        <v>12365</v>
      </c>
      <c r="R42" s="2">
        <v>12365</v>
      </c>
      <c r="S42" s="2" t="s">
        <v>862</v>
      </c>
      <c r="T42" s="2">
        <v>1819</v>
      </c>
      <c r="U42" s="2" t="s">
        <v>863</v>
      </c>
      <c r="V42" s="2" t="s">
        <v>317</v>
      </c>
      <c r="W42" s="2">
        <v>1000</v>
      </c>
    </row>
    <row r="43" spans="1:23">
      <c r="A43" s="2" t="s">
        <v>1407</v>
      </c>
      <c r="B43" s="2">
        <v>2012</v>
      </c>
      <c r="C43" s="2">
        <v>11</v>
      </c>
      <c r="D43" s="2">
        <v>134617583</v>
      </c>
      <c r="E43" s="2">
        <v>5471000</v>
      </c>
      <c r="F43" s="2">
        <v>203300</v>
      </c>
      <c r="G43" s="2">
        <v>0</v>
      </c>
      <c r="H43" s="2">
        <v>515200</v>
      </c>
      <c r="I43" s="2" t="s">
        <v>104</v>
      </c>
      <c r="J43" s="69">
        <v>-1783019.15</v>
      </c>
      <c r="K43" s="2" t="s">
        <v>870</v>
      </c>
      <c r="L43" s="2">
        <v>122003522</v>
      </c>
      <c r="Q43" s="2">
        <v>12365</v>
      </c>
      <c r="R43" s="2">
        <v>12365</v>
      </c>
      <c r="S43" s="2" t="s">
        <v>862</v>
      </c>
      <c r="T43" s="2">
        <v>1819</v>
      </c>
      <c r="U43" s="2" t="s">
        <v>863</v>
      </c>
      <c r="V43" s="2" t="s">
        <v>317</v>
      </c>
      <c r="W43" s="2">
        <v>1000</v>
      </c>
    </row>
    <row r="44" spans="1:23">
      <c r="A44" s="2" t="s">
        <v>1407</v>
      </c>
      <c r="B44" s="2">
        <v>2012</v>
      </c>
      <c r="C44" s="2">
        <v>11</v>
      </c>
      <c r="D44" s="2">
        <v>134814114</v>
      </c>
      <c r="E44" s="2">
        <v>5471000</v>
      </c>
      <c r="F44" s="2">
        <v>203300</v>
      </c>
      <c r="G44" s="2">
        <v>0</v>
      </c>
      <c r="H44" s="2">
        <v>515200</v>
      </c>
      <c r="I44" s="2" t="s">
        <v>104</v>
      </c>
      <c r="J44" s="69">
        <v>5297320.12</v>
      </c>
      <c r="K44" s="2" t="s">
        <v>871</v>
      </c>
      <c r="L44" s="2">
        <v>122044911</v>
      </c>
      <c r="Q44" s="2">
        <v>12365</v>
      </c>
      <c r="R44" s="2">
        <v>12365</v>
      </c>
      <c r="S44" s="2" t="s">
        <v>862</v>
      </c>
      <c r="T44" s="2">
        <v>1819</v>
      </c>
      <c r="U44" s="2" t="s">
        <v>863</v>
      </c>
      <c r="V44" s="2" t="s">
        <v>317</v>
      </c>
      <c r="W44" s="2">
        <v>1000</v>
      </c>
    </row>
    <row r="45" spans="1:23">
      <c r="A45" s="2" t="s">
        <v>1407</v>
      </c>
      <c r="B45" s="2">
        <v>2012</v>
      </c>
      <c r="C45" s="2">
        <v>11</v>
      </c>
      <c r="D45" s="2">
        <v>134814114</v>
      </c>
      <c r="E45" s="2">
        <v>5471000</v>
      </c>
      <c r="F45" s="2">
        <v>203300</v>
      </c>
      <c r="G45" s="2">
        <v>0</v>
      </c>
      <c r="H45" s="2">
        <v>515201</v>
      </c>
      <c r="I45" s="2" t="s">
        <v>223</v>
      </c>
      <c r="J45" s="69">
        <v>58675.23</v>
      </c>
      <c r="K45" s="2" t="s">
        <v>866</v>
      </c>
      <c r="L45" s="2">
        <v>122044911</v>
      </c>
      <c r="Q45" s="2">
        <v>12365</v>
      </c>
      <c r="R45" s="2">
        <v>12365</v>
      </c>
      <c r="S45" s="2" t="s">
        <v>862</v>
      </c>
      <c r="T45" s="2">
        <v>1819</v>
      </c>
      <c r="U45" s="2" t="s">
        <v>863</v>
      </c>
      <c r="V45" s="2" t="s">
        <v>317</v>
      </c>
      <c r="W45" s="2">
        <v>1000</v>
      </c>
    </row>
    <row r="46" spans="1:23">
      <c r="A46" s="2" t="s">
        <v>1407</v>
      </c>
      <c r="B46" s="2">
        <v>2012</v>
      </c>
      <c r="C46" s="2">
        <v>11</v>
      </c>
      <c r="D46" s="2">
        <v>134814115</v>
      </c>
      <c r="E46" s="2">
        <v>5471000</v>
      </c>
      <c r="F46" s="2">
        <v>203300</v>
      </c>
      <c r="G46" s="2">
        <v>0</v>
      </c>
      <c r="H46" s="2">
        <v>515220</v>
      </c>
      <c r="I46" s="2" t="s">
        <v>106</v>
      </c>
      <c r="J46" s="69">
        <v>890325</v>
      </c>
      <c r="K46" s="2" t="s">
        <v>865</v>
      </c>
      <c r="L46" s="2">
        <v>122045312</v>
      </c>
      <c r="Q46" s="2">
        <v>12365</v>
      </c>
      <c r="R46" s="2">
        <v>12365</v>
      </c>
      <c r="S46" s="2" t="s">
        <v>862</v>
      </c>
      <c r="T46" s="2">
        <v>1819</v>
      </c>
      <c r="U46" s="2" t="s">
        <v>863</v>
      </c>
      <c r="V46" s="2" t="s">
        <v>317</v>
      </c>
      <c r="W46" s="2">
        <v>1000</v>
      </c>
    </row>
    <row r="47" spans="1:23">
      <c r="A47" s="2" t="s">
        <v>1407</v>
      </c>
      <c r="B47" s="2">
        <v>2012</v>
      </c>
      <c r="C47" s="2">
        <v>11</v>
      </c>
      <c r="D47" s="2">
        <v>134617583</v>
      </c>
      <c r="E47" s="2">
        <v>5471000</v>
      </c>
      <c r="F47" s="2">
        <v>203300</v>
      </c>
      <c r="G47" s="2">
        <v>0</v>
      </c>
      <c r="H47" s="2">
        <v>515201</v>
      </c>
      <c r="I47" s="2" t="s">
        <v>223</v>
      </c>
      <c r="J47" s="69">
        <v>-58675.23</v>
      </c>
      <c r="K47" s="2" t="s">
        <v>872</v>
      </c>
      <c r="L47" s="2">
        <v>122003522</v>
      </c>
      <c r="Q47" s="2">
        <v>12368</v>
      </c>
      <c r="R47" s="2">
        <v>12368</v>
      </c>
      <c r="S47" s="2" t="s">
        <v>873</v>
      </c>
      <c r="T47" s="2">
        <v>1819</v>
      </c>
      <c r="U47" s="2" t="s">
        <v>863</v>
      </c>
      <c r="V47" s="2" t="s">
        <v>317</v>
      </c>
      <c r="W47" s="2">
        <v>1000</v>
      </c>
    </row>
    <row r="48" spans="1:23">
      <c r="A48" s="2" t="s">
        <v>1407</v>
      </c>
      <c r="B48" s="2">
        <v>2012</v>
      </c>
      <c r="C48" s="2">
        <v>10</v>
      </c>
      <c r="D48" s="2">
        <v>133855199</v>
      </c>
      <c r="E48" s="2">
        <v>5471000</v>
      </c>
      <c r="F48" s="2">
        <v>225</v>
      </c>
      <c r="G48" s="2">
        <v>0</v>
      </c>
      <c r="H48" s="2">
        <v>515200</v>
      </c>
      <c r="I48" s="2" t="s">
        <v>104</v>
      </c>
      <c r="J48" s="69">
        <v>-40836.57</v>
      </c>
      <c r="K48" s="2" t="s">
        <v>874</v>
      </c>
      <c r="L48" s="2">
        <v>121911055</v>
      </c>
      <c r="Q48" s="2">
        <v>12655</v>
      </c>
      <c r="R48" s="2">
        <v>12655</v>
      </c>
      <c r="S48" s="2" t="s">
        <v>875</v>
      </c>
      <c r="T48" s="2">
        <v>1434</v>
      </c>
      <c r="U48" s="2" t="s">
        <v>876</v>
      </c>
      <c r="V48" s="2" t="s">
        <v>317</v>
      </c>
      <c r="W48" s="2">
        <v>1000</v>
      </c>
    </row>
    <row r="49" spans="1:23">
      <c r="A49" s="2" t="s">
        <v>1407</v>
      </c>
      <c r="B49" s="2">
        <v>2012</v>
      </c>
      <c r="C49" s="2">
        <v>10</v>
      </c>
      <c r="D49" s="2">
        <v>134041035</v>
      </c>
      <c r="E49" s="2">
        <v>5471000</v>
      </c>
      <c r="F49" s="2">
        <v>225</v>
      </c>
      <c r="G49" s="2">
        <v>0</v>
      </c>
      <c r="H49" s="2">
        <v>515200</v>
      </c>
      <c r="I49" s="2" t="s">
        <v>104</v>
      </c>
      <c r="J49" s="69">
        <v>892.27</v>
      </c>
      <c r="K49" s="2" t="s">
        <v>877</v>
      </c>
      <c r="L49" s="2">
        <v>121930352</v>
      </c>
      <c r="Q49" s="2">
        <v>12655</v>
      </c>
      <c r="R49" s="2">
        <v>12655</v>
      </c>
      <c r="S49" s="2" t="s">
        <v>875</v>
      </c>
      <c r="T49" s="2">
        <v>1434</v>
      </c>
      <c r="U49" s="2" t="s">
        <v>876</v>
      </c>
      <c r="V49" s="2" t="s">
        <v>317</v>
      </c>
      <c r="W49" s="2">
        <v>1000</v>
      </c>
    </row>
    <row r="50" spans="1:23">
      <c r="A50" s="2" t="s">
        <v>1407</v>
      </c>
      <c r="B50" s="2">
        <v>2012</v>
      </c>
      <c r="C50" s="2">
        <v>10</v>
      </c>
      <c r="D50" s="2">
        <v>134041039</v>
      </c>
      <c r="E50" s="2">
        <v>5471000</v>
      </c>
      <c r="F50" s="2">
        <v>225</v>
      </c>
      <c r="G50" s="2">
        <v>0</v>
      </c>
      <c r="H50" s="2">
        <v>515220</v>
      </c>
      <c r="I50" s="2" t="s">
        <v>106</v>
      </c>
      <c r="J50" s="69">
        <v>3970693.4</v>
      </c>
      <c r="K50" s="2" t="s">
        <v>878</v>
      </c>
      <c r="L50" s="2">
        <v>121930353</v>
      </c>
      <c r="Q50" s="2">
        <v>12655</v>
      </c>
      <c r="R50" s="2">
        <v>12655</v>
      </c>
      <c r="S50" s="2" t="s">
        <v>875</v>
      </c>
      <c r="T50" s="2">
        <v>1434</v>
      </c>
      <c r="U50" s="2" t="s">
        <v>876</v>
      </c>
      <c r="V50" s="2" t="s">
        <v>317</v>
      </c>
      <c r="W50" s="2">
        <v>1000</v>
      </c>
    </row>
    <row r="51" spans="1:23">
      <c r="A51" s="2" t="s">
        <v>1407</v>
      </c>
      <c r="B51" s="2">
        <v>2012</v>
      </c>
      <c r="C51" s="2">
        <v>10</v>
      </c>
      <c r="D51" s="2">
        <v>134041039</v>
      </c>
      <c r="E51" s="2">
        <v>5471000</v>
      </c>
      <c r="F51" s="2">
        <v>225</v>
      </c>
      <c r="G51" s="2">
        <v>0</v>
      </c>
      <c r="H51" s="2">
        <v>515220</v>
      </c>
      <c r="I51" s="2" t="s">
        <v>106</v>
      </c>
      <c r="J51" s="69">
        <v>1651.17</v>
      </c>
      <c r="K51" s="2" t="s">
        <v>879</v>
      </c>
      <c r="L51" s="2">
        <v>121930353</v>
      </c>
      <c r="Q51" s="2">
        <v>12655</v>
      </c>
      <c r="R51" s="2">
        <v>12655</v>
      </c>
      <c r="S51" s="2" t="s">
        <v>875</v>
      </c>
      <c r="T51" s="2">
        <v>1434</v>
      </c>
      <c r="U51" s="2" t="s">
        <v>876</v>
      </c>
      <c r="V51" s="2" t="s">
        <v>317</v>
      </c>
      <c r="W51" s="2">
        <v>1000</v>
      </c>
    </row>
    <row r="52" spans="1:23">
      <c r="A52" s="2" t="s">
        <v>1407</v>
      </c>
      <c r="B52" s="2">
        <v>2012</v>
      </c>
      <c r="C52" s="2">
        <v>10</v>
      </c>
      <c r="D52" s="2">
        <v>134042531</v>
      </c>
      <c r="E52" s="2">
        <v>5471000</v>
      </c>
      <c r="F52" s="2">
        <v>225</v>
      </c>
      <c r="G52" s="2">
        <v>0</v>
      </c>
      <c r="H52" s="2">
        <v>515200</v>
      </c>
      <c r="I52" s="2" t="s">
        <v>104</v>
      </c>
      <c r="J52" s="69">
        <v>9115.89</v>
      </c>
      <c r="K52" s="2" t="s">
        <v>880</v>
      </c>
      <c r="L52" s="2">
        <v>121930359</v>
      </c>
      <c r="Q52" s="2">
        <v>12655</v>
      </c>
      <c r="R52" s="2">
        <v>12655</v>
      </c>
      <c r="S52" s="2" t="s">
        <v>875</v>
      </c>
      <c r="T52" s="2">
        <v>1434</v>
      </c>
      <c r="U52" s="2" t="s">
        <v>876</v>
      </c>
      <c r="V52" s="2" t="s">
        <v>317</v>
      </c>
      <c r="W52" s="2">
        <v>1000</v>
      </c>
    </row>
    <row r="53" spans="1:23">
      <c r="A53" s="2" t="s">
        <v>1407</v>
      </c>
      <c r="B53" s="2">
        <v>2012</v>
      </c>
      <c r="C53" s="2">
        <v>10</v>
      </c>
      <c r="D53" s="2">
        <v>134042531</v>
      </c>
      <c r="E53" s="2">
        <v>5471000</v>
      </c>
      <c r="F53" s="2">
        <v>225</v>
      </c>
      <c r="G53" s="2">
        <v>0</v>
      </c>
      <c r="H53" s="2">
        <v>515200</v>
      </c>
      <c r="I53" s="2" t="s">
        <v>104</v>
      </c>
      <c r="J53" s="69">
        <v>5288929.87</v>
      </c>
      <c r="K53" s="2" t="s">
        <v>881</v>
      </c>
      <c r="L53" s="2">
        <v>121930359</v>
      </c>
      <c r="Q53" s="2">
        <v>12655</v>
      </c>
      <c r="R53" s="2">
        <v>12655</v>
      </c>
      <c r="S53" s="2" t="s">
        <v>875</v>
      </c>
      <c r="T53" s="2">
        <v>1434</v>
      </c>
      <c r="U53" s="2" t="s">
        <v>876</v>
      </c>
      <c r="V53" s="2" t="s">
        <v>317</v>
      </c>
      <c r="W53" s="2">
        <v>1000</v>
      </c>
    </row>
    <row r="54" spans="1:23">
      <c r="A54" s="2" t="s">
        <v>1407</v>
      </c>
      <c r="B54" s="2">
        <v>2012</v>
      </c>
      <c r="C54" s="2">
        <v>10</v>
      </c>
      <c r="D54" s="2">
        <v>134042531</v>
      </c>
      <c r="E54" s="2">
        <v>5471000</v>
      </c>
      <c r="F54" s="2">
        <v>225</v>
      </c>
      <c r="G54" s="2">
        <v>0</v>
      </c>
      <c r="H54" s="2">
        <v>515201</v>
      </c>
      <c r="I54" s="2" t="s">
        <v>223</v>
      </c>
      <c r="J54" s="69">
        <v>199114.04</v>
      </c>
      <c r="K54" s="2" t="s">
        <v>882</v>
      </c>
      <c r="L54" s="2">
        <v>121930359</v>
      </c>
      <c r="Q54" s="2">
        <v>12655</v>
      </c>
      <c r="R54" s="2">
        <v>12655</v>
      </c>
      <c r="S54" s="2" t="s">
        <v>875</v>
      </c>
      <c r="T54" s="2">
        <v>1434</v>
      </c>
      <c r="U54" s="2" t="s">
        <v>876</v>
      </c>
      <c r="V54" s="2" t="s">
        <v>317</v>
      </c>
      <c r="W54" s="2">
        <v>1000</v>
      </c>
    </row>
    <row r="55" spans="1:23">
      <c r="A55" s="2" t="s">
        <v>1407</v>
      </c>
      <c r="B55" s="2">
        <v>2012</v>
      </c>
      <c r="C55" s="2">
        <v>10</v>
      </c>
      <c r="D55" s="2">
        <v>134046406</v>
      </c>
      <c r="E55" s="2">
        <v>5471000</v>
      </c>
      <c r="F55" s="2">
        <v>225</v>
      </c>
      <c r="G55" s="2">
        <v>0</v>
      </c>
      <c r="H55" s="2">
        <v>515200</v>
      </c>
      <c r="I55" s="2" t="s">
        <v>104</v>
      </c>
      <c r="J55" s="69">
        <v>-262902.2</v>
      </c>
      <c r="K55" s="2" t="s">
        <v>845</v>
      </c>
      <c r="L55" s="2">
        <v>121930360</v>
      </c>
      <c r="Q55" s="2">
        <v>12655</v>
      </c>
      <c r="R55" s="2">
        <v>12655</v>
      </c>
      <c r="S55" s="2" t="s">
        <v>875</v>
      </c>
      <c r="T55" s="2">
        <v>1434</v>
      </c>
      <c r="U55" s="2" t="s">
        <v>876</v>
      </c>
      <c r="V55" s="2" t="s">
        <v>317</v>
      </c>
      <c r="W55" s="2">
        <v>1000</v>
      </c>
    </row>
    <row r="56" spans="1:23">
      <c r="A56" s="2" t="s">
        <v>1407</v>
      </c>
      <c r="B56" s="2">
        <v>2012</v>
      </c>
      <c r="C56" s="2">
        <v>10</v>
      </c>
      <c r="D56" s="2">
        <v>134046406</v>
      </c>
      <c r="E56" s="2">
        <v>5471000</v>
      </c>
      <c r="F56" s="2">
        <v>225</v>
      </c>
      <c r="G56" s="2">
        <v>0</v>
      </c>
      <c r="H56" s="2">
        <v>505917</v>
      </c>
      <c r="I56" s="2" t="s">
        <v>846</v>
      </c>
      <c r="J56" s="69">
        <v>262902.2</v>
      </c>
      <c r="K56" s="2" t="s">
        <v>845</v>
      </c>
      <c r="L56" s="2">
        <v>121930360</v>
      </c>
      <c r="Q56" s="2">
        <v>12655</v>
      </c>
      <c r="R56" s="2">
        <v>12655</v>
      </c>
      <c r="S56" s="2" t="s">
        <v>875</v>
      </c>
      <c r="T56" s="2">
        <v>1434</v>
      </c>
      <c r="U56" s="2" t="s">
        <v>876</v>
      </c>
      <c r="V56" s="2" t="s">
        <v>317</v>
      </c>
      <c r="W56" s="2">
        <v>1000</v>
      </c>
    </row>
    <row r="57" spans="1:23">
      <c r="A57" s="2" t="s">
        <v>1407</v>
      </c>
      <c r="B57" s="2">
        <v>2012</v>
      </c>
      <c r="C57" s="2">
        <v>10</v>
      </c>
      <c r="D57" s="2">
        <v>134046408</v>
      </c>
      <c r="E57" s="2">
        <v>5471000</v>
      </c>
      <c r="F57" s="2">
        <v>225</v>
      </c>
      <c r="G57" s="2">
        <v>0</v>
      </c>
      <c r="H57" s="2">
        <v>515200</v>
      </c>
      <c r="I57" s="2" t="s">
        <v>104</v>
      </c>
      <c r="J57" s="69">
        <v>0.24</v>
      </c>
      <c r="K57" s="2" t="s">
        <v>883</v>
      </c>
      <c r="L57" s="2">
        <v>121930418</v>
      </c>
      <c r="Q57" s="2">
        <v>12655</v>
      </c>
      <c r="R57" s="2">
        <v>12655</v>
      </c>
      <c r="S57" s="2" t="s">
        <v>875</v>
      </c>
      <c r="T57" s="2">
        <v>1434</v>
      </c>
      <c r="U57" s="2" t="s">
        <v>876</v>
      </c>
      <c r="V57" s="2" t="s">
        <v>317</v>
      </c>
      <c r="W57" s="2">
        <v>1000</v>
      </c>
    </row>
    <row r="58" spans="1:23">
      <c r="A58" s="2" t="s">
        <v>1407</v>
      </c>
      <c r="B58" s="2">
        <v>2012</v>
      </c>
      <c r="C58" s="2">
        <v>11</v>
      </c>
      <c r="D58" s="2">
        <v>134760639</v>
      </c>
      <c r="E58" s="2">
        <v>5471000</v>
      </c>
      <c r="F58" s="2">
        <v>220</v>
      </c>
      <c r="G58" s="2">
        <v>0</v>
      </c>
      <c r="H58" s="2">
        <v>515200</v>
      </c>
      <c r="I58" s="2" t="s">
        <v>104</v>
      </c>
      <c r="J58" s="69">
        <v>1342.19</v>
      </c>
      <c r="K58" s="2" t="s">
        <v>884</v>
      </c>
      <c r="L58" s="2">
        <v>122016383</v>
      </c>
      <c r="Q58" s="2">
        <v>12655</v>
      </c>
      <c r="R58" s="2">
        <v>12655</v>
      </c>
      <c r="S58" s="2" t="s">
        <v>875</v>
      </c>
      <c r="T58" s="2">
        <v>1434</v>
      </c>
      <c r="U58" s="2" t="s">
        <v>876</v>
      </c>
      <c r="V58" s="2" t="s">
        <v>317</v>
      </c>
      <c r="W58" s="2">
        <v>1000</v>
      </c>
    </row>
    <row r="59" spans="1:23">
      <c r="A59" s="2" t="s">
        <v>1407</v>
      </c>
      <c r="B59" s="2">
        <v>2012</v>
      </c>
      <c r="C59" s="2">
        <v>11</v>
      </c>
      <c r="D59" s="2">
        <v>134760750</v>
      </c>
      <c r="E59" s="2">
        <v>5471000</v>
      </c>
      <c r="F59" s="2">
        <v>220</v>
      </c>
      <c r="G59" s="2">
        <v>0</v>
      </c>
      <c r="H59" s="2">
        <v>515200</v>
      </c>
      <c r="I59" s="2" t="s">
        <v>104</v>
      </c>
      <c r="J59" s="69">
        <v>4237305.5199999996</v>
      </c>
      <c r="K59" s="2" t="s">
        <v>881</v>
      </c>
      <c r="L59" s="2">
        <v>122019201</v>
      </c>
      <c r="Q59" s="2">
        <v>12655</v>
      </c>
      <c r="R59" s="2">
        <v>12655</v>
      </c>
      <c r="S59" s="2" t="s">
        <v>875</v>
      </c>
      <c r="T59" s="2">
        <v>1434</v>
      </c>
      <c r="U59" s="2" t="s">
        <v>876</v>
      </c>
      <c r="V59" s="2" t="s">
        <v>317</v>
      </c>
      <c r="W59" s="2">
        <v>1000</v>
      </c>
    </row>
    <row r="60" spans="1:23">
      <c r="A60" s="2" t="s">
        <v>1407</v>
      </c>
      <c r="B60" s="2">
        <v>2012</v>
      </c>
      <c r="C60" s="2">
        <v>11</v>
      </c>
      <c r="D60" s="2">
        <v>134760750</v>
      </c>
      <c r="E60" s="2">
        <v>5471000</v>
      </c>
      <c r="F60" s="2">
        <v>220</v>
      </c>
      <c r="G60" s="2">
        <v>0</v>
      </c>
      <c r="H60" s="2">
        <v>515201</v>
      </c>
      <c r="I60" s="2" t="s">
        <v>223</v>
      </c>
      <c r="J60" s="69">
        <v>199114.04</v>
      </c>
      <c r="K60" s="2" t="s">
        <v>882</v>
      </c>
      <c r="L60" s="2">
        <v>122019201</v>
      </c>
      <c r="Q60" s="2">
        <v>12655</v>
      </c>
      <c r="R60" s="2">
        <v>12655</v>
      </c>
      <c r="S60" s="2" t="s">
        <v>875</v>
      </c>
      <c r="T60" s="2">
        <v>1434</v>
      </c>
      <c r="U60" s="2" t="s">
        <v>876</v>
      </c>
      <c r="V60" s="2" t="s">
        <v>317</v>
      </c>
      <c r="W60" s="2">
        <v>1000</v>
      </c>
    </row>
    <row r="61" spans="1:23">
      <c r="A61" s="2" t="s">
        <v>1407</v>
      </c>
      <c r="B61" s="2">
        <v>2012</v>
      </c>
      <c r="C61" s="2">
        <v>11</v>
      </c>
      <c r="D61" s="2">
        <v>134760750</v>
      </c>
      <c r="E61" s="2">
        <v>5471000</v>
      </c>
      <c r="F61" s="2">
        <v>220</v>
      </c>
      <c r="G61" s="2">
        <v>0</v>
      </c>
      <c r="H61" s="2">
        <v>515200</v>
      </c>
      <c r="I61" s="2" t="s">
        <v>104</v>
      </c>
      <c r="J61" s="69">
        <v>-12167.11</v>
      </c>
      <c r="K61" s="2" t="s">
        <v>885</v>
      </c>
      <c r="L61" s="2">
        <v>122019201</v>
      </c>
      <c r="Q61" s="2">
        <v>12655</v>
      </c>
      <c r="R61" s="2">
        <v>12655</v>
      </c>
      <c r="S61" s="2" t="s">
        <v>875</v>
      </c>
      <c r="T61" s="2">
        <v>1434</v>
      </c>
      <c r="U61" s="2" t="s">
        <v>876</v>
      </c>
      <c r="V61" s="2" t="s">
        <v>317</v>
      </c>
      <c r="W61" s="2">
        <v>1000</v>
      </c>
    </row>
    <row r="62" spans="1:23">
      <c r="A62" s="2" t="s">
        <v>1407</v>
      </c>
      <c r="B62" s="2">
        <v>2012</v>
      </c>
      <c r="C62" s="2">
        <v>11</v>
      </c>
      <c r="D62" s="2">
        <v>134760904</v>
      </c>
      <c r="E62" s="2">
        <v>5471000</v>
      </c>
      <c r="F62" s="2">
        <v>220</v>
      </c>
      <c r="G62" s="2">
        <v>0</v>
      </c>
      <c r="H62" s="2">
        <v>515220</v>
      </c>
      <c r="I62" s="2" t="s">
        <v>106</v>
      </c>
      <c r="J62" s="69">
        <v>4676664.76</v>
      </c>
      <c r="K62" s="2" t="s">
        <v>878</v>
      </c>
      <c r="L62" s="2">
        <v>122016384</v>
      </c>
      <c r="Q62" s="2">
        <v>12655</v>
      </c>
      <c r="R62" s="2">
        <v>12655</v>
      </c>
      <c r="S62" s="2" t="s">
        <v>875</v>
      </c>
      <c r="T62" s="2">
        <v>1434</v>
      </c>
      <c r="U62" s="2" t="s">
        <v>876</v>
      </c>
      <c r="V62" s="2" t="s">
        <v>317</v>
      </c>
      <c r="W62" s="2">
        <v>1000</v>
      </c>
    </row>
    <row r="63" spans="1:23">
      <c r="A63" s="2" t="s">
        <v>1407</v>
      </c>
      <c r="B63" s="2">
        <v>2012</v>
      </c>
      <c r="C63" s="2">
        <v>11</v>
      </c>
      <c r="D63" s="2">
        <v>134760904</v>
      </c>
      <c r="E63" s="2">
        <v>5471000</v>
      </c>
      <c r="F63" s="2">
        <v>220</v>
      </c>
      <c r="G63" s="2">
        <v>0</v>
      </c>
      <c r="H63" s="2">
        <v>515220</v>
      </c>
      <c r="I63" s="2" t="s">
        <v>106</v>
      </c>
      <c r="J63" s="69">
        <v>132.13</v>
      </c>
      <c r="K63" s="2" t="s">
        <v>879</v>
      </c>
      <c r="L63" s="2">
        <v>122016384</v>
      </c>
      <c r="Q63" s="2">
        <v>12655</v>
      </c>
      <c r="R63" s="2">
        <v>12655</v>
      </c>
      <c r="S63" s="2" t="s">
        <v>875</v>
      </c>
      <c r="T63" s="2">
        <v>1434</v>
      </c>
      <c r="U63" s="2" t="s">
        <v>876</v>
      </c>
      <c r="V63" s="2" t="s">
        <v>317</v>
      </c>
      <c r="W63" s="2">
        <v>1000</v>
      </c>
    </row>
    <row r="64" spans="1:23">
      <c r="A64" s="2" t="s">
        <v>1407</v>
      </c>
      <c r="B64" s="2">
        <v>2012</v>
      </c>
      <c r="C64" s="2">
        <v>11</v>
      </c>
      <c r="D64" s="2">
        <v>134760917</v>
      </c>
      <c r="E64" s="2">
        <v>5471000</v>
      </c>
      <c r="F64" s="2">
        <v>220</v>
      </c>
      <c r="G64" s="2">
        <v>0</v>
      </c>
      <c r="H64" s="2">
        <v>515200</v>
      </c>
      <c r="I64" s="2" t="s">
        <v>104</v>
      </c>
      <c r="J64" s="69">
        <v>-254020.94</v>
      </c>
      <c r="K64" s="2" t="s">
        <v>845</v>
      </c>
      <c r="L64" s="2">
        <v>122016387</v>
      </c>
      <c r="Q64" s="2">
        <v>12655</v>
      </c>
      <c r="R64" s="2">
        <v>12655</v>
      </c>
      <c r="S64" s="2" t="s">
        <v>875</v>
      </c>
      <c r="T64" s="2">
        <v>1434</v>
      </c>
      <c r="U64" s="2" t="s">
        <v>876</v>
      </c>
      <c r="V64" s="2" t="s">
        <v>317</v>
      </c>
      <c r="W64" s="2">
        <v>1000</v>
      </c>
    </row>
    <row r="65" spans="1:23">
      <c r="A65" s="2" t="s">
        <v>1407</v>
      </c>
      <c r="B65" s="2">
        <v>2012</v>
      </c>
      <c r="C65" s="2">
        <v>11</v>
      </c>
      <c r="D65" s="2">
        <v>134760917</v>
      </c>
      <c r="E65" s="2">
        <v>5471000</v>
      </c>
      <c r="F65" s="2">
        <v>220</v>
      </c>
      <c r="G65" s="2">
        <v>0</v>
      </c>
      <c r="H65" s="2">
        <v>505917</v>
      </c>
      <c r="I65" s="2" t="s">
        <v>846</v>
      </c>
      <c r="J65" s="69">
        <v>254020.94</v>
      </c>
      <c r="K65" s="2" t="s">
        <v>845</v>
      </c>
      <c r="L65" s="2">
        <v>122016387</v>
      </c>
      <c r="Q65" s="2">
        <v>12655</v>
      </c>
      <c r="R65" s="2">
        <v>12655</v>
      </c>
      <c r="S65" s="2" t="s">
        <v>875</v>
      </c>
      <c r="T65" s="2">
        <v>1434</v>
      </c>
      <c r="U65" s="2" t="s">
        <v>876</v>
      </c>
      <c r="V65" s="2" t="s">
        <v>317</v>
      </c>
      <c r="W65" s="2">
        <v>1000</v>
      </c>
    </row>
    <row r="66" spans="1:23">
      <c r="A66" s="2" t="s">
        <v>1407</v>
      </c>
      <c r="B66" s="2">
        <v>2012</v>
      </c>
      <c r="C66" s="2">
        <v>11</v>
      </c>
      <c r="D66" s="2">
        <v>134815497</v>
      </c>
      <c r="E66" s="2">
        <v>5471000</v>
      </c>
      <c r="F66" s="2">
        <v>220</v>
      </c>
      <c r="G66" s="2">
        <v>0</v>
      </c>
      <c r="H66" s="2">
        <v>515201</v>
      </c>
      <c r="I66" s="2" t="s">
        <v>223</v>
      </c>
      <c r="J66" s="69">
        <v>-29867.1</v>
      </c>
      <c r="K66" s="2" t="s">
        <v>886</v>
      </c>
      <c r="L66" s="2">
        <v>122045359</v>
      </c>
      <c r="Q66" s="2">
        <v>12655</v>
      </c>
      <c r="R66" s="2">
        <v>12655</v>
      </c>
      <c r="S66" s="2" t="s">
        <v>875</v>
      </c>
      <c r="T66" s="2">
        <v>1434</v>
      </c>
      <c r="U66" s="2" t="s">
        <v>876</v>
      </c>
      <c r="V66" s="2" t="s">
        <v>317</v>
      </c>
      <c r="W66" s="2">
        <v>1000</v>
      </c>
    </row>
    <row r="67" spans="1:23">
      <c r="A67" s="2" t="s">
        <v>1407</v>
      </c>
      <c r="B67" s="2">
        <v>2012</v>
      </c>
      <c r="C67" s="2">
        <v>10</v>
      </c>
      <c r="D67" s="2">
        <v>133855198</v>
      </c>
      <c r="E67" s="2">
        <v>5471000</v>
      </c>
      <c r="F67" s="2">
        <v>265</v>
      </c>
      <c r="G67" s="2">
        <v>0</v>
      </c>
      <c r="H67" s="2">
        <v>515200</v>
      </c>
      <c r="I67" s="2" t="s">
        <v>104</v>
      </c>
      <c r="J67" s="69">
        <v>836.72</v>
      </c>
      <c r="K67" s="2" t="s">
        <v>685</v>
      </c>
      <c r="L67" s="2">
        <v>121911054</v>
      </c>
      <c r="Q67" s="2">
        <v>13266</v>
      </c>
      <c r="R67" s="2">
        <v>13266</v>
      </c>
      <c r="S67" s="2" t="s">
        <v>887</v>
      </c>
      <c r="T67" s="2">
        <v>1518</v>
      </c>
      <c r="U67" s="2" t="s">
        <v>888</v>
      </c>
      <c r="V67" s="2" t="s">
        <v>317</v>
      </c>
      <c r="W67" s="2">
        <v>1000</v>
      </c>
    </row>
    <row r="68" spans="1:23">
      <c r="A68" s="2" t="s">
        <v>1407</v>
      </c>
      <c r="B68" s="2">
        <v>2012</v>
      </c>
      <c r="C68" s="2">
        <v>10</v>
      </c>
      <c r="D68" s="2">
        <v>134041035</v>
      </c>
      <c r="E68" s="2">
        <v>5471000</v>
      </c>
      <c r="F68" s="2">
        <v>265</v>
      </c>
      <c r="G68" s="2">
        <v>0</v>
      </c>
      <c r="H68" s="2">
        <v>515200</v>
      </c>
      <c r="I68" s="2" t="s">
        <v>104</v>
      </c>
      <c r="J68" s="69">
        <v>12.89</v>
      </c>
      <c r="K68" s="2" t="s">
        <v>889</v>
      </c>
      <c r="L68" s="2">
        <v>121930352</v>
      </c>
      <c r="Q68" s="2">
        <v>13266</v>
      </c>
      <c r="R68" s="2">
        <v>13266</v>
      </c>
      <c r="S68" s="2" t="s">
        <v>887</v>
      </c>
      <c r="T68" s="2">
        <v>1518</v>
      </c>
      <c r="U68" s="2" t="s">
        <v>888</v>
      </c>
      <c r="V68" s="2" t="s">
        <v>317</v>
      </c>
      <c r="W68" s="2">
        <v>1000</v>
      </c>
    </row>
    <row r="69" spans="1:23">
      <c r="A69" s="2" t="s">
        <v>1407</v>
      </c>
      <c r="B69" s="2">
        <v>2012</v>
      </c>
      <c r="C69" s="2">
        <v>10</v>
      </c>
      <c r="D69" s="2">
        <v>134041039</v>
      </c>
      <c r="E69" s="2">
        <v>5471000</v>
      </c>
      <c r="F69" s="2">
        <v>265</v>
      </c>
      <c r="G69" s="2">
        <v>0</v>
      </c>
      <c r="H69" s="2">
        <v>515220</v>
      </c>
      <c r="I69" s="2" t="s">
        <v>106</v>
      </c>
      <c r="J69" s="69">
        <v>57381.43</v>
      </c>
      <c r="K69" s="2" t="s">
        <v>890</v>
      </c>
      <c r="L69" s="2">
        <v>121930353</v>
      </c>
      <c r="Q69" s="2">
        <v>13266</v>
      </c>
      <c r="R69" s="2">
        <v>13266</v>
      </c>
      <c r="S69" s="2" t="s">
        <v>887</v>
      </c>
      <c r="T69" s="2">
        <v>1518</v>
      </c>
      <c r="U69" s="2" t="s">
        <v>888</v>
      </c>
      <c r="V69" s="2" t="s">
        <v>317</v>
      </c>
      <c r="W69" s="2">
        <v>1000</v>
      </c>
    </row>
    <row r="70" spans="1:23">
      <c r="A70" s="2" t="s">
        <v>1407</v>
      </c>
      <c r="B70" s="2">
        <v>2012</v>
      </c>
      <c r="C70" s="2">
        <v>10</v>
      </c>
      <c r="D70" s="2">
        <v>134042531</v>
      </c>
      <c r="E70" s="2">
        <v>5471000</v>
      </c>
      <c r="F70" s="2">
        <v>265</v>
      </c>
      <c r="G70" s="2">
        <v>0</v>
      </c>
      <c r="H70" s="2">
        <v>515200</v>
      </c>
      <c r="I70" s="2" t="s">
        <v>104</v>
      </c>
      <c r="J70" s="69">
        <v>245.29</v>
      </c>
      <c r="K70" s="2" t="s">
        <v>891</v>
      </c>
      <c r="L70" s="2">
        <v>121930359</v>
      </c>
      <c r="Q70" s="2">
        <v>13266</v>
      </c>
      <c r="R70" s="2">
        <v>13266</v>
      </c>
      <c r="S70" s="2" t="s">
        <v>887</v>
      </c>
      <c r="T70" s="2">
        <v>1518</v>
      </c>
      <c r="U70" s="2" t="s">
        <v>888</v>
      </c>
      <c r="V70" s="2" t="s">
        <v>317</v>
      </c>
      <c r="W70" s="2">
        <v>1000</v>
      </c>
    </row>
    <row r="71" spans="1:23">
      <c r="A71" s="2" t="s">
        <v>1407</v>
      </c>
      <c r="B71" s="2">
        <v>2012</v>
      </c>
      <c r="C71" s="2">
        <v>10</v>
      </c>
      <c r="D71" s="2">
        <v>134042531</v>
      </c>
      <c r="E71" s="2">
        <v>5471000</v>
      </c>
      <c r="F71" s="2">
        <v>265</v>
      </c>
      <c r="G71" s="2">
        <v>0</v>
      </c>
      <c r="H71" s="2">
        <v>515200</v>
      </c>
      <c r="I71" s="2" t="s">
        <v>104</v>
      </c>
      <c r="J71" s="69">
        <v>79846.820000000007</v>
      </c>
      <c r="K71" s="2" t="s">
        <v>892</v>
      </c>
      <c r="L71" s="2">
        <v>121930359</v>
      </c>
      <c r="Q71" s="2">
        <v>13266</v>
      </c>
      <c r="R71" s="2">
        <v>13266</v>
      </c>
      <c r="S71" s="2" t="s">
        <v>887</v>
      </c>
      <c r="T71" s="2">
        <v>1518</v>
      </c>
      <c r="U71" s="2" t="s">
        <v>888</v>
      </c>
      <c r="V71" s="2" t="s">
        <v>317</v>
      </c>
      <c r="W71" s="2">
        <v>1000</v>
      </c>
    </row>
    <row r="72" spans="1:23">
      <c r="A72" s="2" t="s">
        <v>1407</v>
      </c>
      <c r="B72" s="2">
        <v>2012</v>
      </c>
      <c r="C72" s="2">
        <v>10</v>
      </c>
      <c r="D72" s="2">
        <v>134046406</v>
      </c>
      <c r="E72" s="2">
        <v>5471000</v>
      </c>
      <c r="F72" s="2">
        <v>265</v>
      </c>
      <c r="G72" s="2">
        <v>0</v>
      </c>
      <c r="H72" s="2">
        <v>515200</v>
      </c>
      <c r="I72" s="2" t="s">
        <v>104</v>
      </c>
      <c r="J72" s="69">
        <v>-245.72</v>
      </c>
      <c r="K72" s="2" t="s">
        <v>845</v>
      </c>
      <c r="L72" s="2">
        <v>121930360</v>
      </c>
      <c r="Q72" s="2">
        <v>13266</v>
      </c>
      <c r="R72" s="2">
        <v>13266</v>
      </c>
      <c r="S72" s="2" t="s">
        <v>887</v>
      </c>
      <c r="T72" s="2">
        <v>1518</v>
      </c>
      <c r="U72" s="2" t="s">
        <v>888</v>
      </c>
      <c r="V72" s="2" t="s">
        <v>317</v>
      </c>
      <c r="W72" s="2">
        <v>1000</v>
      </c>
    </row>
    <row r="73" spans="1:23">
      <c r="A73" s="2" t="s">
        <v>1407</v>
      </c>
      <c r="B73" s="2">
        <v>2012</v>
      </c>
      <c r="C73" s="2">
        <v>10</v>
      </c>
      <c r="D73" s="2">
        <v>134046406</v>
      </c>
      <c r="E73" s="2">
        <v>5471000</v>
      </c>
      <c r="F73" s="2">
        <v>265</v>
      </c>
      <c r="G73" s="2">
        <v>0</v>
      </c>
      <c r="H73" s="2">
        <v>505917</v>
      </c>
      <c r="I73" s="2" t="s">
        <v>846</v>
      </c>
      <c r="J73" s="69">
        <v>245.72</v>
      </c>
      <c r="K73" s="2" t="s">
        <v>845</v>
      </c>
      <c r="L73" s="2">
        <v>121930360</v>
      </c>
      <c r="Q73" s="2">
        <v>13266</v>
      </c>
      <c r="R73" s="2">
        <v>13266</v>
      </c>
      <c r="S73" s="2" t="s">
        <v>887</v>
      </c>
      <c r="T73" s="2">
        <v>1518</v>
      </c>
      <c r="U73" s="2" t="s">
        <v>888</v>
      </c>
      <c r="V73" s="2" t="s">
        <v>317</v>
      </c>
      <c r="W73" s="2">
        <v>1000</v>
      </c>
    </row>
    <row r="74" spans="1:23">
      <c r="A74" s="2" t="s">
        <v>1407</v>
      </c>
      <c r="B74" s="2">
        <v>2012</v>
      </c>
      <c r="C74" s="2">
        <v>11</v>
      </c>
      <c r="D74" s="2">
        <v>134760750</v>
      </c>
      <c r="E74" s="2">
        <v>5471000</v>
      </c>
      <c r="F74" s="2">
        <v>265</v>
      </c>
      <c r="G74" s="2">
        <v>0</v>
      </c>
      <c r="H74" s="2">
        <v>515200</v>
      </c>
      <c r="I74" s="2" t="s">
        <v>104</v>
      </c>
      <c r="J74" s="69">
        <v>-327.23</v>
      </c>
      <c r="K74" s="2" t="s">
        <v>893</v>
      </c>
      <c r="L74" s="2">
        <v>122019201</v>
      </c>
      <c r="Q74" s="2">
        <v>13266</v>
      </c>
      <c r="R74" s="2">
        <v>13266</v>
      </c>
      <c r="S74" s="2" t="s">
        <v>887</v>
      </c>
      <c r="T74" s="2">
        <v>1518</v>
      </c>
      <c r="U74" s="2" t="s">
        <v>888</v>
      </c>
      <c r="V74" s="2" t="s">
        <v>317</v>
      </c>
      <c r="W74" s="2">
        <v>1000</v>
      </c>
    </row>
    <row r="75" spans="1:23">
      <c r="A75" s="2" t="s">
        <v>1407</v>
      </c>
      <c r="B75" s="2">
        <v>2012</v>
      </c>
      <c r="C75" s="2">
        <v>11</v>
      </c>
      <c r="D75" s="2">
        <v>134760750</v>
      </c>
      <c r="E75" s="2">
        <v>5471000</v>
      </c>
      <c r="F75" s="2">
        <v>265</v>
      </c>
      <c r="G75" s="2">
        <v>0</v>
      </c>
      <c r="H75" s="2">
        <v>515200</v>
      </c>
      <c r="I75" s="2" t="s">
        <v>104</v>
      </c>
      <c r="J75" s="69">
        <v>66492.59</v>
      </c>
      <c r="K75" s="2" t="s">
        <v>892</v>
      </c>
      <c r="L75" s="2">
        <v>122019201</v>
      </c>
      <c r="Q75" s="2">
        <v>13266</v>
      </c>
      <c r="R75" s="2">
        <v>13266</v>
      </c>
      <c r="S75" s="2" t="s">
        <v>887</v>
      </c>
      <c r="T75" s="2">
        <v>1518</v>
      </c>
      <c r="U75" s="2" t="s">
        <v>888</v>
      </c>
      <c r="V75" s="2" t="s">
        <v>317</v>
      </c>
      <c r="W75" s="2">
        <v>1000</v>
      </c>
    </row>
    <row r="76" spans="1:23">
      <c r="A76" s="2" t="s">
        <v>1407</v>
      </c>
      <c r="B76" s="2">
        <v>2012</v>
      </c>
      <c r="C76" s="2">
        <v>11</v>
      </c>
      <c r="D76" s="2">
        <v>134760904</v>
      </c>
      <c r="E76" s="2">
        <v>5471000</v>
      </c>
      <c r="F76" s="2">
        <v>265</v>
      </c>
      <c r="G76" s="2">
        <v>0</v>
      </c>
      <c r="H76" s="2">
        <v>515220</v>
      </c>
      <c r="I76" s="2" t="s">
        <v>106</v>
      </c>
      <c r="J76" s="69">
        <v>71586.759999999995</v>
      </c>
      <c r="K76" s="2" t="s">
        <v>890</v>
      </c>
      <c r="L76" s="2">
        <v>122016384</v>
      </c>
      <c r="Q76" s="2">
        <v>13266</v>
      </c>
      <c r="R76" s="2">
        <v>13266</v>
      </c>
      <c r="S76" s="2" t="s">
        <v>887</v>
      </c>
      <c r="T76" s="2">
        <v>1518</v>
      </c>
      <c r="U76" s="2" t="s">
        <v>888</v>
      </c>
      <c r="V76" s="2" t="s">
        <v>317</v>
      </c>
      <c r="W76" s="2">
        <v>1000</v>
      </c>
    </row>
    <row r="77" spans="1:23">
      <c r="A77" s="2" t="s">
        <v>1407</v>
      </c>
      <c r="B77" s="2">
        <v>2012</v>
      </c>
      <c r="C77" s="2">
        <v>11</v>
      </c>
      <c r="D77" s="2">
        <v>134760917</v>
      </c>
      <c r="E77" s="2">
        <v>5471000</v>
      </c>
      <c r="F77" s="2">
        <v>265</v>
      </c>
      <c r="G77" s="2">
        <v>0</v>
      </c>
      <c r="H77" s="2">
        <v>515200</v>
      </c>
      <c r="I77" s="2" t="s">
        <v>104</v>
      </c>
      <c r="J77" s="69">
        <v>-508.74</v>
      </c>
      <c r="K77" s="2" t="s">
        <v>845</v>
      </c>
      <c r="L77" s="2">
        <v>122016387</v>
      </c>
      <c r="Q77" s="2">
        <v>13266</v>
      </c>
      <c r="R77" s="2">
        <v>13266</v>
      </c>
      <c r="S77" s="2" t="s">
        <v>887</v>
      </c>
      <c r="T77" s="2">
        <v>1518</v>
      </c>
      <c r="U77" s="2" t="s">
        <v>888</v>
      </c>
      <c r="V77" s="2" t="s">
        <v>317</v>
      </c>
      <c r="W77" s="2">
        <v>1000</v>
      </c>
    </row>
    <row r="78" spans="1:23">
      <c r="A78" s="2" t="s">
        <v>1407</v>
      </c>
      <c r="B78" s="2">
        <v>2012</v>
      </c>
      <c r="C78" s="2">
        <v>11</v>
      </c>
      <c r="D78" s="2">
        <v>134760917</v>
      </c>
      <c r="E78" s="2">
        <v>5471000</v>
      </c>
      <c r="F78" s="2">
        <v>265</v>
      </c>
      <c r="G78" s="2">
        <v>0</v>
      </c>
      <c r="H78" s="2">
        <v>505917</v>
      </c>
      <c r="I78" s="2" t="s">
        <v>846</v>
      </c>
      <c r="J78" s="69">
        <v>508.74</v>
      </c>
      <c r="K78" s="2" t="s">
        <v>845</v>
      </c>
      <c r="L78" s="2">
        <v>122016387</v>
      </c>
      <c r="Q78" s="2">
        <v>13266</v>
      </c>
      <c r="R78" s="2">
        <v>13266</v>
      </c>
      <c r="S78" s="2" t="s">
        <v>887</v>
      </c>
      <c r="T78" s="2">
        <v>1518</v>
      </c>
      <c r="U78" s="2" t="s">
        <v>888</v>
      </c>
      <c r="V78" s="2" t="s">
        <v>317</v>
      </c>
      <c r="W78" s="2">
        <v>1000</v>
      </c>
    </row>
    <row r="79" spans="1:23">
      <c r="A79" s="2" t="s">
        <v>1407</v>
      </c>
      <c r="B79" s="2">
        <v>2012</v>
      </c>
      <c r="C79" s="2">
        <v>10</v>
      </c>
      <c r="D79" s="2">
        <v>133855198</v>
      </c>
      <c r="E79" s="2">
        <v>5471000</v>
      </c>
      <c r="F79" s="2">
        <v>266</v>
      </c>
      <c r="G79" s="2">
        <v>0</v>
      </c>
      <c r="H79" s="2">
        <v>515200</v>
      </c>
      <c r="I79" s="2" t="s">
        <v>104</v>
      </c>
      <c r="J79" s="69">
        <v>507.56</v>
      </c>
      <c r="K79" s="2" t="s">
        <v>685</v>
      </c>
      <c r="L79" s="2">
        <v>121911054</v>
      </c>
      <c r="Q79" s="2">
        <v>13267</v>
      </c>
      <c r="R79" s="2">
        <v>13267</v>
      </c>
      <c r="S79" s="2" t="s">
        <v>894</v>
      </c>
      <c r="T79" s="2">
        <v>1519</v>
      </c>
      <c r="U79" s="2" t="s">
        <v>895</v>
      </c>
      <c r="V79" s="2" t="s">
        <v>317</v>
      </c>
      <c r="W79" s="2">
        <v>1000</v>
      </c>
    </row>
    <row r="80" spans="1:23">
      <c r="A80" s="2" t="s">
        <v>1407</v>
      </c>
      <c r="B80" s="2">
        <v>2012</v>
      </c>
      <c r="C80" s="2">
        <v>10</v>
      </c>
      <c r="D80" s="2">
        <v>134041035</v>
      </c>
      <c r="E80" s="2">
        <v>5471000</v>
      </c>
      <c r="F80" s="2">
        <v>266</v>
      </c>
      <c r="G80" s="2">
        <v>0</v>
      </c>
      <c r="H80" s="2">
        <v>515200</v>
      </c>
      <c r="I80" s="2" t="s">
        <v>104</v>
      </c>
      <c r="J80" s="69">
        <v>4.29</v>
      </c>
      <c r="K80" s="2" t="s">
        <v>896</v>
      </c>
      <c r="L80" s="2">
        <v>121930352</v>
      </c>
      <c r="Q80" s="2">
        <v>13267</v>
      </c>
      <c r="R80" s="2">
        <v>13267</v>
      </c>
      <c r="S80" s="2" t="s">
        <v>894</v>
      </c>
      <c r="T80" s="2">
        <v>1519</v>
      </c>
      <c r="U80" s="2" t="s">
        <v>895</v>
      </c>
      <c r="V80" s="2" t="s">
        <v>317</v>
      </c>
      <c r="W80" s="2">
        <v>1000</v>
      </c>
    </row>
    <row r="81" spans="1:23">
      <c r="A81" s="2" t="s">
        <v>1407</v>
      </c>
      <c r="B81" s="2">
        <v>2012</v>
      </c>
      <c r="C81" s="2">
        <v>10</v>
      </c>
      <c r="D81" s="2">
        <v>134041039</v>
      </c>
      <c r="E81" s="2">
        <v>5471000</v>
      </c>
      <c r="F81" s="2">
        <v>266</v>
      </c>
      <c r="G81" s="2">
        <v>0</v>
      </c>
      <c r="H81" s="2">
        <v>515220</v>
      </c>
      <c r="I81" s="2" t="s">
        <v>106</v>
      </c>
      <c r="J81" s="69">
        <v>19102.560000000001</v>
      </c>
      <c r="K81" s="2" t="s">
        <v>897</v>
      </c>
      <c r="L81" s="2">
        <v>121930353</v>
      </c>
      <c r="Q81" s="2">
        <v>13267</v>
      </c>
      <c r="R81" s="2">
        <v>13267</v>
      </c>
      <c r="S81" s="2" t="s">
        <v>894</v>
      </c>
      <c r="T81" s="2">
        <v>1519</v>
      </c>
      <c r="U81" s="2" t="s">
        <v>895</v>
      </c>
      <c r="V81" s="2" t="s">
        <v>317</v>
      </c>
      <c r="W81" s="2">
        <v>1000</v>
      </c>
    </row>
    <row r="82" spans="1:23">
      <c r="A82" s="2" t="s">
        <v>1407</v>
      </c>
      <c r="B82" s="2">
        <v>2012</v>
      </c>
      <c r="C82" s="2">
        <v>10</v>
      </c>
      <c r="D82" s="2">
        <v>134042531</v>
      </c>
      <c r="E82" s="2">
        <v>5471000</v>
      </c>
      <c r="F82" s="2">
        <v>266</v>
      </c>
      <c r="G82" s="2">
        <v>0</v>
      </c>
      <c r="H82" s="2">
        <v>515200</v>
      </c>
      <c r="I82" s="2" t="s">
        <v>104</v>
      </c>
      <c r="J82" s="69">
        <v>31261.69</v>
      </c>
      <c r="K82" s="2" t="s">
        <v>898</v>
      </c>
      <c r="L82" s="2">
        <v>121930359</v>
      </c>
      <c r="Q82" s="2">
        <v>13267</v>
      </c>
      <c r="R82" s="2">
        <v>13267</v>
      </c>
      <c r="S82" s="2" t="s">
        <v>894</v>
      </c>
      <c r="T82" s="2">
        <v>1519</v>
      </c>
      <c r="U82" s="2" t="s">
        <v>895</v>
      </c>
      <c r="V82" s="2" t="s">
        <v>317</v>
      </c>
      <c r="W82" s="2">
        <v>1000</v>
      </c>
    </row>
    <row r="83" spans="1:23">
      <c r="A83" s="2" t="s">
        <v>1407</v>
      </c>
      <c r="B83" s="2">
        <v>2012</v>
      </c>
      <c r="C83" s="2">
        <v>10</v>
      </c>
      <c r="D83" s="2">
        <v>134042531</v>
      </c>
      <c r="E83" s="2">
        <v>5471000</v>
      </c>
      <c r="F83" s="2">
        <v>266</v>
      </c>
      <c r="G83" s="2">
        <v>0</v>
      </c>
      <c r="H83" s="2">
        <v>515200</v>
      </c>
      <c r="I83" s="2" t="s">
        <v>104</v>
      </c>
      <c r="J83" s="69">
        <v>151.25</v>
      </c>
      <c r="K83" s="2" t="s">
        <v>899</v>
      </c>
      <c r="L83" s="2">
        <v>121930359</v>
      </c>
      <c r="Q83" s="2">
        <v>13267</v>
      </c>
      <c r="R83" s="2">
        <v>13267</v>
      </c>
      <c r="S83" s="2" t="s">
        <v>894</v>
      </c>
      <c r="T83" s="2">
        <v>1519</v>
      </c>
      <c r="U83" s="2" t="s">
        <v>895</v>
      </c>
      <c r="V83" s="2" t="s">
        <v>317</v>
      </c>
      <c r="W83" s="2">
        <v>1000</v>
      </c>
    </row>
    <row r="84" spans="1:23">
      <c r="A84" s="2" t="s">
        <v>1407</v>
      </c>
      <c r="B84" s="2">
        <v>2012</v>
      </c>
      <c r="C84" s="2">
        <v>10</v>
      </c>
      <c r="D84" s="2">
        <v>134046406</v>
      </c>
      <c r="E84" s="2">
        <v>5471000</v>
      </c>
      <c r="F84" s="2">
        <v>266</v>
      </c>
      <c r="G84" s="2">
        <v>0</v>
      </c>
      <c r="H84" s="2">
        <v>515200</v>
      </c>
      <c r="I84" s="2" t="s">
        <v>104</v>
      </c>
      <c r="J84" s="69">
        <v>-81.81</v>
      </c>
      <c r="K84" s="2" t="s">
        <v>845</v>
      </c>
      <c r="L84" s="2">
        <v>121930360</v>
      </c>
      <c r="Q84" s="2">
        <v>13267</v>
      </c>
      <c r="R84" s="2">
        <v>13267</v>
      </c>
      <c r="S84" s="2" t="s">
        <v>894</v>
      </c>
      <c r="T84" s="2">
        <v>1519</v>
      </c>
      <c r="U84" s="2" t="s">
        <v>895</v>
      </c>
      <c r="V84" s="2" t="s">
        <v>317</v>
      </c>
      <c r="W84" s="2">
        <v>1000</v>
      </c>
    </row>
    <row r="85" spans="1:23">
      <c r="A85" s="2" t="s">
        <v>1407</v>
      </c>
      <c r="B85" s="2">
        <v>2012</v>
      </c>
      <c r="C85" s="2">
        <v>10</v>
      </c>
      <c r="D85" s="2">
        <v>134046406</v>
      </c>
      <c r="E85" s="2">
        <v>5471000</v>
      </c>
      <c r="F85" s="2">
        <v>266</v>
      </c>
      <c r="G85" s="2">
        <v>0</v>
      </c>
      <c r="H85" s="2">
        <v>505917</v>
      </c>
      <c r="I85" s="2" t="s">
        <v>846</v>
      </c>
      <c r="J85" s="69">
        <v>81.81</v>
      </c>
      <c r="K85" s="2" t="s">
        <v>845</v>
      </c>
      <c r="L85" s="2">
        <v>121930360</v>
      </c>
      <c r="Q85" s="2">
        <v>13267</v>
      </c>
      <c r="R85" s="2">
        <v>13267</v>
      </c>
      <c r="S85" s="2" t="s">
        <v>894</v>
      </c>
      <c r="T85" s="2">
        <v>1519</v>
      </c>
      <c r="U85" s="2" t="s">
        <v>895</v>
      </c>
      <c r="V85" s="2" t="s">
        <v>317</v>
      </c>
      <c r="W85" s="2">
        <v>1000</v>
      </c>
    </row>
    <row r="86" spans="1:23">
      <c r="A86" s="2" t="s">
        <v>1407</v>
      </c>
      <c r="B86" s="2">
        <v>2012</v>
      </c>
      <c r="C86" s="2">
        <v>11</v>
      </c>
      <c r="D86" s="2">
        <v>134760750</v>
      </c>
      <c r="E86" s="2">
        <v>5471000</v>
      </c>
      <c r="F86" s="2">
        <v>266</v>
      </c>
      <c r="G86" s="2">
        <v>0</v>
      </c>
      <c r="H86" s="2">
        <v>515200</v>
      </c>
      <c r="I86" s="2" t="s">
        <v>104</v>
      </c>
      <c r="J86" s="69">
        <v>-108.94</v>
      </c>
      <c r="K86" s="2" t="s">
        <v>900</v>
      </c>
      <c r="L86" s="2">
        <v>122019201</v>
      </c>
      <c r="Q86" s="2">
        <v>13267</v>
      </c>
      <c r="R86" s="2">
        <v>13267</v>
      </c>
      <c r="S86" s="2" t="s">
        <v>894</v>
      </c>
      <c r="T86" s="2">
        <v>1519</v>
      </c>
      <c r="U86" s="2" t="s">
        <v>895</v>
      </c>
      <c r="V86" s="2" t="s">
        <v>317</v>
      </c>
      <c r="W86" s="2">
        <v>1000</v>
      </c>
    </row>
    <row r="87" spans="1:23">
      <c r="A87" s="2" t="s">
        <v>1407</v>
      </c>
      <c r="B87" s="2">
        <v>2012</v>
      </c>
      <c r="C87" s="2">
        <v>11</v>
      </c>
      <c r="D87" s="2">
        <v>134760750</v>
      </c>
      <c r="E87" s="2">
        <v>5471000</v>
      </c>
      <c r="F87" s="2">
        <v>266</v>
      </c>
      <c r="G87" s="2">
        <v>0</v>
      </c>
      <c r="H87" s="2">
        <v>515200</v>
      </c>
      <c r="I87" s="2" t="s">
        <v>104</v>
      </c>
      <c r="J87" s="69">
        <v>56074.17</v>
      </c>
      <c r="K87" s="2" t="s">
        <v>898</v>
      </c>
      <c r="L87" s="2">
        <v>122019201</v>
      </c>
      <c r="Q87" s="2">
        <v>13267</v>
      </c>
      <c r="R87" s="2">
        <v>13267</v>
      </c>
      <c r="S87" s="2" t="s">
        <v>894</v>
      </c>
      <c r="T87" s="2">
        <v>1519</v>
      </c>
      <c r="U87" s="2" t="s">
        <v>895</v>
      </c>
      <c r="V87" s="2" t="s">
        <v>317</v>
      </c>
      <c r="W87" s="2">
        <v>1000</v>
      </c>
    </row>
    <row r="88" spans="1:23">
      <c r="A88" s="2" t="s">
        <v>1407</v>
      </c>
      <c r="B88" s="2">
        <v>2012</v>
      </c>
      <c r="C88" s="2">
        <v>11</v>
      </c>
      <c r="D88" s="2">
        <v>134760904</v>
      </c>
      <c r="E88" s="2">
        <v>5471000</v>
      </c>
      <c r="F88" s="2">
        <v>266</v>
      </c>
      <c r="G88" s="2">
        <v>0</v>
      </c>
      <c r="H88" s="2">
        <v>515220</v>
      </c>
      <c r="I88" s="2" t="s">
        <v>106</v>
      </c>
      <c r="J88" s="69">
        <v>59047.02</v>
      </c>
      <c r="K88" s="2" t="s">
        <v>897</v>
      </c>
      <c r="L88" s="2">
        <v>122016384</v>
      </c>
      <c r="Q88" s="2">
        <v>13267</v>
      </c>
      <c r="R88" s="2">
        <v>13267</v>
      </c>
      <c r="S88" s="2" t="s">
        <v>894</v>
      </c>
      <c r="T88" s="2">
        <v>1519</v>
      </c>
      <c r="U88" s="2" t="s">
        <v>895</v>
      </c>
      <c r="V88" s="2" t="s">
        <v>317</v>
      </c>
      <c r="W88" s="2">
        <v>1000</v>
      </c>
    </row>
    <row r="89" spans="1:23">
      <c r="A89" s="2" t="s">
        <v>1407</v>
      </c>
      <c r="B89" s="2">
        <v>2012</v>
      </c>
      <c r="C89" s="2">
        <v>11</v>
      </c>
      <c r="D89" s="2">
        <v>134760917</v>
      </c>
      <c r="E89" s="2">
        <v>5471000</v>
      </c>
      <c r="F89" s="2">
        <v>266</v>
      </c>
      <c r="G89" s="2">
        <v>0</v>
      </c>
      <c r="H89" s="2">
        <v>515200</v>
      </c>
      <c r="I89" s="2" t="s">
        <v>104</v>
      </c>
      <c r="J89" s="69">
        <v>-419.62</v>
      </c>
      <c r="K89" s="2" t="s">
        <v>845</v>
      </c>
      <c r="L89" s="2">
        <v>122016387</v>
      </c>
      <c r="Q89" s="2">
        <v>13267</v>
      </c>
      <c r="R89" s="2">
        <v>13267</v>
      </c>
      <c r="S89" s="2" t="s">
        <v>894</v>
      </c>
      <c r="T89" s="2">
        <v>1519</v>
      </c>
      <c r="U89" s="2" t="s">
        <v>895</v>
      </c>
      <c r="V89" s="2" t="s">
        <v>317</v>
      </c>
      <c r="W89" s="2">
        <v>1000</v>
      </c>
    </row>
    <row r="90" spans="1:23">
      <c r="A90" s="2" t="s">
        <v>1407</v>
      </c>
      <c r="B90" s="2">
        <v>2012</v>
      </c>
      <c r="C90" s="2">
        <v>11</v>
      </c>
      <c r="D90" s="2">
        <v>134760917</v>
      </c>
      <c r="E90" s="2">
        <v>5471000</v>
      </c>
      <c r="F90" s="2">
        <v>266</v>
      </c>
      <c r="G90" s="2">
        <v>0</v>
      </c>
      <c r="H90" s="2">
        <v>505917</v>
      </c>
      <c r="I90" s="2" t="s">
        <v>846</v>
      </c>
      <c r="J90" s="69">
        <v>419.62</v>
      </c>
      <c r="K90" s="2" t="s">
        <v>845</v>
      </c>
      <c r="L90" s="2">
        <v>122016387</v>
      </c>
      <c r="Q90" s="2">
        <v>13267</v>
      </c>
      <c r="R90" s="2">
        <v>13267</v>
      </c>
      <c r="S90" s="2" t="s">
        <v>894</v>
      </c>
      <c r="T90" s="2">
        <v>1519</v>
      </c>
      <c r="U90" s="2" t="s">
        <v>895</v>
      </c>
      <c r="V90" s="2" t="s">
        <v>317</v>
      </c>
      <c r="W90" s="2">
        <v>1000</v>
      </c>
    </row>
    <row r="91" spans="1:23">
      <c r="A91" s="2" t="s">
        <v>1407</v>
      </c>
      <c r="B91" s="2">
        <v>2012</v>
      </c>
      <c r="C91" s="2">
        <v>10</v>
      </c>
      <c r="D91" s="2">
        <v>133855198</v>
      </c>
      <c r="E91" s="2">
        <v>5471000</v>
      </c>
      <c r="F91" s="2">
        <v>267</v>
      </c>
      <c r="G91" s="2">
        <v>0</v>
      </c>
      <c r="H91" s="2">
        <v>515200</v>
      </c>
      <c r="I91" s="2" t="s">
        <v>104</v>
      </c>
      <c r="J91" s="69">
        <v>619.55999999999995</v>
      </c>
      <c r="K91" s="2" t="s">
        <v>685</v>
      </c>
      <c r="L91" s="2">
        <v>121911054</v>
      </c>
      <c r="Q91" s="2">
        <v>13268</v>
      </c>
      <c r="R91" s="2">
        <v>13268</v>
      </c>
      <c r="S91" s="2" t="s">
        <v>901</v>
      </c>
      <c r="T91" s="2">
        <v>1520</v>
      </c>
      <c r="U91" s="2" t="s">
        <v>902</v>
      </c>
      <c r="V91" s="2" t="s">
        <v>317</v>
      </c>
      <c r="W91" s="2">
        <v>1000</v>
      </c>
    </row>
    <row r="92" spans="1:23">
      <c r="A92" s="2" t="s">
        <v>1407</v>
      </c>
      <c r="B92" s="2">
        <v>2012</v>
      </c>
      <c r="C92" s="2">
        <v>10</v>
      </c>
      <c r="D92" s="2">
        <v>134041035</v>
      </c>
      <c r="E92" s="2">
        <v>5471000</v>
      </c>
      <c r="F92" s="2">
        <v>267</v>
      </c>
      <c r="G92" s="2">
        <v>0</v>
      </c>
      <c r="H92" s="2">
        <v>515200</v>
      </c>
      <c r="I92" s="2" t="s">
        <v>104</v>
      </c>
      <c r="J92" s="69">
        <v>14.62</v>
      </c>
      <c r="K92" s="2" t="s">
        <v>903</v>
      </c>
      <c r="L92" s="2">
        <v>121930352</v>
      </c>
      <c r="Q92" s="2">
        <v>13268</v>
      </c>
      <c r="R92" s="2">
        <v>13268</v>
      </c>
      <c r="S92" s="2" t="s">
        <v>901</v>
      </c>
      <c r="T92" s="2">
        <v>1520</v>
      </c>
      <c r="U92" s="2" t="s">
        <v>902</v>
      </c>
      <c r="V92" s="2" t="s">
        <v>317</v>
      </c>
      <c r="W92" s="2">
        <v>1000</v>
      </c>
    </row>
    <row r="93" spans="1:23">
      <c r="A93" s="2" t="s">
        <v>1407</v>
      </c>
      <c r="B93" s="2">
        <v>2012</v>
      </c>
      <c r="C93" s="2">
        <v>10</v>
      </c>
      <c r="D93" s="2">
        <v>134041039</v>
      </c>
      <c r="E93" s="2">
        <v>5471000</v>
      </c>
      <c r="F93" s="2">
        <v>267</v>
      </c>
      <c r="G93" s="2">
        <v>0</v>
      </c>
      <c r="H93" s="2">
        <v>515220</v>
      </c>
      <c r="I93" s="2" t="s">
        <v>106</v>
      </c>
      <c r="J93" s="69">
        <v>65036.03</v>
      </c>
      <c r="K93" s="2" t="s">
        <v>904</v>
      </c>
      <c r="L93" s="2">
        <v>121930353</v>
      </c>
      <c r="Q93" s="2">
        <v>13268</v>
      </c>
      <c r="R93" s="2">
        <v>13268</v>
      </c>
      <c r="S93" s="2" t="s">
        <v>901</v>
      </c>
      <c r="T93" s="2">
        <v>1520</v>
      </c>
      <c r="U93" s="2" t="s">
        <v>902</v>
      </c>
      <c r="V93" s="2" t="s">
        <v>317</v>
      </c>
      <c r="W93" s="2">
        <v>1000</v>
      </c>
    </row>
    <row r="94" spans="1:23">
      <c r="A94" s="2" t="s">
        <v>1407</v>
      </c>
      <c r="B94" s="2">
        <v>2012</v>
      </c>
      <c r="C94" s="2">
        <v>10</v>
      </c>
      <c r="D94" s="2">
        <v>134041039</v>
      </c>
      <c r="E94" s="2">
        <v>5471000</v>
      </c>
      <c r="F94" s="2">
        <v>267</v>
      </c>
      <c r="G94" s="2">
        <v>0</v>
      </c>
      <c r="H94" s="2">
        <v>515220</v>
      </c>
      <c r="I94" s="2" t="s">
        <v>106</v>
      </c>
      <c r="J94" s="69">
        <v>246.71</v>
      </c>
      <c r="K94" s="2" t="s">
        <v>905</v>
      </c>
      <c r="L94" s="2">
        <v>121930353</v>
      </c>
      <c r="Q94" s="2">
        <v>13268</v>
      </c>
      <c r="R94" s="2">
        <v>13268</v>
      </c>
      <c r="S94" s="2" t="s">
        <v>901</v>
      </c>
      <c r="T94" s="2">
        <v>1520</v>
      </c>
      <c r="U94" s="2" t="s">
        <v>902</v>
      </c>
      <c r="V94" s="2" t="s">
        <v>317</v>
      </c>
      <c r="W94" s="2">
        <v>1000</v>
      </c>
    </row>
    <row r="95" spans="1:23">
      <c r="A95" s="2" t="s">
        <v>1407</v>
      </c>
      <c r="B95" s="2">
        <v>2012</v>
      </c>
      <c r="C95" s="2">
        <v>10</v>
      </c>
      <c r="D95" s="2">
        <v>134042531</v>
      </c>
      <c r="E95" s="2">
        <v>5471000</v>
      </c>
      <c r="F95" s="2">
        <v>267</v>
      </c>
      <c r="G95" s="2">
        <v>0</v>
      </c>
      <c r="H95" s="2">
        <v>515200</v>
      </c>
      <c r="I95" s="2" t="s">
        <v>104</v>
      </c>
      <c r="J95" s="69">
        <v>89562.35</v>
      </c>
      <c r="K95" s="2" t="s">
        <v>906</v>
      </c>
      <c r="L95" s="2">
        <v>121930359</v>
      </c>
      <c r="Q95" s="2">
        <v>13268</v>
      </c>
      <c r="R95" s="2">
        <v>13268</v>
      </c>
      <c r="S95" s="2" t="s">
        <v>901</v>
      </c>
      <c r="T95" s="2">
        <v>1520</v>
      </c>
      <c r="U95" s="2" t="s">
        <v>902</v>
      </c>
      <c r="V95" s="2" t="s">
        <v>317</v>
      </c>
      <c r="W95" s="2">
        <v>1000</v>
      </c>
    </row>
    <row r="96" spans="1:23">
      <c r="A96" s="2" t="s">
        <v>1407</v>
      </c>
      <c r="B96" s="2">
        <v>2012</v>
      </c>
      <c r="C96" s="2">
        <v>10</v>
      </c>
      <c r="D96" s="2">
        <v>134042531</v>
      </c>
      <c r="E96" s="2">
        <v>5471000</v>
      </c>
      <c r="F96" s="2">
        <v>267</v>
      </c>
      <c r="G96" s="2">
        <v>0</v>
      </c>
      <c r="H96" s="2">
        <v>515200</v>
      </c>
      <c r="I96" s="2" t="s">
        <v>104</v>
      </c>
      <c r="J96" s="69">
        <v>184.35</v>
      </c>
      <c r="K96" s="2" t="s">
        <v>907</v>
      </c>
      <c r="L96" s="2">
        <v>121930359</v>
      </c>
      <c r="Q96" s="2">
        <v>13268</v>
      </c>
      <c r="R96" s="2">
        <v>13268</v>
      </c>
      <c r="S96" s="2" t="s">
        <v>901</v>
      </c>
      <c r="T96" s="2">
        <v>1520</v>
      </c>
      <c r="U96" s="2" t="s">
        <v>902</v>
      </c>
      <c r="V96" s="2" t="s">
        <v>317</v>
      </c>
      <c r="W96" s="2">
        <v>1000</v>
      </c>
    </row>
    <row r="97" spans="1:23">
      <c r="A97" s="2" t="s">
        <v>1407</v>
      </c>
      <c r="B97" s="2">
        <v>2012</v>
      </c>
      <c r="C97" s="2">
        <v>10</v>
      </c>
      <c r="D97" s="2">
        <v>134046406</v>
      </c>
      <c r="E97" s="2">
        <v>5471000</v>
      </c>
      <c r="F97" s="2">
        <v>267</v>
      </c>
      <c r="G97" s="2">
        <v>0</v>
      </c>
      <c r="H97" s="2">
        <v>515200</v>
      </c>
      <c r="I97" s="2" t="s">
        <v>104</v>
      </c>
      <c r="J97" s="69">
        <v>-278.49</v>
      </c>
      <c r="K97" s="2" t="s">
        <v>845</v>
      </c>
      <c r="L97" s="2">
        <v>121930360</v>
      </c>
      <c r="Q97" s="2">
        <v>13268</v>
      </c>
      <c r="R97" s="2">
        <v>13268</v>
      </c>
      <c r="S97" s="2" t="s">
        <v>901</v>
      </c>
      <c r="T97" s="2">
        <v>1520</v>
      </c>
      <c r="U97" s="2" t="s">
        <v>902</v>
      </c>
      <c r="V97" s="2" t="s">
        <v>317</v>
      </c>
      <c r="W97" s="2">
        <v>1000</v>
      </c>
    </row>
    <row r="98" spans="1:23">
      <c r="A98" s="2" t="s">
        <v>1407</v>
      </c>
      <c r="B98" s="2">
        <v>2012</v>
      </c>
      <c r="C98" s="2">
        <v>10</v>
      </c>
      <c r="D98" s="2">
        <v>134046406</v>
      </c>
      <c r="E98" s="2">
        <v>5471000</v>
      </c>
      <c r="F98" s="2">
        <v>267</v>
      </c>
      <c r="G98" s="2">
        <v>0</v>
      </c>
      <c r="H98" s="2">
        <v>505917</v>
      </c>
      <c r="I98" s="2" t="s">
        <v>846</v>
      </c>
      <c r="J98" s="69">
        <v>278.49</v>
      </c>
      <c r="K98" s="2" t="s">
        <v>845</v>
      </c>
      <c r="L98" s="2">
        <v>121930360</v>
      </c>
      <c r="Q98" s="2">
        <v>13268</v>
      </c>
      <c r="R98" s="2">
        <v>13268</v>
      </c>
      <c r="S98" s="2" t="s">
        <v>901</v>
      </c>
      <c r="T98" s="2">
        <v>1520</v>
      </c>
      <c r="U98" s="2" t="s">
        <v>902</v>
      </c>
      <c r="V98" s="2" t="s">
        <v>317</v>
      </c>
      <c r="W98" s="2">
        <v>1000</v>
      </c>
    </row>
    <row r="99" spans="1:23">
      <c r="A99" s="2" t="s">
        <v>1407</v>
      </c>
      <c r="B99" s="2">
        <v>2012</v>
      </c>
      <c r="C99" s="2">
        <v>11</v>
      </c>
      <c r="D99" s="2">
        <v>134760639</v>
      </c>
      <c r="E99" s="2">
        <v>5471000</v>
      </c>
      <c r="F99" s="2">
        <v>267</v>
      </c>
      <c r="G99" s="2">
        <v>0</v>
      </c>
      <c r="H99" s="2">
        <v>515200</v>
      </c>
      <c r="I99" s="2" t="s">
        <v>104</v>
      </c>
      <c r="J99" s="69">
        <v>47.84</v>
      </c>
      <c r="K99" s="2" t="s">
        <v>908</v>
      </c>
      <c r="L99" s="2">
        <v>122016383</v>
      </c>
      <c r="Q99" s="2">
        <v>13268</v>
      </c>
      <c r="R99" s="2">
        <v>13268</v>
      </c>
      <c r="S99" s="2" t="s">
        <v>901</v>
      </c>
      <c r="T99" s="2">
        <v>1520</v>
      </c>
      <c r="U99" s="2" t="s">
        <v>902</v>
      </c>
      <c r="V99" s="2" t="s">
        <v>317</v>
      </c>
      <c r="W99" s="2">
        <v>1000</v>
      </c>
    </row>
    <row r="100" spans="1:23">
      <c r="A100" s="2" t="s">
        <v>1407</v>
      </c>
      <c r="B100" s="2">
        <v>2012</v>
      </c>
      <c r="C100" s="2">
        <v>11</v>
      </c>
      <c r="D100" s="2">
        <v>134760750</v>
      </c>
      <c r="E100" s="2">
        <v>5471000</v>
      </c>
      <c r="F100" s="2">
        <v>267</v>
      </c>
      <c r="G100" s="2">
        <v>0</v>
      </c>
      <c r="H100" s="2">
        <v>515200</v>
      </c>
      <c r="I100" s="2" t="s">
        <v>104</v>
      </c>
      <c r="J100" s="69">
        <v>76918.66</v>
      </c>
      <c r="K100" s="2" t="s">
        <v>906</v>
      </c>
      <c r="L100" s="2">
        <v>122019201</v>
      </c>
      <c r="Q100" s="2">
        <v>13268</v>
      </c>
      <c r="R100" s="2">
        <v>13268</v>
      </c>
      <c r="S100" s="2" t="s">
        <v>901</v>
      </c>
      <c r="T100" s="2">
        <v>1520</v>
      </c>
      <c r="U100" s="2" t="s">
        <v>902</v>
      </c>
      <c r="V100" s="2" t="s">
        <v>317</v>
      </c>
      <c r="W100" s="2">
        <v>1000</v>
      </c>
    </row>
    <row r="101" spans="1:23">
      <c r="A101" s="2" t="s">
        <v>1407</v>
      </c>
      <c r="B101" s="2">
        <v>2012</v>
      </c>
      <c r="C101" s="2">
        <v>11</v>
      </c>
      <c r="D101" s="2">
        <v>134760750</v>
      </c>
      <c r="E101" s="2">
        <v>5471000</v>
      </c>
      <c r="F101" s="2">
        <v>267</v>
      </c>
      <c r="G101" s="2">
        <v>0</v>
      </c>
      <c r="H101" s="2">
        <v>515200</v>
      </c>
      <c r="I101" s="2" t="s">
        <v>104</v>
      </c>
      <c r="J101" s="69">
        <v>-370.86</v>
      </c>
      <c r="K101" s="2" t="s">
        <v>909</v>
      </c>
      <c r="L101" s="2">
        <v>122019201</v>
      </c>
      <c r="Q101" s="2">
        <v>13268</v>
      </c>
      <c r="R101" s="2">
        <v>13268</v>
      </c>
      <c r="S101" s="2" t="s">
        <v>901</v>
      </c>
      <c r="T101" s="2">
        <v>1520</v>
      </c>
      <c r="U101" s="2" t="s">
        <v>902</v>
      </c>
      <c r="V101" s="2" t="s">
        <v>317</v>
      </c>
      <c r="W101" s="2">
        <v>1000</v>
      </c>
    </row>
    <row r="102" spans="1:23">
      <c r="A102" s="2" t="s">
        <v>1407</v>
      </c>
      <c r="B102" s="2">
        <v>2012</v>
      </c>
      <c r="C102" s="2">
        <v>11</v>
      </c>
      <c r="D102" s="2">
        <v>134760904</v>
      </c>
      <c r="E102" s="2">
        <v>5471000</v>
      </c>
      <c r="F102" s="2">
        <v>267</v>
      </c>
      <c r="G102" s="2">
        <v>0</v>
      </c>
      <c r="H102" s="2">
        <v>515220</v>
      </c>
      <c r="I102" s="2" t="s">
        <v>106</v>
      </c>
      <c r="J102" s="69">
        <v>84135.69</v>
      </c>
      <c r="K102" s="2" t="s">
        <v>904</v>
      </c>
      <c r="L102" s="2">
        <v>122016384</v>
      </c>
      <c r="Q102" s="2">
        <v>13268</v>
      </c>
      <c r="R102" s="2">
        <v>13268</v>
      </c>
      <c r="S102" s="2" t="s">
        <v>901</v>
      </c>
      <c r="T102" s="2">
        <v>1520</v>
      </c>
      <c r="U102" s="2" t="s">
        <v>902</v>
      </c>
      <c r="V102" s="2" t="s">
        <v>317</v>
      </c>
      <c r="W102" s="2">
        <v>1000</v>
      </c>
    </row>
    <row r="103" spans="1:23">
      <c r="A103" s="2" t="s">
        <v>1407</v>
      </c>
      <c r="B103" s="2">
        <v>2012</v>
      </c>
      <c r="C103" s="2">
        <v>11</v>
      </c>
      <c r="D103" s="2">
        <v>134760904</v>
      </c>
      <c r="E103" s="2">
        <v>5471000</v>
      </c>
      <c r="F103" s="2">
        <v>267</v>
      </c>
      <c r="G103" s="2">
        <v>0</v>
      </c>
      <c r="H103" s="2">
        <v>515220</v>
      </c>
      <c r="I103" s="2" t="s">
        <v>106</v>
      </c>
      <c r="J103" s="69">
        <v>4.71</v>
      </c>
      <c r="K103" s="2" t="s">
        <v>905</v>
      </c>
      <c r="L103" s="2">
        <v>122016384</v>
      </c>
      <c r="Q103" s="2">
        <v>13268</v>
      </c>
      <c r="R103" s="2">
        <v>13268</v>
      </c>
      <c r="S103" s="2" t="s">
        <v>901</v>
      </c>
      <c r="T103" s="2">
        <v>1520</v>
      </c>
      <c r="U103" s="2" t="s">
        <v>902</v>
      </c>
      <c r="V103" s="2" t="s">
        <v>317</v>
      </c>
      <c r="W103" s="2">
        <v>1000</v>
      </c>
    </row>
    <row r="104" spans="1:23">
      <c r="A104" s="2" t="s">
        <v>1407</v>
      </c>
      <c r="B104" s="2">
        <v>2012</v>
      </c>
      <c r="C104" s="2">
        <v>11</v>
      </c>
      <c r="D104" s="2">
        <v>134760917</v>
      </c>
      <c r="E104" s="2">
        <v>5471000</v>
      </c>
      <c r="F104" s="2">
        <v>267</v>
      </c>
      <c r="G104" s="2">
        <v>0</v>
      </c>
      <c r="H104" s="2">
        <v>515200</v>
      </c>
      <c r="I104" s="2" t="s">
        <v>104</v>
      </c>
      <c r="J104" s="69">
        <v>-597.91</v>
      </c>
      <c r="K104" s="2" t="s">
        <v>845</v>
      </c>
      <c r="L104" s="2">
        <v>122016387</v>
      </c>
      <c r="Q104" s="2">
        <v>13268</v>
      </c>
      <c r="R104" s="2">
        <v>13268</v>
      </c>
      <c r="S104" s="2" t="s">
        <v>901</v>
      </c>
      <c r="T104" s="2">
        <v>1520</v>
      </c>
      <c r="U104" s="2" t="s">
        <v>902</v>
      </c>
      <c r="V104" s="2" t="s">
        <v>317</v>
      </c>
      <c r="W104" s="2">
        <v>1000</v>
      </c>
    </row>
    <row r="105" spans="1:23">
      <c r="A105" s="2" t="s">
        <v>1407</v>
      </c>
      <c r="B105" s="2">
        <v>2012</v>
      </c>
      <c r="C105" s="2">
        <v>11</v>
      </c>
      <c r="D105" s="2">
        <v>134760917</v>
      </c>
      <c r="E105" s="2">
        <v>5471000</v>
      </c>
      <c r="F105" s="2">
        <v>267</v>
      </c>
      <c r="G105" s="2">
        <v>0</v>
      </c>
      <c r="H105" s="2">
        <v>505917</v>
      </c>
      <c r="I105" s="2" t="s">
        <v>846</v>
      </c>
      <c r="J105" s="69">
        <v>597.91</v>
      </c>
      <c r="K105" s="2" t="s">
        <v>845</v>
      </c>
      <c r="L105" s="2">
        <v>122016387</v>
      </c>
      <c r="Q105" s="2">
        <v>13268</v>
      </c>
      <c r="R105" s="2">
        <v>13268</v>
      </c>
      <c r="S105" s="2" t="s">
        <v>901</v>
      </c>
      <c r="T105" s="2">
        <v>1520</v>
      </c>
      <c r="U105" s="2" t="s">
        <v>902</v>
      </c>
      <c r="V105" s="2" t="s">
        <v>317</v>
      </c>
      <c r="W105" s="2">
        <v>1000</v>
      </c>
    </row>
    <row r="106" spans="1:23">
      <c r="A106" s="2" t="s">
        <v>1407</v>
      </c>
      <c r="B106" s="2">
        <v>2012</v>
      </c>
      <c r="C106" s="2">
        <v>10</v>
      </c>
      <c r="D106" s="2">
        <v>133946641</v>
      </c>
      <c r="E106" s="2">
        <v>5471000</v>
      </c>
      <c r="F106" s="2">
        <v>225</v>
      </c>
      <c r="G106" s="2">
        <v>0</v>
      </c>
      <c r="H106" s="2">
        <v>515200</v>
      </c>
      <c r="I106" s="2" t="s">
        <v>104</v>
      </c>
      <c r="J106" s="69">
        <v>4461.75</v>
      </c>
      <c r="K106" s="2" t="s">
        <v>910</v>
      </c>
      <c r="L106" s="2">
        <v>485</v>
      </c>
      <c r="Q106" s="2">
        <v>13578</v>
      </c>
      <c r="R106" s="2">
        <v>13578</v>
      </c>
      <c r="S106" s="2" t="s">
        <v>911</v>
      </c>
      <c r="T106" s="2">
        <v>1434</v>
      </c>
      <c r="U106" s="2" t="s">
        <v>876</v>
      </c>
      <c r="V106" s="2" t="s">
        <v>317</v>
      </c>
      <c r="W106" s="2">
        <v>1000</v>
      </c>
    </row>
    <row r="107" spans="1:23">
      <c r="A107" s="2" t="s">
        <v>1407</v>
      </c>
      <c r="B107" s="2">
        <v>2012</v>
      </c>
      <c r="C107" s="2">
        <v>11</v>
      </c>
      <c r="D107" s="2">
        <v>134716864</v>
      </c>
      <c r="E107" s="2">
        <v>5471000</v>
      </c>
      <c r="F107" s="2">
        <v>220</v>
      </c>
      <c r="G107" s="2">
        <v>0</v>
      </c>
      <c r="H107" s="2">
        <v>515200</v>
      </c>
      <c r="I107" s="2" t="s">
        <v>104</v>
      </c>
      <c r="J107" s="69">
        <v>4461.74</v>
      </c>
      <c r="K107" s="2" t="s">
        <v>912</v>
      </c>
      <c r="L107" s="2">
        <v>535</v>
      </c>
      <c r="Q107" s="2">
        <v>13578</v>
      </c>
      <c r="R107" s="2">
        <v>13578</v>
      </c>
      <c r="S107" s="2" t="s">
        <v>911</v>
      </c>
      <c r="T107" s="2">
        <v>1434</v>
      </c>
      <c r="U107" s="2" t="s">
        <v>876</v>
      </c>
      <c r="V107" s="2" t="s">
        <v>317</v>
      </c>
      <c r="W107" s="2">
        <v>1000</v>
      </c>
    </row>
    <row r="108" spans="1:23">
      <c r="A108" s="2" t="s">
        <v>1407</v>
      </c>
      <c r="B108" s="2">
        <v>2012</v>
      </c>
      <c r="C108" s="2">
        <v>10</v>
      </c>
      <c r="D108" s="2">
        <v>133855195</v>
      </c>
      <c r="E108" s="2">
        <v>5471000</v>
      </c>
      <c r="F108" s="2">
        <v>310</v>
      </c>
      <c r="G108" s="2">
        <v>0</v>
      </c>
      <c r="H108" s="2">
        <v>515200</v>
      </c>
      <c r="I108" s="2" t="s">
        <v>104</v>
      </c>
      <c r="J108" s="69">
        <v>9096.01</v>
      </c>
      <c r="K108" s="2" t="s">
        <v>913</v>
      </c>
      <c r="L108" s="2">
        <v>121911053</v>
      </c>
      <c r="Q108" s="2">
        <v>13879</v>
      </c>
      <c r="R108" s="2">
        <v>13879</v>
      </c>
      <c r="S108" s="2" t="s">
        <v>914</v>
      </c>
      <c r="T108" s="2">
        <v>1419</v>
      </c>
      <c r="U108" s="2" t="s">
        <v>915</v>
      </c>
      <c r="V108" s="2" t="s">
        <v>317</v>
      </c>
      <c r="W108" s="2">
        <v>1000</v>
      </c>
    </row>
    <row r="109" spans="1:23">
      <c r="A109" s="2" t="s">
        <v>1407</v>
      </c>
      <c r="B109" s="2">
        <v>2012</v>
      </c>
      <c r="C109" s="2">
        <v>10</v>
      </c>
      <c r="D109" s="2">
        <v>134041035</v>
      </c>
      <c r="E109" s="2">
        <v>5471000</v>
      </c>
      <c r="F109" s="2">
        <v>310</v>
      </c>
      <c r="G109" s="2">
        <v>0</v>
      </c>
      <c r="H109" s="2">
        <v>515200</v>
      </c>
      <c r="I109" s="2" t="s">
        <v>104</v>
      </c>
      <c r="J109" s="69">
        <v>1061.05</v>
      </c>
      <c r="K109" s="2" t="s">
        <v>916</v>
      </c>
      <c r="L109" s="2">
        <v>121930352</v>
      </c>
      <c r="Q109" s="2">
        <v>13879</v>
      </c>
      <c r="R109" s="2">
        <v>13879</v>
      </c>
      <c r="S109" s="2" t="s">
        <v>914</v>
      </c>
      <c r="T109" s="2">
        <v>1419</v>
      </c>
      <c r="U109" s="2" t="s">
        <v>915</v>
      </c>
      <c r="V109" s="2" t="s">
        <v>317</v>
      </c>
      <c r="W109" s="2">
        <v>1000</v>
      </c>
    </row>
    <row r="110" spans="1:23">
      <c r="A110" s="2" t="s">
        <v>1407</v>
      </c>
      <c r="B110" s="2">
        <v>2012</v>
      </c>
      <c r="C110" s="2">
        <v>10</v>
      </c>
      <c r="D110" s="2">
        <v>134041039</v>
      </c>
      <c r="E110" s="2">
        <v>5471000</v>
      </c>
      <c r="F110" s="2">
        <v>310</v>
      </c>
      <c r="G110" s="2">
        <v>0</v>
      </c>
      <c r="H110" s="2">
        <v>515220</v>
      </c>
      <c r="I110" s="2" t="s">
        <v>106</v>
      </c>
      <c r="J110" s="69">
        <v>4721820.72</v>
      </c>
      <c r="K110" s="2" t="s">
        <v>917</v>
      </c>
      <c r="L110" s="2">
        <v>121930353</v>
      </c>
      <c r="Q110" s="2">
        <v>13879</v>
      </c>
      <c r="R110" s="2">
        <v>13879</v>
      </c>
      <c r="S110" s="2" t="s">
        <v>914</v>
      </c>
      <c r="T110" s="2">
        <v>1419</v>
      </c>
      <c r="U110" s="2" t="s">
        <v>915</v>
      </c>
      <c r="V110" s="2" t="s">
        <v>317</v>
      </c>
      <c r="W110" s="2">
        <v>1000</v>
      </c>
    </row>
    <row r="111" spans="1:23">
      <c r="A111" s="2" t="s">
        <v>1407</v>
      </c>
      <c r="B111" s="2">
        <v>2012</v>
      </c>
      <c r="C111" s="2">
        <v>10</v>
      </c>
      <c r="D111" s="2">
        <v>134041039</v>
      </c>
      <c r="E111" s="2">
        <v>5471000</v>
      </c>
      <c r="F111" s="2">
        <v>310</v>
      </c>
      <c r="G111" s="2">
        <v>0</v>
      </c>
      <c r="H111" s="2">
        <v>515220</v>
      </c>
      <c r="I111" s="2" t="s">
        <v>106</v>
      </c>
      <c r="J111" s="69">
        <v>1709.6</v>
      </c>
      <c r="K111" s="2" t="s">
        <v>918</v>
      </c>
      <c r="L111" s="2">
        <v>121930353</v>
      </c>
      <c r="Q111" s="2">
        <v>13879</v>
      </c>
      <c r="R111" s="2">
        <v>13879</v>
      </c>
      <c r="S111" s="2" t="s">
        <v>914</v>
      </c>
      <c r="T111" s="2">
        <v>1419</v>
      </c>
      <c r="U111" s="2" t="s">
        <v>915</v>
      </c>
      <c r="V111" s="2" t="s">
        <v>317</v>
      </c>
      <c r="W111" s="2">
        <v>1000</v>
      </c>
    </row>
    <row r="112" spans="1:23">
      <c r="A112" s="2" t="s">
        <v>1407</v>
      </c>
      <c r="B112" s="2">
        <v>2012</v>
      </c>
      <c r="C112" s="2">
        <v>10</v>
      </c>
      <c r="D112" s="2">
        <v>134042531</v>
      </c>
      <c r="E112" s="2">
        <v>5471000</v>
      </c>
      <c r="F112" s="2">
        <v>310</v>
      </c>
      <c r="G112" s="2">
        <v>0</v>
      </c>
      <c r="H112" s="2">
        <v>515201</v>
      </c>
      <c r="I112" s="2" t="s">
        <v>223</v>
      </c>
      <c r="J112" s="69">
        <v>120876.43</v>
      </c>
      <c r="K112" s="2" t="s">
        <v>919</v>
      </c>
      <c r="L112" s="2">
        <v>121930359</v>
      </c>
      <c r="Q112" s="2">
        <v>13879</v>
      </c>
      <c r="R112" s="2">
        <v>13879</v>
      </c>
      <c r="S112" s="2" t="s">
        <v>914</v>
      </c>
      <c r="T112" s="2">
        <v>1419</v>
      </c>
      <c r="U112" s="2" t="s">
        <v>915</v>
      </c>
      <c r="V112" s="2" t="s">
        <v>317</v>
      </c>
      <c r="W112" s="2">
        <v>1000</v>
      </c>
    </row>
    <row r="113" spans="1:23">
      <c r="A113" s="2" t="s">
        <v>1407</v>
      </c>
      <c r="B113" s="2">
        <v>2012</v>
      </c>
      <c r="C113" s="2">
        <v>10</v>
      </c>
      <c r="D113" s="2">
        <v>134042531</v>
      </c>
      <c r="E113" s="2">
        <v>5471000</v>
      </c>
      <c r="F113" s="2">
        <v>310</v>
      </c>
      <c r="G113" s="2">
        <v>0</v>
      </c>
      <c r="H113" s="2">
        <v>515200</v>
      </c>
      <c r="I113" s="2" t="s">
        <v>104</v>
      </c>
      <c r="J113" s="69">
        <v>-50760.94</v>
      </c>
      <c r="K113" s="2" t="s">
        <v>920</v>
      </c>
      <c r="L113" s="2">
        <v>121930359</v>
      </c>
      <c r="Q113" s="2">
        <v>13879</v>
      </c>
      <c r="R113" s="2">
        <v>13879</v>
      </c>
      <c r="S113" s="2" t="s">
        <v>914</v>
      </c>
      <c r="T113" s="2">
        <v>1419</v>
      </c>
      <c r="U113" s="2" t="s">
        <v>915</v>
      </c>
      <c r="V113" s="2" t="s">
        <v>317</v>
      </c>
      <c r="W113" s="2">
        <v>1000</v>
      </c>
    </row>
    <row r="114" spans="1:23">
      <c r="A114" s="2" t="s">
        <v>1407</v>
      </c>
      <c r="B114" s="2">
        <v>2012</v>
      </c>
      <c r="C114" s="2">
        <v>10</v>
      </c>
      <c r="D114" s="2">
        <v>134042531</v>
      </c>
      <c r="E114" s="2">
        <v>5471000</v>
      </c>
      <c r="F114" s="2">
        <v>310</v>
      </c>
      <c r="G114" s="2">
        <v>0</v>
      </c>
      <c r="H114" s="2">
        <v>515200</v>
      </c>
      <c r="I114" s="2" t="s">
        <v>104</v>
      </c>
      <c r="J114" s="69">
        <v>5941461.04</v>
      </c>
      <c r="K114" s="2" t="s">
        <v>921</v>
      </c>
      <c r="L114" s="2">
        <v>121930359</v>
      </c>
      <c r="Q114" s="2">
        <v>13879</v>
      </c>
      <c r="R114" s="2">
        <v>13879</v>
      </c>
      <c r="S114" s="2" t="s">
        <v>914</v>
      </c>
      <c r="T114" s="2">
        <v>1419</v>
      </c>
      <c r="U114" s="2" t="s">
        <v>915</v>
      </c>
      <c r="V114" s="2" t="s">
        <v>317</v>
      </c>
      <c r="W114" s="2">
        <v>1000</v>
      </c>
    </row>
    <row r="115" spans="1:23">
      <c r="A115" s="2" t="s">
        <v>1407</v>
      </c>
      <c r="B115" s="2">
        <v>2012</v>
      </c>
      <c r="C115" s="2">
        <v>11</v>
      </c>
      <c r="D115" s="2">
        <v>134760639</v>
      </c>
      <c r="E115" s="2">
        <v>5471000</v>
      </c>
      <c r="F115" s="2">
        <v>310</v>
      </c>
      <c r="G115" s="2">
        <v>0</v>
      </c>
      <c r="H115" s="2">
        <v>515200</v>
      </c>
      <c r="I115" s="2" t="s">
        <v>104</v>
      </c>
      <c r="J115" s="69">
        <v>1596.1</v>
      </c>
      <c r="K115" s="2" t="s">
        <v>922</v>
      </c>
      <c r="L115" s="2">
        <v>122016383</v>
      </c>
      <c r="Q115" s="2">
        <v>13879</v>
      </c>
      <c r="R115" s="2">
        <v>13879</v>
      </c>
      <c r="S115" s="2" t="s">
        <v>914</v>
      </c>
      <c r="T115" s="2">
        <v>1419</v>
      </c>
      <c r="U115" s="2" t="s">
        <v>915</v>
      </c>
      <c r="V115" s="2" t="s">
        <v>317</v>
      </c>
      <c r="W115" s="2">
        <v>1000</v>
      </c>
    </row>
    <row r="116" spans="1:23">
      <c r="A116" s="2" t="s">
        <v>1407</v>
      </c>
      <c r="B116" s="2">
        <v>2012</v>
      </c>
      <c r="C116" s="2">
        <v>11</v>
      </c>
      <c r="D116" s="2">
        <v>134760750</v>
      </c>
      <c r="E116" s="2">
        <v>5471000</v>
      </c>
      <c r="F116" s="2">
        <v>310</v>
      </c>
      <c r="G116" s="2">
        <v>0</v>
      </c>
      <c r="H116" s="2">
        <v>515201</v>
      </c>
      <c r="I116" s="2" t="s">
        <v>223</v>
      </c>
      <c r="J116" s="69">
        <v>120876.43</v>
      </c>
      <c r="K116" s="2" t="s">
        <v>919</v>
      </c>
      <c r="L116" s="2">
        <v>122019201</v>
      </c>
      <c r="Q116" s="2">
        <v>13879</v>
      </c>
      <c r="R116" s="2">
        <v>13879</v>
      </c>
      <c r="S116" s="2" t="s">
        <v>914</v>
      </c>
      <c r="T116" s="2">
        <v>1419</v>
      </c>
      <c r="U116" s="2" t="s">
        <v>915</v>
      </c>
      <c r="V116" s="2" t="s">
        <v>317</v>
      </c>
      <c r="W116" s="2">
        <v>1000</v>
      </c>
    </row>
    <row r="117" spans="1:23">
      <c r="A117" s="2" t="s">
        <v>1407</v>
      </c>
      <c r="B117" s="2">
        <v>2012</v>
      </c>
      <c r="C117" s="2">
        <v>11</v>
      </c>
      <c r="D117" s="2">
        <v>134760750</v>
      </c>
      <c r="E117" s="2">
        <v>5471000</v>
      </c>
      <c r="F117" s="2">
        <v>310</v>
      </c>
      <c r="G117" s="2">
        <v>0</v>
      </c>
      <c r="H117" s="2">
        <v>515200</v>
      </c>
      <c r="I117" s="2" t="s">
        <v>104</v>
      </c>
      <c r="J117" s="69">
        <v>-17177.75</v>
      </c>
      <c r="K117" s="2" t="s">
        <v>923</v>
      </c>
      <c r="L117" s="2">
        <v>122019201</v>
      </c>
      <c r="Q117" s="2">
        <v>13879</v>
      </c>
      <c r="R117" s="2">
        <v>13879</v>
      </c>
      <c r="S117" s="2" t="s">
        <v>914</v>
      </c>
      <c r="T117" s="2">
        <v>1419</v>
      </c>
      <c r="U117" s="2" t="s">
        <v>915</v>
      </c>
      <c r="V117" s="2" t="s">
        <v>317</v>
      </c>
      <c r="W117" s="2">
        <v>1000</v>
      </c>
    </row>
    <row r="118" spans="1:23">
      <c r="A118" s="2" t="s">
        <v>1407</v>
      </c>
      <c r="B118" s="2">
        <v>2012</v>
      </c>
      <c r="C118" s="2">
        <v>11</v>
      </c>
      <c r="D118" s="2">
        <v>134760750</v>
      </c>
      <c r="E118" s="2">
        <v>5471000</v>
      </c>
      <c r="F118" s="2">
        <v>310</v>
      </c>
      <c r="G118" s="2">
        <v>0</v>
      </c>
      <c r="H118" s="2">
        <v>515200</v>
      </c>
      <c r="I118" s="2" t="s">
        <v>104</v>
      </c>
      <c r="J118" s="69">
        <v>5505309.8799999999</v>
      </c>
      <c r="K118" s="2" t="s">
        <v>921</v>
      </c>
      <c r="L118" s="2">
        <v>122019201</v>
      </c>
      <c r="Q118" s="2">
        <v>13879</v>
      </c>
      <c r="R118" s="2">
        <v>13879</v>
      </c>
      <c r="S118" s="2" t="s">
        <v>914</v>
      </c>
      <c r="T118" s="2">
        <v>1419</v>
      </c>
      <c r="U118" s="2" t="s">
        <v>915</v>
      </c>
      <c r="V118" s="2" t="s">
        <v>317</v>
      </c>
      <c r="W118" s="2">
        <v>1000</v>
      </c>
    </row>
    <row r="119" spans="1:23">
      <c r="A119" s="2" t="s">
        <v>1407</v>
      </c>
      <c r="B119" s="2">
        <v>2012</v>
      </c>
      <c r="C119" s="2">
        <v>11</v>
      </c>
      <c r="D119" s="2">
        <v>134760904</v>
      </c>
      <c r="E119" s="2">
        <v>5471000</v>
      </c>
      <c r="F119" s="2">
        <v>310</v>
      </c>
      <c r="G119" s="2">
        <v>0</v>
      </c>
      <c r="H119" s="2">
        <v>515220</v>
      </c>
      <c r="I119" s="2" t="s">
        <v>106</v>
      </c>
      <c r="J119" s="69">
        <v>6695480.6699999999</v>
      </c>
      <c r="K119" s="2" t="s">
        <v>917</v>
      </c>
      <c r="L119" s="2">
        <v>122016384</v>
      </c>
      <c r="Q119" s="2">
        <v>13879</v>
      </c>
      <c r="R119" s="2">
        <v>13879</v>
      </c>
      <c r="S119" s="2" t="s">
        <v>914</v>
      </c>
      <c r="T119" s="2">
        <v>1419</v>
      </c>
      <c r="U119" s="2" t="s">
        <v>915</v>
      </c>
      <c r="V119" s="2" t="s">
        <v>317</v>
      </c>
      <c r="W119" s="2">
        <v>1000</v>
      </c>
    </row>
    <row r="120" spans="1:23">
      <c r="A120" s="2" t="s">
        <v>1407</v>
      </c>
      <c r="B120" s="2">
        <v>2012</v>
      </c>
      <c r="C120" s="2">
        <v>11</v>
      </c>
      <c r="D120" s="2">
        <v>134760904</v>
      </c>
      <c r="E120" s="2">
        <v>5471000</v>
      </c>
      <c r="F120" s="2">
        <v>310</v>
      </c>
      <c r="G120" s="2">
        <v>0</v>
      </c>
      <c r="H120" s="2">
        <v>515220</v>
      </c>
      <c r="I120" s="2" t="s">
        <v>106</v>
      </c>
      <c r="J120" s="69">
        <v>157.13999999999999</v>
      </c>
      <c r="K120" s="2" t="s">
        <v>918</v>
      </c>
      <c r="L120" s="2">
        <v>122016384</v>
      </c>
      <c r="Q120" s="2">
        <v>13879</v>
      </c>
      <c r="R120" s="2">
        <v>13879</v>
      </c>
      <c r="S120" s="2" t="s">
        <v>914</v>
      </c>
      <c r="T120" s="2">
        <v>1419</v>
      </c>
      <c r="U120" s="2" t="s">
        <v>915</v>
      </c>
      <c r="V120" s="2" t="s">
        <v>317</v>
      </c>
      <c r="W120" s="2">
        <v>1000</v>
      </c>
    </row>
    <row r="121" spans="1:23">
      <c r="A121" s="2" t="s">
        <v>1407</v>
      </c>
      <c r="B121" s="2">
        <v>2012</v>
      </c>
      <c r="C121" s="2">
        <v>12</v>
      </c>
      <c r="D121" s="2">
        <v>135638264</v>
      </c>
      <c r="E121" s="2">
        <v>5471000</v>
      </c>
      <c r="F121" s="2">
        <v>475</v>
      </c>
      <c r="G121" s="2">
        <v>0</v>
      </c>
      <c r="H121" s="2">
        <v>515200</v>
      </c>
      <c r="I121" s="2" t="s">
        <v>104</v>
      </c>
      <c r="J121" s="69">
        <v>12420.03</v>
      </c>
      <c r="K121" s="2" t="s">
        <v>848</v>
      </c>
      <c r="L121" s="2">
        <v>122122210</v>
      </c>
      <c r="Q121" s="2">
        <v>10604</v>
      </c>
      <c r="R121" s="2">
        <v>10604</v>
      </c>
      <c r="S121" s="2" t="s">
        <v>220</v>
      </c>
      <c r="T121" s="2">
        <v>1204</v>
      </c>
      <c r="U121" s="2" t="s">
        <v>835</v>
      </c>
      <c r="V121" s="2" t="s">
        <v>317</v>
      </c>
      <c r="W121" s="2">
        <v>1000</v>
      </c>
    </row>
    <row r="122" spans="1:23">
      <c r="A122" s="2" t="s">
        <v>1407</v>
      </c>
      <c r="B122" s="2">
        <v>2012</v>
      </c>
      <c r="C122" s="2">
        <v>12</v>
      </c>
      <c r="D122" s="2">
        <v>135638264</v>
      </c>
      <c r="E122" s="2">
        <v>5471000</v>
      </c>
      <c r="F122" s="2">
        <v>475</v>
      </c>
      <c r="G122" s="2">
        <v>0</v>
      </c>
      <c r="H122" s="2">
        <v>515200</v>
      </c>
      <c r="I122" s="2" t="s">
        <v>104</v>
      </c>
      <c r="J122" s="69">
        <v>2742.2</v>
      </c>
      <c r="K122" s="2" t="s">
        <v>849</v>
      </c>
      <c r="L122" s="2">
        <v>122122210</v>
      </c>
      <c r="Q122" s="2">
        <v>10604</v>
      </c>
      <c r="R122" s="2">
        <v>10604</v>
      </c>
      <c r="S122" s="2" t="s">
        <v>220</v>
      </c>
      <c r="T122" s="2">
        <v>1204</v>
      </c>
      <c r="U122" s="2" t="s">
        <v>835</v>
      </c>
      <c r="V122" s="2" t="s">
        <v>317</v>
      </c>
      <c r="W122" s="2">
        <v>1000</v>
      </c>
    </row>
    <row r="123" spans="1:23">
      <c r="A123" s="2" t="s">
        <v>1407</v>
      </c>
      <c r="B123" s="2">
        <v>2012</v>
      </c>
      <c r="C123" s="2">
        <v>12</v>
      </c>
      <c r="D123" s="2">
        <v>135638264</v>
      </c>
      <c r="E123" s="2">
        <v>5471000</v>
      </c>
      <c r="F123" s="2">
        <v>475</v>
      </c>
      <c r="G123" s="2">
        <v>0</v>
      </c>
      <c r="H123" s="2">
        <v>515200</v>
      </c>
      <c r="I123" s="2" t="s">
        <v>104</v>
      </c>
      <c r="J123" s="69">
        <v>411435.07</v>
      </c>
      <c r="K123" s="2" t="s">
        <v>850</v>
      </c>
      <c r="L123" s="2">
        <v>122122210</v>
      </c>
      <c r="Q123" s="2">
        <v>10604</v>
      </c>
      <c r="R123" s="2">
        <v>10604</v>
      </c>
      <c r="S123" s="2" t="s">
        <v>220</v>
      </c>
      <c r="T123" s="2">
        <v>1204</v>
      </c>
      <c r="U123" s="2" t="s">
        <v>835</v>
      </c>
      <c r="V123" s="2" t="s">
        <v>317</v>
      </c>
      <c r="W123" s="2">
        <v>1000</v>
      </c>
    </row>
    <row r="124" spans="1:23">
      <c r="A124" s="2" t="s">
        <v>1407</v>
      </c>
      <c r="B124" s="2">
        <v>2012</v>
      </c>
      <c r="C124" s="2">
        <v>12</v>
      </c>
      <c r="D124" s="2">
        <v>135638264</v>
      </c>
      <c r="E124" s="2">
        <v>5471000</v>
      </c>
      <c r="F124" s="2">
        <v>475</v>
      </c>
      <c r="G124" s="2">
        <v>0</v>
      </c>
      <c r="H124" s="2">
        <v>515200</v>
      </c>
      <c r="I124" s="2" t="s">
        <v>104</v>
      </c>
      <c r="J124" s="69">
        <v>17392.14</v>
      </c>
      <c r="K124" s="2" t="s">
        <v>851</v>
      </c>
      <c r="L124" s="2">
        <v>122122210</v>
      </c>
      <c r="Q124" s="2">
        <v>10604</v>
      </c>
      <c r="R124" s="2">
        <v>10604</v>
      </c>
      <c r="S124" s="2" t="s">
        <v>220</v>
      </c>
      <c r="T124" s="2">
        <v>1204</v>
      </c>
      <c r="U124" s="2" t="s">
        <v>835</v>
      </c>
      <c r="V124" s="2" t="s">
        <v>317</v>
      </c>
      <c r="W124" s="2">
        <v>1000</v>
      </c>
    </row>
    <row r="125" spans="1:23">
      <c r="A125" s="2" t="s">
        <v>1407</v>
      </c>
      <c r="B125" s="2">
        <v>2012</v>
      </c>
      <c r="C125" s="2">
        <v>12</v>
      </c>
      <c r="D125" s="2">
        <v>135638265</v>
      </c>
      <c r="E125" s="2">
        <v>5471000</v>
      </c>
      <c r="F125" s="2">
        <v>475</v>
      </c>
      <c r="G125" s="2">
        <v>0</v>
      </c>
      <c r="H125" s="2">
        <v>515220</v>
      </c>
      <c r="I125" s="2" t="s">
        <v>106</v>
      </c>
      <c r="J125" s="69">
        <v>458770.39</v>
      </c>
      <c r="K125" s="2" t="s">
        <v>840</v>
      </c>
      <c r="L125" s="2">
        <v>122122195</v>
      </c>
      <c r="Q125" s="2">
        <v>10604</v>
      </c>
      <c r="R125" s="2">
        <v>10604</v>
      </c>
      <c r="S125" s="2" t="s">
        <v>220</v>
      </c>
      <c r="T125" s="2">
        <v>1204</v>
      </c>
      <c r="U125" s="2" t="s">
        <v>835</v>
      </c>
      <c r="V125" s="2" t="s">
        <v>317</v>
      </c>
      <c r="W125" s="2">
        <v>1000</v>
      </c>
    </row>
    <row r="126" spans="1:23">
      <c r="A126" s="2" t="s">
        <v>1407</v>
      </c>
      <c r="B126" s="2">
        <v>2012</v>
      </c>
      <c r="C126" s="2">
        <v>12</v>
      </c>
      <c r="D126" s="2">
        <v>135638265</v>
      </c>
      <c r="E126" s="2">
        <v>5471000</v>
      </c>
      <c r="F126" s="2">
        <v>475</v>
      </c>
      <c r="G126" s="2">
        <v>0</v>
      </c>
      <c r="H126" s="2">
        <v>515220</v>
      </c>
      <c r="I126" s="2" t="s">
        <v>106</v>
      </c>
      <c r="J126" s="69">
        <v>-117.18</v>
      </c>
      <c r="K126" s="2" t="s">
        <v>838</v>
      </c>
      <c r="L126" s="2">
        <v>122122195</v>
      </c>
      <c r="Q126" s="2">
        <v>10604</v>
      </c>
      <c r="R126" s="2">
        <v>10604</v>
      </c>
      <c r="S126" s="2" t="s">
        <v>220</v>
      </c>
      <c r="T126" s="2">
        <v>1204</v>
      </c>
      <c r="U126" s="2" t="s">
        <v>835</v>
      </c>
      <c r="V126" s="2" t="s">
        <v>317</v>
      </c>
      <c r="W126" s="2">
        <v>1000</v>
      </c>
    </row>
    <row r="127" spans="1:23">
      <c r="A127" s="2" t="s">
        <v>1407</v>
      </c>
      <c r="B127" s="2">
        <v>2012</v>
      </c>
      <c r="C127" s="2">
        <v>12</v>
      </c>
      <c r="D127" s="2">
        <v>135638265</v>
      </c>
      <c r="E127" s="2">
        <v>5471000</v>
      </c>
      <c r="F127" s="2">
        <v>475</v>
      </c>
      <c r="G127" s="2">
        <v>0</v>
      </c>
      <c r="H127" s="2">
        <v>515220</v>
      </c>
      <c r="I127" s="2" t="s">
        <v>106</v>
      </c>
      <c r="J127" s="69">
        <v>19393.099999999999</v>
      </c>
      <c r="K127" s="2" t="s">
        <v>839</v>
      </c>
      <c r="L127" s="2">
        <v>122122195</v>
      </c>
      <c r="Q127" s="2">
        <v>10604</v>
      </c>
      <c r="R127" s="2">
        <v>10604</v>
      </c>
      <c r="S127" s="2" t="s">
        <v>220</v>
      </c>
      <c r="T127" s="2">
        <v>1204</v>
      </c>
      <c r="U127" s="2" t="s">
        <v>835</v>
      </c>
      <c r="V127" s="2" t="s">
        <v>317</v>
      </c>
      <c r="W127" s="2">
        <v>1000</v>
      </c>
    </row>
    <row r="128" spans="1:23">
      <c r="A128" s="2" t="s">
        <v>1407</v>
      </c>
      <c r="B128" s="2">
        <v>2012</v>
      </c>
      <c r="C128" s="2">
        <v>12</v>
      </c>
      <c r="D128" s="2">
        <v>135638911</v>
      </c>
      <c r="E128" s="2">
        <v>5471000</v>
      </c>
      <c r="F128" s="2">
        <v>475</v>
      </c>
      <c r="G128" s="2">
        <v>0</v>
      </c>
      <c r="H128" s="2">
        <v>515200</v>
      </c>
      <c r="I128" s="2" t="s">
        <v>104</v>
      </c>
      <c r="J128" s="69">
        <v>-3711.14</v>
      </c>
      <c r="K128" s="2" t="s">
        <v>845</v>
      </c>
      <c r="L128" s="2">
        <v>122123016</v>
      </c>
      <c r="Q128" s="2">
        <v>10604</v>
      </c>
      <c r="R128" s="2">
        <v>10604</v>
      </c>
      <c r="S128" s="2" t="s">
        <v>220</v>
      </c>
      <c r="T128" s="2">
        <v>1204</v>
      </c>
      <c r="U128" s="2" t="s">
        <v>835</v>
      </c>
      <c r="V128" s="2" t="s">
        <v>317</v>
      </c>
      <c r="W128" s="2">
        <v>1000</v>
      </c>
    </row>
    <row r="129" spans="1:23">
      <c r="A129" s="2" t="s">
        <v>1407</v>
      </c>
      <c r="B129" s="2">
        <v>2012</v>
      </c>
      <c r="C129" s="2">
        <v>12</v>
      </c>
      <c r="D129" s="2">
        <v>135638911</v>
      </c>
      <c r="E129" s="2">
        <v>5471000</v>
      </c>
      <c r="F129" s="2">
        <v>475</v>
      </c>
      <c r="G129" s="2">
        <v>0</v>
      </c>
      <c r="H129" s="2">
        <v>505917</v>
      </c>
      <c r="I129" s="2" t="s">
        <v>846</v>
      </c>
      <c r="J129" s="69">
        <v>3711.14</v>
      </c>
      <c r="K129" s="2" t="s">
        <v>845</v>
      </c>
      <c r="L129" s="2">
        <v>122123016</v>
      </c>
      <c r="Q129" s="2">
        <v>10604</v>
      </c>
      <c r="R129" s="2">
        <v>10604</v>
      </c>
      <c r="S129" s="2" t="s">
        <v>220</v>
      </c>
      <c r="T129" s="2">
        <v>1204</v>
      </c>
      <c r="U129" s="2" t="s">
        <v>835</v>
      </c>
      <c r="V129" s="2" t="s">
        <v>317</v>
      </c>
      <c r="W129" s="2">
        <v>1000</v>
      </c>
    </row>
    <row r="130" spans="1:23">
      <c r="A130" s="2" t="s">
        <v>1407</v>
      </c>
      <c r="B130" s="2">
        <v>2012</v>
      </c>
      <c r="C130" s="2">
        <v>12</v>
      </c>
      <c r="D130" s="2">
        <v>135638264</v>
      </c>
      <c r="E130" s="2">
        <v>5471000</v>
      </c>
      <c r="F130" s="2">
        <v>129500</v>
      </c>
      <c r="G130" s="2">
        <v>0</v>
      </c>
      <c r="H130" s="2">
        <v>515200</v>
      </c>
      <c r="I130" s="2" t="s">
        <v>104</v>
      </c>
      <c r="J130" s="69">
        <v>-94016.84</v>
      </c>
      <c r="K130" s="2" t="s">
        <v>859</v>
      </c>
      <c r="L130" s="2">
        <v>122122210</v>
      </c>
      <c r="Q130" s="2">
        <v>10645</v>
      </c>
      <c r="R130" s="2">
        <v>10645</v>
      </c>
      <c r="S130" s="2" t="s">
        <v>853</v>
      </c>
      <c r="T130" s="2">
        <v>1104</v>
      </c>
      <c r="U130" s="2" t="s">
        <v>853</v>
      </c>
      <c r="V130" s="2" t="s">
        <v>317</v>
      </c>
      <c r="W130" s="2">
        <v>1000</v>
      </c>
    </row>
    <row r="131" spans="1:23">
      <c r="A131" s="2" t="s">
        <v>1407</v>
      </c>
      <c r="B131" s="2">
        <v>2012</v>
      </c>
      <c r="C131" s="2">
        <v>12</v>
      </c>
      <c r="D131" s="2">
        <v>135638264</v>
      </c>
      <c r="E131" s="2">
        <v>5471000</v>
      </c>
      <c r="F131" s="2">
        <v>129500</v>
      </c>
      <c r="G131" s="2">
        <v>0</v>
      </c>
      <c r="H131" s="2">
        <v>515200</v>
      </c>
      <c r="I131" s="2" t="s">
        <v>104</v>
      </c>
      <c r="J131" s="69">
        <v>3609754.24</v>
      </c>
      <c r="K131" s="2" t="s">
        <v>858</v>
      </c>
      <c r="L131" s="2">
        <v>122122210</v>
      </c>
      <c r="Q131" s="2">
        <v>10645</v>
      </c>
      <c r="R131" s="2">
        <v>10645</v>
      </c>
      <c r="S131" s="2" t="s">
        <v>853</v>
      </c>
      <c r="T131" s="2">
        <v>1104</v>
      </c>
      <c r="U131" s="2" t="s">
        <v>853</v>
      </c>
      <c r="V131" s="2" t="s">
        <v>317</v>
      </c>
      <c r="W131" s="2">
        <v>1000</v>
      </c>
    </row>
    <row r="132" spans="1:23">
      <c r="A132" s="2" t="s">
        <v>1407</v>
      </c>
      <c r="B132" s="2">
        <v>2012</v>
      </c>
      <c r="C132" s="2">
        <v>12</v>
      </c>
      <c r="D132" s="2">
        <v>135638265</v>
      </c>
      <c r="E132" s="2">
        <v>5471000</v>
      </c>
      <c r="F132" s="2">
        <v>129500</v>
      </c>
      <c r="G132" s="2">
        <v>0</v>
      </c>
      <c r="H132" s="2">
        <v>515220</v>
      </c>
      <c r="I132" s="2" t="s">
        <v>106</v>
      </c>
      <c r="J132" s="69">
        <v>3109315.5</v>
      </c>
      <c r="K132" s="2" t="s">
        <v>856</v>
      </c>
      <c r="L132" s="2">
        <v>122122195</v>
      </c>
      <c r="Q132" s="2">
        <v>10645</v>
      </c>
      <c r="R132" s="2">
        <v>10645</v>
      </c>
      <c r="S132" s="2" t="s">
        <v>853</v>
      </c>
      <c r="T132" s="2">
        <v>1104</v>
      </c>
      <c r="U132" s="2" t="s">
        <v>853</v>
      </c>
      <c r="V132" s="2" t="s">
        <v>317</v>
      </c>
      <c r="W132" s="2">
        <v>1000</v>
      </c>
    </row>
    <row r="133" spans="1:23">
      <c r="A133" s="2" t="s">
        <v>1407</v>
      </c>
      <c r="B133" s="2">
        <v>2012</v>
      </c>
      <c r="C133" s="2">
        <v>12</v>
      </c>
      <c r="D133" s="2">
        <v>135512656</v>
      </c>
      <c r="E133" s="2">
        <v>5471000</v>
      </c>
      <c r="F133" s="2">
        <v>203300</v>
      </c>
      <c r="G133" s="2">
        <v>0</v>
      </c>
      <c r="H133" s="2">
        <v>515200</v>
      </c>
      <c r="I133" s="2" t="s">
        <v>104</v>
      </c>
      <c r="J133" s="69">
        <v>5297330.09</v>
      </c>
      <c r="L133" s="2">
        <v>122114425</v>
      </c>
      <c r="Q133" s="2">
        <v>12365</v>
      </c>
      <c r="R133" s="2">
        <v>12365</v>
      </c>
      <c r="S133" s="2" t="s">
        <v>862</v>
      </c>
      <c r="T133" s="2">
        <v>1819</v>
      </c>
      <c r="U133" s="2" t="s">
        <v>863</v>
      </c>
      <c r="V133" s="2" t="s">
        <v>317</v>
      </c>
      <c r="W133" s="2">
        <v>1000</v>
      </c>
    </row>
    <row r="134" spans="1:23">
      <c r="A134" s="2" t="s">
        <v>1407</v>
      </c>
      <c r="B134" s="2">
        <v>2012</v>
      </c>
      <c r="C134" s="2">
        <v>12</v>
      </c>
      <c r="D134" s="2">
        <v>135512656</v>
      </c>
      <c r="E134" s="2">
        <v>5471000</v>
      </c>
      <c r="F134" s="2">
        <v>203300</v>
      </c>
      <c r="G134" s="2">
        <v>0</v>
      </c>
      <c r="H134" s="2">
        <v>515201</v>
      </c>
      <c r="I134" s="2" t="s">
        <v>223</v>
      </c>
      <c r="J134" s="69">
        <v>58675.23</v>
      </c>
      <c r="L134" s="2">
        <v>122114425</v>
      </c>
      <c r="Q134" s="2">
        <v>12365</v>
      </c>
      <c r="R134" s="2">
        <v>12365</v>
      </c>
      <c r="S134" s="2" t="s">
        <v>862</v>
      </c>
      <c r="T134" s="2">
        <v>1819</v>
      </c>
      <c r="U134" s="2" t="s">
        <v>863</v>
      </c>
      <c r="V134" s="2" t="s">
        <v>317</v>
      </c>
      <c r="W134" s="2">
        <v>1000</v>
      </c>
    </row>
    <row r="135" spans="1:23">
      <c r="A135" s="2" t="s">
        <v>1407</v>
      </c>
      <c r="B135" s="2">
        <v>2012</v>
      </c>
      <c r="C135" s="2">
        <v>12</v>
      </c>
      <c r="D135" s="2">
        <v>135512828</v>
      </c>
      <c r="E135" s="2">
        <v>5471000</v>
      </c>
      <c r="F135" s="2">
        <v>203300</v>
      </c>
      <c r="G135" s="2">
        <v>0</v>
      </c>
      <c r="H135" s="2">
        <v>515200</v>
      </c>
      <c r="I135" s="2" t="s">
        <v>104</v>
      </c>
      <c r="J135" s="69">
        <v>-5297320.12</v>
      </c>
      <c r="K135" s="2" t="s">
        <v>871</v>
      </c>
      <c r="L135" s="2">
        <v>122114214</v>
      </c>
      <c r="Q135" s="2">
        <v>12365</v>
      </c>
      <c r="R135" s="2">
        <v>12365</v>
      </c>
      <c r="S135" s="2" t="s">
        <v>862</v>
      </c>
      <c r="T135" s="2">
        <v>1819</v>
      </c>
      <c r="U135" s="2" t="s">
        <v>863</v>
      </c>
      <c r="V135" s="2" t="s">
        <v>317</v>
      </c>
      <c r="W135" s="2">
        <v>1000</v>
      </c>
    </row>
    <row r="136" spans="1:23">
      <c r="A136" s="2" t="s">
        <v>1407</v>
      </c>
      <c r="B136" s="2">
        <v>2012</v>
      </c>
      <c r="C136" s="2">
        <v>12</v>
      </c>
      <c r="D136" s="2">
        <v>135512828</v>
      </c>
      <c r="E136" s="2">
        <v>5471000</v>
      </c>
      <c r="F136" s="2">
        <v>203300</v>
      </c>
      <c r="G136" s="2">
        <v>0</v>
      </c>
      <c r="H136" s="2">
        <v>515201</v>
      </c>
      <c r="I136" s="2" t="s">
        <v>223</v>
      </c>
      <c r="J136" s="69">
        <v>-58675.23</v>
      </c>
      <c r="K136" s="2" t="s">
        <v>866</v>
      </c>
      <c r="L136" s="2">
        <v>122114214</v>
      </c>
      <c r="Q136" s="2">
        <v>12365</v>
      </c>
      <c r="R136" s="2">
        <v>12365</v>
      </c>
      <c r="S136" s="2" t="s">
        <v>862</v>
      </c>
      <c r="T136" s="2">
        <v>1819</v>
      </c>
      <c r="U136" s="2" t="s">
        <v>863</v>
      </c>
      <c r="V136" s="2" t="s">
        <v>317</v>
      </c>
      <c r="W136" s="2">
        <v>1000</v>
      </c>
    </row>
    <row r="137" spans="1:23">
      <c r="A137" s="2" t="s">
        <v>1407</v>
      </c>
      <c r="B137" s="2">
        <v>2012</v>
      </c>
      <c r="C137" s="2">
        <v>12</v>
      </c>
      <c r="D137" s="2">
        <v>135630280</v>
      </c>
      <c r="E137" s="2">
        <v>5471000</v>
      </c>
      <c r="F137" s="2">
        <v>203300</v>
      </c>
      <c r="G137" s="2">
        <v>0</v>
      </c>
      <c r="H137" s="2">
        <v>515200</v>
      </c>
      <c r="I137" s="2" t="s">
        <v>104</v>
      </c>
      <c r="J137" s="69">
        <v>4939603.18</v>
      </c>
      <c r="K137" s="2" t="s">
        <v>871</v>
      </c>
      <c r="L137" s="2">
        <v>122122154</v>
      </c>
      <c r="Q137" s="2">
        <v>12365</v>
      </c>
      <c r="R137" s="2">
        <v>12365</v>
      </c>
      <c r="S137" s="2" t="s">
        <v>862</v>
      </c>
      <c r="T137" s="2">
        <v>1819</v>
      </c>
      <c r="U137" s="2" t="s">
        <v>863</v>
      </c>
      <c r="V137" s="2" t="s">
        <v>317</v>
      </c>
      <c r="W137" s="2">
        <v>1000</v>
      </c>
    </row>
    <row r="138" spans="1:23">
      <c r="A138" s="2" t="s">
        <v>1407</v>
      </c>
      <c r="B138" s="2">
        <v>2012</v>
      </c>
      <c r="C138" s="2">
        <v>12</v>
      </c>
      <c r="D138" s="2">
        <v>135630280</v>
      </c>
      <c r="E138" s="2">
        <v>5471000</v>
      </c>
      <c r="F138" s="2">
        <v>203300</v>
      </c>
      <c r="G138" s="2">
        <v>0</v>
      </c>
      <c r="H138" s="2">
        <v>515201</v>
      </c>
      <c r="I138" s="2" t="s">
        <v>223</v>
      </c>
      <c r="J138" s="69">
        <v>58675.23</v>
      </c>
      <c r="K138" s="2" t="s">
        <v>866</v>
      </c>
      <c r="L138" s="2">
        <v>122122154</v>
      </c>
      <c r="Q138" s="2">
        <v>12365</v>
      </c>
      <c r="R138" s="2">
        <v>12365</v>
      </c>
      <c r="S138" s="2" t="s">
        <v>862</v>
      </c>
      <c r="T138" s="2">
        <v>1819</v>
      </c>
      <c r="U138" s="2" t="s">
        <v>863</v>
      </c>
      <c r="V138" s="2" t="s">
        <v>317</v>
      </c>
      <c r="W138" s="2">
        <v>1000</v>
      </c>
    </row>
    <row r="139" spans="1:23">
      <c r="A139" s="2" t="s">
        <v>1407</v>
      </c>
      <c r="B139" s="2">
        <v>2012</v>
      </c>
      <c r="C139" s="2">
        <v>12</v>
      </c>
      <c r="D139" s="2">
        <v>135630643</v>
      </c>
      <c r="E139" s="2">
        <v>5471000</v>
      </c>
      <c r="F139" s="2">
        <v>203300</v>
      </c>
      <c r="G139" s="2">
        <v>0</v>
      </c>
      <c r="H139" s="2">
        <v>515200</v>
      </c>
      <c r="I139" s="2" t="s">
        <v>104</v>
      </c>
      <c r="J139" s="69">
        <v>5794.12</v>
      </c>
      <c r="K139" s="2" t="s">
        <v>1181</v>
      </c>
      <c r="L139" s="2">
        <v>122122156</v>
      </c>
      <c r="Q139" s="2">
        <v>12365</v>
      </c>
      <c r="R139" s="2">
        <v>12365</v>
      </c>
      <c r="S139" s="2" t="s">
        <v>862</v>
      </c>
      <c r="T139" s="2">
        <v>1819</v>
      </c>
      <c r="U139" s="2" t="s">
        <v>863</v>
      </c>
      <c r="V139" s="2" t="s">
        <v>317</v>
      </c>
      <c r="W139" s="2">
        <v>1000</v>
      </c>
    </row>
    <row r="140" spans="1:23">
      <c r="A140" s="2" t="s">
        <v>1407</v>
      </c>
      <c r="B140" s="2">
        <v>2012</v>
      </c>
      <c r="C140" s="2">
        <v>12</v>
      </c>
      <c r="D140" s="2">
        <v>135630646</v>
      </c>
      <c r="E140" s="2">
        <v>5471000</v>
      </c>
      <c r="F140" s="2">
        <v>203300</v>
      </c>
      <c r="G140" s="2">
        <v>0</v>
      </c>
      <c r="H140" s="2">
        <v>515220</v>
      </c>
      <c r="I140" s="2" t="s">
        <v>106</v>
      </c>
      <c r="J140" s="69">
        <v>682077.5</v>
      </c>
      <c r="K140" s="2" t="s">
        <v>865</v>
      </c>
      <c r="L140" s="2">
        <v>122122159</v>
      </c>
      <c r="Q140" s="2">
        <v>12365</v>
      </c>
      <c r="R140" s="2">
        <v>12365</v>
      </c>
      <c r="S140" s="2" t="s">
        <v>862</v>
      </c>
      <c r="T140" s="2">
        <v>1819</v>
      </c>
      <c r="U140" s="2" t="s">
        <v>863</v>
      </c>
      <c r="V140" s="2" t="s">
        <v>317</v>
      </c>
      <c r="W140" s="2">
        <v>1000</v>
      </c>
    </row>
    <row r="141" spans="1:23">
      <c r="A141" s="2" t="s">
        <v>1407</v>
      </c>
      <c r="B141" s="2">
        <v>2012</v>
      </c>
      <c r="C141" s="2">
        <v>12</v>
      </c>
      <c r="D141" s="2">
        <v>135638264</v>
      </c>
      <c r="E141" s="2">
        <v>5471000</v>
      </c>
      <c r="F141" s="2">
        <v>220</v>
      </c>
      <c r="G141" s="2">
        <v>0</v>
      </c>
      <c r="H141" s="2">
        <v>515201</v>
      </c>
      <c r="I141" s="2" t="s">
        <v>223</v>
      </c>
      <c r="J141" s="69">
        <v>169246.94</v>
      </c>
      <c r="K141" s="2" t="s">
        <v>882</v>
      </c>
      <c r="L141" s="2">
        <v>122122210</v>
      </c>
      <c r="Q141" s="2">
        <v>12655</v>
      </c>
      <c r="R141" s="2">
        <v>12655</v>
      </c>
      <c r="S141" s="2" t="s">
        <v>875</v>
      </c>
      <c r="T141" s="2">
        <v>1434</v>
      </c>
      <c r="U141" s="2" t="s">
        <v>876</v>
      </c>
      <c r="V141" s="2" t="s">
        <v>317</v>
      </c>
      <c r="W141" s="2">
        <v>1000</v>
      </c>
    </row>
    <row r="142" spans="1:23">
      <c r="A142" s="2" t="s">
        <v>1407</v>
      </c>
      <c r="B142" s="2">
        <v>2012</v>
      </c>
      <c r="C142" s="2">
        <v>12</v>
      </c>
      <c r="D142" s="2">
        <v>135638264</v>
      </c>
      <c r="E142" s="2">
        <v>5471000</v>
      </c>
      <c r="F142" s="2">
        <v>220</v>
      </c>
      <c r="G142" s="2">
        <v>0</v>
      </c>
      <c r="H142" s="2">
        <v>515200</v>
      </c>
      <c r="I142" s="2" t="s">
        <v>104</v>
      </c>
      <c r="J142" s="69">
        <v>-76548.479999999996</v>
      </c>
      <c r="K142" s="2" t="s">
        <v>885</v>
      </c>
      <c r="L142" s="2">
        <v>122122210</v>
      </c>
      <c r="Q142" s="2">
        <v>12655</v>
      </c>
      <c r="R142" s="2">
        <v>12655</v>
      </c>
      <c r="S142" s="2" t="s">
        <v>875</v>
      </c>
      <c r="T142" s="2">
        <v>1434</v>
      </c>
      <c r="U142" s="2" t="s">
        <v>876</v>
      </c>
      <c r="V142" s="2" t="s">
        <v>317</v>
      </c>
      <c r="W142" s="2">
        <v>1000</v>
      </c>
    </row>
    <row r="143" spans="1:23">
      <c r="A143" s="2" t="s">
        <v>1407</v>
      </c>
      <c r="B143" s="2">
        <v>2012</v>
      </c>
      <c r="C143" s="2">
        <v>12</v>
      </c>
      <c r="D143" s="2">
        <v>135638264</v>
      </c>
      <c r="E143" s="2">
        <v>5471000</v>
      </c>
      <c r="F143" s="2">
        <v>220</v>
      </c>
      <c r="G143" s="2">
        <v>0</v>
      </c>
      <c r="H143" s="2">
        <v>515200</v>
      </c>
      <c r="I143" s="2" t="s">
        <v>104</v>
      </c>
      <c r="J143" s="69">
        <v>6690258.5199999996</v>
      </c>
      <c r="K143" s="2" t="s">
        <v>881</v>
      </c>
      <c r="L143" s="2">
        <v>122122210</v>
      </c>
      <c r="Q143" s="2">
        <v>12655</v>
      </c>
      <c r="R143" s="2">
        <v>12655</v>
      </c>
      <c r="S143" s="2" t="s">
        <v>875</v>
      </c>
      <c r="T143" s="2">
        <v>1434</v>
      </c>
      <c r="U143" s="2" t="s">
        <v>876</v>
      </c>
      <c r="V143" s="2" t="s">
        <v>317</v>
      </c>
      <c r="W143" s="2">
        <v>1000</v>
      </c>
    </row>
    <row r="144" spans="1:23">
      <c r="A144" s="2" t="s">
        <v>1407</v>
      </c>
      <c r="B144" s="2">
        <v>2012</v>
      </c>
      <c r="C144" s="2">
        <v>12</v>
      </c>
      <c r="D144" s="2">
        <v>135638265</v>
      </c>
      <c r="E144" s="2">
        <v>5471000</v>
      </c>
      <c r="F144" s="2">
        <v>220</v>
      </c>
      <c r="G144" s="2">
        <v>0</v>
      </c>
      <c r="H144" s="2">
        <v>515220</v>
      </c>
      <c r="I144" s="2" t="s">
        <v>106</v>
      </c>
      <c r="J144" s="69">
        <v>7494073.6299999999</v>
      </c>
      <c r="K144" s="2" t="s">
        <v>878</v>
      </c>
      <c r="L144" s="2">
        <v>122122195</v>
      </c>
      <c r="Q144" s="2">
        <v>12655</v>
      </c>
      <c r="R144" s="2">
        <v>12655</v>
      </c>
      <c r="S144" s="2" t="s">
        <v>875</v>
      </c>
      <c r="T144" s="2">
        <v>1434</v>
      </c>
      <c r="U144" s="2" t="s">
        <v>876</v>
      </c>
      <c r="V144" s="2" t="s">
        <v>317</v>
      </c>
      <c r="W144" s="2">
        <v>1000</v>
      </c>
    </row>
    <row r="145" spans="1:23">
      <c r="A145" s="2" t="s">
        <v>1407</v>
      </c>
      <c r="B145" s="2">
        <v>2012</v>
      </c>
      <c r="C145" s="2">
        <v>12</v>
      </c>
      <c r="D145" s="2">
        <v>135638265</v>
      </c>
      <c r="E145" s="2">
        <v>5471000</v>
      </c>
      <c r="F145" s="2">
        <v>220</v>
      </c>
      <c r="G145" s="2">
        <v>0</v>
      </c>
      <c r="H145" s="2">
        <v>515220</v>
      </c>
      <c r="I145" s="2" t="s">
        <v>106</v>
      </c>
      <c r="J145" s="69">
        <v>-809.53</v>
      </c>
      <c r="K145" s="2" t="s">
        <v>879</v>
      </c>
      <c r="L145" s="2">
        <v>122122195</v>
      </c>
      <c r="Q145" s="2">
        <v>12655</v>
      </c>
      <c r="R145" s="2">
        <v>12655</v>
      </c>
      <c r="S145" s="2" t="s">
        <v>875</v>
      </c>
      <c r="T145" s="2">
        <v>1434</v>
      </c>
      <c r="U145" s="2" t="s">
        <v>876</v>
      </c>
      <c r="V145" s="2" t="s">
        <v>317</v>
      </c>
      <c r="W145" s="2">
        <v>1000</v>
      </c>
    </row>
    <row r="146" spans="1:23">
      <c r="A146" s="2" t="s">
        <v>1407</v>
      </c>
      <c r="B146" s="2">
        <v>2012</v>
      </c>
      <c r="C146" s="2">
        <v>12</v>
      </c>
      <c r="D146" s="2">
        <v>135638911</v>
      </c>
      <c r="E146" s="2">
        <v>5471000</v>
      </c>
      <c r="F146" s="2">
        <v>220</v>
      </c>
      <c r="G146" s="2">
        <v>0</v>
      </c>
      <c r="H146" s="2">
        <v>515200</v>
      </c>
      <c r="I146" s="2" t="s">
        <v>104</v>
      </c>
      <c r="J146" s="69">
        <v>-262900.92</v>
      </c>
      <c r="K146" s="2" t="s">
        <v>845</v>
      </c>
      <c r="L146" s="2">
        <v>122123016</v>
      </c>
      <c r="Q146" s="2">
        <v>12655</v>
      </c>
      <c r="R146" s="2">
        <v>12655</v>
      </c>
      <c r="S146" s="2" t="s">
        <v>875</v>
      </c>
      <c r="T146" s="2">
        <v>1434</v>
      </c>
      <c r="U146" s="2" t="s">
        <v>876</v>
      </c>
      <c r="V146" s="2" t="s">
        <v>317</v>
      </c>
      <c r="W146" s="2">
        <v>1000</v>
      </c>
    </row>
    <row r="147" spans="1:23">
      <c r="A147" s="2" t="s">
        <v>1407</v>
      </c>
      <c r="B147" s="2">
        <v>2012</v>
      </c>
      <c r="C147" s="2">
        <v>12</v>
      </c>
      <c r="D147" s="2">
        <v>135638911</v>
      </c>
      <c r="E147" s="2">
        <v>5471000</v>
      </c>
      <c r="F147" s="2">
        <v>220</v>
      </c>
      <c r="G147" s="2">
        <v>0</v>
      </c>
      <c r="H147" s="2">
        <v>505917</v>
      </c>
      <c r="I147" s="2" t="s">
        <v>846</v>
      </c>
      <c r="J147" s="69">
        <v>262900.92</v>
      </c>
      <c r="K147" s="2" t="s">
        <v>845</v>
      </c>
      <c r="L147" s="2">
        <v>122123016</v>
      </c>
      <c r="Q147" s="2">
        <v>12655</v>
      </c>
      <c r="R147" s="2">
        <v>12655</v>
      </c>
      <c r="S147" s="2" t="s">
        <v>875</v>
      </c>
      <c r="T147" s="2">
        <v>1434</v>
      </c>
      <c r="U147" s="2" t="s">
        <v>876</v>
      </c>
      <c r="V147" s="2" t="s">
        <v>317</v>
      </c>
      <c r="W147" s="2">
        <v>1000</v>
      </c>
    </row>
    <row r="148" spans="1:23">
      <c r="A148" s="2" t="s">
        <v>1407</v>
      </c>
      <c r="B148" s="2">
        <v>2012</v>
      </c>
      <c r="C148" s="2">
        <v>12</v>
      </c>
      <c r="D148" s="2">
        <v>135638264</v>
      </c>
      <c r="E148" s="2">
        <v>5471000</v>
      </c>
      <c r="F148" s="2">
        <v>265</v>
      </c>
      <c r="G148" s="2">
        <v>0</v>
      </c>
      <c r="H148" s="2">
        <v>515200</v>
      </c>
      <c r="I148" s="2" t="s">
        <v>104</v>
      </c>
      <c r="J148" s="69">
        <v>807.59</v>
      </c>
      <c r="K148" s="2" t="s">
        <v>893</v>
      </c>
      <c r="L148" s="2">
        <v>122122210</v>
      </c>
      <c r="Q148" s="2">
        <v>13266</v>
      </c>
      <c r="R148" s="2">
        <v>13266</v>
      </c>
      <c r="S148" s="2" t="s">
        <v>887</v>
      </c>
      <c r="T148" s="2">
        <v>1518</v>
      </c>
      <c r="U148" s="2" t="s">
        <v>888</v>
      </c>
      <c r="V148" s="2" t="s">
        <v>317</v>
      </c>
      <c r="W148" s="2">
        <v>1000</v>
      </c>
    </row>
    <row r="149" spans="1:23">
      <c r="A149" s="2" t="s">
        <v>1407</v>
      </c>
      <c r="B149" s="2">
        <v>2012</v>
      </c>
      <c r="C149" s="2">
        <v>12</v>
      </c>
      <c r="D149" s="2">
        <v>135638264</v>
      </c>
      <c r="E149" s="2">
        <v>5471000</v>
      </c>
      <c r="F149" s="2">
        <v>265</v>
      </c>
      <c r="G149" s="2">
        <v>0</v>
      </c>
      <c r="H149" s="2">
        <v>515200</v>
      </c>
      <c r="I149" s="2" t="s">
        <v>104</v>
      </c>
      <c r="J149" s="69">
        <v>73786.02</v>
      </c>
      <c r="K149" s="2" t="s">
        <v>892</v>
      </c>
      <c r="L149" s="2">
        <v>122122210</v>
      </c>
      <c r="Q149" s="2">
        <v>13266</v>
      </c>
      <c r="R149" s="2">
        <v>13266</v>
      </c>
      <c r="S149" s="2" t="s">
        <v>887</v>
      </c>
      <c r="T149" s="2">
        <v>1518</v>
      </c>
      <c r="U149" s="2" t="s">
        <v>888</v>
      </c>
      <c r="V149" s="2" t="s">
        <v>317</v>
      </c>
      <c r="W149" s="2">
        <v>1000</v>
      </c>
    </row>
    <row r="150" spans="1:23">
      <c r="A150" s="2" t="s">
        <v>1407</v>
      </c>
      <c r="B150" s="2">
        <v>2012</v>
      </c>
      <c r="C150" s="2">
        <v>12</v>
      </c>
      <c r="D150" s="2">
        <v>135638265</v>
      </c>
      <c r="E150" s="2">
        <v>5471000</v>
      </c>
      <c r="F150" s="2">
        <v>265</v>
      </c>
      <c r="G150" s="2">
        <v>0</v>
      </c>
      <c r="H150" s="2">
        <v>515220</v>
      </c>
      <c r="I150" s="2" t="s">
        <v>106</v>
      </c>
      <c r="J150" s="69">
        <v>76420.28</v>
      </c>
      <c r="K150" s="2" t="s">
        <v>890</v>
      </c>
      <c r="L150" s="2">
        <v>122122195</v>
      </c>
      <c r="Q150" s="2">
        <v>13266</v>
      </c>
      <c r="R150" s="2">
        <v>13266</v>
      </c>
      <c r="S150" s="2" t="s">
        <v>887</v>
      </c>
      <c r="T150" s="2">
        <v>1518</v>
      </c>
      <c r="U150" s="2" t="s">
        <v>888</v>
      </c>
      <c r="V150" s="2" t="s">
        <v>317</v>
      </c>
      <c r="W150" s="2">
        <v>1000</v>
      </c>
    </row>
    <row r="151" spans="1:23">
      <c r="A151" s="2" t="s">
        <v>1407</v>
      </c>
      <c r="B151" s="2">
        <v>2012</v>
      </c>
      <c r="C151" s="2">
        <v>12</v>
      </c>
      <c r="D151" s="2">
        <v>135638911</v>
      </c>
      <c r="E151" s="2">
        <v>5471000</v>
      </c>
      <c r="F151" s="2">
        <v>265</v>
      </c>
      <c r="G151" s="2">
        <v>0</v>
      </c>
      <c r="H151" s="2">
        <v>515200</v>
      </c>
      <c r="I151" s="2" t="s">
        <v>104</v>
      </c>
      <c r="J151" s="69">
        <v>-409.98</v>
      </c>
      <c r="K151" s="2" t="s">
        <v>845</v>
      </c>
      <c r="L151" s="2">
        <v>122123016</v>
      </c>
      <c r="Q151" s="2">
        <v>13266</v>
      </c>
      <c r="R151" s="2">
        <v>13266</v>
      </c>
      <c r="S151" s="2" t="s">
        <v>887</v>
      </c>
      <c r="T151" s="2">
        <v>1518</v>
      </c>
      <c r="U151" s="2" t="s">
        <v>888</v>
      </c>
      <c r="V151" s="2" t="s">
        <v>317</v>
      </c>
      <c r="W151" s="2">
        <v>1000</v>
      </c>
    </row>
    <row r="152" spans="1:23">
      <c r="A152" s="2" t="s">
        <v>1407</v>
      </c>
      <c r="B152" s="2">
        <v>2012</v>
      </c>
      <c r="C152" s="2">
        <v>12</v>
      </c>
      <c r="D152" s="2">
        <v>135638911</v>
      </c>
      <c r="E152" s="2">
        <v>5471000</v>
      </c>
      <c r="F152" s="2">
        <v>265</v>
      </c>
      <c r="G152" s="2">
        <v>0</v>
      </c>
      <c r="H152" s="2">
        <v>505917</v>
      </c>
      <c r="I152" s="2" t="s">
        <v>846</v>
      </c>
      <c r="J152" s="69">
        <v>409.98</v>
      </c>
      <c r="K152" s="2" t="s">
        <v>845</v>
      </c>
      <c r="L152" s="2">
        <v>122123016</v>
      </c>
      <c r="Q152" s="2">
        <v>13266</v>
      </c>
      <c r="R152" s="2">
        <v>13266</v>
      </c>
      <c r="S152" s="2" t="s">
        <v>887</v>
      </c>
      <c r="T152" s="2">
        <v>1518</v>
      </c>
      <c r="U152" s="2" t="s">
        <v>888</v>
      </c>
      <c r="V152" s="2" t="s">
        <v>317</v>
      </c>
      <c r="W152" s="2">
        <v>1000</v>
      </c>
    </row>
    <row r="153" spans="1:23">
      <c r="A153" s="2" t="s">
        <v>1407</v>
      </c>
      <c r="B153" s="2">
        <v>2012</v>
      </c>
      <c r="C153" s="2">
        <v>12</v>
      </c>
      <c r="D153" s="2">
        <v>135638264</v>
      </c>
      <c r="E153" s="2">
        <v>5471000</v>
      </c>
      <c r="F153" s="2">
        <v>266</v>
      </c>
      <c r="G153" s="2">
        <v>0</v>
      </c>
      <c r="H153" s="2">
        <v>515200</v>
      </c>
      <c r="I153" s="2" t="s">
        <v>104</v>
      </c>
      <c r="J153" s="69">
        <v>666.13</v>
      </c>
      <c r="K153" s="2" t="s">
        <v>900</v>
      </c>
      <c r="L153" s="2">
        <v>122122210</v>
      </c>
      <c r="Q153" s="2">
        <v>13267</v>
      </c>
      <c r="R153" s="2">
        <v>13267</v>
      </c>
      <c r="S153" s="2" t="s">
        <v>894</v>
      </c>
      <c r="T153" s="2">
        <v>1519</v>
      </c>
      <c r="U153" s="2" t="s">
        <v>895</v>
      </c>
      <c r="V153" s="2" t="s">
        <v>317</v>
      </c>
      <c r="W153" s="2">
        <v>1000</v>
      </c>
    </row>
    <row r="154" spans="1:23">
      <c r="A154" s="2" t="s">
        <v>1407</v>
      </c>
      <c r="B154" s="2">
        <v>2012</v>
      </c>
      <c r="C154" s="2">
        <v>12</v>
      </c>
      <c r="D154" s="2">
        <v>135638264</v>
      </c>
      <c r="E154" s="2">
        <v>5471000</v>
      </c>
      <c r="F154" s="2">
        <v>266</v>
      </c>
      <c r="G154" s="2">
        <v>0</v>
      </c>
      <c r="H154" s="2">
        <v>515200</v>
      </c>
      <c r="I154" s="2" t="s">
        <v>104</v>
      </c>
      <c r="J154" s="69">
        <v>76860.97</v>
      </c>
      <c r="K154" s="2" t="s">
        <v>898</v>
      </c>
      <c r="L154" s="2">
        <v>122122210</v>
      </c>
      <c r="Q154" s="2">
        <v>13267</v>
      </c>
      <c r="R154" s="2">
        <v>13267</v>
      </c>
      <c r="S154" s="2" t="s">
        <v>894</v>
      </c>
      <c r="T154" s="2">
        <v>1519</v>
      </c>
      <c r="U154" s="2" t="s">
        <v>895</v>
      </c>
      <c r="V154" s="2" t="s">
        <v>317</v>
      </c>
      <c r="W154" s="2">
        <v>1000</v>
      </c>
    </row>
    <row r="155" spans="1:23">
      <c r="A155" s="2" t="s">
        <v>1407</v>
      </c>
      <c r="B155" s="2">
        <v>2012</v>
      </c>
      <c r="C155" s="2">
        <v>12</v>
      </c>
      <c r="D155" s="2">
        <v>135638265</v>
      </c>
      <c r="E155" s="2">
        <v>5471000</v>
      </c>
      <c r="F155" s="2">
        <v>266</v>
      </c>
      <c r="G155" s="2">
        <v>0</v>
      </c>
      <c r="H155" s="2">
        <v>515220</v>
      </c>
      <c r="I155" s="2" t="s">
        <v>106</v>
      </c>
      <c r="J155" s="69">
        <v>79939.66</v>
      </c>
      <c r="K155" s="2" t="s">
        <v>897</v>
      </c>
      <c r="L155" s="2">
        <v>122122195</v>
      </c>
      <c r="Q155" s="2">
        <v>13267</v>
      </c>
      <c r="R155" s="2">
        <v>13267</v>
      </c>
      <c r="S155" s="2" t="s">
        <v>894</v>
      </c>
      <c r="T155" s="2">
        <v>1519</v>
      </c>
      <c r="U155" s="2" t="s">
        <v>895</v>
      </c>
      <c r="V155" s="2" t="s">
        <v>317</v>
      </c>
      <c r="W155" s="2">
        <v>1000</v>
      </c>
    </row>
    <row r="156" spans="1:23">
      <c r="A156" s="2" t="s">
        <v>1407</v>
      </c>
      <c r="B156" s="2">
        <v>2012</v>
      </c>
      <c r="C156" s="2">
        <v>12</v>
      </c>
      <c r="D156" s="2">
        <v>135638911</v>
      </c>
      <c r="E156" s="2">
        <v>5471000</v>
      </c>
      <c r="F156" s="2">
        <v>266</v>
      </c>
      <c r="G156" s="2">
        <v>0</v>
      </c>
      <c r="H156" s="2">
        <v>515200</v>
      </c>
      <c r="I156" s="2" t="s">
        <v>104</v>
      </c>
      <c r="J156" s="69">
        <v>-428.86</v>
      </c>
      <c r="K156" s="2" t="s">
        <v>845</v>
      </c>
      <c r="L156" s="2">
        <v>122123016</v>
      </c>
      <c r="Q156" s="2">
        <v>13267</v>
      </c>
      <c r="R156" s="2">
        <v>13267</v>
      </c>
      <c r="S156" s="2" t="s">
        <v>894</v>
      </c>
      <c r="T156" s="2">
        <v>1519</v>
      </c>
      <c r="U156" s="2" t="s">
        <v>895</v>
      </c>
      <c r="V156" s="2" t="s">
        <v>317</v>
      </c>
      <c r="W156" s="2">
        <v>1000</v>
      </c>
    </row>
    <row r="157" spans="1:23">
      <c r="A157" s="2" t="s">
        <v>1407</v>
      </c>
      <c r="B157" s="2">
        <v>2012</v>
      </c>
      <c r="C157" s="2">
        <v>12</v>
      </c>
      <c r="D157" s="2">
        <v>135638911</v>
      </c>
      <c r="E157" s="2">
        <v>5471000</v>
      </c>
      <c r="F157" s="2">
        <v>266</v>
      </c>
      <c r="G157" s="2">
        <v>0</v>
      </c>
      <c r="H157" s="2">
        <v>505917</v>
      </c>
      <c r="I157" s="2" t="s">
        <v>846</v>
      </c>
      <c r="J157" s="69">
        <v>428.86</v>
      </c>
      <c r="K157" s="2" t="s">
        <v>845</v>
      </c>
      <c r="L157" s="2">
        <v>122123016</v>
      </c>
      <c r="Q157" s="2">
        <v>13267</v>
      </c>
      <c r="R157" s="2">
        <v>13267</v>
      </c>
      <c r="S157" s="2" t="s">
        <v>894</v>
      </c>
      <c r="T157" s="2">
        <v>1519</v>
      </c>
      <c r="U157" s="2" t="s">
        <v>895</v>
      </c>
      <c r="V157" s="2" t="s">
        <v>317</v>
      </c>
      <c r="W157" s="2">
        <v>1000</v>
      </c>
    </row>
    <row r="158" spans="1:23">
      <c r="A158" s="2" t="s">
        <v>1407</v>
      </c>
      <c r="B158" s="2">
        <v>2012</v>
      </c>
      <c r="C158" s="2">
        <v>12</v>
      </c>
      <c r="D158" s="2">
        <v>135638264</v>
      </c>
      <c r="E158" s="2">
        <v>5471000</v>
      </c>
      <c r="F158" s="2">
        <v>267</v>
      </c>
      <c r="G158" s="2">
        <v>0</v>
      </c>
      <c r="H158" s="2">
        <v>515200</v>
      </c>
      <c r="I158" s="2" t="s">
        <v>104</v>
      </c>
      <c r="J158" s="69">
        <v>74231.19</v>
      </c>
      <c r="K158" s="2" t="s">
        <v>906</v>
      </c>
      <c r="L158" s="2">
        <v>122122210</v>
      </c>
      <c r="Q158" s="2">
        <v>13268</v>
      </c>
      <c r="R158" s="2">
        <v>13268</v>
      </c>
      <c r="S158" s="2" t="s">
        <v>901</v>
      </c>
      <c r="T158" s="2">
        <v>1520</v>
      </c>
      <c r="U158" s="2" t="s">
        <v>902</v>
      </c>
      <c r="V158" s="2" t="s">
        <v>317</v>
      </c>
      <c r="W158" s="2">
        <v>1000</v>
      </c>
    </row>
    <row r="159" spans="1:23">
      <c r="A159" s="2" t="s">
        <v>1407</v>
      </c>
      <c r="B159" s="2">
        <v>2012</v>
      </c>
      <c r="C159" s="2">
        <v>12</v>
      </c>
      <c r="D159" s="2">
        <v>135638264</v>
      </c>
      <c r="E159" s="2">
        <v>5471000</v>
      </c>
      <c r="F159" s="2">
        <v>267</v>
      </c>
      <c r="G159" s="2">
        <v>0</v>
      </c>
      <c r="H159" s="2">
        <v>515200</v>
      </c>
      <c r="I159" s="2" t="s">
        <v>104</v>
      </c>
      <c r="J159" s="69">
        <v>949.14</v>
      </c>
      <c r="K159" s="2" t="s">
        <v>909</v>
      </c>
      <c r="L159" s="2">
        <v>122122210</v>
      </c>
      <c r="Q159" s="2">
        <v>13268</v>
      </c>
      <c r="R159" s="2">
        <v>13268</v>
      </c>
      <c r="S159" s="2" t="s">
        <v>901</v>
      </c>
      <c r="T159" s="2">
        <v>1520</v>
      </c>
      <c r="U159" s="2" t="s">
        <v>902</v>
      </c>
      <c r="V159" s="2" t="s">
        <v>317</v>
      </c>
      <c r="W159" s="2">
        <v>1000</v>
      </c>
    </row>
    <row r="160" spans="1:23">
      <c r="A160" s="2" t="s">
        <v>1407</v>
      </c>
      <c r="B160" s="2">
        <v>2012</v>
      </c>
      <c r="C160" s="2">
        <v>12</v>
      </c>
      <c r="D160" s="2">
        <v>135638265</v>
      </c>
      <c r="E160" s="2">
        <v>5471000</v>
      </c>
      <c r="F160" s="2">
        <v>267</v>
      </c>
      <c r="G160" s="2">
        <v>0</v>
      </c>
      <c r="H160" s="2">
        <v>515220</v>
      </c>
      <c r="I160" s="2" t="s">
        <v>106</v>
      </c>
      <c r="J160" s="69">
        <v>76929.78</v>
      </c>
      <c r="K160" s="2" t="s">
        <v>904</v>
      </c>
      <c r="L160" s="2">
        <v>122122195</v>
      </c>
      <c r="Q160" s="2">
        <v>13268</v>
      </c>
      <c r="R160" s="2">
        <v>13268</v>
      </c>
      <c r="S160" s="2" t="s">
        <v>901</v>
      </c>
      <c r="T160" s="2">
        <v>1520</v>
      </c>
      <c r="U160" s="2" t="s">
        <v>902</v>
      </c>
      <c r="V160" s="2" t="s">
        <v>317</v>
      </c>
      <c r="W160" s="2">
        <v>1000</v>
      </c>
    </row>
    <row r="161" spans="1:23">
      <c r="A161" s="2" t="s">
        <v>1407</v>
      </c>
      <c r="B161" s="2">
        <v>2012</v>
      </c>
      <c r="C161" s="2">
        <v>12</v>
      </c>
      <c r="D161" s="2">
        <v>135638265</v>
      </c>
      <c r="E161" s="2">
        <v>5471000</v>
      </c>
      <c r="F161" s="2">
        <v>267</v>
      </c>
      <c r="G161" s="2">
        <v>0</v>
      </c>
      <c r="H161" s="2">
        <v>515220</v>
      </c>
      <c r="I161" s="2" t="s">
        <v>106</v>
      </c>
      <c r="J161" s="69">
        <v>-37.18</v>
      </c>
      <c r="K161" s="2" t="s">
        <v>905</v>
      </c>
      <c r="L161" s="2">
        <v>122122195</v>
      </c>
      <c r="Q161" s="2">
        <v>13268</v>
      </c>
      <c r="R161" s="2">
        <v>13268</v>
      </c>
      <c r="S161" s="2" t="s">
        <v>901</v>
      </c>
      <c r="T161" s="2">
        <v>1520</v>
      </c>
      <c r="U161" s="2" t="s">
        <v>902</v>
      </c>
      <c r="V161" s="2" t="s">
        <v>317</v>
      </c>
      <c r="W161" s="2">
        <v>1000</v>
      </c>
    </row>
    <row r="162" spans="1:23">
      <c r="A162" s="2" t="s">
        <v>1407</v>
      </c>
      <c r="B162" s="2">
        <v>2012</v>
      </c>
      <c r="C162" s="2">
        <v>12</v>
      </c>
      <c r="D162" s="2">
        <v>135638911</v>
      </c>
      <c r="E162" s="2">
        <v>5471000</v>
      </c>
      <c r="F162" s="2">
        <v>267</v>
      </c>
      <c r="G162" s="2">
        <v>0</v>
      </c>
      <c r="H162" s="2">
        <v>515200</v>
      </c>
      <c r="I162" s="2" t="s">
        <v>104</v>
      </c>
      <c r="J162" s="69">
        <v>-412.7</v>
      </c>
      <c r="K162" s="2" t="s">
        <v>845</v>
      </c>
      <c r="L162" s="2">
        <v>122123016</v>
      </c>
      <c r="Q162" s="2">
        <v>13268</v>
      </c>
      <c r="R162" s="2">
        <v>13268</v>
      </c>
      <c r="S162" s="2" t="s">
        <v>901</v>
      </c>
      <c r="T162" s="2">
        <v>1520</v>
      </c>
      <c r="U162" s="2" t="s">
        <v>902</v>
      </c>
      <c r="V162" s="2" t="s">
        <v>317</v>
      </c>
      <c r="W162" s="2">
        <v>1000</v>
      </c>
    </row>
    <row r="163" spans="1:23">
      <c r="A163" s="2" t="s">
        <v>1407</v>
      </c>
      <c r="B163" s="2">
        <v>2012</v>
      </c>
      <c r="C163" s="2">
        <v>12</v>
      </c>
      <c r="D163" s="2">
        <v>135638911</v>
      </c>
      <c r="E163" s="2">
        <v>5471000</v>
      </c>
      <c r="F163" s="2">
        <v>267</v>
      </c>
      <c r="G163" s="2">
        <v>0</v>
      </c>
      <c r="H163" s="2">
        <v>505917</v>
      </c>
      <c r="I163" s="2" t="s">
        <v>846</v>
      </c>
      <c r="J163" s="69">
        <v>412.7</v>
      </c>
      <c r="K163" s="2" t="s">
        <v>845</v>
      </c>
      <c r="L163" s="2">
        <v>122123016</v>
      </c>
      <c r="Q163" s="2">
        <v>13268</v>
      </c>
      <c r="R163" s="2">
        <v>13268</v>
      </c>
      <c r="S163" s="2" t="s">
        <v>901</v>
      </c>
      <c r="T163" s="2">
        <v>1520</v>
      </c>
      <c r="U163" s="2" t="s">
        <v>902</v>
      </c>
      <c r="V163" s="2" t="s">
        <v>317</v>
      </c>
      <c r="W163" s="2">
        <v>1000</v>
      </c>
    </row>
    <row r="164" spans="1:23">
      <c r="A164" s="2" t="s">
        <v>1407</v>
      </c>
      <c r="B164" s="2">
        <v>2012</v>
      </c>
      <c r="C164" s="2">
        <v>12</v>
      </c>
      <c r="D164" s="2">
        <v>135623085</v>
      </c>
      <c r="E164" s="2">
        <v>5471000</v>
      </c>
      <c r="F164" s="2">
        <v>220</v>
      </c>
      <c r="G164" s="2">
        <v>0</v>
      </c>
      <c r="H164" s="2">
        <v>515200</v>
      </c>
      <c r="I164" s="2" t="s">
        <v>104</v>
      </c>
      <c r="J164" s="69">
        <v>4461.74</v>
      </c>
      <c r="K164" s="2" t="s">
        <v>1182</v>
      </c>
      <c r="L164" s="2">
        <v>585</v>
      </c>
      <c r="Q164" s="2">
        <v>13578</v>
      </c>
      <c r="R164" s="2">
        <v>13578</v>
      </c>
      <c r="S164" s="2" t="s">
        <v>911</v>
      </c>
      <c r="T164" s="2">
        <v>1434</v>
      </c>
      <c r="U164" s="2" t="s">
        <v>876</v>
      </c>
      <c r="V164" s="2" t="s">
        <v>317</v>
      </c>
      <c r="W164" s="2">
        <v>1000</v>
      </c>
    </row>
    <row r="165" spans="1:23">
      <c r="A165" s="2" t="s">
        <v>1407</v>
      </c>
      <c r="B165" s="2">
        <v>2012</v>
      </c>
      <c r="C165" s="2">
        <v>12</v>
      </c>
      <c r="D165" s="2">
        <v>135638264</v>
      </c>
      <c r="E165" s="2">
        <v>5471000</v>
      </c>
      <c r="F165" s="2">
        <v>310</v>
      </c>
      <c r="G165" s="2">
        <v>0</v>
      </c>
      <c r="H165" s="2">
        <v>515201</v>
      </c>
      <c r="I165" s="2" t="s">
        <v>223</v>
      </c>
      <c r="J165" s="69">
        <v>120876.43</v>
      </c>
      <c r="K165" s="2" t="s">
        <v>919</v>
      </c>
      <c r="L165" s="2">
        <v>122122210</v>
      </c>
      <c r="Q165" s="2">
        <v>13879</v>
      </c>
      <c r="R165" s="2">
        <v>13879</v>
      </c>
      <c r="S165" s="2" t="s">
        <v>914</v>
      </c>
      <c r="T165" s="2">
        <v>1419</v>
      </c>
      <c r="U165" s="2" t="s">
        <v>915</v>
      </c>
      <c r="V165" s="2" t="s">
        <v>317</v>
      </c>
      <c r="W165" s="2">
        <v>1000</v>
      </c>
    </row>
    <row r="166" spans="1:23">
      <c r="A166" s="2" t="s">
        <v>1407</v>
      </c>
      <c r="B166" s="2">
        <v>2012</v>
      </c>
      <c r="C166" s="2">
        <v>12</v>
      </c>
      <c r="D166" s="2">
        <v>135638264</v>
      </c>
      <c r="E166" s="2">
        <v>5471000</v>
      </c>
      <c r="F166" s="2">
        <v>310</v>
      </c>
      <c r="G166" s="2">
        <v>0</v>
      </c>
      <c r="H166" s="2">
        <v>515200</v>
      </c>
      <c r="I166" s="2" t="s">
        <v>104</v>
      </c>
      <c r="J166" s="69">
        <v>-10977.87</v>
      </c>
      <c r="K166" s="2" t="s">
        <v>923</v>
      </c>
      <c r="L166" s="2">
        <v>122122210</v>
      </c>
      <c r="Q166" s="2">
        <v>13879</v>
      </c>
      <c r="R166" s="2">
        <v>13879</v>
      </c>
      <c r="S166" s="2" t="s">
        <v>914</v>
      </c>
      <c r="T166" s="2">
        <v>1419</v>
      </c>
      <c r="U166" s="2" t="s">
        <v>915</v>
      </c>
      <c r="V166" s="2" t="s">
        <v>317</v>
      </c>
      <c r="W166" s="2">
        <v>1000</v>
      </c>
    </row>
    <row r="167" spans="1:23">
      <c r="A167" s="2" t="s">
        <v>1407</v>
      </c>
      <c r="B167" s="2">
        <v>2012</v>
      </c>
      <c r="C167" s="2">
        <v>12</v>
      </c>
      <c r="D167" s="2">
        <v>135638264</v>
      </c>
      <c r="E167" s="2">
        <v>5471000</v>
      </c>
      <c r="F167" s="2">
        <v>310</v>
      </c>
      <c r="G167" s="2">
        <v>0</v>
      </c>
      <c r="H167" s="2">
        <v>515200</v>
      </c>
      <c r="I167" s="2" t="s">
        <v>104</v>
      </c>
      <c r="J167" s="69">
        <v>5048457.76</v>
      </c>
      <c r="K167" s="2" t="s">
        <v>921</v>
      </c>
      <c r="L167" s="2">
        <v>122122210</v>
      </c>
      <c r="Q167" s="2">
        <v>13879</v>
      </c>
      <c r="R167" s="2">
        <v>13879</v>
      </c>
      <c r="S167" s="2" t="s">
        <v>914</v>
      </c>
      <c r="T167" s="2">
        <v>1419</v>
      </c>
      <c r="U167" s="2" t="s">
        <v>915</v>
      </c>
      <c r="V167" s="2" t="s">
        <v>317</v>
      </c>
      <c r="W167" s="2">
        <v>1000</v>
      </c>
    </row>
    <row r="168" spans="1:23">
      <c r="A168" s="2" t="s">
        <v>1407</v>
      </c>
      <c r="B168" s="2">
        <v>2012</v>
      </c>
      <c r="C168" s="2">
        <v>12</v>
      </c>
      <c r="D168" s="2">
        <v>135638265</v>
      </c>
      <c r="E168" s="2">
        <v>5471000</v>
      </c>
      <c r="F168" s="2">
        <v>310</v>
      </c>
      <c r="G168" s="2">
        <v>0</v>
      </c>
      <c r="H168" s="2">
        <v>515220</v>
      </c>
      <c r="I168" s="2" t="s">
        <v>106</v>
      </c>
      <c r="J168" s="69">
        <v>5813756.4800000004</v>
      </c>
      <c r="K168" s="2" t="s">
        <v>917</v>
      </c>
      <c r="L168" s="2">
        <v>122122195</v>
      </c>
      <c r="Q168" s="2">
        <v>13879</v>
      </c>
      <c r="R168" s="2">
        <v>13879</v>
      </c>
      <c r="S168" s="2" t="s">
        <v>914</v>
      </c>
      <c r="T168" s="2">
        <v>1419</v>
      </c>
      <c r="U168" s="2" t="s">
        <v>915</v>
      </c>
      <c r="V168" s="2" t="s">
        <v>317</v>
      </c>
      <c r="W168" s="2">
        <v>1000</v>
      </c>
    </row>
    <row r="169" spans="1:23">
      <c r="A169" s="2" t="s">
        <v>1407</v>
      </c>
      <c r="B169" s="2">
        <v>2012</v>
      </c>
      <c r="C169" s="2">
        <v>12</v>
      </c>
      <c r="D169" s="2">
        <v>135638265</v>
      </c>
      <c r="E169" s="2">
        <v>5471000</v>
      </c>
      <c r="F169" s="2">
        <v>310</v>
      </c>
      <c r="G169" s="2">
        <v>0</v>
      </c>
      <c r="H169" s="2">
        <v>515220</v>
      </c>
      <c r="I169" s="2" t="s">
        <v>106</v>
      </c>
      <c r="J169" s="69">
        <v>-6468.22</v>
      </c>
      <c r="K169" s="2" t="s">
        <v>918</v>
      </c>
      <c r="L169" s="2">
        <v>122122195</v>
      </c>
      <c r="Q169" s="2">
        <v>13879</v>
      </c>
      <c r="R169" s="2">
        <v>13879</v>
      </c>
      <c r="S169" s="2" t="s">
        <v>914</v>
      </c>
      <c r="T169" s="2">
        <v>1419</v>
      </c>
      <c r="U169" s="2" t="s">
        <v>915</v>
      </c>
      <c r="V169" s="2" t="s">
        <v>317</v>
      </c>
      <c r="W169" s="2">
        <v>1000</v>
      </c>
    </row>
    <row r="170" spans="1:23">
      <c r="A170" s="2" t="s">
        <v>1407</v>
      </c>
      <c r="B170" s="2">
        <v>2013</v>
      </c>
      <c r="C170" s="2">
        <v>1</v>
      </c>
      <c r="D170" s="2">
        <v>136472985</v>
      </c>
      <c r="E170" s="2">
        <v>5471000</v>
      </c>
      <c r="F170" s="2">
        <v>475</v>
      </c>
      <c r="G170" s="2">
        <v>0</v>
      </c>
      <c r="H170" s="2">
        <v>515200</v>
      </c>
      <c r="I170" s="2" t="s">
        <v>104</v>
      </c>
      <c r="J170" s="2">
        <v>-58.63</v>
      </c>
      <c r="K170" s="2" t="s">
        <v>845</v>
      </c>
      <c r="L170" s="2">
        <v>122389834</v>
      </c>
      <c r="Q170" s="2">
        <v>10604</v>
      </c>
      <c r="R170" s="357">
        <v>10604</v>
      </c>
      <c r="S170" s="2" t="s">
        <v>220</v>
      </c>
      <c r="T170" s="2">
        <v>1204</v>
      </c>
      <c r="U170" s="2" t="s">
        <v>835</v>
      </c>
      <c r="V170" s="2" t="s">
        <v>317</v>
      </c>
      <c r="W170" s="2">
        <v>1000</v>
      </c>
    </row>
    <row r="171" spans="1:23">
      <c r="A171" s="2" t="s">
        <v>1407</v>
      </c>
      <c r="B171" s="2">
        <v>2013</v>
      </c>
      <c r="C171" s="2">
        <v>1</v>
      </c>
      <c r="D171" s="2">
        <v>136472985</v>
      </c>
      <c r="E171" s="2">
        <v>5471000</v>
      </c>
      <c r="F171" s="2">
        <v>475</v>
      </c>
      <c r="G171" s="2">
        <v>0</v>
      </c>
      <c r="H171" s="2">
        <v>505917</v>
      </c>
      <c r="I171" s="2" t="s">
        <v>846</v>
      </c>
      <c r="J171" s="2">
        <v>58.63</v>
      </c>
      <c r="K171" s="2" t="s">
        <v>845</v>
      </c>
      <c r="L171" s="2">
        <v>122389834</v>
      </c>
      <c r="Q171" s="2">
        <v>10604</v>
      </c>
      <c r="R171" s="357">
        <v>10604</v>
      </c>
      <c r="S171" s="2" t="s">
        <v>220</v>
      </c>
      <c r="T171" s="2">
        <v>1204</v>
      </c>
      <c r="U171" s="2" t="s">
        <v>835</v>
      </c>
      <c r="V171" s="2" t="s">
        <v>317</v>
      </c>
      <c r="W171" s="2">
        <v>1000</v>
      </c>
    </row>
    <row r="172" spans="1:23">
      <c r="A172" s="2" t="s">
        <v>1407</v>
      </c>
      <c r="B172" s="2">
        <v>2013</v>
      </c>
      <c r="C172" s="2">
        <v>1</v>
      </c>
      <c r="D172" s="2">
        <v>136697163</v>
      </c>
      <c r="E172" s="2">
        <v>5471000</v>
      </c>
      <c r="F172" s="2">
        <v>475</v>
      </c>
      <c r="G172" s="2">
        <v>0</v>
      </c>
      <c r="H172" s="2">
        <v>515200</v>
      </c>
      <c r="I172" s="2" t="s">
        <v>104</v>
      </c>
      <c r="J172" s="2">
        <v>-106.05</v>
      </c>
      <c r="K172" s="2" t="s">
        <v>848</v>
      </c>
      <c r="L172" s="2">
        <v>122423820</v>
      </c>
      <c r="Q172" s="2">
        <v>10604</v>
      </c>
      <c r="R172" s="357">
        <v>10604</v>
      </c>
      <c r="S172" s="2" t="s">
        <v>220</v>
      </c>
      <c r="T172" s="2">
        <v>1204</v>
      </c>
      <c r="U172" s="2" t="s">
        <v>835</v>
      </c>
      <c r="V172" s="2" t="s">
        <v>317</v>
      </c>
      <c r="W172" s="2">
        <v>1000</v>
      </c>
    </row>
    <row r="173" spans="1:23">
      <c r="A173" s="2" t="s">
        <v>1407</v>
      </c>
      <c r="B173" s="2">
        <v>2013</v>
      </c>
      <c r="C173" s="2">
        <v>1</v>
      </c>
      <c r="D173" s="2">
        <v>136697163</v>
      </c>
      <c r="E173" s="2">
        <v>5471000</v>
      </c>
      <c r="F173" s="2">
        <v>475</v>
      </c>
      <c r="G173" s="2">
        <v>0</v>
      </c>
      <c r="H173" s="2">
        <v>515200</v>
      </c>
      <c r="I173" s="2" t="s">
        <v>104</v>
      </c>
      <c r="J173" s="2">
        <v>-4.4800000000000004</v>
      </c>
      <c r="K173" s="2" t="s">
        <v>849</v>
      </c>
      <c r="L173" s="2">
        <v>122423820</v>
      </c>
      <c r="Q173" s="2">
        <v>10604</v>
      </c>
      <c r="R173" s="357">
        <v>10604</v>
      </c>
      <c r="S173" s="2" t="s">
        <v>220</v>
      </c>
      <c r="T173" s="2">
        <v>1204</v>
      </c>
      <c r="U173" s="2" t="s">
        <v>835</v>
      </c>
      <c r="V173" s="2" t="s">
        <v>317</v>
      </c>
      <c r="W173" s="2">
        <v>1000</v>
      </c>
    </row>
    <row r="174" spans="1:23">
      <c r="A174" s="2" t="s">
        <v>1407</v>
      </c>
      <c r="B174" s="2">
        <v>2013</v>
      </c>
      <c r="C174" s="2">
        <v>1</v>
      </c>
      <c r="D174" s="2">
        <v>136697171</v>
      </c>
      <c r="E174" s="2">
        <v>5471000</v>
      </c>
      <c r="F174" s="2">
        <v>475</v>
      </c>
      <c r="G174" s="2">
        <v>0</v>
      </c>
      <c r="H174" s="2">
        <v>515220</v>
      </c>
      <c r="I174" s="2" t="s">
        <v>106</v>
      </c>
      <c r="J174" s="2">
        <v>-143.32</v>
      </c>
      <c r="K174" s="2" t="s">
        <v>838</v>
      </c>
      <c r="L174" s="2">
        <v>122418607</v>
      </c>
      <c r="Q174" s="2">
        <v>10604</v>
      </c>
      <c r="R174" s="357">
        <v>10604</v>
      </c>
      <c r="S174" s="2" t="s">
        <v>220</v>
      </c>
      <c r="T174" s="2">
        <v>1204</v>
      </c>
      <c r="U174" s="2" t="s">
        <v>835</v>
      </c>
      <c r="V174" s="2" t="s">
        <v>317</v>
      </c>
      <c r="W174" s="2">
        <v>1000</v>
      </c>
    </row>
    <row r="175" spans="1:23">
      <c r="A175" s="2" t="s">
        <v>1407</v>
      </c>
      <c r="B175" s="2">
        <v>2013</v>
      </c>
      <c r="C175" s="2">
        <v>1</v>
      </c>
      <c r="D175" s="2">
        <v>136697163</v>
      </c>
      <c r="E175" s="2">
        <v>5471000</v>
      </c>
      <c r="F175" s="2">
        <v>129500</v>
      </c>
      <c r="G175" s="2">
        <v>0</v>
      </c>
      <c r="H175" s="2">
        <v>515200</v>
      </c>
      <c r="I175" s="2" t="s">
        <v>104</v>
      </c>
      <c r="J175" s="358">
        <v>-15262.53</v>
      </c>
      <c r="K175" s="2" t="s">
        <v>859</v>
      </c>
      <c r="L175" s="2">
        <v>122423820</v>
      </c>
      <c r="Q175" s="2">
        <v>10645</v>
      </c>
      <c r="R175" s="357">
        <v>10645</v>
      </c>
      <c r="S175" s="2" t="s">
        <v>853</v>
      </c>
      <c r="T175" s="2">
        <v>1104</v>
      </c>
      <c r="U175" s="2" t="s">
        <v>853</v>
      </c>
      <c r="V175" s="2" t="s">
        <v>317</v>
      </c>
      <c r="W175" s="2">
        <v>1000</v>
      </c>
    </row>
    <row r="176" spans="1:23">
      <c r="A176" s="2" t="s">
        <v>1407</v>
      </c>
      <c r="B176" s="2">
        <v>2013</v>
      </c>
      <c r="C176" s="2">
        <v>1</v>
      </c>
      <c r="D176" s="2">
        <v>136697163</v>
      </c>
      <c r="E176" s="2">
        <v>5471000</v>
      </c>
      <c r="F176" s="2">
        <v>129500</v>
      </c>
      <c r="G176" s="2">
        <v>0</v>
      </c>
      <c r="H176" s="2">
        <v>515200</v>
      </c>
      <c r="I176" s="2" t="s">
        <v>104</v>
      </c>
      <c r="J176" s="358">
        <v>3275689.99</v>
      </c>
      <c r="K176" s="2" t="s">
        <v>858</v>
      </c>
      <c r="L176" s="2">
        <v>122423820</v>
      </c>
      <c r="Q176" s="2">
        <v>10645</v>
      </c>
      <c r="R176" s="357">
        <v>10645</v>
      </c>
      <c r="S176" s="2" t="s">
        <v>853</v>
      </c>
      <c r="T176" s="2">
        <v>1104</v>
      </c>
      <c r="U176" s="2" t="s">
        <v>853</v>
      </c>
      <c r="V176" s="2" t="s">
        <v>317</v>
      </c>
      <c r="W176" s="2">
        <v>1000</v>
      </c>
    </row>
    <row r="177" spans="1:23">
      <c r="A177" s="2" t="s">
        <v>1407</v>
      </c>
      <c r="B177" s="2">
        <v>2013</v>
      </c>
      <c r="C177" s="2">
        <v>1</v>
      </c>
      <c r="D177" s="2">
        <v>136697171</v>
      </c>
      <c r="E177" s="2">
        <v>5471000</v>
      </c>
      <c r="F177" s="2">
        <v>129500</v>
      </c>
      <c r="G177" s="2">
        <v>0</v>
      </c>
      <c r="H177" s="2">
        <v>515220</v>
      </c>
      <c r="I177" s="2" t="s">
        <v>106</v>
      </c>
      <c r="J177" s="358">
        <v>1379081.5</v>
      </c>
      <c r="K177" s="2" t="s">
        <v>856</v>
      </c>
      <c r="L177" s="2">
        <v>122418607</v>
      </c>
      <c r="Q177" s="2">
        <v>10645</v>
      </c>
      <c r="R177" s="357">
        <v>10645</v>
      </c>
      <c r="S177" s="2" t="s">
        <v>853</v>
      </c>
      <c r="T177" s="2">
        <v>1104</v>
      </c>
      <c r="U177" s="2" t="s">
        <v>853</v>
      </c>
      <c r="V177" s="2" t="s">
        <v>317</v>
      </c>
      <c r="W177" s="2">
        <v>1000</v>
      </c>
    </row>
    <row r="178" spans="1:23">
      <c r="A178" s="2" t="s">
        <v>1407</v>
      </c>
      <c r="B178" s="2">
        <v>2013</v>
      </c>
      <c r="C178" s="2">
        <v>1</v>
      </c>
      <c r="D178" s="2">
        <v>136539057</v>
      </c>
      <c r="E178" s="2">
        <v>5471000</v>
      </c>
      <c r="F178" s="2">
        <v>203300</v>
      </c>
      <c r="G178" s="2">
        <v>0</v>
      </c>
      <c r="H178" s="2">
        <v>515200</v>
      </c>
      <c r="I178" s="2" t="s">
        <v>104</v>
      </c>
      <c r="J178" s="358">
        <v>4945458.72</v>
      </c>
      <c r="L178" s="2">
        <v>122401517</v>
      </c>
      <c r="Q178" s="2">
        <v>12365</v>
      </c>
      <c r="R178" s="357">
        <v>12365</v>
      </c>
      <c r="S178" s="2" t="s">
        <v>862</v>
      </c>
      <c r="T178" s="2">
        <v>1819</v>
      </c>
      <c r="U178" s="2" t="s">
        <v>863</v>
      </c>
      <c r="V178" s="2" t="s">
        <v>317</v>
      </c>
      <c r="W178" s="2">
        <v>1000</v>
      </c>
    </row>
    <row r="179" spans="1:23">
      <c r="A179" s="2" t="s">
        <v>1407</v>
      </c>
      <c r="B179" s="2">
        <v>2013</v>
      </c>
      <c r="C179" s="2">
        <v>1</v>
      </c>
      <c r="D179" s="2">
        <v>136539057</v>
      </c>
      <c r="E179" s="2">
        <v>5471000</v>
      </c>
      <c r="F179" s="2">
        <v>203300</v>
      </c>
      <c r="G179" s="2">
        <v>0</v>
      </c>
      <c r="H179" s="2">
        <v>515201</v>
      </c>
      <c r="I179" s="2" t="s">
        <v>223</v>
      </c>
      <c r="J179" s="358">
        <v>58675.23</v>
      </c>
      <c r="L179" s="2">
        <v>122401517</v>
      </c>
      <c r="Q179" s="2">
        <v>12365</v>
      </c>
      <c r="R179" s="357">
        <v>12365</v>
      </c>
      <c r="S179" s="2" t="s">
        <v>862</v>
      </c>
      <c r="T179" s="2">
        <v>1819</v>
      </c>
      <c r="U179" s="2" t="s">
        <v>863</v>
      </c>
      <c r="V179" s="2" t="s">
        <v>317</v>
      </c>
      <c r="W179" s="2">
        <v>1000</v>
      </c>
    </row>
    <row r="180" spans="1:23">
      <c r="A180" s="2" t="s">
        <v>1407</v>
      </c>
      <c r="B180" s="2">
        <v>2013</v>
      </c>
      <c r="C180" s="2">
        <v>1</v>
      </c>
      <c r="D180" s="2">
        <v>136543158</v>
      </c>
      <c r="E180" s="2">
        <v>5471000</v>
      </c>
      <c r="F180" s="2">
        <v>203300</v>
      </c>
      <c r="G180" s="2">
        <v>0</v>
      </c>
      <c r="H180" s="2">
        <v>515200</v>
      </c>
      <c r="I180" s="2" t="s">
        <v>104</v>
      </c>
      <c r="J180" s="358">
        <v>-4939603.18</v>
      </c>
      <c r="K180" s="2" t="s">
        <v>871</v>
      </c>
      <c r="L180" s="2">
        <v>122401076</v>
      </c>
      <c r="Q180" s="2">
        <v>12365</v>
      </c>
      <c r="R180" s="357">
        <v>12365</v>
      </c>
      <c r="S180" s="2" t="s">
        <v>862</v>
      </c>
      <c r="T180" s="2">
        <v>1819</v>
      </c>
      <c r="U180" s="2" t="s">
        <v>863</v>
      </c>
      <c r="V180" s="2" t="s">
        <v>317</v>
      </c>
      <c r="W180" s="2">
        <v>1000</v>
      </c>
    </row>
    <row r="181" spans="1:23">
      <c r="A181" s="2" t="s">
        <v>1407</v>
      </c>
      <c r="B181" s="2">
        <v>2013</v>
      </c>
      <c r="C181" s="2">
        <v>1</v>
      </c>
      <c r="D181" s="2">
        <v>136543158</v>
      </c>
      <c r="E181" s="2">
        <v>5471000</v>
      </c>
      <c r="F181" s="2">
        <v>203300</v>
      </c>
      <c r="G181" s="2">
        <v>0</v>
      </c>
      <c r="H181" s="2">
        <v>515201</v>
      </c>
      <c r="I181" s="2" t="s">
        <v>223</v>
      </c>
      <c r="J181" s="358">
        <v>-58675.23</v>
      </c>
      <c r="K181" s="2" t="s">
        <v>866</v>
      </c>
      <c r="L181" s="2">
        <v>122401076</v>
      </c>
      <c r="Q181" s="2">
        <v>12365</v>
      </c>
      <c r="R181" s="357">
        <v>12365</v>
      </c>
      <c r="S181" s="2" t="s">
        <v>862</v>
      </c>
      <c r="T181" s="2">
        <v>1819</v>
      </c>
      <c r="U181" s="2" t="s">
        <v>863</v>
      </c>
      <c r="V181" s="2" t="s">
        <v>317</v>
      </c>
      <c r="W181" s="2">
        <v>1000</v>
      </c>
    </row>
    <row r="182" spans="1:23">
      <c r="A182" s="2" t="s">
        <v>1407</v>
      </c>
      <c r="B182" s="2">
        <v>2013</v>
      </c>
      <c r="C182" s="2">
        <v>1</v>
      </c>
      <c r="D182" s="2">
        <v>136543160</v>
      </c>
      <c r="E182" s="2">
        <v>5471000</v>
      </c>
      <c r="F182" s="2">
        <v>203300</v>
      </c>
      <c r="G182" s="2">
        <v>0</v>
      </c>
      <c r="H182" s="2">
        <v>515200</v>
      </c>
      <c r="I182" s="2" t="s">
        <v>104</v>
      </c>
      <c r="J182" s="358">
        <v>-5794.12</v>
      </c>
      <c r="K182" s="2" t="s">
        <v>1181</v>
      </c>
      <c r="L182" s="2">
        <v>122401077</v>
      </c>
      <c r="Q182" s="2">
        <v>12365</v>
      </c>
      <c r="R182" s="357">
        <v>12365</v>
      </c>
      <c r="S182" s="2" t="s">
        <v>862</v>
      </c>
      <c r="T182" s="2">
        <v>1819</v>
      </c>
      <c r="U182" s="2" t="s">
        <v>863</v>
      </c>
      <c r="V182" s="2" t="s">
        <v>317</v>
      </c>
      <c r="W182" s="2">
        <v>1000</v>
      </c>
    </row>
    <row r="183" spans="1:23">
      <c r="A183" s="2" t="s">
        <v>1407</v>
      </c>
      <c r="B183" s="2">
        <v>2013</v>
      </c>
      <c r="C183" s="2">
        <v>1</v>
      </c>
      <c r="D183" s="2">
        <v>136696354</v>
      </c>
      <c r="E183" s="2">
        <v>5471000</v>
      </c>
      <c r="F183" s="2">
        <v>203300</v>
      </c>
      <c r="G183" s="2">
        <v>0</v>
      </c>
      <c r="H183" s="2">
        <v>515200</v>
      </c>
      <c r="I183" s="2" t="s">
        <v>104</v>
      </c>
      <c r="J183" s="358">
        <v>2982439.79</v>
      </c>
      <c r="K183" s="2" t="s">
        <v>871</v>
      </c>
      <c r="L183" s="2">
        <v>122418411</v>
      </c>
      <c r="Q183" s="2">
        <v>12365</v>
      </c>
      <c r="R183" s="357">
        <v>12365</v>
      </c>
      <c r="S183" s="2" t="s">
        <v>862</v>
      </c>
      <c r="T183" s="2">
        <v>1819</v>
      </c>
      <c r="U183" s="2" t="s">
        <v>863</v>
      </c>
      <c r="V183" s="2" t="s">
        <v>317</v>
      </c>
      <c r="W183" s="2">
        <v>1000</v>
      </c>
    </row>
    <row r="184" spans="1:23">
      <c r="A184" s="2" t="s">
        <v>1407</v>
      </c>
      <c r="B184" s="2">
        <v>2013</v>
      </c>
      <c r="C184" s="2">
        <v>1</v>
      </c>
      <c r="D184" s="2">
        <v>136696354</v>
      </c>
      <c r="E184" s="2">
        <v>5471000</v>
      </c>
      <c r="F184" s="2">
        <v>203300</v>
      </c>
      <c r="G184" s="2">
        <v>0</v>
      </c>
      <c r="H184" s="2">
        <v>515201</v>
      </c>
      <c r="I184" s="2" t="s">
        <v>223</v>
      </c>
      <c r="J184" s="358">
        <v>58675.23</v>
      </c>
      <c r="K184" s="2" t="s">
        <v>866</v>
      </c>
      <c r="L184" s="2">
        <v>122418411</v>
      </c>
      <c r="Q184" s="2">
        <v>12365</v>
      </c>
      <c r="R184" s="357">
        <v>12365</v>
      </c>
      <c r="S184" s="2" t="s">
        <v>862</v>
      </c>
      <c r="T184" s="2">
        <v>1819</v>
      </c>
      <c r="U184" s="2" t="s">
        <v>863</v>
      </c>
      <c r="V184" s="2" t="s">
        <v>317</v>
      </c>
      <c r="W184" s="2">
        <v>1000</v>
      </c>
    </row>
    <row r="185" spans="1:23">
      <c r="A185" s="2" t="s">
        <v>1407</v>
      </c>
      <c r="B185" s="2">
        <v>2013</v>
      </c>
      <c r="C185" s="2">
        <v>1</v>
      </c>
      <c r="D185" s="2">
        <v>136696352</v>
      </c>
      <c r="E185" s="2">
        <v>5471000</v>
      </c>
      <c r="F185" s="2">
        <v>203300</v>
      </c>
      <c r="G185" s="2">
        <v>0</v>
      </c>
      <c r="H185" s="2">
        <v>515220</v>
      </c>
      <c r="I185" s="2" t="s">
        <v>106</v>
      </c>
      <c r="J185" s="358">
        <v>1032300</v>
      </c>
      <c r="K185" s="2" t="s">
        <v>865</v>
      </c>
      <c r="L185" s="2">
        <v>122423636</v>
      </c>
      <c r="Q185" s="2">
        <v>12365</v>
      </c>
      <c r="R185" s="357">
        <v>12365</v>
      </c>
      <c r="S185" s="2" t="s">
        <v>862</v>
      </c>
      <c r="T185" s="2">
        <v>1819</v>
      </c>
      <c r="U185" s="2" t="s">
        <v>863</v>
      </c>
      <c r="V185" s="2" t="s">
        <v>317</v>
      </c>
      <c r="W185" s="2">
        <v>1000</v>
      </c>
    </row>
    <row r="186" spans="1:23">
      <c r="A186" s="2" t="s">
        <v>1407</v>
      </c>
      <c r="B186" s="2">
        <v>2013</v>
      </c>
      <c r="C186" s="2">
        <v>1</v>
      </c>
      <c r="D186" s="2">
        <v>136472985</v>
      </c>
      <c r="E186" s="2">
        <v>5471000</v>
      </c>
      <c r="F186" s="2">
        <v>220</v>
      </c>
      <c r="G186" s="2">
        <v>0</v>
      </c>
      <c r="H186" s="2">
        <v>515200</v>
      </c>
      <c r="I186" s="2" t="s">
        <v>104</v>
      </c>
      <c r="J186" s="358">
        <v>-4153.1000000000004</v>
      </c>
      <c r="K186" s="2" t="s">
        <v>845</v>
      </c>
      <c r="L186" s="2">
        <v>122389834</v>
      </c>
      <c r="Q186" s="2">
        <v>12655</v>
      </c>
      <c r="R186" s="357">
        <v>12655</v>
      </c>
      <c r="S186" s="2" t="s">
        <v>875</v>
      </c>
      <c r="T186" s="2">
        <v>1434</v>
      </c>
      <c r="U186" s="2" t="s">
        <v>876</v>
      </c>
      <c r="V186" s="2" t="s">
        <v>317</v>
      </c>
      <c r="W186" s="2">
        <v>1000</v>
      </c>
    </row>
    <row r="187" spans="1:23">
      <c r="A187" s="2" t="s">
        <v>1407</v>
      </c>
      <c r="B187" s="2">
        <v>2013</v>
      </c>
      <c r="C187" s="2">
        <v>1</v>
      </c>
      <c r="D187" s="2">
        <v>136472985</v>
      </c>
      <c r="E187" s="2">
        <v>5471000</v>
      </c>
      <c r="F187" s="2">
        <v>220</v>
      </c>
      <c r="G187" s="2">
        <v>0</v>
      </c>
      <c r="H187" s="2">
        <v>505917</v>
      </c>
      <c r="I187" s="2" t="s">
        <v>846</v>
      </c>
      <c r="J187" s="358">
        <v>4153.1000000000004</v>
      </c>
      <c r="K187" s="2" t="s">
        <v>845</v>
      </c>
      <c r="L187" s="2">
        <v>122389834</v>
      </c>
      <c r="Q187" s="2">
        <v>12655</v>
      </c>
      <c r="R187" s="357">
        <v>12655</v>
      </c>
      <c r="S187" s="2" t="s">
        <v>875</v>
      </c>
      <c r="T187" s="2">
        <v>1434</v>
      </c>
      <c r="U187" s="2" t="s">
        <v>876</v>
      </c>
      <c r="V187" s="2" t="s">
        <v>317</v>
      </c>
      <c r="W187" s="2">
        <v>1000</v>
      </c>
    </row>
    <row r="188" spans="1:23">
      <c r="A188" s="2" t="s">
        <v>1407</v>
      </c>
      <c r="B188" s="2">
        <v>2013</v>
      </c>
      <c r="C188" s="2">
        <v>1</v>
      </c>
      <c r="D188" s="2">
        <v>136697163</v>
      </c>
      <c r="E188" s="2">
        <v>5471000</v>
      </c>
      <c r="F188" s="2">
        <v>220</v>
      </c>
      <c r="G188" s="2">
        <v>0</v>
      </c>
      <c r="H188" s="2">
        <v>515200</v>
      </c>
      <c r="I188" s="2" t="s">
        <v>104</v>
      </c>
      <c r="J188" s="358">
        <v>5847142.0499999998</v>
      </c>
      <c r="K188" s="2" t="s">
        <v>881</v>
      </c>
      <c r="L188" s="2">
        <v>122423820</v>
      </c>
      <c r="Q188" s="2">
        <v>12655</v>
      </c>
      <c r="R188" s="357">
        <v>12655</v>
      </c>
      <c r="S188" s="2" t="s">
        <v>875</v>
      </c>
      <c r="T188" s="2">
        <v>1434</v>
      </c>
      <c r="U188" s="2" t="s">
        <v>876</v>
      </c>
      <c r="V188" s="2" t="s">
        <v>317</v>
      </c>
      <c r="W188" s="2">
        <v>1000</v>
      </c>
    </row>
    <row r="189" spans="1:23">
      <c r="A189" s="2" t="s">
        <v>1407</v>
      </c>
      <c r="B189" s="2">
        <v>2013</v>
      </c>
      <c r="C189" s="2">
        <v>1</v>
      </c>
      <c r="D189" s="2">
        <v>136697163</v>
      </c>
      <c r="E189" s="2">
        <v>5471000</v>
      </c>
      <c r="F189" s="2">
        <v>220</v>
      </c>
      <c r="G189" s="2">
        <v>0</v>
      </c>
      <c r="H189" s="2">
        <v>515201</v>
      </c>
      <c r="I189" s="2" t="s">
        <v>223</v>
      </c>
      <c r="J189" s="358">
        <v>169246.94</v>
      </c>
      <c r="K189" s="2" t="s">
        <v>882</v>
      </c>
      <c r="L189" s="2">
        <v>122423820</v>
      </c>
      <c r="Q189" s="2">
        <v>12655</v>
      </c>
      <c r="R189" s="357">
        <v>12655</v>
      </c>
      <c r="S189" s="2" t="s">
        <v>875</v>
      </c>
      <c r="T189" s="2">
        <v>1434</v>
      </c>
      <c r="U189" s="2" t="s">
        <v>876</v>
      </c>
      <c r="V189" s="2" t="s">
        <v>317</v>
      </c>
      <c r="W189" s="2">
        <v>1000</v>
      </c>
    </row>
    <row r="190" spans="1:23">
      <c r="A190" s="2" t="s">
        <v>1407</v>
      </c>
      <c r="B190" s="2">
        <v>2013</v>
      </c>
      <c r="C190" s="2">
        <v>1</v>
      </c>
      <c r="D190" s="2">
        <v>136697163</v>
      </c>
      <c r="E190" s="2">
        <v>5471000</v>
      </c>
      <c r="F190" s="2">
        <v>220</v>
      </c>
      <c r="G190" s="2">
        <v>0</v>
      </c>
      <c r="H190" s="2">
        <v>515200</v>
      </c>
      <c r="I190" s="2" t="s">
        <v>104</v>
      </c>
      <c r="J190" s="358">
        <v>-6902.49</v>
      </c>
      <c r="K190" s="2" t="s">
        <v>885</v>
      </c>
      <c r="L190" s="2">
        <v>122423820</v>
      </c>
      <c r="Q190" s="2">
        <v>12655</v>
      </c>
      <c r="R190" s="357">
        <v>12655</v>
      </c>
      <c r="S190" s="2" t="s">
        <v>875</v>
      </c>
      <c r="T190" s="2">
        <v>1434</v>
      </c>
      <c r="U190" s="2" t="s">
        <v>876</v>
      </c>
      <c r="V190" s="2" t="s">
        <v>317</v>
      </c>
      <c r="W190" s="2">
        <v>1000</v>
      </c>
    </row>
    <row r="191" spans="1:23">
      <c r="A191" s="2" t="s">
        <v>1407</v>
      </c>
      <c r="B191" s="2">
        <v>2013</v>
      </c>
      <c r="C191" s="2">
        <v>1</v>
      </c>
      <c r="D191" s="2">
        <v>136697171</v>
      </c>
      <c r="E191" s="2">
        <v>5471000</v>
      </c>
      <c r="F191" s="2">
        <v>220</v>
      </c>
      <c r="G191" s="2">
        <v>0</v>
      </c>
      <c r="H191" s="2">
        <v>515220</v>
      </c>
      <c r="I191" s="2" t="s">
        <v>106</v>
      </c>
      <c r="J191" s="358">
        <v>6715159.3099999996</v>
      </c>
      <c r="K191" s="2" t="s">
        <v>878</v>
      </c>
      <c r="L191" s="2">
        <v>122418607</v>
      </c>
      <c r="Q191" s="2">
        <v>12655</v>
      </c>
      <c r="R191" s="357">
        <v>12655</v>
      </c>
      <c r="S191" s="2" t="s">
        <v>875</v>
      </c>
      <c r="T191" s="2">
        <v>1434</v>
      </c>
      <c r="U191" s="2" t="s">
        <v>876</v>
      </c>
      <c r="V191" s="2" t="s">
        <v>317</v>
      </c>
      <c r="W191" s="2">
        <v>1000</v>
      </c>
    </row>
    <row r="192" spans="1:23">
      <c r="A192" s="2" t="s">
        <v>1407</v>
      </c>
      <c r="B192" s="2">
        <v>2013</v>
      </c>
      <c r="C192" s="2">
        <v>1</v>
      </c>
      <c r="D192" s="2">
        <v>136697171</v>
      </c>
      <c r="E192" s="2">
        <v>5471000</v>
      </c>
      <c r="F192" s="2">
        <v>220</v>
      </c>
      <c r="G192" s="2">
        <v>0</v>
      </c>
      <c r="H192" s="2">
        <v>515220</v>
      </c>
      <c r="I192" s="2" t="s">
        <v>106</v>
      </c>
      <c r="J192" s="358">
        <v>-2246.2399999999998</v>
      </c>
      <c r="K192" s="2" t="s">
        <v>879</v>
      </c>
      <c r="L192" s="2">
        <v>122418607</v>
      </c>
      <c r="Q192" s="2">
        <v>12655</v>
      </c>
      <c r="R192" s="357">
        <v>12655</v>
      </c>
      <c r="S192" s="2" t="s">
        <v>875</v>
      </c>
      <c r="T192" s="2">
        <v>1434</v>
      </c>
      <c r="U192" s="2" t="s">
        <v>876</v>
      </c>
      <c r="V192" s="2" t="s">
        <v>317</v>
      </c>
      <c r="W192" s="2">
        <v>1000</v>
      </c>
    </row>
    <row r="193" spans="1:23">
      <c r="A193" s="2" t="s">
        <v>1407</v>
      </c>
      <c r="B193" s="2">
        <v>2013</v>
      </c>
      <c r="C193" s="2">
        <v>1</v>
      </c>
      <c r="D193" s="2">
        <v>136699135</v>
      </c>
      <c r="E193" s="2">
        <v>5471000</v>
      </c>
      <c r="F193" s="2">
        <v>220</v>
      </c>
      <c r="G193" s="2">
        <v>0</v>
      </c>
      <c r="H193" s="2">
        <v>505917</v>
      </c>
      <c r="I193" s="2" t="s">
        <v>846</v>
      </c>
      <c r="J193" s="358">
        <v>265837.12</v>
      </c>
      <c r="K193" s="2" t="s">
        <v>845</v>
      </c>
      <c r="L193" s="2">
        <v>122423840</v>
      </c>
      <c r="Q193" s="2">
        <v>12655</v>
      </c>
      <c r="R193" s="357">
        <v>12655</v>
      </c>
      <c r="S193" s="2" t="s">
        <v>875</v>
      </c>
      <c r="T193" s="2">
        <v>1434</v>
      </c>
      <c r="U193" s="2" t="s">
        <v>876</v>
      </c>
      <c r="V193" s="2" t="s">
        <v>317</v>
      </c>
      <c r="W193" s="2">
        <v>1000</v>
      </c>
    </row>
    <row r="194" spans="1:23">
      <c r="A194" s="2" t="s">
        <v>1407</v>
      </c>
      <c r="B194" s="2">
        <v>2013</v>
      </c>
      <c r="C194" s="2">
        <v>1</v>
      </c>
      <c r="D194" s="2">
        <v>136699135</v>
      </c>
      <c r="E194" s="2">
        <v>5471000</v>
      </c>
      <c r="F194" s="2">
        <v>220</v>
      </c>
      <c r="G194" s="2">
        <v>0</v>
      </c>
      <c r="H194" s="2">
        <v>515200</v>
      </c>
      <c r="I194" s="2" t="s">
        <v>104</v>
      </c>
      <c r="J194" s="358">
        <v>-265837.12</v>
      </c>
      <c r="K194" s="2" t="s">
        <v>845</v>
      </c>
      <c r="L194" s="2">
        <v>122423840</v>
      </c>
      <c r="Q194" s="2">
        <v>12655</v>
      </c>
      <c r="R194" s="357">
        <v>12655</v>
      </c>
      <c r="S194" s="2" t="s">
        <v>875</v>
      </c>
      <c r="T194" s="2">
        <v>1434</v>
      </c>
      <c r="U194" s="2" t="s">
        <v>876</v>
      </c>
      <c r="V194" s="2" t="s">
        <v>317</v>
      </c>
      <c r="W194" s="2">
        <v>1000</v>
      </c>
    </row>
    <row r="195" spans="1:23">
      <c r="A195" s="2" t="s">
        <v>1407</v>
      </c>
      <c r="B195" s="2">
        <v>2013</v>
      </c>
      <c r="C195" s="2">
        <v>1</v>
      </c>
      <c r="D195" s="2">
        <v>136472985</v>
      </c>
      <c r="E195" s="2">
        <v>5471000</v>
      </c>
      <c r="F195" s="2">
        <v>265</v>
      </c>
      <c r="G195" s="2">
        <v>0</v>
      </c>
      <c r="H195" s="2">
        <v>515200</v>
      </c>
      <c r="I195" s="2" t="s">
        <v>104</v>
      </c>
      <c r="J195" s="2">
        <v>-6.48</v>
      </c>
      <c r="K195" s="2" t="s">
        <v>845</v>
      </c>
      <c r="L195" s="2">
        <v>122389834</v>
      </c>
      <c r="Q195" s="2">
        <v>13266</v>
      </c>
      <c r="R195" s="357">
        <v>13266</v>
      </c>
      <c r="S195" s="2" t="s">
        <v>887</v>
      </c>
      <c r="T195" s="2">
        <v>1518</v>
      </c>
      <c r="U195" s="2" t="s">
        <v>888</v>
      </c>
      <c r="V195" s="2" t="s">
        <v>317</v>
      </c>
      <c r="W195" s="2">
        <v>1000</v>
      </c>
    </row>
    <row r="196" spans="1:23">
      <c r="A196" s="2" t="s">
        <v>1407</v>
      </c>
      <c r="B196" s="2">
        <v>2013</v>
      </c>
      <c r="C196" s="2">
        <v>1</v>
      </c>
      <c r="D196" s="2">
        <v>136472985</v>
      </c>
      <c r="E196" s="2">
        <v>5471000</v>
      </c>
      <c r="F196" s="2">
        <v>265</v>
      </c>
      <c r="G196" s="2">
        <v>0</v>
      </c>
      <c r="H196" s="2">
        <v>505917</v>
      </c>
      <c r="I196" s="2" t="s">
        <v>846</v>
      </c>
      <c r="J196" s="2">
        <v>6.48</v>
      </c>
      <c r="K196" s="2" t="s">
        <v>845</v>
      </c>
      <c r="L196" s="2">
        <v>122389834</v>
      </c>
      <c r="Q196" s="2">
        <v>13266</v>
      </c>
      <c r="R196" s="357">
        <v>13266</v>
      </c>
      <c r="S196" s="2" t="s">
        <v>887</v>
      </c>
      <c r="T196" s="2">
        <v>1518</v>
      </c>
      <c r="U196" s="2" t="s">
        <v>888</v>
      </c>
      <c r="V196" s="2" t="s">
        <v>317</v>
      </c>
      <c r="W196" s="2">
        <v>1000</v>
      </c>
    </row>
    <row r="197" spans="1:23">
      <c r="A197" s="2" t="s">
        <v>1407</v>
      </c>
      <c r="B197" s="2">
        <v>2013</v>
      </c>
      <c r="C197" s="2">
        <v>1</v>
      </c>
      <c r="D197" s="2">
        <v>136697163</v>
      </c>
      <c r="E197" s="2">
        <v>5471000</v>
      </c>
      <c r="F197" s="2">
        <v>265</v>
      </c>
      <c r="G197" s="2">
        <v>0</v>
      </c>
      <c r="H197" s="2">
        <v>515200</v>
      </c>
      <c r="I197" s="2" t="s">
        <v>104</v>
      </c>
      <c r="J197" s="358">
        <v>35893.089999999997</v>
      </c>
      <c r="K197" s="2" t="s">
        <v>892</v>
      </c>
      <c r="L197" s="2">
        <v>122423820</v>
      </c>
      <c r="Q197" s="2">
        <v>13266</v>
      </c>
      <c r="R197" s="357">
        <v>13266</v>
      </c>
      <c r="S197" s="2" t="s">
        <v>887</v>
      </c>
      <c r="T197" s="2">
        <v>1518</v>
      </c>
      <c r="U197" s="2" t="s">
        <v>888</v>
      </c>
      <c r="V197" s="2" t="s">
        <v>317</v>
      </c>
      <c r="W197" s="2">
        <v>1000</v>
      </c>
    </row>
    <row r="198" spans="1:23">
      <c r="A198" s="2" t="s">
        <v>1407</v>
      </c>
      <c r="B198" s="2">
        <v>2013</v>
      </c>
      <c r="C198" s="2">
        <v>1</v>
      </c>
      <c r="D198" s="2">
        <v>136697163</v>
      </c>
      <c r="E198" s="2">
        <v>5471000</v>
      </c>
      <c r="F198" s="2">
        <v>265</v>
      </c>
      <c r="G198" s="2">
        <v>0</v>
      </c>
      <c r="H198" s="2">
        <v>515200</v>
      </c>
      <c r="I198" s="2" t="s">
        <v>104</v>
      </c>
      <c r="J198" s="2">
        <v>851.22</v>
      </c>
      <c r="K198" s="2" t="s">
        <v>893</v>
      </c>
      <c r="L198" s="2">
        <v>122423820</v>
      </c>
      <c r="Q198" s="2">
        <v>13266</v>
      </c>
      <c r="R198" s="357">
        <v>13266</v>
      </c>
      <c r="S198" s="2" t="s">
        <v>887</v>
      </c>
      <c r="T198" s="2">
        <v>1518</v>
      </c>
      <c r="U198" s="2" t="s">
        <v>888</v>
      </c>
      <c r="V198" s="2" t="s">
        <v>317</v>
      </c>
      <c r="W198" s="2">
        <v>1000</v>
      </c>
    </row>
    <row r="199" spans="1:23">
      <c r="A199" s="2" t="s">
        <v>1407</v>
      </c>
      <c r="B199" s="2">
        <v>2013</v>
      </c>
      <c r="C199" s="2">
        <v>1</v>
      </c>
      <c r="D199" s="2">
        <v>136697171</v>
      </c>
      <c r="E199" s="2">
        <v>5471000</v>
      </c>
      <c r="F199" s="2">
        <v>265</v>
      </c>
      <c r="G199" s="2">
        <v>0</v>
      </c>
      <c r="H199" s="2">
        <v>515220</v>
      </c>
      <c r="I199" s="2" t="s">
        <v>106</v>
      </c>
      <c r="J199" s="358">
        <v>32607</v>
      </c>
      <c r="K199" s="2" t="s">
        <v>890</v>
      </c>
      <c r="L199" s="2">
        <v>122418607</v>
      </c>
      <c r="Q199" s="2">
        <v>13266</v>
      </c>
      <c r="R199" s="357">
        <v>13266</v>
      </c>
      <c r="S199" s="2" t="s">
        <v>887</v>
      </c>
      <c r="T199" s="2">
        <v>1518</v>
      </c>
      <c r="U199" s="2" t="s">
        <v>888</v>
      </c>
      <c r="V199" s="2" t="s">
        <v>317</v>
      </c>
      <c r="W199" s="2">
        <v>1000</v>
      </c>
    </row>
    <row r="200" spans="1:23">
      <c r="A200" s="2" t="s">
        <v>1407</v>
      </c>
      <c r="B200" s="2">
        <v>2013</v>
      </c>
      <c r="C200" s="2">
        <v>1</v>
      </c>
      <c r="D200" s="2">
        <v>136699135</v>
      </c>
      <c r="E200" s="2">
        <v>5471000</v>
      </c>
      <c r="F200" s="2">
        <v>265</v>
      </c>
      <c r="G200" s="2">
        <v>0</v>
      </c>
      <c r="H200" s="2">
        <v>505917</v>
      </c>
      <c r="I200" s="2" t="s">
        <v>846</v>
      </c>
      <c r="J200" s="2">
        <v>112.71</v>
      </c>
      <c r="K200" s="2" t="s">
        <v>845</v>
      </c>
      <c r="L200" s="2">
        <v>122423840</v>
      </c>
      <c r="Q200" s="2">
        <v>13266</v>
      </c>
      <c r="R200" s="357">
        <v>13266</v>
      </c>
      <c r="S200" s="2" t="s">
        <v>887</v>
      </c>
      <c r="T200" s="2">
        <v>1518</v>
      </c>
      <c r="U200" s="2" t="s">
        <v>888</v>
      </c>
      <c r="V200" s="2" t="s">
        <v>317</v>
      </c>
      <c r="W200" s="2">
        <v>1000</v>
      </c>
    </row>
    <row r="201" spans="1:23">
      <c r="A201" s="2" t="s">
        <v>1407</v>
      </c>
      <c r="B201" s="2">
        <v>2013</v>
      </c>
      <c r="C201" s="2">
        <v>1</v>
      </c>
      <c r="D201" s="2">
        <v>136699135</v>
      </c>
      <c r="E201" s="2">
        <v>5471000</v>
      </c>
      <c r="F201" s="2">
        <v>265</v>
      </c>
      <c r="G201" s="2">
        <v>0</v>
      </c>
      <c r="H201" s="2">
        <v>515200</v>
      </c>
      <c r="I201" s="2" t="s">
        <v>104</v>
      </c>
      <c r="J201" s="2">
        <v>-112.71</v>
      </c>
      <c r="K201" s="2" t="s">
        <v>845</v>
      </c>
      <c r="L201" s="2">
        <v>122423840</v>
      </c>
      <c r="Q201" s="2">
        <v>13266</v>
      </c>
      <c r="R201" s="357">
        <v>13266</v>
      </c>
      <c r="S201" s="2" t="s">
        <v>887</v>
      </c>
      <c r="T201" s="2">
        <v>1518</v>
      </c>
      <c r="U201" s="2" t="s">
        <v>888</v>
      </c>
      <c r="V201" s="2" t="s">
        <v>317</v>
      </c>
      <c r="W201" s="2">
        <v>1000</v>
      </c>
    </row>
    <row r="202" spans="1:23">
      <c r="A202" s="2" t="s">
        <v>1407</v>
      </c>
      <c r="B202" s="2">
        <v>2013</v>
      </c>
      <c r="C202" s="2">
        <v>1</v>
      </c>
      <c r="D202" s="2">
        <v>136472985</v>
      </c>
      <c r="E202" s="2">
        <v>5471000</v>
      </c>
      <c r="F202" s="2">
        <v>266</v>
      </c>
      <c r="G202" s="2">
        <v>0</v>
      </c>
      <c r="H202" s="2">
        <v>515200</v>
      </c>
      <c r="I202" s="2" t="s">
        <v>104</v>
      </c>
      <c r="J202" s="2">
        <v>-6.77</v>
      </c>
      <c r="K202" s="2" t="s">
        <v>845</v>
      </c>
      <c r="L202" s="2">
        <v>122389834</v>
      </c>
      <c r="Q202" s="2">
        <v>13267</v>
      </c>
      <c r="R202" s="357">
        <v>13267</v>
      </c>
      <c r="S202" s="2" t="s">
        <v>894</v>
      </c>
      <c r="T202" s="2">
        <v>1519</v>
      </c>
      <c r="U202" s="2" t="s">
        <v>895</v>
      </c>
      <c r="V202" s="2" t="s">
        <v>317</v>
      </c>
      <c r="W202" s="2">
        <v>1000</v>
      </c>
    </row>
    <row r="203" spans="1:23">
      <c r="A203" s="2" t="s">
        <v>1407</v>
      </c>
      <c r="B203" s="2">
        <v>2013</v>
      </c>
      <c r="C203" s="2">
        <v>1</v>
      </c>
      <c r="D203" s="2">
        <v>136472985</v>
      </c>
      <c r="E203" s="2">
        <v>5471000</v>
      </c>
      <c r="F203" s="2">
        <v>266</v>
      </c>
      <c r="G203" s="2">
        <v>0</v>
      </c>
      <c r="H203" s="2">
        <v>505917</v>
      </c>
      <c r="I203" s="2" t="s">
        <v>846</v>
      </c>
      <c r="J203" s="2">
        <v>6.77</v>
      </c>
      <c r="K203" s="2" t="s">
        <v>845</v>
      </c>
      <c r="L203" s="2">
        <v>122389834</v>
      </c>
      <c r="Q203" s="2">
        <v>13267</v>
      </c>
      <c r="R203" s="357">
        <v>13267</v>
      </c>
      <c r="S203" s="2" t="s">
        <v>894</v>
      </c>
      <c r="T203" s="2">
        <v>1519</v>
      </c>
      <c r="U203" s="2" t="s">
        <v>895</v>
      </c>
      <c r="V203" s="2" t="s">
        <v>317</v>
      </c>
      <c r="W203" s="2">
        <v>1000</v>
      </c>
    </row>
    <row r="204" spans="1:23">
      <c r="A204" s="2" t="s">
        <v>1407</v>
      </c>
      <c r="B204" s="2">
        <v>2013</v>
      </c>
      <c r="C204" s="2">
        <v>1</v>
      </c>
      <c r="D204" s="2">
        <v>136697163</v>
      </c>
      <c r="E204" s="2">
        <v>5471000</v>
      </c>
      <c r="F204" s="2">
        <v>266</v>
      </c>
      <c r="G204" s="2">
        <v>0</v>
      </c>
      <c r="H204" s="2">
        <v>515200</v>
      </c>
      <c r="I204" s="2" t="s">
        <v>104</v>
      </c>
      <c r="J204" s="358">
        <v>41043.1</v>
      </c>
      <c r="K204" s="2" t="s">
        <v>898</v>
      </c>
      <c r="L204" s="2">
        <v>122423820</v>
      </c>
      <c r="Q204" s="2">
        <v>13267</v>
      </c>
      <c r="R204" s="357">
        <v>13267</v>
      </c>
      <c r="S204" s="2" t="s">
        <v>894</v>
      </c>
      <c r="T204" s="2">
        <v>1519</v>
      </c>
      <c r="U204" s="2" t="s">
        <v>895</v>
      </c>
      <c r="V204" s="2" t="s">
        <v>317</v>
      </c>
      <c r="W204" s="2">
        <v>1000</v>
      </c>
    </row>
    <row r="205" spans="1:23">
      <c r="A205" s="2" t="s">
        <v>1407</v>
      </c>
      <c r="B205" s="2">
        <v>2013</v>
      </c>
      <c r="C205" s="2">
        <v>1</v>
      </c>
      <c r="D205" s="2">
        <v>136697163</v>
      </c>
      <c r="E205" s="2">
        <v>5471000</v>
      </c>
      <c r="F205" s="2">
        <v>266</v>
      </c>
      <c r="G205" s="2">
        <v>0</v>
      </c>
      <c r="H205" s="2">
        <v>515200</v>
      </c>
      <c r="I205" s="2" t="s">
        <v>104</v>
      </c>
      <c r="J205" s="2">
        <v>890.43</v>
      </c>
      <c r="K205" s="2" t="s">
        <v>900</v>
      </c>
      <c r="L205" s="2">
        <v>122423820</v>
      </c>
      <c r="Q205" s="2">
        <v>13267</v>
      </c>
      <c r="R205" s="357">
        <v>13267</v>
      </c>
      <c r="S205" s="2" t="s">
        <v>894</v>
      </c>
      <c r="T205" s="2">
        <v>1519</v>
      </c>
      <c r="U205" s="2" t="s">
        <v>895</v>
      </c>
      <c r="V205" s="2" t="s">
        <v>317</v>
      </c>
      <c r="W205" s="2">
        <v>1000</v>
      </c>
    </row>
    <row r="206" spans="1:23">
      <c r="A206" s="2" t="s">
        <v>1407</v>
      </c>
      <c r="B206" s="2">
        <v>2013</v>
      </c>
      <c r="C206" s="2">
        <v>1</v>
      </c>
      <c r="D206" s="2">
        <v>136697171</v>
      </c>
      <c r="E206" s="2">
        <v>5471000</v>
      </c>
      <c r="F206" s="2">
        <v>266</v>
      </c>
      <c r="G206" s="2">
        <v>0</v>
      </c>
      <c r="H206" s="2">
        <v>515220</v>
      </c>
      <c r="I206" s="2" t="s">
        <v>106</v>
      </c>
      <c r="J206" s="358">
        <v>38475.919999999998</v>
      </c>
      <c r="K206" s="2" t="s">
        <v>897</v>
      </c>
      <c r="L206" s="2">
        <v>122418607</v>
      </c>
      <c r="Q206" s="2">
        <v>13267</v>
      </c>
      <c r="R206" s="357">
        <v>13267</v>
      </c>
      <c r="S206" s="2" t="s">
        <v>894</v>
      </c>
      <c r="T206" s="2">
        <v>1519</v>
      </c>
      <c r="U206" s="2" t="s">
        <v>895</v>
      </c>
      <c r="V206" s="2" t="s">
        <v>317</v>
      </c>
      <c r="W206" s="2">
        <v>1000</v>
      </c>
    </row>
    <row r="207" spans="1:23">
      <c r="A207" s="2" t="s">
        <v>1407</v>
      </c>
      <c r="B207" s="2">
        <v>2013</v>
      </c>
      <c r="C207" s="2">
        <v>1</v>
      </c>
      <c r="D207" s="2">
        <v>136699135</v>
      </c>
      <c r="E207" s="2">
        <v>5471000</v>
      </c>
      <c r="F207" s="2">
        <v>266</v>
      </c>
      <c r="G207" s="2">
        <v>0</v>
      </c>
      <c r="H207" s="2">
        <v>505917</v>
      </c>
      <c r="I207" s="2" t="s">
        <v>846</v>
      </c>
      <c r="J207" s="2">
        <v>132.99</v>
      </c>
      <c r="K207" s="2" t="s">
        <v>845</v>
      </c>
      <c r="L207" s="2">
        <v>122423840</v>
      </c>
      <c r="Q207" s="2">
        <v>13267</v>
      </c>
      <c r="R207" s="357">
        <v>13267</v>
      </c>
      <c r="S207" s="2" t="s">
        <v>894</v>
      </c>
      <c r="T207" s="2">
        <v>1519</v>
      </c>
      <c r="U207" s="2" t="s">
        <v>895</v>
      </c>
      <c r="V207" s="2" t="s">
        <v>317</v>
      </c>
      <c r="W207" s="2">
        <v>1000</v>
      </c>
    </row>
    <row r="208" spans="1:23">
      <c r="A208" s="2" t="s">
        <v>1407</v>
      </c>
      <c r="B208" s="2">
        <v>2013</v>
      </c>
      <c r="C208" s="2">
        <v>1</v>
      </c>
      <c r="D208" s="2">
        <v>136699135</v>
      </c>
      <c r="E208" s="2">
        <v>5471000</v>
      </c>
      <c r="F208" s="2">
        <v>266</v>
      </c>
      <c r="G208" s="2">
        <v>0</v>
      </c>
      <c r="H208" s="2">
        <v>515200</v>
      </c>
      <c r="I208" s="2" t="s">
        <v>104</v>
      </c>
      <c r="J208" s="2">
        <v>-132.99</v>
      </c>
      <c r="K208" s="2" t="s">
        <v>845</v>
      </c>
      <c r="L208" s="2">
        <v>122423840</v>
      </c>
      <c r="Q208" s="2">
        <v>13267</v>
      </c>
      <c r="R208" s="357">
        <v>13267</v>
      </c>
      <c r="S208" s="2" t="s">
        <v>894</v>
      </c>
      <c r="T208" s="2">
        <v>1519</v>
      </c>
      <c r="U208" s="2" t="s">
        <v>895</v>
      </c>
      <c r="V208" s="2" t="s">
        <v>317</v>
      </c>
      <c r="W208" s="2">
        <v>1000</v>
      </c>
    </row>
    <row r="209" spans="1:23">
      <c r="A209" s="2" t="s">
        <v>1407</v>
      </c>
      <c r="B209" s="2">
        <v>2013</v>
      </c>
      <c r="C209" s="2">
        <v>1</v>
      </c>
      <c r="D209" s="2">
        <v>136472985</v>
      </c>
      <c r="E209" s="2">
        <v>5471000</v>
      </c>
      <c r="F209" s="2">
        <v>267</v>
      </c>
      <c r="G209" s="2">
        <v>0</v>
      </c>
      <c r="H209" s="2">
        <v>515200</v>
      </c>
      <c r="I209" s="2" t="s">
        <v>104</v>
      </c>
      <c r="J209" s="2">
        <v>-6.52</v>
      </c>
      <c r="K209" s="2" t="s">
        <v>845</v>
      </c>
      <c r="L209" s="2">
        <v>122389834</v>
      </c>
      <c r="Q209" s="2">
        <v>13268</v>
      </c>
      <c r="R209" s="357">
        <v>13268</v>
      </c>
      <c r="S209" s="2" t="s">
        <v>901</v>
      </c>
      <c r="T209" s="2">
        <v>1520</v>
      </c>
      <c r="U209" s="2" t="s">
        <v>902</v>
      </c>
      <c r="V209" s="2" t="s">
        <v>317</v>
      </c>
      <c r="W209" s="2">
        <v>1000</v>
      </c>
    </row>
    <row r="210" spans="1:23">
      <c r="A210" s="2" t="s">
        <v>1407</v>
      </c>
      <c r="B210" s="2">
        <v>2013</v>
      </c>
      <c r="C210" s="2">
        <v>1</v>
      </c>
      <c r="D210" s="2">
        <v>136472985</v>
      </c>
      <c r="E210" s="2">
        <v>5471000</v>
      </c>
      <c r="F210" s="2">
        <v>267</v>
      </c>
      <c r="G210" s="2">
        <v>0</v>
      </c>
      <c r="H210" s="2">
        <v>505917</v>
      </c>
      <c r="I210" s="2" t="s">
        <v>846</v>
      </c>
      <c r="J210" s="2">
        <v>6.52</v>
      </c>
      <c r="K210" s="2" t="s">
        <v>845</v>
      </c>
      <c r="L210" s="2">
        <v>122389834</v>
      </c>
      <c r="Q210" s="2">
        <v>13268</v>
      </c>
      <c r="R210" s="357">
        <v>13268</v>
      </c>
      <c r="S210" s="2" t="s">
        <v>901</v>
      </c>
      <c r="T210" s="2">
        <v>1520</v>
      </c>
      <c r="U210" s="2" t="s">
        <v>902</v>
      </c>
      <c r="V210" s="2" t="s">
        <v>317</v>
      </c>
      <c r="W210" s="2">
        <v>1000</v>
      </c>
    </row>
    <row r="211" spans="1:23">
      <c r="A211" s="2" t="s">
        <v>1407</v>
      </c>
      <c r="B211" s="2">
        <v>2013</v>
      </c>
      <c r="C211" s="2">
        <v>1</v>
      </c>
      <c r="D211" s="2">
        <v>136697163</v>
      </c>
      <c r="E211" s="2">
        <v>5471000</v>
      </c>
      <c r="F211" s="2">
        <v>267</v>
      </c>
      <c r="G211" s="2">
        <v>0</v>
      </c>
      <c r="H211" s="2">
        <v>515200</v>
      </c>
      <c r="I211" s="2" t="s">
        <v>104</v>
      </c>
      <c r="J211" s="358">
        <v>50571.69</v>
      </c>
      <c r="K211" s="2" t="s">
        <v>906</v>
      </c>
      <c r="L211" s="2">
        <v>122423820</v>
      </c>
      <c r="Q211" s="2">
        <v>13268</v>
      </c>
      <c r="R211" s="357">
        <v>13268</v>
      </c>
      <c r="S211" s="2" t="s">
        <v>901</v>
      </c>
      <c r="T211" s="2">
        <v>1520</v>
      </c>
      <c r="U211" s="2" t="s">
        <v>902</v>
      </c>
      <c r="V211" s="2" t="s">
        <v>317</v>
      </c>
      <c r="W211" s="2">
        <v>1000</v>
      </c>
    </row>
    <row r="212" spans="1:23">
      <c r="A212" s="2" t="s">
        <v>1407</v>
      </c>
      <c r="B212" s="2">
        <v>2013</v>
      </c>
      <c r="C212" s="2">
        <v>1</v>
      </c>
      <c r="D212" s="2">
        <v>136697163</v>
      </c>
      <c r="E212" s="2">
        <v>5471000</v>
      </c>
      <c r="F212" s="2">
        <v>267</v>
      </c>
      <c r="G212" s="2">
        <v>0</v>
      </c>
      <c r="H212" s="2">
        <v>515200</v>
      </c>
      <c r="I212" s="2" t="s">
        <v>104</v>
      </c>
      <c r="J212" s="2">
        <v>856.89</v>
      </c>
      <c r="K212" s="2" t="s">
        <v>909</v>
      </c>
      <c r="L212" s="2">
        <v>122423820</v>
      </c>
      <c r="Q212" s="2">
        <v>13268</v>
      </c>
      <c r="R212" s="357">
        <v>13268</v>
      </c>
      <c r="S212" s="2" t="s">
        <v>901</v>
      </c>
      <c r="T212" s="2">
        <v>1520</v>
      </c>
      <c r="U212" s="2" t="s">
        <v>902</v>
      </c>
      <c r="V212" s="2" t="s">
        <v>317</v>
      </c>
      <c r="W212" s="2">
        <v>1000</v>
      </c>
    </row>
    <row r="213" spans="1:23">
      <c r="A213" s="2" t="s">
        <v>1407</v>
      </c>
      <c r="B213" s="2">
        <v>2013</v>
      </c>
      <c r="C213" s="2">
        <v>1</v>
      </c>
      <c r="D213" s="2">
        <v>136697171</v>
      </c>
      <c r="E213" s="2">
        <v>5471000</v>
      </c>
      <c r="F213" s="2">
        <v>267</v>
      </c>
      <c r="G213" s="2">
        <v>0</v>
      </c>
      <c r="H213" s="2">
        <v>515220</v>
      </c>
      <c r="I213" s="2" t="s">
        <v>106</v>
      </c>
      <c r="J213" s="358">
        <v>49334.62</v>
      </c>
      <c r="K213" s="2" t="s">
        <v>904</v>
      </c>
      <c r="L213" s="2">
        <v>122418607</v>
      </c>
      <c r="Q213" s="2">
        <v>13268</v>
      </c>
      <c r="R213" s="357">
        <v>13268</v>
      </c>
      <c r="S213" s="2" t="s">
        <v>901</v>
      </c>
      <c r="T213" s="2">
        <v>1520</v>
      </c>
      <c r="U213" s="2" t="s">
        <v>902</v>
      </c>
      <c r="V213" s="2" t="s">
        <v>317</v>
      </c>
      <c r="W213" s="2">
        <v>1000</v>
      </c>
    </row>
    <row r="214" spans="1:23">
      <c r="A214" s="2" t="s">
        <v>1407</v>
      </c>
      <c r="B214" s="2">
        <v>2013</v>
      </c>
      <c r="C214" s="2">
        <v>1</v>
      </c>
      <c r="D214" s="2">
        <v>136697171</v>
      </c>
      <c r="E214" s="2">
        <v>5471000</v>
      </c>
      <c r="F214" s="2">
        <v>267</v>
      </c>
      <c r="G214" s="2">
        <v>0</v>
      </c>
      <c r="H214" s="2">
        <v>515220</v>
      </c>
      <c r="I214" s="2" t="s">
        <v>106</v>
      </c>
      <c r="J214" s="2">
        <v>-69.92</v>
      </c>
      <c r="K214" s="2" t="s">
        <v>905</v>
      </c>
      <c r="L214" s="2">
        <v>122418607</v>
      </c>
      <c r="Q214" s="2">
        <v>13268</v>
      </c>
      <c r="R214" s="357">
        <v>13268</v>
      </c>
      <c r="S214" s="2" t="s">
        <v>901</v>
      </c>
      <c r="T214" s="2">
        <v>1520</v>
      </c>
      <c r="U214" s="2" t="s">
        <v>902</v>
      </c>
      <c r="V214" s="2" t="s">
        <v>317</v>
      </c>
      <c r="W214" s="2">
        <v>1000</v>
      </c>
    </row>
    <row r="215" spans="1:23">
      <c r="A215" s="2" t="s">
        <v>1407</v>
      </c>
      <c r="B215" s="2">
        <v>2013</v>
      </c>
      <c r="C215" s="2">
        <v>1</v>
      </c>
      <c r="D215" s="2">
        <v>136699135</v>
      </c>
      <c r="E215" s="2">
        <v>5471000</v>
      </c>
      <c r="F215" s="2">
        <v>267</v>
      </c>
      <c r="G215" s="2">
        <v>0</v>
      </c>
      <c r="H215" s="2">
        <v>505917</v>
      </c>
      <c r="I215" s="2" t="s">
        <v>846</v>
      </c>
      <c r="J215" s="2">
        <v>170.53</v>
      </c>
      <c r="K215" s="2" t="s">
        <v>845</v>
      </c>
      <c r="L215" s="2">
        <v>122423840</v>
      </c>
      <c r="Q215" s="2">
        <v>13268</v>
      </c>
      <c r="R215" s="357">
        <v>13268</v>
      </c>
      <c r="S215" s="2" t="s">
        <v>901</v>
      </c>
      <c r="T215" s="2">
        <v>1520</v>
      </c>
      <c r="U215" s="2" t="s">
        <v>902</v>
      </c>
      <c r="V215" s="2" t="s">
        <v>317</v>
      </c>
      <c r="W215" s="2">
        <v>1000</v>
      </c>
    </row>
    <row r="216" spans="1:23">
      <c r="A216" s="2" t="s">
        <v>1407</v>
      </c>
      <c r="B216" s="2">
        <v>2013</v>
      </c>
      <c r="C216" s="2">
        <v>1</v>
      </c>
      <c r="D216" s="2">
        <v>136699135</v>
      </c>
      <c r="E216" s="2">
        <v>5471000</v>
      </c>
      <c r="F216" s="2">
        <v>267</v>
      </c>
      <c r="G216" s="2">
        <v>0</v>
      </c>
      <c r="H216" s="2">
        <v>515200</v>
      </c>
      <c r="I216" s="2" t="s">
        <v>104</v>
      </c>
      <c r="J216" s="2">
        <v>-170.53</v>
      </c>
      <c r="K216" s="2" t="s">
        <v>845</v>
      </c>
      <c r="L216" s="2">
        <v>122423840</v>
      </c>
      <c r="Q216" s="2">
        <v>13268</v>
      </c>
      <c r="R216" s="357">
        <v>13268</v>
      </c>
      <c r="S216" s="2" t="s">
        <v>901</v>
      </c>
      <c r="T216" s="2">
        <v>1520</v>
      </c>
      <c r="U216" s="2" t="s">
        <v>902</v>
      </c>
      <c r="V216" s="2" t="s">
        <v>317</v>
      </c>
      <c r="W216" s="2">
        <v>1000</v>
      </c>
    </row>
    <row r="217" spans="1:23">
      <c r="A217" s="2" t="s">
        <v>1407</v>
      </c>
      <c r="B217" s="2">
        <v>2013</v>
      </c>
      <c r="C217" s="2">
        <v>1</v>
      </c>
      <c r="D217" s="2">
        <v>136661727</v>
      </c>
      <c r="E217" s="2">
        <v>5471000</v>
      </c>
      <c r="F217" s="2">
        <v>220</v>
      </c>
      <c r="G217" s="2">
        <v>0</v>
      </c>
      <c r="H217" s="2">
        <v>515200</v>
      </c>
      <c r="I217" s="2" t="s">
        <v>104</v>
      </c>
      <c r="J217" s="358">
        <v>4461.74</v>
      </c>
      <c r="K217" s="2" t="s">
        <v>1998</v>
      </c>
      <c r="L217" s="2">
        <v>41</v>
      </c>
      <c r="Q217" s="2">
        <v>13578</v>
      </c>
      <c r="R217" s="357">
        <v>13578</v>
      </c>
      <c r="S217" s="2" t="s">
        <v>911</v>
      </c>
      <c r="T217" s="2">
        <v>1434</v>
      </c>
      <c r="U217" s="2" t="s">
        <v>876</v>
      </c>
      <c r="V217" s="2" t="s">
        <v>317</v>
      </c>
      <c r="W217" s="2">
        <v>1000</v>
      </c>
    </row>
    <row r="218" spans="1:23">
      <c r="A218" s="2" t="s">
        <v>1407</v>
      </c>
      <c r="B218" s="2">
        <v>2013</v>
      </c>
      <c r="C218" s="2">
        <v>1</v>
      </c>
      <c r="D218" s="2">
        <v>136697163</v>
      </c>
      <c r="E218" s="2">
        <v>5471000</v>
      </c>
      <c r="F218" s="2">
        <v>310</v>
      </c>
      <c r="G218" s="2">
        <v>0</v>
      </c>
      <c r="H218" s="2">
        <v>515201</v>
      </c>
      <c r="I218" s="2" t="s">
        <v>223</v>
      </c>
      <c r="J218" s="358">
        <v>120876.43</v>
      </c>
      <c r="K218" s="2" t="s">
        <v>919</v>
      </c>
      <c r="L218" s="2">
        <v>122423820</v>
      </c>
      <c r="Q218" s="2">
        <v>13879</v>
      </c>
      <c r="R218" s="357">
        <v>13879</v>
      </c>
      <c r="S218" s="2" t="s">
        <v>914</v>
      </c>
      <c r="T218" s="2">
        <v>1419</v>
      </c>
      <c r="U218" s="2" t="s">
        <v>915</v>
      </c>
      <c r="V218" s="2" t="s">
        <v>317</v>
      </c>
      <c r="W218" s="2">
        <v>1000</v>
      </c>
    </row>
    <row r="219" spans="1:23">
      <c r="A219" s="2" t="s">
        <v>1407</v>
      </c>
      <c r="B219" s="2">
        <v>2013</v>
      </c>
      <c r="C219" s="2">
        <v>1</v>
      </c>
      <c r="D219" s="2">
        <v>136697163</v>
      </c>
      <c r="E219" s="2">
        <v>5471000</v>
      </c>
      <c r="F219" s="2">
        <v>310</v>
      </c>
      <c r="G219" s="2">
        <v>0</v>
      </c>
      <c r="H219" s="2">
        <v>515200</v>
      </c>
      <c r="I219" s="2" t="s">
        <v>104</v>
      </c>
      <c r="J219" s="2">
        <v>-991.65</v>
      </c>
      <c r="K219" s="2" t="s">
        <v>923</v>
      </c>
      <c r="L219" s="2">
        <v>122423820</v>
      </c>
      <c r="Q219" s="2">
        <v>13879</v>
      </c>
      <c r="R219" s="357">
        <v>13879</v>
      </c>
      <c r="S219" s="2" t="s">
        <v>914</v>
      </c>
      <c r="T219" s="2">
        <v>1419</v>
      </c>
      <c r="U219" s="2" t="s">
        <v>915</v>
      </c>
      <c r="V219" s="2" t="s">
        <v>317</v>
      </c>
      <c r="W219" s="2">
        <v>1000</v>
      </c>
    </row>
    <row r="220" spans="1:23">
      <c r="A220" s="2" t="s">
        <v>1407</v>
      </c>
      <c r="B220" s="2">
        <v>2013</v>
      </c>
      <c r="C220" s="2">
        <v>1</v>
      </c>
      <c r="D220" s="2">
        <v>136697163</v>
      </c>
      <c r="E220" s="2">
        <v>5471000</v>
      </c>
      <c r="F220" s="2">
        <v>310</v>
      </c>
      <c r="G220" s="2">
        <v>0</v>
      </c>
      <c r="H220" s="2">
        <v>515200</v>
      </c>
      <c r="I220" s="2" t="s">
        <v>104</v>
      </c>
      <c r="J220" s="358">
        <v>5288115.49</v>
      </c>
      <c r="K220" s="2" t="s">
        <v>921</v>
      </c>
      <c r="L220" s="2">
        <v>122423820</v>
      </c>
      <c r="Q220" s="2">
        <v>13879</v>
      </c>
      <c r="R220" s="357">
        <v>13879</v>
      </c>
      <c r="S220" s="2" t="s">
        <v>914</v>
      </c>
      <c r="T220" s="2">
        <v>1419</v>
      </c>
      <c r="U220" s="2" t="s">
        <v>915</v>
      </c>
      <c r="V220" s="2" t="s">
        <v>317</v>
      </c>
      <c r="W220" s="2">
        <v>1000</v>
      </c>
    </row>
    <row r="221" spans="1:23">
      <c r="A221" s="2" t="s">
        <v>1407</v>
      </c>
      <c r="B221" s="2">
        <v>2013</v>
      </c>
      <c r="C221" s="2">
        <v>1</v>
      </c>
      <c r="D221" s="2">
        <v>136697171</v>
      </c>
      <c r="E221" s="2">
        <v>5471000</v>
      </c>
      <c r="F221" s="2">
        <v>310</v>
      </c>
      <c r="G221" s="2">
        <v>0</v>
      </c>
      <c r="H221" s="2">
        <v>515220</v>
      </c>
      <c r="I221" s="2" t="s">
        <v>106</v>
      </c>
      <c r="J221" s="358">
        <v>6327489.5300000003</v>
      </c>
      <c r="K221" s="2" t="s">
        <v>917</v>
      </c>
      <c r="L221" s="2">
        <v>122418607</v>
      </c>
      <c r="Q221" s="2">
        <v>13879</v>
      </c>
      <c r="R221" s="357">
        <v>13879</v>
      </c>
      <c r="S221" s="2" t="s">
        <v>914</v>
      </c>
      <c r="T221" s="2">
        <v>1419</v>
      </c>
      <c r="U221" s="2" t="s">
        <v>915</v>
      </c>
      <c r="V221" s="2" t="s">
        <v>317</v>
      </c>
      <c r="W221" s="2">
        <v>1000</v>
      </c>
    </row>
    <row r="222" spans="1:23">
      <c r="A222" s="2" t="s">
        <v>1407</v>
      </c>
      <c r="B222" s="2">
        <v>2013</v>
      </c>
      <c r="C222" s="2">
        <v>1</v>
      </c>
      <c r="D222" s="2">
        <v>136697171</v>
      </c>
      <c r="E222" s="2">
        <v>5471000</v>
      </c>
      <c r="F222" s="2">
        <v>310</v>
      </c>
      <c r="G222" s="2">
        <v>0</v>
      </c>
      <c r="H222" s="2">
        <v>515220</v>
      </c>
      <c r="I222" s="2" t="s">
        <v>106</v>
      </c>
      <c r="J222" s="358">
        <v>-2663.72</v>
      </c>
      <c r="K222" s="2" t="s">
        <v>918</v>
      </c>
      <c r="L222" s="2">
        <v>122418607</v>
      </c>
      <c r="Q222" s="2">
        <v>13879</v>
      </c>
      <c r="R222" s="357">
        <v>13879</v>
      </c>
      <c r="S222" s="2" t="s">
        <v>914</v>
      </c>
      <c r="T222" s="2">
        <v>1419</v>
      </c>
      <c r="U222" s="2" t="s">
        <v>915</v>
      </c>
      <c r="V222" s="2" t="s">
        <v>317</v>
      </c>
      <c r="W222" s="2">
        <v>1000</v>
      </c>
    </row>
  </sheetData>
  <autoFilter ref="A1:W222"/>
  <pageMargins left="0.7" right="0.7" top="0.75" bottom="0.75" header="0.3" footer="0.3"/>
  <pageSetup scale="34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5"/>
  <sheetViews>
    <sheetView tabSelected="1" zoomScale="75" zoomScaleNormal="75" workbookViewId="0">
      <pane ySplit="1" topLeftCell="A459" activePane="bottomLeft" state="frozen"/>
      <selection activeCell="B33" sqref="B33"/>
      <selection pane="bottomLeft" activeCell="B33" sqref="B33"/>
    </sheetView>
  </sheetViews>
  <sheetFormatPr defaultRowHeight="12.75"/>
  <cols>
    <col min="1" max="1" width="7" style="2" bestFit="1" customWidth="1"/>
    <col min="2" max="2" width="6.7109375" style="2" bestFit="1" customWidth="1"/>
    <col min="3" max="3" width="6.28515625" style="2" bestFit="1" customWidth="1"/>
    <col min="4" max="4" width="14.7109375" style="2" bestFit="1" customWidth="1"/>
    <col min="5" max="5" width="12.42578125" style="2" bestFit="1" customWidth="1"/>
    <col min="6" max="6" width="9.28515625" style="2" bestFit="1" customWidth="1"/>
    <col min="7" max="7" width="12.85546875" style="2" bestFit="1" customWidth="1"/>
    <col min="8" max="8" width="10.42578125" style="2" bestFit="1" customWidth="1"/>
    <col min="9" max="9" width="39" style="2" bestFit="1" customWidth="1"/>
    <col min="10" max="10" width="14.5703125" style="2" bestFit="1" customWidth="1"/>
    <col min="11" max="11" width="49.7109375" style="2" bestFit="1" customWidth="1"/>
    <col min="12" max="12" width="11" style="2" bestFit="1" customWidth="1"/>
    <col min="13" max="13" width="7" style="2" bestFit="1" customWidth="1"/>
    <col min="14" max="14" width="33.42578125" style="2" bestFit="1" customWidth="1"/>
    <col min="15" max="15" width="10" style="2" bestFit="1" customWidth="1"/>
    <col min="16" max="16" width="7" style="2" bestFit="1" customWidth="1"/>
    <col min="17" max="17" width="6" style="2" bestFit="1" customWidth="1"/>
    <col min="18" max="18" width="10.140625" style="2" bestFit="1" customWidth="1"/>
    <col min="19" max="19" width="32.42578125" style="2" bestFit="1" customWidth="1"/>
    <col min="20" max="20" width="8.7109375" style="2" bestFit="1" customWidth="1"/>
    <col min="21" max="21" width="35.28515625" style="2" bestFit="1" customWidth="1"/>
    <col min="22" max="22" width="16.5703125" style="2" bestFit="1" customWidth="1"/>
    <col min="23" max="23" width="7" style="2" bestFit="1" customWidth="1"/>
    <col min="24" max="16384" width="9.140625" style="2"/>
  </cols>
  <sheetData>
    <row r="1" spans="1:23">
      <c r="A1" s="1" t="s">
        <v>999</v>
      </c>
      <c r="B1" s="1" t="s">
        <v>294</v>
      </c>
      <c r="C1" s="1" t="s">
        <v>295</v>
      </c>
      <c r="D1" s="1" t="s">
        <v>296</v>
      </c>
      <c r="E1" s="1" t="s">
        <v>248</v>
      </c>
      <c r="F1" s="1" t="s">
        <v>297</v>
      </c>
      <c r="G1" s="1" t="s">
        <v>298</v>
      </c>
      <c r="H1" s="1" t="s">
        <v>299</v>
      </c>
      <c r="I1" s="126" t="s">
        <v>300</v>
      </c>
      <c r="J1" s="127" t="s">
        <v>301</v>
      </c>
      <c r="K1" s="1" t="s">
        <v>302</v>
      </c>
      <c r="L1" s="1" t="s">
        <v>303</v>
      </c>
      <c r="M1" s="1" t="s">
        <v>304</v>
      </c>
      <c r="N1" s="126" t="s">
        <v>305</v>
      </c>
      <c r="O1" s="1" t="s">
        <v>306</v>
      </c>
      <c r="P1" s="1" t="s">
        <v>307</v>
      </c>
      <c r="Q1" s="1" t="s">
        <v>308</v>
      </c>
      <c r="R1" s="126" t="s">
        <v>309</v>
      </c>
      <c r="S1" s="126" t="s">
        <v>310</v>
      </c>
      <c r="T1" s="1" t="s">
        <v>311</v>
      </c>
      <c r="U1" s="126" t="s">
        <v>312</v>
      </c>
      <c r="V1" s="126" t="s">
        <v>313</v>
      </c>
      <c r="W1" s="1" t="s">
        <v>314</v>
      </c>
    </row>
    <row r="2" spans="1:23">
      <c r="A2" s="2" t="s">
        <v>1408</v>
      </c>
      <c r="B2" s="2">
        <v>2012</v>
      </c>
      <c r="C2" s="2">
        <v>12</v>
      </c>
      <c r="D2" s="2">
        <v>134857192</v>
      </c>
      <c r="E2" s="2">
        <v>5551100</v>
      </c>
      <c r="F2" s="2">
        <v>108</v>
      </c>
      <c r="G2" s="2">
        <v>0</v>
      </c>
      <c r="H2" s="2">
        <v>505201</v>
      </c>
      <c r="I2" s="2" t="s">
        <v>924</v>
      </c>
      <c r="J2" s="69">
        <v>1737482.94</v>
      </c>
      <c r="K2" s="2" t="s">
        <v>927</v>
      </c>
      <c r="L2" s="2">
        <v>122045459</v>
      </c>
      <c r="Q2" s="2">
        <v>13258</v>
      </c>
      <c r="R2" s="2">
        <v>13258</v>
      </c>
      <c r="S2" s="2" t="s">
        <v>925</v>
      </c>
      <c r="T2" s="2">
        <v>1180</v>
      </c>
      <c r="U2" s="2" t="s">
        <v>926</v>
      </c>
      <c r="V2" s="2" t="s">
        <v>324</v>
      </c>
      <c r="W2" s="2">
        <v>1000</v>
      </c>
    </row>
    <row r="3" spans="1:23">
      <c r="A3" s="2" t="s">
        <v>1408</v>
      </c>
      <c r="B3" s="2">
        <v>2012</v>
      </c>
      <c r="C3" s="2">
        <v>12</v>
      </c>
      <c r="D3" s="2">
        <v>135266070</v>
      </c>
      <c r="E3" s="2">
        <v>5551100</v>
      </c>
      <c r="F3" s="2">
        <v>108</v>
      </c>
      <c r="G3" s="2">
        <v>0</v>
      </c>
      <c r="H3" s="2">
        <v>505201</v>
      </c>
      <c r="I3" s="2" t="s">
        <v>924</v>
      </c>
      <c r="J3" s="69">
        <v>-1737482.94</v>
      </c>
      <c r="K3" s="2" t="s">
        <v>1183</v>
      </c>
      <c r="L3" s="2">
        <v>122089902</v>
      </c>
      <c r="Q3" s="2">
        <v>13258</v>
      </c>
      <c r="R3" s="2">
        <v>13258</v>
      </c>
      <c r="S3" s="2" t="s">
        <v>925</v>
      </c>
      <c r="T3" s="2">
        <v>1180</v>
      </c>
      <c r="U3" s="2" t="s">
        <v>926</v>
      </c>
      <c r="V3" s="2" t="s">
        <v>324</v>
      </c>
      <c r="W3" s="2">
        <v>1000</v>
      </c>
    </row>
    <row r="4" spans="1:23">
      <c r="A4" s="2" t="s">
        <v>1408</v>
      </c>
      <c r="B4" s="2">
        <v>2012</v>
      </c>
      <c r="C4" s="2">
        <v>12</v>
      </c>
      <c r="D4" s="2">
        <v>135682061</v>
      </c>
      <c r="E4" s="2">
        <v>5551100</v>
      </c>
      <c r="F4" s="2">
        <v>108</v>
      </c>
      <c r="G4" s="2">
        <v>0</v>
      </c>
      <c r="H4" s="2">
        <v>505201</v>
      </c>
      <c r="I4" s="2" t="s">
        <v>924</v>
      </c>
      <c r="J4" s="69">
        <v>-2421257.17</v>
      </c>
      <c r="K4" s="2" t="s">
        <v>1184</v>
      </c>
      <c r="L4" s="2">
        <v>122144342</v>
      </c>
      <c r="Q4" s="2">
        <v>13258</v>
      </c>
      <c r="R4" s="2">
        <v>13258</v>
      </c>
      <c r="S4" s="2" t="s">
        <v>925</v>
      </c>
      <c r="T4" s="2">
        <v>1180</v>
      </c>
      <c r="U4" s="2" t="s">
        <v>926</v>
      </c>
      <c r="V4" s="2" t="s">
        <v>324</v>
      </c>
      <c r="W4" s="2">
        <v>1000</v>
      </c>
    </row>
    <row r="5" spans="1:23">
      <c r="A5" s="2" t="s">
        <v>1408</v>
      </c>
      <c r="B5" s="2">
        <v>2012</v>
      </c>
      <c r="C5" s="2">
        <v>12</v>
      </c>
      <c r="D5" s="2">
        <v>134857192</v>
      </c>
      <c r="E5" s="2">
        <v>5551200</v>
      </c>
      <c r="F5" s="2">
        <v>110</v>
      </c>
      <c r="G5" s="2">
        <v>0</v>
      </c>
      <c r="H5" s="2">
        <v>505202</v>
      </c>
      <c r="I5" s="2" t="s">
        <v>928</v>
      </c>
      <c r="J5" s="69">
        <v>516619.78</v>
      </c>
      <c r="K5" s="2" t="s">
        <v>927</v>
      </c>
      <c r="L5" s="2">
        <v>122045459</v>
      </c>
      <c r="Q5" s="2">
        <v>13257</v>
      </c>
      <c r="R5" s="2">
        <v>13257</v>
      </c>
      <c r="S5" s="2" t="s">
        <v>929</v>
      </c>
      <c r="T5" s="2">
        <v>1179</v>
      </c>
      <c r="U5" s="2" t="s">
        <v>930</v>
      </c>
      <c r="V5" s="2" t="s">
        <v>324</v>
      </c>
      <c r="W5" s="2">
        <v>1000</v>
      </c>
    </row>
    <row r="6" spans="1:23">
      <c r="A6" s="2" t="s">
        <v>1408</v>
      </c>
      <c r="B6" s="2">
        <v>2012</v>
      </c>
      <c r="C6" s="2">
        <v>12</v>
      </c>
      <c r="D6" s="2">
        <v>135266070</v>
      </c>
      <c r="E6" s="2">
        <v>5551200</v>
      </c>
      <c r="F6" s="2">
        <v>110</v>
      </c>
      <c r="G6" s="2">
        <v>0</v>
      </c>
      <c r="H6" s="2">
        <v>505202</v>
      </c>
      <c r="I6" s="2" t="s">
        <v>928</v>
      </c>
      <c r="J6" s="69">
        <v>-516619.78</v>
      </c>
      <c r="K6" s="2" t="s">
        <v>1183</v>
      </c>
      <c r="L6" s="2">
        <v>122089902</v>
      </c>
      <c r="Q6" s="2">
        <v>13257</v>
      </c>
      <c r="R6" s="2">
        <v>13257</v>
      </c>
      <c r="S6" s="2" t="s">
        <v>929</v>
      </c>
      <c r="T6" s="2">
        <v>1179</v>
      </c>
      <c r="U6" s="2" t="s">
        <v>930</v>
      </c>
      <c r="V6" s="2" t="s">
        <v>324</v>
      </c>
      <c r="W6" s="2">
        <v>1000</v>
      </c>
    </row>
    <row r="7" spans="1:23">
      <c r="A7" s="2" t="s">
        <v>1408</v>
      </c>
      <c r="B7" s="2">
        <v>2012</v>
      </c>
      <c r="C7" s="2">
        <v>12</v>
      </c>
      <c r="D7" s="2">
        <v>135682061</v>
      </c>
      <c r="E7" s="2">
        <v>5551200</v>
      </c>
      <c r="F7" s="2">
        <v>110</v>
      </c>
      <c r="G7" s="2">
        <v>0</v>
      </c>
      <c r="H7" s="2">
        <v>505202</v>
      </c>
      <c r="I7" s="2" t="s">
        <v>928</v>
      </c>
      <c r="J7" s="69">
        <v>-775933.87</v>
      </c>
      <c r="K7" s="2" t="s">
        <v>1184</v>
      </c>
      <c r="L7" s="2">
        <v>122144342</v>
      </c>
      <c r="Q7" s="2">
        <v>13257</v>
      </c>
      <c r="R7" s="2">
        <v>13257</v>
      </c>
      <c r="S7" s="2" t="s">
        <v>929</v>
      </c>
      <c r="T7" s="2">
        <v>1179</v>
      </c>
      <c r="U7" s="2" t="s">
        <v>930</v>
      </c>
      <c r="V7" s="2" t="s">
        <v>324</v>
      </c>
      <c r="W7" s="2">
        <v>1000</v>
      </c>
    </row>
    <row r="8" spans="1:23">
      <c r="A8" s="2" t="s">
        <v>1408</v>
      </c>
      <c r="B8" s="2">
        <v>2012</v>
      </c>
      <c r="C8" s="2">
        <v>12</v>
      </c>
      <c r="D8" s="2">
        <v>134857192</v>
      </c>
      <c r="E8" s="2">
        <v>5551330</v>
      </c>
      <c r="F8" s="2">
        <v>106</v>
      </c>
      <c r="G8" s="2">
        <v>0</v>
      </c>
      <c r="H8" s="2">
        <v>505204</v>
      </c>
      <c r="I8" s="2" t="s">
        <v>931</v>
      </c>
      <c r="J8" s="69">
        <v>103043.23</v>
      </c>
      <c r="K8" s="2" t="s">
        <v>927</v>
      </c>
      <c r="L8" s="2">
        <v>122045459</v>
      </c>
      <c r="Q8" s="2">
        <v>13256</v>
      </c>
      <c r="R8" s="2">
        <v>13256</v>
      </c>
      <c r="S8" s="2" t="s">
        <v>932</v>
      </c>
      <c r="T8" s="2">
        <v>1143</v>
      </c>
      <c r="U8" s="2" t="s">
        <v>933</v>
      </c>
      <c r="V8" s="2" t="s">
        <v>696</v>
      </c>
      <c r="W8" s="2">
        <v>1000</v>
      </c>
    </row>
    <row r="9" spans="1:23">
      <c r="A9" s="2" t="s">
        <v>1408</v>
      </c>
      <c r="B9" s="2">
        <v>2012</v>
      </c>
      <c r="C9" s="2">
        <v>12</v>
      </c>
      <c r="D9" s="2">
        <v>135266070</v>
      </c>
      <c r="E9" s="2">
        <v>5551330</v>
      </c>
      <c r="F9" s="2">
        <v>106</v>
      </c>
      <c r="G9" s="2">
        <v>0</v>
      </c>
      <c r="H9" s="2">
        <v>505204</v>
      </c>
      <c r="I9" s="2" t="s">
        <v>931</v>
      </c>
      <c r="J9" s="69">
        <v>-103043.23</v>
      </c>
      <c r="K9" s="2" t="s">
        <v>1183</v>
      </c>
      <c r="L9" s="2">
        <v>122089902</v>
      </c>
      <c r="Q9" s="2">
        <v>13256</v>
      </c>
      <c r="R9" s="2">
        <v>13256</v>
      </c>
      <c r="S9" s="2" t="s">
        <v>932</v>
      </c>
      <c r="T9" s="2">
        <v>1143</v>
      </c>
      <c r="U9" s="2" t="s">
        <v>933</v>
      </c>
      <c r="V9" s="2" t="s">
        <v>696</v>
      </c>
      <c r="W9" s="2">
        <v>1000</v>
      </c>
    </row>
    <row r="10" spans="1:23">
      <c r="A10" s="2" t="s">
        <v>1408</v>
      </c>
      <c r="B10" s="2">
        <v>2012</v>
      </c>
      <c r="C10" s="2">
        <v>12</v>
      </c>
      <c r="D10" s="2">
        <v>135682061</v>
      </c>
      <c r="E10" s="2">
        <v>5551330</v>
      </c>
      <c r="F10" s="2">
        <v>106</v>
      </c>
      <c r="G10" s="2">
        <v>0</v>
      </c>
      <c r="H10" s="2">
        <v>505204</v>
      </c>
      <c r="I10" s="2" t="s">
        <v>931</v>
      </c>
      <c r="J10" s="69">
        <v>-178779.58</v>
      </c>
      <c r="K10" s="2" t="s">
        <v>1184</v>
      </c>
      <c r="L10" s="2">
        <v>122144342</v>
      </c>
      <c r="Q10" s="2">
        <v>13256</v>
      </c>
      <c r="R10" s="2">
        <v>13256</v>
      </c>
      <c r="S10" s="2" t="s">
        <v>932</v>
      </c>
      <c r="T10" s="2">
        <v>1143</v>
      </c>
      <c r="U10" s="2" t="s">
        <v>933</v>
      </c>
      <c r="V10" s="2" t="s">
        <v>696</v>
      </c>
      <c r="W10" s="2">
        <v>1000</v>
      </c>
    </row>
    <row r="11" spans="1:23">
      <c r="A11" s="2" t="s">
        <v>1408</v>
      </c>
      <c r="B11" s="2">
        <v>2012</v>
      </c>
      <c r="C11" s="2">
        <v>12</v>
      </c>
      <c r="D11" s="2">
        <v>135469802</v>
      </c>
      <c r="E11" s="2">
        <v>5552500</v>
      </c>
      <c r="F11" s="2">
        <v>1</v>
      </c>
      <c r="G11" s="2">
        <v>0</v>
      </c>
      <c r="H11" s="2">
        <v>546536</v>
      </c>
      <c r="I11" s="2" t="s">
        <v>934</v>
      </c>
      <c r="J11" s="69">
        <v>225000</v>
      </c>
      <c r="K11" s="2" t="s">
        <v>1185</v>
      </c>
      <c r="L11" s="2">
        <v>1902874960</v>
      </c>
      <c r="M11" s="2">
        <v>134598</v>
      </c>
      <c r="N11" s="2" t="s">
        <v>1186</v>
      </c>
      <c r="P11" s="2">
        <v>231770</v>
      </c>
      <c r="R11" s="2">
        <v>231770</v>
      </c>
      <c r="S11" s="2" t="s">
        <v>935</v>
      </c>
      <c r="T11" s="2">
        <v>1237</v>
      </c>
      <c r="U11" s="2" t="s">
        <v>936</v>
      </c>
      <c r="V11" s="2" t="s">
        <v>696</v>
      </c>
      <c r="W11" s="2">
        <v>1000</v>
      </c>
    </row>
    <row r="12" spans="1:23">
      <c r="A12" s="2" t="s">
        <v>1408</v>
      </c>
      <c r="B12" s="2">
        <v>2012</v>
      </c>
      <c r="C12" s="2">
        <v>12</v>
      </c>
      <c r="D12" s="2">
        <v>135197590</v>
      </c>
      <c r="E12" s="2">
        <v>5552500</v>
      </c>
      <c r="F12" s="2">
        <v>1</v>
      </c>
      <c r="G12" s="2">
        <v>0</v>
      </c>
      <c r="H12" s="2">
        <v>546536</v>
      </c>
      <c r="I12" s="2" t="s">
        <v>934</v>
      </c>
      <c r="J12" s="69">
        <v>150000</v>
      </c>
      <c r="K12" s="2" t="s">
        <v>1187</v>
      </c>
      <c r="L12" s="2">
        <v>1902868572</v>
      </c>
      <c r="P12" s="2">
        <v>231770</v>
      </c>
      <c r="R12" s="2">
        <v>231770</v>
      </c>
      <c r="S12" s="2" t="s">
        <v>935</v>
      </c>
      <c r="T12" s="2">
        <v>1237</v>
      </c>
      <c r="U12" s="2" t="s">
        <v>936</v>
      </c>
      <c r="V12" s="2" t="s">
        <v>696</v>
      </c>
      <c r="W12" s="2">
        <v>1000</v>
      </c>
    </row>
    <row r="13" spans="1:23">
      <c r="A13" s="2" t="s">
        <v>1408</v>
      </c>
      <c r="B13" s="2">
        <v>2012</v>
      </c>
      <c r="C13" s="2">
        <v>12</v>
      </c>
      <c r="D13" s="2">
        <v>135212131</v>
      </c>
      <c r="E13" s="2">
        <v>5552500</v>
      </c>
      <c r="F13" s="2">
        <v>1</v>
      </c>
      <c r="G13" s="2">
        <v>0</v>
      </c>
      <c r="H13" s="2">
        <v>546536</v>
      </c>
      <c r="I13" s="2" t="s">
        <v>934</v>
      </c>
      <c r="J13" s="69">
        <v>-1365</v>
      </c>
      <c r="L13" s="2">
        <v>16847373</v>
      </c>
      <c r="P13" s="2">
        <v>231770</v>
      </c>
      <c r="R13" s="2">
        <v>231770</v>
      </c>
      <c r="S13" s="2" t="s">
        <v>935</v>
      </c>
      <c r="T13" s="2">
        <v>1237</v>
      </c>
      <c r="U13" s="2" t="s">
        <v>936</v>
      </c>
      <c r="V13" s="2" t="s">
        <v>696</v>
      </c>
      <c r="W13" s="2">
        <v>1000</v>
      </c>
    </row>
    <row r="14" spans="1:23">
      <c r="A14" s="2" t="s">
        <v>1408</v>
      </c>
      <c r="B14" s="2">
        <v>2012</v>
      </c>
      <c r="C14" s="2">
        <v>12</v>
      </c>
      <c r="D14" s="2">
        <v>135212131</v>
      </c>
      <c r="E14" s="2">
        <v>5552500</v>
      </c>
      <c r="F14" s="2">
        <v>1</v>
      </c>
      <c r="G14" s="2">
        <v>0</v>
      </c>
      <c r="H14" s="2">
        <v>546536</v>
      </c>
      <c r="I14" s="2" t="s">
        <v>934</v>
      </c>
      <c r="J14" s="69">
        <v>-1665</v>
      </c>
      <c r="L14" s="2">
        <v>16847373</v>
      </c>
      <c r="P14" s="2">
        <v>231770</v>
      </c>
      <c r="R14" s="2">
        <v>231770</v>
      </c>
      <c r="S14" s="2" t="s">
        <v>935</v>
      </c>
      <c r="T14" s="2">
        <v>1237</v>
      </c>
      <c r="U14" s="2" t="s">
        <v>936</v>
      </c>
      <c r="V14" s="2" t="s">
        <v>696</v>
      </c>
      <c r="W14" s="2">
        <v>1000</v>
      </c>
    </row>
    <row r="15" spans="1:23">
      <c r="A15" s="2" t="s">
        <v>1408</v>
      </c>
      <c r="B15" s="2">
        <v>2012</v>
      </c>
      <c r="C15" s="2">
        <v>12</v>
      </c>
      <c r="D15" s="2">
        <v>135212131</v>
      </c>
      <c r="E15" s="2">
        <v>5552500</v>
      </c>
      <c r="F15" s="2">
        <v>1</v>
      </c>
      <c r="G15" s="2">
        <v>0</v>
      </c>
      <c r="H15" s="2">
        <v>546536</v>
      </c>
      <c r="I15" s="2" t="s">
        <v>934</v>
      </c>
      <c r="J15" s="69">
        <v>-51945</v>
      </c>
      <c r="L15" s="2">
        <v>16847373</v>
      </c>
      <c r="P15" s="2">
        <v>231770</v>
      </c>
      <c r="R15" s="2">
        <v>231770</v>
      </c>
      <c r="S15" s="2" t="s">
        <v>935</v>
      </c>
      <c r="T15" s="2">
        <v>1237</v>
      </c>
      <c r="U15" s="2" t="s">
        <v>936</v>
      </c>
      <c r="V15" s="2" t="s">
        <v>696</v>
      </c>
      <c r="W15" s="2">
        <v>1000</v>
      </c>
    </row>
    <row r="16" spans="1:23">
      <c r="A16" s="2" t="s">
        <v>1408</v>
      </c>
      <c r="B16" s="2">
        <v>2012</v>
      </c>
      <c r="C16" s="2">
        <v>12</v>
      </c>
      <c r="D16" s="2">
        <v>135212131</v>
      </c>
      <c r="E16" s="2">
        <v>5552500</v>
      </c>
      <c r="F16" s="2">
        <v>1</v>
      </c>
      <c r="G16" s="2">
        <v>0</v>
      </c>
      <c r="H16" s="2">
        <v>546536</v>
      </c>
      <c r="I16" s="2" t="s">
        <v>934</v>
      </c>
      <c r="J16" s="69">
        <v>-85365</v>
      </c>
      <c r="L16" s="2">
        <v>16847373</v>
      </c>
      <c r="P16" s="2">
        <v>231770</v>
      </c>
      <c r="R16" s="2">
        <v>231770</v>
      </c>
      <c r="S16" s="2" t="s">
        <v>935</v>
      </c>
      <c r="T16" s="2">
        <v>1237</v>
      </c>
      <c r="U16" s="2" t="s">
        <v>936</v>
      </c>
      <c r="V16" s="2" t="s">
        <v>696</v>
      </c>
      <c r="W16" s="2">
        <v>1000</v>
      </c>
    </row>
    <row r="17" spans="1:23">
      <c r="A17" s="2" t="s">
        <v>1408</v>
      </c>
      <c r="B17" s="2">
        <v>2012</v>
      </c>
      <c r="C17" s="2">
        <v>12</v>
      </c>
      <c r="D17" s="2">
        <v>135212131</v>
      </c>
      <c r="E17" s="2">
        <v>5552500</v>
      </c>
      <c r="F17" s="2">
        <v>1</v>
      </c>
      <c r="G17" s="2">
        <v>0</v>
      </c>
      <c r="H17" s="2">
        <v>546536</v>
      </c>
      <c r="I17" s="2" t="s">
        <v>934</v>
      </c>
      <c r="J17" s="69">
        <v>-4605</v>
      </c>
      <c r="L17" s="2">
        <v>16847373</v>
      </c>
      <c r="P17" s="2">
        <v>231770</v>
      </c>
      <c r="R17" s="2">
        <v>231770</v>
      </c>
      <c r="S17" s="2" t="s">
        <v>935</v>
      </c>
      <c r="T17" s="2">
        <v>1237</v>
      </c>
      <c r="U17" s="2" t="s">
        <v>936</v>
      </c>
      <c r="V17" s="2" t="s">
        <v>696</v>
      </c>
      <c r="W17" s="2">
        <v>1000</v>
      </c>
    </row>
    <row r="18" spans="1:23">
      <c r="A18" s="2" t="s">
        <v>1408</v>
      </c>
      <c r="B18" s="2">
        <v>2012</v>
      </c>
      <c r="C18" s="2">
        <v>12</v>
      </c>
      <c r="D18" s="2">
        <v>135212131</v>
      </c>
      <c r="E18" s="2">
        <v>5552500</v>
      </c>
      <c r="F18" s="2">
        <v>1</v>
      </c>
      <c r="G18" s="2">
        <v>0</v>
      </c>
      <c r="H18" s="2">
        <v>546536</v>
      </c>
      <c r="I18" s="2" t="s">
        <v>934</v>
      </c>
      <c r="J18" s="69">
        <v>-5055</v>
      </c>
      <c r="L18" s="2">
        <v>16847373</v>
      </c>
      <c r="P18" s="2">
        <v>231770</v>
      </c>
      <c r="R18" s="2">
        <v>231770</v>
      </c>
      <c r="S18" s="2" t="s">
        <v>935</v>
      </c>
      <c r="T18" s="2">
        <v>1237</v>
      </c>
      <c r="U18" s="2" t="s">
        <v>936</v>
      </c>
      <c r="V18" s="2" t="s">
        <v>696</v>
      </c>
      <c r="W18" s="2">
        <v>1000</v>
      </c>
    </row>
    <row r="19" spans="1:23">
      <c r="A19" s="2" t="s">
        <v>1408</v>
      </c>
      <c r="B19" s="2">
        <v>2012</v>
      </c>
      <c r="C19" s="2">
        <v>12</v>
      </c>
      <c r="D19" s="2">
        <v>135503412</v>
      </c>
      <c r="E19" s="2">
        <v>5552500</v>
      </c>
      <c r="F19" s="2">
        <v>1</v>
      </c>
      <c r="G19" s="2">
        <v>0</v>
      </c>
      <c r="H19" s="2">
        <v>546536</v>
      </c>
      <c r="I19" s="2" t="s">
        <v>934</v>
      </c>
      <c r="J19" s="69">
        <v>-2047.5</v>
      </c>
      <c r="L19" s="2">
        <v>16889887</v>
      </c>
      <c r="P19" s="2">
        <v>231770</v>
      </c>
      <c r="R19" s="2">
        <v>231770</v>
      </c>
      <c r="S19" s="2" t="s">
        <v>935</v>
      </c>
      <c r="T19" s="2">
        <v>1237</v>
      </c>
      <c r="U19" s="2" t="s">
        <v>936</v>
      </c>
      <c r="V19" s="2" t="s">
        <v>696</v>
      </c>
      <c r="W19" s="2">
        <v>1000</v>
      </c>
    </row>
    <row r="20" spans="1:23">
      <c r="A20" s="2" t="s">
        <v>1408</v>
      </c>
      <c r="B20" s="2">
        <v>2012</v>
      </c>
      <c r="C20" s="2">
        <v>12</v>
      </c>
      <c r="D20" s="2">
        <v>135503412</v>
      </c>
      <c r="E20" s="2">
        <v>5552500</v>
      </c>
      <c r="F20" s="2">
        <v>1</v>
      </c>
      <c r="G20" s="2">
        <v>0</v>
      </c>
      <c r="H20" s="2">
        <v>546536</v>
      </c>
      <c r="I20" s="2" t="s">
        <v>934</v>
      </c>
      <c r="J20" s="69">
        <v>-2497.5</v>
      </c>
      <c r="L20" s="2">
        <v>16889887</v>
      </c>
      <c r="P20" s="2">
        <v>231770</v>
      </c>
      <c r="R20" s="2">
        <v>231770</v>
      </c>
      <c r="S20" s="2" t="s">
        <v>935</v>
      </c>
      <c r="T20" s="2">
        <v>1237</v>
      </c>
      <c r="U20" s="2" t="s">
        <v>936</v>
      </c>
      <c r="V20" s="2" t="s">
        <v>696</v>
      </c>
      <c r="W20" s="2">
        <v>1000</v>
      </c>
    </row>
    <row r="21" spans="1:23">
      <c r="A21" s="2" t="s">
        <v>1408</v>
      </c>
      <c r="B21" s="2">
        <v>2012</v>
      </c>
      <c r="C21" s="2">
        <v>12</v>
      </c>
      <c r="D21" s="2">
        <v>135503412</v>
      </c>
      <c r="E21" s="2">
        <v>5552500</v>
      </c>
      <c r="F21" s="2">
        <v>1</v>
      </c>
      <c r="G21" s="2">
        <v>0</v>
      </c>
      <c r="H21" s="2">
        <v>546536</v>
      </c>
      <c r="I21" s="2" t="s">
        <v>934</v>
      </c>
      <c r="J21" s="69">
        <v>-77917.5</v>
      </c>
      <c r="L21" s="2">
        <v>16889887</v>
      </c>
      <c r="P21" s="2">
        <v>231770</v>
      </c>
      <c r="R21" s="2">
        <v>231770</v>
      </c>
      <c r="S21" s="2" t="s">
        <v>935</v>
      </c>
      <c r="T21" s="2">
        <v>1237</v>
      </c>
      <c r="U21" s="2" t="s">
        <v>936</v>
      </c>
      <c r="V21" s="2" t="s">
        <v>696</v>
      </c>
      <c r="W21" s="2">
        <v>1000</v>
      </c>
    </row>
    <row r="22" spans="1:23">
      <c r="A22" s="2" t="s">
        <v>1408</v>
      </c>
      <c r="B22" s="2">
        <v>2012</v>
      </c>
      <c r="C22" s="2">
        <v>12</v>
      </c>
      <c r="D22" s="2">
        <v>135503412</v>
      </c>
      <c r="E22" s="2">
        <v>5552500</v>
      </c>
      <c r="F22" s="2">
        <v>1</v>
      </c>
      <c r="G22" s="2">
        <v>0</v>
      </c>
      <c r="H22" s="2">
        <v>546536</v>
      </c>
      <c r="I22" s="2" t="s">
        <v>934</v>
      </c>
      <c r="J22" s="69">
        <v>-128047.5</v>
      </c>
      <c r="L22" s="2">
        <v>16889887</v>
      </c>
      <c r="P22" s="2">
        <v>231770</v>
      </c>
      <c r="R22" s="2">
        <v>231770</v>
      </c>
      <c r="S22" s="2" t="s">
        <v>935</v>
      </c>
      <c r="T22" s="2">
        <v>1237</v>
      </c>
      <c r="U22" s="2" t="s">
        <v>936</v>
      </c>
      <c r="V22" s="2" t="s">
        <v>696</v>
      </c>
      <c r="W22" s="2">
        <v>1000</v>
      </c>
    </row>
    <row r="23" spans="1:23">
      <c r="A23" s="2" t="s">
        <v>1408</v>
      </c>
      <c r="B23" s="2">
        <v>2012</v>
      </c>
      <c r="C23" s="2">
        <v>12</v>
      </c>
      <c r="D23" s="2">
        <v>135503412</v>
      </c>
      <c r="E23" s="2">
        <v>5552500</v>
      </c>
      <c r="F23" s="2">
        <v>1</v>
      </c>
      <c r="G23" s="2">
        <v>0</v>
      </c>
      <c r="H23" s="2">
        <v>546536</v>
      </c>
      <c r="I23" s="2" t="s">
        <v>934</v>
      </c>
      <c r="J23" s="69">
        <v>-6907.5</v>
      </c>
      <c r="L23" s="2">
        <v>16889887</v>
      </c>
      <c r="P23" s="2">
        <v>231770</v>
      </c>
      <c r="R23" s="2">
        <v>231770</v>
      </c>
      <c r="S23" s="2" t="s">
        <v>935</v>
      </c>
      <c r="T23" s="2">
        <v>1237</v>
      </c>
      <c r="U23" s="2" t="s">
        <v>936</v>
      </c>
      <c r="V23" s="2" t="s">
        <v>696</v>
      </c>
      <c r="W23" s="2">
        <v>1000</v>
      </c>
    </row>
    <row r="24" spans="1:23">
      <c r="A24" s="2" t="s">
        <v>1408</v>
      </c>
      <c r="B24" s="2">
        <v>2012</v>
      </c>
      <c r="C24" s="2">
        <v>12</v>
      </c>
      <c r="D24" s="2">
        <v>135503412</v>
      </c>
      <c r="E24" s="2">
        <v>5552500</v>
      </c>
      <c r="F24" s="2">
        <v>1</v>
      </c>
      <c r="G24" s="2">
        <v>0</v>
      </c>
      <c r="H24" s="2">
        <v>546536</v>
      </c>
      <c r="I24" s="2" t="s">
        <v>934</v>
      </c>
      <c r="J24" s="69">
        <v>-7582.5</v>
      </c>
      <c r="L24" s="2">
        <v>16889887</v>
      </c>
      <c r="P24" s="2">
        <v>231770</v>
      </c>
      <c r="R24" s="2">
        <v>231770</v>
      </c>
      <c r="S24" s="2" t="s">
        <v>935</v>
      </c>
      <c r="T24" s="2">
        <v>1237</v>
      </c>
      <c r="U24" s="2" t="s">
        <v>936</v>
      </c>
      <c r="V24" s="2" t="s">
        <v>696</v>
      </c>
      <c r="W24" s="2">
        <v>1000</v>
      </c>
    </row>
    <row r="25" spans="1:23">
      <c r="A25" s="2" t="s">
        <v>1408</v>
      </c>
      <c r="B25" s="2">
        <v>2012</v>
      </c>
      <c r="C25" s="2">
        <v>12</v>
      </c>
      <c r="D25" s="2">
        <v>135055136</v>
      </c>
      <c r="E25" s="2">
        <v>5552500</v>
      </c>
      <c r="F25" s="2">
        <v>1</v>
      </c>
      <c r="G25" s="2">
        <v>0</v>
      </c>
      <c r="H25" s="2">
        <v>546536</v>
      </c>
      <c r="I25" s="2" t="s">
        <v>934</v>
      </c>
      <c r="J25" s="69">
        <v>150000</v>
      </c>
      <c r="K25" s="2" t="s">
        <v>1188</v>
      </c>
      <c r="L25" s="2">
        <v>1902865506</v>
      </c>
      <c r="M25" s="2">
        <v>412840</v>
      </c>
      <c r="N25" s="2" t="s">
        <v>1189</v>
      </c>
      <c r="P25" s="2">
        <v>322296</v>
      </c>
      <c r="R25" s="2">
        <v>322296</v>
      </c>
      <c r="S25" s="2" t="s">
        <v>938</v>
      </c>
      <c r="T25" s="2">
        <v>1237</v>
      </c>
      <c r="U25" s="2" t="s">
        <v>936</v>
      </c>
      <c r="V25" s="2" t="s">
        <v>696</v>
      </c>
      <c r="W25" s="2">
        <v>1000</v>
      </c>
    </row>
    <row r="26" spans="1:23">
      <c r="A26" s="2" t="s">
        <v>1408</v>
      </c>
      <c r="B26" s="2">
        <v>2012</v>
      </c>
      <c r="C26" s="2">
        <v>12</v>
      </c>
      <c r="D26" s="2">
        <v>135074814</v>
      </c>
      <c r="E26" s="2">
        <v>5552500</v>
      </c>
      <c r="F26" s="2">
        <v>1</v>
      </c>
      <c r="G26" s="2">
        <v>0</v>
      </c>
      <c r="H26" s="2">
        <v>546536</v>
      </c>
      <c r="I26" s="2" t="s">
        <v>934</v>
      </c>
      <c r="J26" s="69">
        <v>-150000</v>
      </c>
      <c r="K26" s="2" t="s">
        <v>937</v>
      </c>
      <c r="L26" s="2">
        <v>16825327</v>
      </c>
      <c r="P26" s="2">
        <v>322296</v>
      </c>
      <c r="R26" s="2">
        <v>322296</v>
      </c>
      <c r="S26" s="2" t="s">
        <v>938</v>
      </c>
      <c r="T26" s="2">
        <v>1237</v>
      </c>
      <c r="U26" s="2" t="s">
        <v>936</v>
      </c>
      <c r="V26" s="2" t="s">
        <v>696</v>
      </c>
      <c r="W26" s="2">
        <v>1000</v>
      </c>
    </row>
    <row r="27" spans="1:23">
      <c r="A27" s="2" t="s">
        <v>1408</v>
      </c>
      <c r="B27" s="2">
        <v>2012</v>
      </c>
      <c r="C27" s="2">
        <v>12</v>
      </c>
      <c r="D27" s="2">
        <v>135197590</v>
      </c>
      <c r="E27" s="2">
        <v>5552500</v>
      </c>
      <c r="F27" s="2">
        <v>1</v>
      </c>
      <c r="G27" s="2">
        <v>0</v>
      </c>
      <c r="H27" s="2">
        <v>546536</v>
      </c>
      <c r="I27" s="2" t="s">
        <v>934</v>
      </c>
      <c r="J27" s="69">
        <v>-150000</v>
      </c>
      <c r="K27" s="2" t="s">
        <v>1187</v>
      </c>
      <c r="L27" s="2">
        <v>1902868572</v>
      </c>
      <c r="P27" s="2">
        <v>322296</v>
      </c>
      <c r="R27" s="2">
        <v>322296</v>
      </c>
      <c r="S27" s="2" t="s">
        <v>938</v>
      </c>
      <c r="T27" s="2">
        <v>1237</v>
      </c>
      <c r="U27" s="2" t="s">
        <v>936</v>
      </c>
      <c r="V27" s="2" t="s">
        <v>696</v>
      </c>
      <c r="W27" s="2">
        <v>1000</v>
      </c>
    </row>
    <row r="28" spans="1:23">
      <c r="A28" s="2" t="s">
        <v>1408</v>
      </c>
      <c r="B28" s="2">
        <v>2012</v>
      </c>
      <c r="C28" s="2">
        <v>12</v>
      </c>
      <c r="D28" s="2">
        <v>135212131</v>
      </c>
      <c r="E28" s="2">
        <v>5552500</v>
      </c>
      <c r="F28" s="2">
        <v>1</v>
      </c>
      <c r="G28" s="2">
        <v>0</v>
      </c>
      <c r="H28" s="2">
        <v>546536</v>
      </c>
      <c r="I28" s="2" t="s">
        <v>934</v>
      </c>
      <c r="J28" s="69">
        <v>1365</v>
      </c>
      <c r="K28" s="2" t="s">
        <v>937</v>
      </c>
      <c r="L28" s="2">
        <v>16847373</v>
      </c>
      <c r="P28" s="2">
        <v>322296</v>
      </c>
      <c r="R28" s="2">
        <v>322296</v>
      </c>
      <c r="S28" s="2" t="s">
        <v>938</v>
      </c>
      <c r="T28" s="2">
        <v>1237</v>
      </c>
      <c r="U28" s="2" t="s">
        <v>936</v>
      </c>
      <c r="V28" s="2" t="s">
        <v>696</v>
      </c>
      <c r="W28" s="2">
        <v>1000</v>
      </c>
    </row>
    <row r="29" spans="1:23">
      <c r="A29" s="2" t="s">
        <v>1408</v>
      </c>
      <c r="B29" s="2">
        <v>2012</v>
      </c>
      <c r="C29" s="2">
        <v>12</v>
      </c>
      <c r="D29" s="2">
        <v>135293877</v>
      </c>
      <c r="E29" s="2">
        <v>5552500</v>
      </c>
      <c r="F29" s="2">
        <v>1</v>
      </c>
      <c r="G29" s="2">
        <v>0</v>
      </c>
      <c r="H29" s="2">
        <v>546536</v>
      </c>
      <c r="I29" s="2" t="s">
        <v>934</v>
      </c>
      <c r="J29" s="69">
        <v>148635</v>
      </c>
      <c r="K29" s="2" t="s">
        <v>937</v>
      </c>
      <c r="L29" s="2">
        <v>16856834</v>
      </c>
      <c r="P29" s="2">
        <v>322296</v>
      </c>
      <c r="R29" s="2">
        <v>322296</v>
      </c>
      <c r="S29" s="2" t="s">
        <v>938</v>
      </c>
      <c r="T29" s="2">
        <v>1237</v>
      </c>
      <c r="U29" s="2" t="s">
        <v>936</v>
      </c>
      <c r="V29" s="2" t="s">
        <v>696</v>
      </c>
      <c r="W29" s="2">
        <v>1000</v>
      </c>
    </row>
    <row r="30" spans="1:23">
      <c r="A30" s="2" t="s">
        <v>1408</v>
      </c>
      <c r="B30" s="2">
        <v>2012</v>
      </c>
      <c r="C30" s="2">
        <v>12</v>
      </c>
      <c r="D30" s="2">
        <v>135503412</v>
      </c>
      <c r="E30" s="2">
        <v>5552500</v>
      </c>
      <c r="F30" s="2">
        <v>1</v>
      </c>
      <c r="G30" s="2">
        <v>0</v>
      </c>
      <c r="H30" s="2">
        <v>546536</v>
      </c>
      <c r="I30" s="2" t="s">
        <v>934</v>
      </c>
      <c r="J30" s="69">
        <v>2047.5</v>
      </c>
      <c r="K30" s="2" t="s">
        <v>937</v>
      </c>
      <c r="L30" s="2">
        <v>16889887</v>
      </c>
      <c r="P30" s="2">
        <v>322296</v>
      </c>
      <c r="R30" s="2">
        <v>322296</v>
      </c>
      <c r="S30" s="2" t="s">
        <v>938</v>
      </c>
      <c r="T30" s="2">
        <v>1237</v>
      </c>
      <c r="U30" s="2" t="s">
        <v>936</v>
      </c>
      <c r="V30" s="2" t="s">
        <v>696</v>
      </c>
      <c r="W30" s="2">
        <v>1000</v>
      </c>
    </row>
    <row r="31" spans="1:23">
      <c r="A31" s="2" t="s">
        <v>1408</v>
      </c>
      <c r="B31" s="2">
        <v>2012</v>
      </c>
      <c r="C31" s="2">
        <v>12</v>
      </c>
      <c r="D31" s="2">
        <v>135507108</v>
      </c>
      <c r="E31" s="2">
        <v>5552500</v>
      </c>
      <c r="F31" s="2">
        <v>1</v>
      </c>
      <c r="G31" s="2">
        <v>0</v>
      </c>
      <c r="H31" s="2">
        <v>546536</v>
      </c>
      <c r="I31" s="2" t="s">
        <v>934</v>
      </c>
      <c r="J31" s="69">
        <v>-2047.5</v>
      </c>
      <c r="K31" s="2" t="s">
        <v>937</v>
      </c>
      <c r="L31" s="2">
        <v>16900529</v>
      </c>
      <c r="P31" s="2">
        <v>322296</v>
      </c>
      <c r="R31" s="2">
        <v>322296</v>
      </c>
      <c r="S31" s="2" t="s">
        <v>938</v>
      </c>
      <c r="T31" s="2">
        <v>1237</v>
      </c>
      <c r="U31" s="2" t="s">
        <v>936</v>
      </c>
      <c r="V31" s="2" t="s">
        <v>696</v>
      </c>
      <c r="W31" s="2">
        <v>1000</v>
      </c>
    </row>
    <row r="32" spans="1:23">
      <c r="A32" s="2" t="s">
        <v>1408</v>
      </c>
      <c r="B32" s="2">
        <v>2012</v>
      </c>
      <c r="C32" s="2">
        <v>12</v>
      </c>
      <c r="D32" s="2">
        <v>135212131</v>
      </c>
      <c r="E32" s="2">
        <v>5552500</v>
      </c>
      <c r="F32" s="2">
        <v>1</v>
      </c>
      <c r="G32" s="2">
        <v>0</v>
      </c>
      <c r="H32" s="2">
        <v>546536</v>
      </c>
      <c r="I32" s="2" t="s">
        <v>934</v>
      </c>
      <c r="J32" s="69">
        <v>51945</v>
      </c>
      <c r="K32" s="2" t="s">
        <v>939</v>
      </c>
      <c r="L32" s="2">
        <v>16847373</v>
      </c>
      <c r="P32" s="2">
        <v>322297</v>
      </c>
      <c r="R32" s="2">
        <v>322297</v>
      </c>
      <c r="S32" s="2" t="s">
        <v>940</v>
      </c>
      <c r="T32" s="2">
        <v>1237</v>
      </c>
      <c r="U32" s="2" t="s">
        <v>936</v>
      </c>
      <c r="V32" s="2" t="s">
        <v>696</v>
      </c>
      <c r="W32" s="2">
        <v>1000</v>
      </c>
    </row>
    <row r="33" spans="1:23">
      <c r="A33" s="2" t="s">
        <v>1408</v>
      </c>
      <c r="B33" s="2">
        <v>2012</v>
      </c>
      <c r="C33" s="2">
        <v>12</v>
      </c>
      <c r="D33" s="2">
        <v>135293833</v>
      </c>
      <c r="E33" s="2">
        <v>5552500</v>
      </c>
      <c r="F33" s="2">
        <v>1</v>
      </c>
      <c r="G33" s="2">
        <v>0</v>
      </c>
      <c r="H33" s="2">
        <v>546536</v>
      </c>
      <c r="I33" s="2" t="s">
        <v>934</v>
      </c>
      <c r="J33" s="69">
        <v>-51945</v>
      </c>
      <c r="K33" s="2" t="s">
        <v>939</v>
      </c>
      <c r="L33" s="2">
        <v>16856790</v>
      </c>
      <c r="P33" s="2">
        <v>322297</v>
      </c>
      <c r="R33" s="2">
        <v>322297</v>
      </c>
      <c r="S33" s="2" t="s">
        <v>940</v>
      </c>
      <c r="T33" s="2">
        <v>1237</v>
      </c>
      <c r="U33" s="2" t="s">
        <v>936</v>
      </c>
      <c r="V33" s="2" t="s">
        <v>696</v>
      </c>
      <c r="W33" s="2">
        <v>1000</v>
      </c>
    </row>
    <row r="34" spans="1:23">
      <c r="A34" s="2" t="s">
        <v>1408</v>
      </c>
      <c r="B34" s="2">
        <v>2012</v>
      </c>
      <c r="C34" s="2">
        <v>12</v>
      </c>
      <c r="D34" s="2">
        <v>135503412</v>
      </c>
      <c r="E34" s="2">
        <v>5552500</v>
      </c>
      <c r="F34" s="2">
        <v>1</v>
      </c>
      <c r="G34" s="2">
        <v>0</v>
      </c>
      <c r="H34" s="2">
        <v>546536</v>
      </c>
      <c r="I34" s="2" t="s">
        <v>934</v>
      </c>
      <c r="J34" s="69">
        <v>77917.5</v>
      </c>
      <c r="K34" s="2" t="s">
        <v>939</v>
      </c>
      <c r="L34" s="2">
        <v>16889887</v>
      </c>
      <c r="P34" s="2">
        <v>322297</v>
      </c>
      <c r="R34" s="2">
        <v>322297</v>
      </c>
      <c r="S34" s="2" t="s">
        <v>940</v>
      </c>
      <c r="T34" s="2">
        <v>1237</v>
      </c>
      <c r="U34" s="2" t="s">
        <v>936</v>
      </c>
      <c r="V34" s="2" t="s">
        <v>696</v>
      </c>
      <c r="W34" s="2">
        <v>1000</v>
      </c>
    </row>
    <row r="35" spans="1:23">
      <c r="A35" s="2" t="s">
        <v>1408</v>
      </c>
      <c r="B35" s="2">
        <v>2012</v>
      </c>
      <c r="C35" s="2">
        <v>12</v>
      </c>
      <c r="D35" s="2">
        <v>135507082</v>
      </c>
      <c r="E35" s="2">
        <v>5552500</v>
      </c>
      <c r="F35" s="2">
        <v>1</v>
      </c>
      <c r="G35" s="2">
        <v>0</v>
      </c>
      <c r="H35" s="2">
        <v>546536</v>
      </c>
      <c r="I35" s="2" t="s">
        <v>934</v>
      </c>
      <c r="J35" s="69">
        <v>-77917.5</v>
      </c>
      <c r="K35" s="2" t="s">
        <v>939</v>
      </c>
      <c r="L35" s="2">
        <v>16900503</v>
      </c>
      <c r="P35" s="2">
        <v>322297</v>
      </c>
      <c r="R35" s="2">
        <v>322297</v>
      </c>
      <c r="S35" s="2" t="s">
        <v>940</v>
      </c>
      <c r="T35" s="2">
        <v>1237</v>
      </c>
      <c r="U35" s="2" t="s">
        <v>936</v>
      </c>
      <c r="V35" s="2" t="s">
        <v>696</v>
      </c>
      <c r="W35" s="2">
        <v>1000</v>
      </c>
    </row>
    <row r="36" spans="1:23">
      <c r="A36" s="2" t="s">
        <v>1408</v>
      </c>
      <c r="B36" s="2">
        <v>2012</v>
      </c>
      <c r="C36" s="2">
        <v>12</v>
      </c>
      <c r="D36" s="2">
        <v>135212131</v>
      </c>
      <c r="E36" s="2">
        <v>5552500</v>
      </c>
      <c r="F36" s="2">
        <v>1</v>
      </c>
      <c r="G36" s="2">
        <v>0</v>
      </c>
      <c r="H36" s="2">
        <v>546536</v>
      </c>
      <c r="I36" s="2" t="s">
        <v>934</v>
      </c>
      <c r="J36" s="69">
        <v>85365</v>
      </c>
      <c r="K36" s="2" t="s">
        <v>941</v>
      </c>
      <c r="L36" s="2">
        <v>16847373</v>
      </c>
      <c r="P36" s="2">
        <v>322298</v>
      </c>
      <c r="R36" s="2">
        <v>322298</v>
      </c>
      <c r="S36" s="2" t="s">
        <v>942</v>
      </c>
      <c r="T36" s="2">
        <v>1237</v>
      </c>
      <c r="U36" s="2" t="s">
        <v>936</v>
      </c>
      <c r="V36" s="2" t="s">
        <v>696</v>
      </c>
      <c r="W36" s="2">
        <v>1000</v>
      </c>
    </row>
    <row r="37" spans="1:23">
      <c r="A37" s="2" t="s">
        <v>1408</v>
      </c>
      <c r="B37" s="2">
        <v>2012</v>
      </c>
      <c r="C37" s="2">
        <v>12</v>
      </c>
      <c r="D37" s="2">
        <v>135293866</v>
      </c>
      <c r="E37" s="2">
        <v>5552500</v>
      </c>
      <c r="F37" s="2">
        <v>1</v>
      </c>
      <c r="G37" s="2">
        <v>0</v>
      </c>
      <c r="H37" s="2">
        <v>546536</v>
      </c>
      <c r="I37" s="2" t="s">
        <v>934</v>
      </c>
      <c r="J37" s="69">
        <v>-85365</v>
      </c>
      <c r="K37" s="2" t="s">
        <v>941</v>
      </c>
      <c r="L37" s="2">
        <v>16856823</v>
      </c>
      <c r="P37" s="2">
        <v>322298</v>
      </c>
      <c r="R37" s="2">
        <v>322298</v>
      </c>
      <c r="S37" s="2" t="s">
        <v>942</v>
      </c>
      <c r="T37" s="2">
        <v>1237</v>
      </c>
      <c r="U37" s="2" t="s">
        <v>936</v>
      </c>
      <c r="V37" s="2" t="s">
        <v>696</v>
      </c>
      <c r="W37" s="2">
        <v>1000</v>
      </c>
    </row>
    <row r="38" spans="1:23">
      <c r="A38" s="2" t="s">
        <v>1408</v>
      </c>
      <c r="B38" s="2">
        <v>2012</v>
      </c>
      <c r="C38" s="2">
        <v>12</v>
      </c>
      <c r="D38" s="2">
        <v>135503412</v>
      </c>
      <c r="E38" s="2">
        <v>5552500</v>
      </c>
      <c r="F38" s="2">
        <v>1</v>
      </c>
      <c r="G38" s="2">
        <v>0</v>
      </c>
      <c r="H38" s="2">
        <v>546536</v>
      </c>
      <c r="I38" s="2" t="s">
        <v>934</v>
      </c>
      <c r="J38" s="69">
        <v>128047.5</v>
      </c>
      <c r="K38" s="2" t="s">
        <v>941</v>
      </c>
      <c r="L38" s="2">
        <v>16889887</v>
      </c>
      <c r="P38" s="2">
        <v>322298</v>
      </c>
      <c r="R38" s="2">
        <v>322298</v>
      </c>
      <c r="S38" s="2" t="s">
        <v>942</v>
      </c>
      <c r="T38" s="2">
        <v>1237</v>
      </c>
      <c r="U38" s="2" t="s">
        <v>936</v>
      </c>
      <c r="V38" s="2" t="s">
        <v>696</v>
      </c>
      <c r="W38" s="2">
        <v>1000</v>
      </c>
    </row>
    <row r="39" spans="1:23">
      <c r="A39" s="2" t="s">
        <v>1408</v>
      </c>
      <c r="B39" s="2">
        <v>2012</v>
      </c>
      <c r="C39" s="2">
        <v>12</v>
      </c>
      <c r="D39" s="2">
        <v>135507102</v>
      </c>
      <c r="E39" s="2">
        <v>5552500</v>
      </c>
      <c r="F39" s="2">
        <v>1</v>
      </c>
      <c r="G39" s="2">
        <v>0</v>
      </c>
      <c r="H39" s="2">
        <v>546536</v>
      </c>
      <c r="I39" s="2" t="s">
        <v>934</v>
      </c>
      <c r="J39" s="69">
        <v>-128047.5</v>
      </c>
      <c r="K39" s="2" t="s">
        <v>941</v>
      </c>
      <c r="L39" s="2">
        <v>16900523</v>
      </c>
      <c r="P39" s="2">
        <v>322298</v>
      </c>
      <c r="R39" s="2">
        <v>322298</v>
      </c>
      <c r="S39" s="2" t="s">
        <v>942</v>
      </c>
      <c r="T39" s="2">
        <v>1237</v>
      </c>
      <c r="U39" s="2" t="s">
        <v>936</v>
      </c>
      <c r="V39" s="2" t="s">
        <v>696</v>
      </c>
      <c r="W39" s="2">
        <v>1000</v>
      </c>
    </row>
    <row r="40" spans="1:23">
      <c r="A40" s="2" t="s">
        <v>1408</v>
      </c>
      <c r="B40" s="2">
        <v>2012</v>
      </c>
      <c r="C40" s="2">
        <v>12</v>
      </c>
      <c r="D40" s="2">
        <v>135212131</v>
      </c>
      <c r="E40" s="2">
        <v>5552500</v>
      </c>
      <c r="F40" s="2">
        <v>1</v>
      </c>
      <c r="G40" s="2">
        <v>0</v>
      </c>
      <c r="H40" s="2">
        <v>546536</v>
      </c>
      <c r="I40" s="2" t="s">
        <v>934</v>
      </c>
      <c r="J40" s="69">
        <v>4605</v>
      </c>
      <c r="K40" s="2" t="s">
        <v>943</v>
      </c>
      <c r="L40" s="2">
        <v>16847373</v>
      </c>
      <c r="P40" s="2">
        <v>322299</v>
      </c>
      <c r="R40" s="2">
        <v>322299</v>
      </c>
      <c r="S40" s="2" t="s">
        <v>944</v>
      </c>
      <c r="T40" s="2">
        <v>1237</v>
      </c>
      <c r="U40" s="2" t="s">
        <v>936</v>
      </c>
      <c r="V40" s="2" t="s">
        <v>696</v>
      </c>
      <c r="W40" s="2">
        <v>1000</v>
      </c>
    </row>
    <row r="41" spans="1:23">
      <c r="A41" s="2" t="s">
        <v>1408</v>
      </c>
      <c r="B41" s="2">
        <v>2012</v>
      </c>
      <c r="C41" s="2">
        <v>12</v>
      </c>
      <c r="D41" s="2">
        <v>135293844</v>
      </c>
      <c r="E41" s="2">
        <v>5552500</v>
      </c>
      <c r="F41" s="2">
        <v>1</v>
      </c>
      <c r="G41" s="2">
        <v>0</v>
      </c>
      <c r="H41" s="2">
        <v>546536</v>
      </c>
      <c r="I41" s="2" t="s">
        <v>934</v>
      </c>
      <c r="J41" s="69">
        <v>-4605</v>
      </c>
      <c r="K41" s="2" t="s">
        <v>943</v>
      </c>
      <c r="L41" s="2">
        <v>16856801</v>
      </c>
      <c r="P41" s="2">
        <v>322299</v>
      </c>
      <c r="R41" s="2">
        <v>322299</v>
      </c>
      <c r="S41" s="2" t="s">
        <v>944</v>
      </c>
      <c r="T41" s="2">
        <v>1237</v>
      </c>
      <c r="U41" s="2" t="s">
        <v>936</v>
      </c>
      <c r="V41" s="2" t="s">
        <v>696</v>
      </c>
      <c r="W41" s="2">
        <v>1000</v>
      </c>
    </row>
    <row r="42" spans="1:23">
      <c r="A42" s="2" t="s">
        <v>1408</v>
      </c>
      <c r="B42" s="2">
        <v>2012</v>
      </c>
      <c r="C42" s="2">
        <v>12</v>
      </c>
      <c r="D42" s="2">
        <v>135503412</v>
      </c>
      <c r="E42" s="2">
        <v>5552500</v>
      </c>
      <c r="F42" s="2">
        <v>1</v>
      </c>
      <c r="G42" s="2">
        <v>0</v>
      </c>
      <c r="H42" s="2">
        <v>546536</v>
      </c>
      <c r="I42" s="2" t="s">
        <v>934</v>
      </c>
      <c r="J42" s="69">
        <v>6907.5</v>
      </c>
      <c r="K42" s="2" t="s">
        <v>943</v>
      </c>
      <c r="L42" s="2">
        <v>16889887</v>
      </c>
      <c r="P42" s="2">
        <v>322299</v>
      </c>
      <c r="R42" s="2">
        <v>322299</v>
      </c>
      <c r="S42" s="2" t="s">
        <v>944</v>
      </c>
      <c r="T42" s="2">
        <v>1237</v>
      </c>
      <c r="U42" s="2" t="s">
        <v>936</v>
      </c>
      <c r="V42" s="2" t="s">
        <v>696</v>
      </c>
      <c r="W42" s="2">
        <v>1000</v>
      </c>
    </row>
    <row r="43" spans="1:23">
      <c r="A43" s="2" t="s">
        <v>1408</v>
      </c>
      <c r="B43" s="2">
        <v>2012</v>
      </c>
      <c r="C43" s="2">
        <v>12</v>
      </c>
      <c r="D43" s="2">
        <v>135507088</v>
      </c>
      <c r="E43" s="2">
        <v>5552500</v>
      </c>
      <c r="F43" s="2">
        <v>1</v>
      </c>
      <c r="G43" s="2">
        <v>0</v>
      </c>
      <c r="H43" s="2">
        <v>546536</v>
      </c>
      <c r="I43" s="2" t="s">
        <v>934</v>
      </c>
      <c r="J43" s="69">
        <v>-6907.5</v>
      </c>
      <c r="K43" s="2" t="s">
        <v>943</v>
      </c>
      <c r="L43" s="2">
        <v>16900509</v>
      </c>
      <c r="P43" s="2">
        <v>322299</v>
      </c>
      <c r="R43" s="2">
        <v>322299</v>
      </c>
      <c r="S43" s="2" t="s">
        <v>944</v>
      </c>
      <c r="T43" s="2">
        <v>1237</v>
      </c>
      <c r="U43" s="2" t="s">
        <v>936</v>
      </c>
      <c r="V43" s="2" t="s">
        <v>696</v>
      </c>
      <c r="W43" s="2">
        <v>1000</v>
      </c>
    </row>
    <row r="44" spans="1:23">
      <c r="A44" s="2" t="s">
        <v>1408</v>
      </c>
      <c r="B44" s="2">
        <v>2012</v>
      </c>
      <c r="C44" s="2">
        <v>12</v>
      </c>
      <c r="D44" s="2">
        <v>135212131</v>
      </c>
      <c r="E44" s="2">
        <v>5552500</v>
      </c>
      <c r="F44" s="2">
        <v>1</v>
      </c>
      <c r="G44" s="2">
        <v>0</v>
      </c>
      <c r="H44" s="2">
        <v>546536</v>
      </c>
      <c r="I44" s="2" t="s">
        <v>934</v>
      </c>
      <c r="J44" s="69">
        <v>5055</v>
      </c>
      <c r="K44" s="2" t="s">
        <v>945</v>
      </c>
      <c r="L44" s="2">
        <v>16847373</v>
      </c>
      <c r="P44" s="2">
        <v>322440</v>
      </c>
      <c r="R44" s="2">
        <v>322440</v>
      </c>
      <c r="S44" s="2" t="s">
        <v>946</v>
      </c>
      <c r="T44" s="2">
        <v>1237</v>
      </c>
      <c r="U44" s="2" t="s">
        <v>936</v>
      </c>
      <c r="V44" s="2" t="s">
        <v>696</v>
      </c>
      <c r="W44" s="2">
        <v>1000</v>
      </c>
    </row>
    <row r="45" spans="1:23">
      <c r="A45" s="2" t="s">
        <v>1408</v>
      </c>
      <c r="B45" s="2">
        <v>2012</v>
      </c>
      <c r="C45" s="2">
        <v>12</v>
      </c>
      <c r="D45" s="2">
        <v>135293888</v>
      </c>
      <c r="E45" s="2">
        <v>5552500</v>
      </c>
      <c r="F45" s="2">
        <v>1</v>
      </c>
      <c r="G45" s="2">
        <v>0</v>
      </c>
      <c r="H45" s="2">
        <v>546536</v>
      </c>
      <c r="I45" s="2" t="s">
        <v>934</v>
      </c>
      <c r="J45" s="69">
        <v>-5055</v>
      </c>
      <c r="K45" s="2" t="s">
        <v>945</v>
      </c>
      <c r="L45" s="2">
        <v>16856845</v>
      </c>
      <c r="P45" s="2">
        <v>322440</v>
      </c>
      <c r="R45" s="2">
        <v>322440</v>
      </c>
      <c r="S45" s="2" t="s">
        <v>946</v>
      </c>
      <c r="T45" s="2">
        <v>1237</v>
      </c>
      <c r="U45" s="2" t="s">
        <v>936</v>
      </c>
      <c r="V45" s="2" t="s">
        <v>696</v>
      </c>
      <c r="W45" s="2">
        <v>1000</v>
      </c>
    </row>
    <row r="46" spans="1:23">
      <c r="A46" s="2" t="s">
        <v>1408</v>
      </c>
      <c r="B46" s="2">
        <v>2012</v>
      </c>
      <c r="C46" s="2">
        <v>12</v>
      </c>
      <c r="D46" s="2">
        <v>135503412</v>
      </c>
      <c r="E46" s="2">
        <v>5552500</v>
      </c>
      <c r="F46" s="2">
        <v>1</v>
      </c>
      <c r="G46" s="2">
        <v>0</v>
      </c>
      <c r="H46" s="2">
        <v>546536</v>
      </c>
      <c r="I46" s="2" t="s">
        <v>934</v>
      </c>
      <c r="J46" s="69">
        <v>7582.5</v>
      </c>
      <c r="K46" s="2" t="s">
        <v>945</v>
      </c>
      <c r="L46" s="2">
        <v>16889887</v>
      </c>
      <c r="P46" s="2">
        <v>322440</v>
      </c>
      <c r="R46" s="2">
        <v>322440</v>
      </c>
      <c r="S46" s="2" t="s">
        <v>946</v>
      </c>
      <c r="T46" s="2">
        <v>1237</v>
      </c>
      <c r="U46" s="2" t="s">
        <v>936</v>
      </c>
      <c r="V46" s="2" t="s">
        <v>696</v>
      </c>
      <c r="W46" s="2">
        <v>1000</v>
      </c>
    </row>
    <row r="47" spans="1:23">
      <c r="A47" s="2" t="s">
        <v>1408</v>
      </c>
      <c r="B47" s="2">
        <v>2012</v>
      </c>
      <c r="C47" s="2">
        <v>12</v>
      </c>
      <c r="D47" s="2">
        <v>135507114</v>
      </c>
      <c r="E47" s="2">
        <v>5552500</v>
      </c>
      <c r="F47" s="2">
        <v>1</v>
      </c>
      <c r="G47" s="2">
        <v>0</v>
      </c>
      <c r="H47" s="2">
        <v>546536</v>
      </c>
      <c r="I47" s="2" t="s">
        <v>934</v>
      </c>
      <c r="J47" s="69">
        <v>-7582.5</v>
      </c>
      <c r="K47" s="2" t="s">
        <v>945</v>
      </c>
      <c r="L47" s="2">
        <v>16900535</v>
      </c>
      <c r="P47" s="2">
        <v>322440</v>
      </c>
      <c r="R47" s="2">
        <v>322440</v>
      </c>
      <c r="S47" s="2" t="s">
        <v>946</v>
      </c>
      <c r="T47" s="2">
        <v>1237</v>
      </c>
      <c r="U47" s="2" t="s">
        <v>936</v>
      </c>
      <c r="V47" s="2" t="s">
        <v>696</v>
      </c>
      <c r="W47" s="2">
        <v>1000</v>
      </c>
    </row>
    <row r="48" spans="1:23">
      <c r="A48" s="2" t="s">
        <v>1408</v>
      </c>
      <c r="B48" s="2">
        <v>2012</v>
      </c>
      <c r="C48" s="2">
        <v>12</v>
      </c>
      <c r="D48" s="2">
        <v>135212131</v>
      </c>
      <c r="E48" s="2">
        <v>5552500</v>
      </c>
      <c r="F48" s="2">
        <v>1</v>
      </c>
      <c r="G48" s="2">
        <v>0</v>
      </c>
      <c r="H48" s="2">
        <v>546536</v>
      </c>
      <c r="I48" s="2" t="s">
        <v>934</v>
      </c>
      <c r="J48" s="69">
        <v>1665</v>
      </c>
      <c r="K48" s="2" t="s">
        <v>947</v>
      </c>
      <c r="L48" s="2">
        <v>16847373</v>
      </c>
      <c r="P48" s="2">
        <v>322441</v>
      </c>
      <c r="R48" s="2">
        <v>322441</v>
      </c>
      <c r="S48" s="2" t="s">
        <v>948</v>
      </c>
      <c r="T48" s="2">
        <v>1237</v>
      </c>
      <c r="U48" s="2" t="s">
        <v>936</v>
      </c>
      <c r="V48" s="2" t="s">
        <v>696</v>
      </c>
      <c r="W48" s="2">
        <v>1000</v>
      </c>
    </row>
    <row r="49" spans="1:23">
      <c r="A49" s="2" t="s">
        <v>1408</v>
      </c>
      <c r="B49" s="2">
        <v>2012</v>
      </c>
      <c r="C49" s="2">
        <v>12</v>
      </c>
      <c r="D49" s="2">
        <v>135293855</v>
      </c>
      <c r="E49" s="2">
        <v>5552500</v>
      </c>
      <c r="F49" s="2">
        <v>1</v>
      </c>
      <c r="G49" s="2">
        <v>0</v>
      </c>
      <c r="H49" s="2">
        <v>546536</v>
      </c>
      <c r="I49" s="2" t="s">
        <v>934</v>
      </c>
      <c r="J49" s="69">
        <v>-1665</v>
      </c>
      <c r="K49" s="2" t="s">
        <v>947</v>
      </c>
      <c r="L49" s="2">
        <v>16856812</v>
      </c>
      <c r="P49" s="2">
        <v>322441</v>
      </c>
      <c r="R49" s="2">
        <v>322441</v>
      </c>
      <c r="S49" s="2" t="s">
        <v>948</v>
      </c>
      <c r="T49" s="2">
        <v>1237</v>
      </c>
      <c r="U49" s="2" t="s">
        <v>936</v>
      </c>
      <c r="V49" s="2" t="s">
        <v>696</v>
      </c>
      <c r="W49" s="2">
        <v>1000</v>
      </c>
    </row>
    <row r="50" spans="1:23">
      <c r="A50" s="2" t="s">
        <v>1408</v>
      </c>
      <c r="B50" s="2">
        <v>2012</v>
      </c>
      <c r="C50" s="2">
        <v>12</v>
      </c>
      <c r="D50" s="2">
        <v>135503412</v>
      </c>
      <c r="E50" s="2">
        <v>5552500</v>
      </c>
      <c r="F50" s="2">
        <v>1</v>
      </c>
      <c r="G50" s="2">
        <v>0</v>
      </c>
      <c r="H50" s="2">
        <v>546536</v>
      </c>
      <c r="I50" s="2" t="s">
        <v>934</v>
      </c>
      <c r="J50" s="69">
        <v>2497.5</v>
      </c>
      <c r="K50" s="2" t="s">
        <v>947</v>
      </c>
      <c r="L50" s="2">
        <v>16889887</v>
      </c>
      <c r="P50" s="2">
        <v>322441</v>
      </c>
      <c r="R50" s="2">
        <v>322441</v>
      </c>
      <c r="S50" s="2" t="s">
        <v>948</v>
      </c>
      <c r="T50" s="2">
        <v>1237</v>
      </c>
      <c r="U50" s="2" t="s">
        <v>936</v>
      </c>
      <c r="V50" s="2" t="s">
        <v>696</v>
      </c>
      <c r="W50" s="2">
        <v>1000</v>
      </c>
    </row>
    <row r="51" spans="1:23">
      <c r="A51" s="2" t="s">
        <v>1408</v>
      </c>
      <c r="B51" s="2">
        <v>2012</v>
      </c>
      <c r="C51" s="2">
        <v>12</v>
      </c>
      <c r="D51" s="2">
        <v>135507094</v>
      </c>
      <c r="E51" s="2">
        <v>5552500</v>
      </c>
      <c r="F51" s="2">
        <v>1</v>
      </c>
      <c r="G51" s="2">
        <v>0</v>
      </c>
      <c r="H51" s="2">
        <v>546536</v>
      </c>
      <c r="I51" s="2" t="s">
        <v>934</v>
      </c>
      <c r="J51" s="69">
        <v>-2497.5</v>
      </c>
      <c r="K51" s="2" t="s">
        <v>947</v>
      </c>
      <c r="L51" s="2">
        <v>16900515</v>
      </c>
      <c r="P51" s="2">
        <v>322441</v>
      </c>
      <c r="R51" s="2">
        <v>322441</v>
      </c>
      <c r="S51" s="2" t="s">
        <v>948</v>
      </c>
      <c r="T51" s="2">
        <v>1237</v>
      </c>
      <c r="U51" s="2" t="s">
        <v>936</v>
      </c>
      <c r="V51" s="2" t="s">
        <v>696</v>
      </c>
      <c r="W51" s="2">
        <v>1000</v>
      </c>
    </row>
    <row r="52" spans="1:23">
      <c r="A52" s="2" t="s">
        <v>1407</v>
      </c>
      <c r="B52" s="2">
        <v>2012</v>
      </c>
      <c r="C52" s="2">
        <v>12</v>
      </c>
      <c r="D52" s="2">
        <v>135266069</v>
      </c>
      <c r="E52" s="2">
        <v>5552500</v>
      </c>
      <c r="F52" s="2">
        <v>70</v>
      </c>
      <c r="G52" s="2">
        <v>0</v>
      </c>
      <c r="H52" s="2">
        <v>505206</v>
      </c>
      <c r="I52" s="2" t="s">
        <v>951</v>
      </c>
      <c r="J52" s="69">
        <v>7212</v>
      </c>
      <c r="K52" s="2" t="s">
        <v>1190</v>
      </c>
      <c r="L52" s="2">
        <v>122089901</v>
      </c>
      <c r="Q52" s="2">
        <v>11900</v>
      </c>
      <c r="R52" s="2">
        <v>11900</v>
      </c>
      <c r="S52" s="2" t="s">
        <v>950</v>
      </c>
      <c r="T52" s="2">
        <v>1196</v>
      </c>
      <c r="U52" s="2" t="s">
        <v>316</v>
      </c>
      <c r="V52" s="2" t="s">
        <v>317</v>
      </c>
      <c r="W52" s="2">
        <v>1000</v>
      </c>
    </row>
    <row r="53" spans="1:23">
      <c r="A53" s="2" t="s">
        <v>1407</v>
      </c>
      <c r="B53" s="2">
        <v>2012</v>
      </c>
      <c r="C53" s="2">
        <v>12</v>
      </c>
      <c r="D53" s="2">
        <v>135266069</v>
      </c>
      <c r="E53" s="2">
        <v>5552500</v>
      </c>
      <c r="F53" s="2">
        <v>70</v>
      </c>
      <c r="G53" s="2">
        <v>0</v>
      </c>
      <c r="H53" s="2">
        <v>505206</v>
      </c>
      <c r="I53" s="2" t="s">
        <v>951</v>
      </c>
      <c r="J53" s="69">
        <v>12591</v>
      </c>
      <c r="K53" s="2" t="s">
        <v>1190</v>
      </c>
      <c r="L53" s="2">
        <v>122089901</v>
      </c>
      <c r="Q53" s="2">
        <v>11900</v>
      </c>
      <c r="R53" s="2">
        <v>11900</v>
      </c>
      <c r="S53" s="2" t="s">
        <v>950</v>
      </c>
      <c r="T53" s="2">
        <v>1196</v>
      </c>
      <c r="U53" s="2" t="s">
        <v>316</v>
      </c>
      <c r="V53" s="2" t="s">
        <v>317</v>
      </c>
      <c r="W53" s="2">
        <v>1000</v>
      </c>
    </row>
    <row r="54" spans="1:23">
      <c r="A54" s="2" t="s">
        <v>1407</v>
      </c>
      <c r="B54" s="2">
        <v>2012</v>
      </c>
      <c r="C54" s="2">
        <v>12</v>
      </c>
      <c r="D54" s="2">
        <v>135266069</v>
      </c>
      <c r="E54" s="2">
        <v>5552500</v>
      </c>
      <c r="F54" s="2">
        <v>70</v>
      </c>
      <c r="G54" s="2">
        <v>0</v>
      </c>
      <c r="H54" s="2">
        <v>505206</v>
      </c>
      <c r="I54" s="2" t="s">
        <v>951</v>
      </c>
      <c r="J54" s="69">
        <v>43110</v>
      </c>
      <c r="K54" s="2" t="s">
        <v>1190</v>
      </c>
      <c r="L54" s="2">
        <v>122089901</v>
      </c>
      <c r="Q54" s="2">
        <v>11900</v>
      </c>
      <c r="R54" s="2">
        <v>11900</v>
      </c>
      <c r="S54" s="2" t="s">
        <v>950</v>
      </c>
      <c r="T54" s="2">
        <v>1196</v>
      </c>
      <c r="U54" s="2" t="s">
        <v>316</v>
      </c>
      <c r="V54" s="2" t="s">
        <v>317</v>
      </c>
      <c r="W54" s="2">
        <v>1000</v>
      </c>
    </row>
    <row r="55" spans="1:23">
      <c r="A55" s="2" t="s">
        <v>1407</v>
      </c>
      <c r="B55" s="2">
        <v>2012</v>
      </c>
      <c r="C55" s="2">
        <v>12</v>
      </c>
      <c r="D55" s="2">
        <v>135266069</v>
      </c>
      <c r="E55" s="2">
        <v>5552500</v>
      </c>
      <c r="F55" s="2">
        <v>70</v>
      </c>
      <c r="G55" s="2">
        <v>0</v>
      </c>
      <c r="H55" s="2">
        <v>505206</v>
      </c>
      <c r="I55" s="2" t="s">
        <v>951</v>
      </c>
      <c r="J55" s="69">
        <v>97</v>
      </c>
      <c r="K55" s="2" t="s">
        <v>1190</v>
      </c>
      <c r="L55" s="2">
        <v>122089901</v>
      </c>
      <c r="Q55" s="2">
        <v>11900</v>
      </c>
      <c r="R55" s="2">
        <v>11900</v>
      </c>
      <c r="S55" s="2" t="s">
        <v>950</v>
      </c>
      <c r="T55" s="2">
        <v>1196</v>
      </c>
      <c r="U55" s="2" t="s">
        <v>316</v>
      </c>
      <c r="V55" s="2" t="s">
        <v>317</v>
      </c>
      <c r="W55" s="2">
        <v>1000</v>
      </c>
    </row>
    <row r="56" spans="1:23">
      <c r="A56" s="2" t="s">
        <v>1407</v>
      </c>
      <c r="B56" s="2">
        <v>2012</v>
      </c>
      <c r="C56" s="2">
        <v>12</v>
      </c>
      <c r="D56" s="2">
        <v>135266069</v>
      </c>
      <c r="E56" s="2">
        <v>5552500</v>
      </c>
      <c r="F56" s="2">
        <v>70</v>
      </c>
      <c r="G56" s="2">
        <v>0</v>
      </c>
      <c r="H56" s="2">
        <v>505206</v>
      </c>
      <c r="I56" s="2" t="s">
        <v>951</v>
      </c>
      <c r="J56" s="69">
        <v>22506</v>
      </c>
      <c r="K56" s="2" t="s">
        <v>1190</v>
      </c>
      <c r="L56" s="2">
        <v>122089901</v>
      </c>
      <c r="Q56" s="2">
        <v>11900</v>
      </c>
      <c r="R56" s="2">
        <v>11900</v>
      </c>
      <c r="S56" s="2" t="s">
        <v>950</v>
      </c>
      <c r="T56" s="2">
        <v>1196</v>
      </c>
      <c r="U56" s="2" t="s">
        <v>316</v>
      </c>
      <c r="V56" s="2" t="s">
        <v>317</v>
      </c>
      <c r="W56" s="2">
        <v>1000</v>
      </c>
    </row>
    <row r="57" spans="1:23">
      <c r="A57" s="2" t="s">
        <v>1407</v>
      </c>
      <c r="B57" s="2">
        <v>2012</v>
      </c>
      <c r="C57" s="2">
        <v>12</v>
      </c>
      <c r="D57" s="2">
        <v>135266076</v>
      </c>
      <c r="E57" s="2">
        <v>5552500</v>
      </c>
      <c r="F57" s="2">
        <v>70</v>
      </c>
      <c r="G57" s="2">
        <v>0</v>
      </c>
      <c r="H57" s="2">
        <v>505206</v>
      </c>
      <c r="I57" s="2" t="s">
        <v>951</v>
      </c>
      <c r="J57" s="69">
        <v>227288</v>
      </c>
      <c r="K57" s="2" t="s">
        <v>1190</v>
      </c>
      <c r="L57" s="2">
        <v>122089908</v>
      </c>
      <c r="Q57" s="2">
        <v>11900</v>
      </c>
      <c r="R57" s="2">
        <v>11900</v>
      </c>
      <c r="S57" s="2" t="s">
        <v>950</v>
      </c>
      <c r="T57" s="2">
        <v>1196</v>
      </c>
      <c r="U57" s="2" t="s">
        <v>316</v>
      </c>
      <c r="V57" s="2" t="s">
        <v>317</v>
      </c>
      <c r="W57" s="2">
        <v>1000</v>
      </c>
    </row>
    <row r="58" spans="1:23">
      <c r="A58" s="2" t="s">
        <v>1407</v>
      </c>
      <c r="B58" s="2">
        <v>2012</v>
      </c>
      <c r="C58" s="2">
        <v>12</v>
      </c>
      <c r="D58" s="2">
        <v>135266076</v>
      </c>
      <c r="E58" s="2">
        <v>5552500</v>
      </c>
      <c r="F58" s="2">
        <v>70</v>
      </c>
      <c r="G58" s="2">
        <v>0</v>
      </c>
      <c r="H58" s="2">
        <v>505206</v>
      </c>
      <c r="I58" s="2" t="s">
        <v>951</v>
      </c>
      <c r="J58" s="69">
        <v>13177</v>
      </c>
      <c r="K58" s="2" t="s">
        <v>1190</v>
      </c>
      <c r="L58" s="2">
        <v>122089908</v>
      </c>
      <c r="Q58" s="2">
        <v>11900</v>
      </c>
      <c r="R58" s="2">
        <v>11900</v>
      </c>
      <c r="S58" s="2" t="s">
        <v>950</v>
      </c>
      <c r="T58" s="2">
        <v>1196</v>
      </c>
      <c r="U58" s="2" t="s">
        <v>316</v>
      </c>
      <c r="V58" s="2" t="s">
        <v>317</v>
      </c>
      <c r="W58" s="2">
        <v>1000</v>
      </c>
    </row>
    <row r="59" spans="1:23">
      <c r="A59" s="2" t="s">
        <v>1407</v>
      </c>
      <c r="B59" s="2">
        <v>2012</v>
      </c>
      <c r="C59" s="2">
        <v>12</v>
      </c>
      <c r="D59" s="2">
        <v>135266077</v>
      </c>
      <c r="E59" s="2">
        <v>5552500</v>
      </c>
      <c r="F59" s="2">
        <v>70</v>
      </c>
      <c r="G59" s="2">
        <v>0</v>
      </c>
      <c r="H59" s="2">
        <v>505206</v>
      </c>
      <c r="I59" s="2" t="s">
        <v>951</v>
      </c>
      <c r="J59" s="69">
        <v>-12550</v>
      </c>
      <c r="K59" s="2" t="s">
        <v>1183</v>
      </c>
      <c r="L59" s="2">
        <v>122089909</v>
      </c>
      <c r="Q59" s="2">
        <v>11900</v>
      </c>
      <c r="R59" s="2">
        <v>11900</v>
      </c>
      <c r="S59" s="2" t="s">
        <v>950</v>
      </c>
      <c r="T59" s="2">
        <v>1196</v>
      </c>
      <c r="U59" s="2" t="s">
        <v>316</v>
      </c>
      <c r="V59" s="2" t="s">
        <v>317</v>
      </c>
      <c r="W59" s="2">
        <v>1000</v>
      </c>
    </row>
    <row r="60" spans="1:23">
      <c r="A60" s="2" t="s">
        <v>1407</v>
      </c>
      <c r="B60" s="2">
        <v>2012</v>
      </c>
      <c r="C60" s="2">
        <v>12</v>
      </c>
      <c r="D60" s="2">
        <v>135266077</v>
      </c>
      <c r="E60" s="2">
        <v>5552500</v>
      </c>
      <c r="F60" s="2">
        <v>70</v>
      </c>
      <c r="G60" s="2">
        <v>0</v>
      </c>
      <c r="H60" s="2">
        <v>505206</v>
      </c>
      <c r="I60" s="2" t="s">
        <v>951</v>
      </c>
      <c r="J60" s="69">
        <v>-244746</v>
      </c>
      <c r="K60" s="2" t="s">
        <v>1183</v>
      </c>
      <c r="L60" s="2">
        <v>122089909</v>
      </c>
      <c r="Q60" s="2">
        <v>11900</v>
      </c>
      <c r="R60" s="2">
        <v>11900</v>
      </c>
      <c r="S60" s="2" t="s">
        <v>950</v>
      </c>
      <c r="T60" s="2">
        <v>1196</v>
      </c>
      <c r="U60" s="2" t="s">
        <v>316</v>
      </c>
      <c r="V60" s="2" t="s">
        <v>317</v>
      </c>
      <c r="W60" s="2">
        <v>1000</v>
      </c>
    </row>
    <row r="61" spans="1:23">
      <c r="A61" s="2" t="s">
        <v>1408</v>
      </c>
      <c r="B61" s="2">
        <v>2012</v>
      </c>
      <c r="C61" s="2">
        <v>12</v>
      </c>
      <c r="D61" s="2">
        <v>135266078</v>
      </c>
      <c r="E61" s="2">
        <v>5552500</v>
      </c>
      <c r="F61" s="2">
        <v>70</v>
      </c>
      <c r="G61" s="2">
        <v>0</v>
      </c>
      <c r="H61" s="2">
        <v>505216</v>
      </c>
      <c r="I61" s="2" t="s">
        <v>953</v>
      </c>
      <c r="J61" s="69">
        <v>17767.330000000002</v>
      </c>
      <c r="K61" s="2" t="s">
        <v>1190</v>
      </c>
      <c r="L61" s="2">
        <v>122089910</v>
      </c>
      <c r="Q61" s="2">
        <v>11900</v>
      </c>
      <c r="R61" s="2">
        <v>11900</v>
      </c>
      <c r="S61" s="2" t="s">
        <v>950</v>
      </c>
      <c r="T61" s="2">
        <v>1196</v>
      </c>
      <c r="U61" s="2" t="s">
        <v>316</v>
      </c>
      <c r="V61" s="2" t="s">
        <v>317</v>
      </c>
      <c r="W61" s="2">
        <v>1000</v>
      </c>
    </row>
    <row r="62" spans="1:23">
      <c r="A62" s="2" t="s">
        <v>1408</v>
      </c>
      <c r="B62" s="2">
        <v>2012</v>
      </c>
      <c r="C62" s="2">
        <v>12</v>
      </c>
      <c r="D62" s="2">
        <v>135266078</v>
      </c>
      <c r="E62" s="2">
        <v>5552500</v>
      </c>
      <c r="F62" s="2">
        <v>70</v>
      </c>
      <c r="G62" s="2">
        <v>0</v>
      </c>
      <c r="H62" s="2">
        <v>505216</v>
      </c>
      <c r="I62" s="2" t="s">
        <v>953</v>
      </c>
      <c r="J62" s="69">
        <v>21951.99</v>
      </c>
      <c r="K62" s="2" t="s">
        <v>1190</v>
      </c>
      <c r="L62" s="2">
        <v>122089910</v>
      </c>
      <c r="Q62" s="2">
        <v>11900</v>
      </c>
      <c r="R62" s="2">
        <v>11900</v>
      </c>
      <c r="S62" s="2" t="s">
        <v>950</v>
      </c>
      <c r="T62" s="2">
        <v>1196</v>
      </c>
      <c r="U62" s="2" t="s">
        <v>316</v>
      </c>
      <c r="V62" s="2" t="s">
        <v>317</v>
      </c>
      <c r="W62" s="2">
        <v>1000</v>
      </c>
    </row>
    <row r="63" spans="1:23">
      <c r="A63" s="2" t="s">
        <v>1408</v>
      </c>
      <c r="B63" s="2">
        <v>2012</v>
      </c>
      <c r="C63" s="2">
        <v>12</v>
      </c>
      <c r="D63" s="2">
        <v>135266078</v>
      </c>
      <c r="E63" s="2">
        <v>5552500</v>
      </c>
      <c r="F63" s="2">
        <v>70</v>
      </c>
      <c r="G63" s="2">
        <v>0</v>
      </c>
      <c r="H63" s="2">
        <v>505216</v>
      </c>
      <c r="I63" s="2" t="s">
        <v>953</v>
      </c>
      <c r="J63" s="69">
        <v>172677.14</v>
      </c>
      <c r="K63" s="2" t="s">
        <v>1190</v>
      </c>
      <c r="L63" s="2">
        <v>122089910</v>
      </c>
      <c r="Q63" s="2">
        <v>11900</v>
      </c>
      <c r="R63" s="2">
        <v>11900</v>
      </c>
      <c r="S63" s="2" t="s">
        <v>950</v>
      </c>
      <c r="T63" s="2">
        <v>1196</v>
      </c>
      <c r="U63" s="2" t="s">
        <v>316</v>
      </c>
      <c r="V63" s="2" t="s">
        <v>317</v>
      </c>
      <c r="W63" s="2">
        <v>1000</v>
      </c>
    </row>
    <row r="64" spans="1:23">
      <c r="A64" s="2" t="s">
        <v>1408</v>
      </c>
      <c r="B64" s="2">
        <v>2012</v>
      </c>
      <c r="C64" s="2">
        <v>12</v>
      </c>
      <c r="D64" s="2">
        <v>135266078</v>
      </c>
      <c r="E64" s="2">
        <v>5552500</v>
      </c>
      <c r="F64" s="2">
        <v>70</v>
      </c>
      <c r="G64" s="2">
        <v>0</v>
      </c>
      <c r="H64" s="2">
        <v>505216</v>
      </c>
      <c r="I64" s="2" t="s">
        <v>953</v>
      </c>
      <c r="J64" s="69">
        <v>125608</v>
      </c>
      <c r="K64" s="2" t="s">
        <v>1190</v>
      </c>
      <c r="L64" s="2">
        <v>122089910</v>
      </c>
      <c r="Q64" s="2">
        <v>11900</v>
      </c>
      <c r="R64" s="2">
        <v>11900</v>
      </c>
      <c r="S64" s="2" t="s">
        <v>950</v>
      </c>
      <c r="T64" s="2">
        <v>1196</v>
      </c>
      <c r="U64" s="2" t="s">
        <v>316</v>
      </c>
      <c r="V64" s="2" t="s">
        <v>317</v>
      </c>
      <c r="W64" s="2">
        <v>1000</v>
      </c>
    </row>
    <row r="65" spans="1:23">
      <c r="A65" s="2" t="s">
        <v>1408</v>
      </c>
      <c r="B65" s="2">
        <v>2012</v>
      </c>
      <c r="C65" s="2">
        <v>12</v>
      </c>
      <c r="D65" s="2">
        <v>135266079</v>
      </c>
      <c r="E65" s="2">
        <v>5552500</v>
      </c>
      <c r="F65" s="2">
        <v>70</v>
      </c>
      <c r="G65" s="2">
        <v>0</v>
      </c>
      <c r="H65" s="2">
        <v>505216</v>
      </c>
      <c r="I65" s="2" t="s">
        <v>953</v>
      </c>
      <c r="J65" s="69">
        <v>-17584</v>
      </c>
      <c r="K65" s="2" t="s">
        <v>1183</v>
      </c>
      <c r="L65" s="2">
        <v>122089911</v>
      </c>
      <c r="Q65" s="2">
        <v>11900</v>
      </c>
      <c r="R65" s="2">
        <v>11900</v>
      </c>
      <c r="S65" s="2" t="s">
        <v>950</v>
      </c>
      <c r="T65" s="2">
        <v>1196</v>
      </c>
      <c r="U65" s="2" t="s">
        <v>316</v>
      </c>
      <c r="V65" s="2" t="s">
        <v>317</v>
      </c>
      <c r="W65" s="2">
        <v>1000</v>
      </c>
    </row>
    <row r="66" spans="1:23">
      <c r="A66" s="2" t="s">
        <v>1408</v>
      </c>
      <c r="B66" s="2">
        <v>2012</v>
      </c>
      <c r="C66" s="2">
        <v>12</v>
      </c>
      <c r="D66" s="2">
        <v>135266079</v>
      </c>
      <c r="E66" s="2">
        <v>5552500</v>
      </c>
      <c r="F66" s="2">
        <v>70</v>
      </c>
      <c r="G66" s="2">
        <v>0</v>
      </c>
      <c r="H66" s="2">
        <v>505216</v>
      </c>
      <c r="I66" s="2" t="s">
        <v>953</v>
      </c>
      <c r="J66" s="69">
        <v>-22456</v>
      </c>
      <c r="K66" s="2" t="s">
        <v>1183</v>
      </c>
      <c r="L66" s="2">
        <v>122089911</v>
      </c>
      <c r="Q66" s="2">
        <v>11900</v>
      </c>
      <c r="R66" s="2">
        <v>11900</v>
      </c>
      <c r="S66" s="2" t="s">
        <v>950</v>
      </c>
      <c r="T66" s="2">
        <v>1196</v>
      </c>
      <c r="U66" s="2" t="s">
        <v>316</v>
      </c>
      <c r="V66" s="2" t="s">
        <v>317</v>
      </c>
      <c r="W66" s="2">
        <v>1000</v>
      </c>
    </row>
    <row r="67" spans="1:23">
      <c r="A67" s="2" t="s">
        <v>1408</v>
      </c>
      <c r="B67" s="2">
        <v>2012</v>
      </c>
      <c r="C67" s="2">
        <v>12</v>
      </c>
      <c r="D67" s="2">
        <v>135266079</v>
      </c>
      <c r="E67" s="2">
        <v>5552500</v>
      </c>
      <c r="F67" s="2">
        <v>70</v>
      </c>
      <c r="G67" s="2">
        <v>0</v>
      </c>
      <c r="H67" s="2">
        <v>505216</v>
      </c>
      <c r="I67" s="2" t="s">
        <v>953</v>
      </c>
      <c r="J67" s="69">
        <v>-1855512</v>
      </c>
      <c r="K67" s="2" t="s">
        <v>1183</v>
      </c>
      <c r="L67" s="2">
        <v>122089911</v>
      </c>
      <c r="Q67" s="2">
        <v>11900</v>
      </c>
      <c r="R67" s="2">
        <v>11900</v>
      </c>
      <c r="S67" s="2" t="s">
        <v>950</v>
      </c>
      <c r="T67" s="2">
        <v>1196</v>
      </c>
      <c r="U67" s="2" t="s">
        <v>316</v>
      </c>
      <c r="V67" s="2" t="s">
        <v>317</v>
      </c>
      <c r="W67" s="2">
        <v>1000</v>
      </c>
    </row>
    <row r="68" spans="1:23">
      <c r="A68" s="2" t="s">
        <v>1408</v>
      </c>
      <c r="B68" s="2">
        <v>2012</v>
      </c>
      <c r="C68" s="2">
        <v>12</v>
      </c>
      <c r="D68" s="2">
        <v>135266079</v>
      </c>
      <c r="E68" s="2">
        <v>5552500</v>
      </c>
      <c r="F68" s="2">
        <v>70</v>
      </c>
      <c r="G68" s="2">
        <v>0</v>
      </c>
      <c r="H68" s="2">
        <v>505216</v>
      </c>
      <c r="I68" s="2" t="s">
        <v>953</v>
      </c>
      <c r="J68" s="69">
        <v>-165116</v>
      </c>
      <c r="K68" s="2" t="s">
        <v>1183</v>
      </c>
      <c r="L68" s="2">
        <v>122089911</v>
      </c>
      <c r="Q68" s="2">
        <v>11900</v>
      </c>
      <c r="R68" s="2">
        <v>11900</v>
      </c>
      <c r="S68" s="2" t="s">
        <v>950</v>
      </c>
      <c r="T68" s="2">
        <v>1196</v>
      </c>
      <c r="U68" s="2" t="s">
        <v>316</v>
      </c>
      <c r="V68" s="2" t="s">
        <v>317</v>
      </c>
      <c r="W68" s="2">
        <v>1000</v>
      </c>
    </row>
    <row r="69" spans="1:23">
      <c r="A69" s="2" t="s">
        <v>1408</v>
      </c>
      <c r="B69" s="2">
        <v>2012</v>
      </c>
      <c r="C69" s="2">
        <v>12</v>
      </c>
      <c r="D69" s="2">
        <v>135266079</v>
      </c>
      <c r="E69" s="2">
        <v>5552500</v>
      </c>
      <c r="F69" s="2">
        <v>70</v>
      </c>
      <c r="G69" s="2">
        <v>0</v>
      </c>
      <c r="H69" s="2">
        <v>505216</v>
      </c>
      <c r="I69" s="2" t="s">
        <v>953</v>
      </c>
      <c r="J69" s="69">
        <v>-121268</v>
      </c>
      <c r="K69" s="2" t="s">
        <v>1183</v>
      </c>
      <c r="L69" s="2">
        <v>122089911</v>
      </c>
      <c r="Q69" s="2">
        <v>11900</v>
      </c>
      <c r="R69" s="2">
        <v>11900</v>
      </c>
      <c r="S69" s="2" t="s">
        <v>950</v>
      </c>
      <c r="T69" s="2">
        <v>1196</v>
      </c>
      <c r="U69" s="2" t="s">
        <v>316</v>
      </c>
      <c r="V69" s="2" t="s">
        <v>317</v>
      </c>
      <c r="W69" s="2">
        <v>1000</v>
      </c>
    </row>
    <row r="70" spans="1:23">
      <c r="A70" s="2" t="s">
        <v>1408</v>
      </c>
      <c r="B70" s="2">
        <v>2012</v>
      </c>
      <c r="C70" s="2">
        <v>12</v>
      </c>
      <c r="D70" s="2">
        <v>135268001</v>
      </c>
      <c r="E70" s="2">
        <v>5552500</v>
      </c>
      <c r="F70" s="2">
        <v>70</v>
      </c>
      <c r="G70" s="2">
        <v>0</v>
      </c>
      <c r="H70" s="2">
        <v>505216</v>
      </c>
      <c r="I70" s="2" t="s">
        <v>953</v>
      </c>
      <c r="J70" s="69">
        <v>1179340.21</v>
      </c>
      <c r="K70" s="2" t="s">
        <v>1190</v>
      </c>
      <c r="L70" s="2">
        <v>122092233</v>
      </c>
      <c r="Q70" s="2">
        <v>11900</v>
      </c>
      <c r="R70" s="2">
        <v>11900</v>
      </c>
      <c r="S70" s="2" t="s">
        <v>950</v>
      </c>
      <c r="T70" s="2">
        <v>1196</v>
      </c>
      <c r="U70" s="2" t="s">
        <v>316</v>
      </c>
      <c r="V70" s="2" t="s">
        <v>317</v>
      </c>
      <c r="W70" s="2">
        <v>1000</v>
      </c>
    </row>
    <row r="71" spans="1:23">
      <c r="A71" s="2" t="s">
        <v>1408</v>
      </c>
      <c r="B71" s="2">
        <v>2012</v>
      </c>
      <c r="C71" s="2">
        <v>12</v>
      </c>
      <c r="D71" s="2">
        <v>135268002</v>
      </c>
      <c r="E71" s="2">
        <v>5552500</v>
      </c>
      <c r="F71" s="2">
        <v>70</v>
      </c>
      <c r="G71" s="2">
        <v>0</v>
      </c>
      <c r="H71" s="2">
        <v>505216</v>
      </c>
      <c r="I71" s="2" t="s">
        <v>953</v>
      </c>
      <c r="J71" s="69">
        <v>-52451</v>
      </c>
      <c r="K71" s="2" t="s">
        <v>1183</v>
      </c>
      <c r="L71" s="2">
        <v>122092234</v>
      </c>
      <c r="Q71" s="2">
        <v>11900</v>
      </c>
      <c r="R71" s="2">
        <v>11900</v>
      </c>
      <c r="S71" s="2" t="s">
        <v>950</v>
      </c>
      <c r="T71" s="2">
        <v>1196</v>
      </c>
      <c r="U71" s="2" t="s">
        <v>316</v>
      </c>
      <c r="V71" s="2" t="s">
        <v>317</v>
      </c>
      <c r="W71" s="2">
        <v>1000</v>
      </c>
    </row>
    <row r="72" spans="1:23">
      <c r="A72" s="2" t="s">
        <v>1408</v>
      </c>
      <c r="B72" s="2">
        <v>2012</v>
      </c>
      <c r="C72" s="2">
        <v>12</v>
      </c>
      <c r="D72" s="2">
        <v>135268002</v>
      </c>
      <c r="E72" s="2">
        <v>5552500</v>
      </c>
      <c r="F72" s="2">
        <v>70</v>
      </c>
      <c r="G72" s="2">
        <v>0</v>
      </c>
      <c r="H72" s="2">
        <v>505216</v>
      </c>
      <c r="I72" s="2" t="s">
        <v>953</v>
      </c>
      <c r="J72" s="69">
        <v>-455476</v>
      </c>
      <c r="K72" s="2" t="s">
        <v>1183</v>
      </c>
      <c r="L72" s="2">
        <v>122092234</v>
      </c>
      <c r="Q72" s="2">
        <v>11900</v>
      </c>
      <c r="R72" s="2">
        <v>11900</v>
      </c>
      <c r="S72" s="2" t="s">
        <v>950</v>
      </c>
      <c r="T72" s="2">
        <v>1196</v>
      </c>
      <c r="U72" s="2" t="s">
        <v>316</v>
      </c>
      <c r="V72" s="2" t="s">
        <v>317</v>
      </c>
      <c r="W72" s="2">
        <v>1000</v>
      </c>
    </row>
    <row r="73" spans="1:23">
      <c r="A73" s="2" t="s">
        <v>1407</v>
      </c>
      <c r="B73" s="2">
        <v>2012</v>
      </c>
      <c r="C73" s="2">
        <v>12</v>
      </c>
      <c r="D73" s="2">
        <v>135268009</v>
      </c>
      <c r="E73" s="2">
        <v>5552500</v>
      </c>
      <c r="F73" s="2">
        <v>70</v>
      </c>
      <c r="G73" s="2">
        <v>0</v>
      </c>
      <c r="H73" s="2">
        <v>505206</v>
      </c>
      <c r="I73" s="2" t="s">
        <v>951</v>
      </c>
      <c r="J73" s="69">
        <v>0.01</v>
      </c>
      <c r="K73" s="2" t="s">
        <v>958</v>
      </c>
      <c r="L73" s="2">
        <v>122092241</v>
      </c>
      <c r="Q73" s="2">
        <v>11900</v>
      </c>
      <c r="R73" s="2">
        <v>11900</v>
      </c>
      <c r="S73" s="2" t="s">
        <v>950</v>
      </c>
      <c r="T73" s="2">
        <v>1196</v>
      </c>
      <c r="U73" s="2" t="s">
        <v>316</v>
      </c>
      <c r="V73" s="2" t="s">
        <v>317</v>
      </c>
      <c r="W73" s="2">
        <v>1000</v>
      </c>
    </row>
    <row r="74" spans="1:23">
      <c r="A74" s="2" t="s">
        <v>1407</v>
      </c>
      <c r="B74" s="2">
        <v>2012</v>
      </c>
      <c r="C74" s="2">
        <v>12</v>
      </c>
      <c r="D74" s="2">
        <v>135268010</v>
      </c>
      <c r="E74" s="2">
        <v>5552500</v>
      </c>
      <c r="F74" s="2">
        <v>70</v>
      </c>
      <c r="G74" s="2">
        <v>0</v>
      </c>
      <c r="H74" s="2">
        <v>505206</v>
      </c>
      <c r="I74" s="2" t="s">
        <v>951</v>
      </c>
      <c r="J74" s="69">
        <v>1187.43</v>
      </c>
      <c r="K74" s="2" t="s">
        <v>1190</v>
      </c>
      <c r="L74" s="2">
        <v>122092242</v>
      </c>
      <c r="Q74" s="2">
        <v>11900</v>
      </c>
      <c r="R74" s="2">
        <v>11900</v>
      </c>
      <c r="S74" s="2" t="s">
        <v>950</v>
      </c>
      <c r="T74" s="2">
        <v>1196</v>
      </c>
      <c r="U74" s="2" t="s">
        <v>316</v>
      </c>
      <c r="V74" s="2" t="s">
        <v>317</v>
      </c>
      <c r="W74" s="2">
        <v>1000</v>
      </c>
    </row>
    <row r="75" spans="1:23">
      <c r="A75" s="2" t="s">
        <v>1407</v>
      </c>
      <c r="B75" s="2">
        <v>2012</v>
      </c>
      <c r="C75" s="2">
        <v>12</v>
      </c>
      <c r="D75" s="2">
        <v>135268010</v>
      </c>
      <c r="E75" s="2">
        <v>5552500</v>
      </c>
      <c r="F75" s="2">
        <v>70</v>
      </c>
      <c r="G75" s="2">
        <v>0</v>
      </c>
      <c r="H75" s="2">
        <v>505206</v>
      </c>
      <c r="I75" s="2" t="s">
        <v>951</v>
      </c>
      <c r="J75" s="69">
        <v>6886.2</v>
      </c>
      <c r="K75" s="2" t="s">
        <v>1190</v>
      </c>
      <c r="L75" s="2">
        <v>122092242</v>
      </c>
      <c r="Q75" s="2">
        <v>11900</v>
      </c>
      <c r="R75" s="2">
        <v>11900</v>
      </c>
      <c r="S75" s="2" t="s">
        <v>950</v>
      </c>
      <c r="T75" s="2">
        <v>1196</v>
      </c>
      <c r="U75" s="2" t="s">
        <v>316</v>
      </c>
      <c r="V75" s="2" t="s">
        <v>317</v>
      </c>
      <c r="W75" s="2">
        <v>1000</v>
      </c>
    </row>
    <row r="76" spans="1:23">
      <c r="A76" s="2" t="s">
        <v>1407</v>
      </c>
      <c r="B76" s="2">
        <v>2012</v>
      </c>
      <c r="C76" s="2">
        <v>12</v>
      </c>
      <c r="D76" s="2">
        <v>135268015</v>
      </c>
      <c r="E76" s="2">
        <v>5552500</v>
      </c>
      <c r="F76" s="2">
        <v>70</v>
      </c>
      <c r="G76" s="2">
        <v>0</v>
      </c>
      <c r="H76" s="2">
        <v>505206</v>
      </c>
      <c r="I76" s="2" t="s">
        <v>951</v>
      </c>
      <c r="J76" s="69">
        <v>-134200.84</v>
      </c>
      <c r="K76" s="2" t="s">
        <v>952</v>
      </c>
      <c r="L76" s="2">
        <v>122092247</v>
      </c>
      <c r="Q76" s="2">
        <v>11900</v>
      </c>
      <c r="R76" s="2">
        <v>11900</v>
      </c>
      <c r="S76" s="2" t="s">
        <v>950</v>
      </c>
      <c r="T76" s="2">
        <v>1196</v>
      </c>
      <c r="U76" s="2" t="s">
        <v>316</v>
      </c>
      <c r="V76" s="2" t="s">
        <v>317</v>
      </c>
      <c r="W76" s="2">
        <v>1000</v>
      </c>
    </row>
    <row r="77" spans="1:23">
      <c r="A77" s="2" t="s">
        <v>1408</v>
      </c>
      <c r="B77" s="2">
        <v>2012</v>
      </c>
      <c r="C77" s="2">
        <v>12</v>
      </c>
      <c r="D77" s="2">
        <v>135268037</v>
      </c>
      <c r="E77" s="2">
        <v>5552500</v>
      </c>
      <c r="F77" s="2">
        <v>70</v>
      </c>
      <c r="G77" s="2">
        <v>0</v>
      </c>
      <c r="H77" s="2">
        <v>505216</v>
      </c>
      <c r="I77" s="2" t="s">
        <v>953</v>
      </c>
      <c r="J77" s="69">
        <v>62635.99</v>
      </c>
      <c r="K77" s="2" t="s">
        <v>1190</v>
      </c>
      <c r="L77" s="2">
        <v>122092269</v>
      </c>
      <c r="Q77" s="2">
        <v>11900</v>
      </c>
      <c r="R77" s="2">
        <v>11900</v>
      </c>
      <c r="S77" s="2" t="s">
        <v>950</v>
      </c>
      <c r="T77" s="2">
        <v>1196</v>
      </c>
      <c r="U77" s="2" t="s">
        <v>316</v>
      </c>
      <c r="V77" s="2" t="s">
        <v>317</v>
      </c>
      <c r="W77" s="2">
        <v>1000</v>
      </c>
    </row>
    <row r="78" spans="1:23">
      <c r="A78" s="2" t="s">
        <v>1408</v>
      </c>
      <c r="B78" s="2">
        <v>2012</v>
      </c>
      <c r="C78" s="2">
        <v>12</v>
      </c>
      <c r="D78" s="2">
        <v>135268038</v>
      </c>
      <c r="E78" s="2">
        <v>5552500</v>
      </c>
      <c r="F78" s="2">
        <v>70</v>
      </c>
      <c r="G78" s="2">
        <v>0</v>
      </c>
      <c r="H78" s="2">
        <v>505216</v>
      </c>
      <c r="I78" s="2" t="s">
        <v>953</v>
      </c>
      <c r="J78" s="69">
        <v>-60592</v>
      </c>
      <c r="K78" s="2" t="s">
        <v>1183</v>
      </c>
      <c r="L78" s="2">
        <v>122092270</v>
      </c>
      <c r="Q78" s="2">
        <v>11900</v>
      </c>
      <c r="R78" s="2">
        <v>11900</v>
      </c>
      <c r="S78" s="2" t="s">
        <v>950</v>
      </c>
      <c r="T78" s="2">
        <v>1196</v>
      </c>
      <c r="U78" s="2" t="s">
        <v>316</v>
      </c>
      <c r="V78" s="2" t="s">
        <v>317</v>
      </c>
      <c r="W78" s="2">
        <v>1000</v>
      </c>
    </row>
    <row r="79" spans="1:23">
      <c r="A79" s="2" t="s">
        <v>1407</v>
      </c>
      <c r="B79" s="2">
        <v>2012</v>
      </c>
      <c r="C79" s="2">
        <v>12</v>
      </c>
      <c r="D79" s="2">
        <v>135268044</v>
      </c>
      <c r="E79" s="2">
        <v>5552500</v>
      </c>
      <c r="F79" s="2">
        <v>70</v>
      </c>
      <c r="G79" s="2">
        <v>0</v>
      </c>
      <c r="H79" s="2">
        <v>505206</v>
      </c>
      <c r="I79" s="2" t="s">
        <v>951</v>
      </c>
      <c r="J79" s="69">
        <v>3960.14</v>
      </c>
      <c r="K79" s="2" t="s">
        <v>958</v>
      </c>
      <c r="L79" s="2">
        <v>122092276</v>
      </c>
      <c r="Q79" s="2">
        <v>11900</v>
      </c>
      <c r="R79" s="2">
        <v>11900</v>
      </c>
      <c r="S79" s="2" t="s">
        <v>950</v>
      </c>
      <c r="T79" s="2">
        <v>1196</v>
      </c>
      <c r="U79" s="2" t="s">
        <v>316</v>
      </c>
      <c r="V79" s="2" t="s">
        <v>317</v>
      </c>
      <c r="W79" s="2">
        <v>1000</v>
      </c>
    </row>
    <row r="80" spans="1:23">
      <c r="A80" s="2" t="s">
        <v>1407</v>
      </c>
      <c r="B80" s="2">
        <v>2012</v>
      </c>
      <c r="C80" s="2">
        <v>12</v>
      </c>
      <c r="D80" s="2">
        <v>135268045</v>
      </c>
      <c r="E80" s="2">
        <v>5552500</v>
      </c>
      <c r="F80" s="2">
        <v>70</v>
      </c>
      <c r="G80" s="2">
        <v>0</v>
      </c>
      <c r="H80" s="2">
        <v>505206</v>
      </c>
      <c r="I80" s="2" t="s">
        <v>951</v>
      </c>
      <c r="J80" s="69">
        <v>-3442.73</v>
      </c>
      <c r="K80" s="2" t="s">
        <v>1191</v>
      </c>
      <c r="L80" s="2">
        <v>122092277</v>
      </c>
      <c r="Q80" s="2">
        <v>11900</v>
      </c>
      <c r="R80" s="2">
        <v>11900</v>
      </c>
      <c r="S80" s="2" t="s">
        <v>950</v>
      </c>
      <c r="T80" s="2">
        <v>1196</v>
      </c>
      <c r="U80" s="2" t="s">
        <v>316</v>
      </c>
      <c r="V80" s="2" t="s">
        <v>317</v>
      </c>
      <c r="W80" s="2">
        <v>1000</v>
      </c>
    </row>
    <row r="81" spans="1:23">
      <c r="A81" s="2" t="s">
        <v>1407</v>
      </c>
      <c r="B81" s="2">
        <v>2012</v>
      </c>
      <c r="C81" s="2">
        <v>12</v>
      </c>
      <c r="D81" s="2">
        <v>135268049</v>
      </c>
      <c r="E81" s="2">
        <v>5552500</v>
      </c>
      <c r="F81" s="2">
        <v>70</v>
      </c>
      <c r="G81" s="2">
        <v>0</v>
      </c>
      <c r="H81" s="2">
        <v>505206</v>
      </c>
      <c r="I81" s="2" t="s">
        <v>951</v>
      </c>
      <c r="J81" s="69">
        <v>375000</v>
      </c>
      <c r="K81" s="2" t="s">
        <v>1190</v>
      </c>
      <c r="L81" s="2">
        <v>122092281</v>
      </c>
      <c r="Q81" s="2">
        <v>11900</v>
      </c>
      <c r="R81" s="2">
        <v>11900</v>
      </c>
      <c r="S81" s="2" t="s">
        <v>950</v>
      </c>
      <c r="T81" s="2">
        <v>1196</v>
      </c>
      <c r="U81" s="2" t="s">
        <v>316</v>
      </c>
      <c r="V81" s="2" t="s">
        <v>317</v>
      </c>
      <c r="W81" s="2">
        <v>1000</v>
      </c>
    </row>
    <row r="82" spans="1:23">
      <c r="A82" s="2" t="s">
        <v>1408</v>
      </c>
      <c r="B82" s="2">
        <v>2012</v>
      </c>
      <c r="C82" s="2">
        <v>12</v>
      </c>
      <c r="D82" s="2">
        <v>135268055</v>
      </c>
      <c r="E82" s="2">
        <v>5552500</v>
      </c>
      <c r="F82" s="2">
        <v>70</v>
      </c>
      <c r="G82" s="2">
        <v>0</v>
      </c>
      <c r="H82" s="2">
        <v>505216</v>
      </c>
      <c r="I82" s="2" t="s">
        <v>953</v>
      </c>
      <c r="J82" s="69">
        <v>277680</v>
      </c>
      <c r="K82" s="2" t="s">
        <v>1190</v>
      </c>
      <c r="L82" s="2">
        <v>122092287</v>
      </c>
      <c r="Q82" s="2">
        <v>11900</v>
      </c>
      <c r="R82" s="2">
        <v>11900</v>
      </c>
      <c r="S82" s="2" t="s">
        <v>950</v>
      </c>
      <c r="T82" s="2">
        <v>1196</v>
      </c>
      <c r="U82" s="2" t="s">
        <v>316</v>
      </c>
      <c r="V82" s="2" t="s">
        <v>317</v>
      </c>
      <c r="W82" s="2">
        <v>1000</v>
      </c>
    </row>
    <row r="83" spans="1:23">
      <c r="A83" s="2" t="s">
        <v>1408</v>
      </c>
      <c r="B83" s="2">
        <v>2012</v>
      </c>
      <c r="C83" s="2">
        <v>12</v>
      </c>
      <c r="D83" s="2">
        <v>135268055</v>
      </c>
      <c r="E83" s="2">
        <v>5552500</v>
      </c>
      <c r="F83" s="2">
        <v>70</v>
      </c>
      <c r="G83" s="2">
        <v>0</v>
      </c>
      <c r="H83" s="2">
        <v>505216</v>
      </c>
      <c r="I83" s="2" t="s">
        <v>953</v>
      </c>
      <c r="J83" s="69">
        <v>2523500</v>
      </c>
      <c r="K83" s="2" t="s">
        <v>1190</v>
      </c>
      <c r="L83" s="2">
        <v>122092287</v>
      </c>
      <c r="Q83" s="2">
        <v>11900</v>
      </c>
      <c r="R83" s="2">
        <v>11900</v>
      </c>
      <c r="S83" s="2" t="s">
        <v>950</v>
      </c>
      <c r="T83" s="2">
        <v>1196</v>
      </c>
      <c r="U83" s="2" t="s">
        <v>316</v>
      </c>
      <c r="V83" s="2" t="s">
        <v>317</v>
      </c>
      <c r="W83" s="2">
        <v>1000</v>
      </c>
    </row>
    <row r="84" spans="1:23">
      <c r="A84" s="2" t="s">
        <v>1408</v>
      </c>
      <c r="B84" s="2">
        <v>2012</v>
      </c>
      <c r="C84" s="2">
        <v>12</v>
      </c>
      <c r="D84" s="2">
        <v>135268056</v>
      </c>
      <c r="E84" s="2">
        <v>5552500</v>
      </c>
      <c r="F84" s="2">
        <v>70</v>
      </c>
      <c r="G84" s="2">
        <v>0</v>
      </c>
      <c r="H84" s="2">
        <v>505216</v>
      </c>
      <c r="I84" s="2" t="s">
        <v>953</v>
      </c>
      <c r="J84" s="69">
        <v>-121920</v>
      </c>
      <c r="K84" s="2" t="s">
        <v>1183</v>
      </c>
      <c r="L84" s="2">
        <v>122092288</v>
      </c>
      <c r="Q84" s="2">
        <v>11900</v>
      </c>
      <c r="R84" s="2">
        <v>11900</v>
      </c>
      <c r="S84" s="2" t="s">
        <v>950</v>
      </c>
      <c r="T84" s="2">
        <v>1196</v>
      </c>
      <c r="U84" s="2" t="s">
        <v>316</v>
      </c>
      <c r="V84" s="2" t="s">
        <v>317</v>
      </c>
      <c r="W84" s="2">
        <v>1000</v>
      </c>
    </row>
    <row r="85" spans="1:23">
      <c r="A85" s="2" t="s">
        <v>1408</v>
      </c>
      <c r="B85" s="2">
        <v>2012</v>
      </c>
      <c r="C85" s="2">
        <v>12</v>
      </c>
      <c r="D85" s="2">
        <v>135268056</v>
      </c>
      <c r="E85" s="2">
        <v>5552500</v>
      </c>
      <c r="F85" s="2">
        <v>70</v>
      </c>
      <c r="G85" s="2">
        <v>0</v>
      </c>
      <c r="H85" s="2">
        <v>505216</v>
      </c>
      <c r="I85" s="2" t="s">
        <v>953</v>
      </c>
      <c r="J85" s="69">
        <v>-2523500</v>
      </c>
      <c r="K85" s="2" t="s">
        <v>1183</v>
      </c>
      <c r="L85" s="2">
        <v>122092288</v>
      </c>
      <c r="Q85" s="2">
        <v>11900</v>
      </c>
      <c r="R85" s="2">
        <v>11900</v>
      </c>
      <c r="S85" s="2" t="s">
        <v>950</v>
      </c>
      <c r="T85" s="2">
        <v>1196</v>
      </c>
      <c r="U85" s="2" t="s">
        <v>316</v>
      </c>
      <c r="V85" s="2" t="s">
        <v>317</v>
      </c>
      <c r="W85" s="2">
        <v>1000</v>
      </c>
    </row>
    <row r="86" spans="1:23">
      <c r="A86" s="2" t="s">
        <v>1408</v>
      </c>
      <c r="B86" s="2">
        <v>2012</v>
      </c>
      <c r="C86" s="2">
        <v>12</v>
      </c>
      <c r="D86" s="2">
        <v>135268068</v>
      </c>
      <c r="E86" s="2">
        <v>5552500</v>
      </c>
      <c r="F86" s="2">
        <v>70</v>
      </c>
      <c r="G86" s="2">
        <v>0</v>
      </c>
      <c r="H86" s="2">
        <v>505216</v>
      </c>
      <c r="I86" s="2" t="s">
        <v>953</v>
      </c>
      <c r="J86" s="69">
        <v>5062303</v>
      </c>
      <c r="K86" s="2" t="s">
        <v>1190</v>
      </c>
      <c r="L86" s="2">
        <v>122092300</v>
      </c>
      <c r="Q86" s="2">
        <v>11900</v>
      </c>
      <c r="R86" s="2">
        <v>11900</v>
      </c>
      <c r="S86" s="2" t="s">
        <v>950</v>
      </c>
      <c r="T86" s="2">
        <v>1196</v>
      </c>
      <c r="U86" s="2" t="s">
        <v>316</v>
      </c>
      <c r="V86" s="2" t="s">
        <v>317</v>
      </c>
      <c r="W86" s="2">
        <v>1000</v>
      </c>
    </row>
    <row r="87" spans="1:23">
      <c r="A87" s="2" t="s">
        <v>1407</v>
      </c>
      <c r="B87" s="2">
        <v>2012</v>
      </c>
      <c r="C87" s="2">
        <v>12</v>
      </c>
      <c r="D87" s="2">
        <v>135268069</v>
      </c>
      <c r="E87" s="2">
        <v>5552500</v>
      </c>
      <c r="F87" s="2">
        <v>70</v>
      </c>
      <c r="G87" s="2">
        <v>0</v>
      </c>
      <c r="H87" s="2">
        <v>505206</v>
      </c>
      <c r="I87" s="2" t="s">
        <v>951</v>
      </c>
      <c r="J87" s="69">
        <v>117997.19</v>
      </c>
      <c r="K87" s="2" t="s">
        <v>1192</v>
      </c>
      <c r="L87" s="2">
        <v>122092301</v>
      </c>
      <c r="Q87" s="2">
        <v>11900</v>
      </c>
      <c r="R87" s="2">
        <v>11900</v>
      </c>
      <c r="S87" s="2" t="s">
        <v>950</v>
      </c>
      <c r="T87" s="2">
        <v>1196</v>
      </c>
      <c r="U87" s="2" t="s">
        <v>316</v>
      </c>
      <c r="V87" s="2" t="s">
        <v>317</v>
      </c>
      <c r="W87" s="2">
        <v>1000</v>
      </c>
    </row>
    <row r="88" spans="1:23">
      <c r="A88" s="2" t="s">
        <v>1407</v>
      </c>
      <c r="B88" s="2">
        <v>2012</v>
      </c>
      <c r="C88" s="2">
        <v>12</v>
      </c>
      <c r="D88" s="2">
        <v>135268078</v>
      </c>
      <c r="E88" s="2">
        <v>5552500</v>
      </c>
      <c r="F88" s="2">
        <v>70</v>
      </c>
      <c r="G88" s="2">
        <v>0</v>
      </c>
      <c r="H88" s="2">
        <v>505206</v>
      </c>
      <c r="I88" s="2" t="s">
        <v>951</v>
      </c>
      <c r="J88" s="69">
        <v>8571.7900000000009</v>
      </c>
      <c r="K88" s="2" t="s">
        <v>1192</v>
      </c>
      <c r="L88" s="2">
        <v>122092310</v>
      </c>
      <c r="Q88" s="2">
        <v>11900</v>
      </c>
      <c r="R88" s="2">
        <v>11900</v>
      </c>
      <c r="S88" s="2" t="s">
        <v>950</v>
      </c>
      <c r="T88" s="2">
        <v>1196</v>
      </c>
      <c r="U88" s="2" t="s">
        <v>316</v>
      </c>
      <c r="V88" s="2" t="s">
        <v>317</v>
      </c>
      <c r="W88" s="2">
        <v>1000</v>
      </c>
    </row>
    <row r="89" spans="1:23">
      <c r="A89" s="2" t="s">
        <v>1408</v>
      </c>
      <c r="B89" s="2">
        <v>2012</v>
      </c>
      <c r="C89" s="2">
        <v>12</v>
      </c>
      <c r="D89" s="2">
        <v>135268081</v>
      </c>
      <c r="E89" s="2">
        <v>5552500</v>
      </c>
      <c r="F89" s="2">
        <v>70</v>
      </c>
      <c r="G89" s="2">
        <v>0</v>
      </c>
      <c r="H89" s="2">
        <v>505216</v>
      </c>
      <c r="I89" s="2" t="s">
        <v>953</v>
      </c>
      <c r="J89" s="69">
        <v>127016.05</v>
      </c>
      <c r="K89" s="2" t="s">
        <v>1192</v>
      </c>
      <c r="L89" s="2">
        <v>122092313</v>
      </c>
      <c r="Q89" s="2">
        <v>11900</v>
      </c>
      <c r="R89" s="2">
        <v>11900</v>
      </c>
      <c r="S89" s="2" t="s">
        <v>950</v>
      </c>
      <c r="T89" s="2">
        <v>1196</v>
      </c>
      <c r="U89" s="2" t="s">
        <v>316</v>
      </c>
      <c r="V89" s="2" t="s">
        <v>317</v>
      </c>
      <c r="W89" s="2">
        <v>1000</v>
      </c>
    </row>
    <row r="90" spans="1:23">
      <c r="A90" s="2" t="s">
        <v>1407</v>
      </c>
      <c r="B90" s="2">
        <v>2012</v>
      </c>
      <c r="C90" s="2">
        <v>12</v>
      </c>
      <c r="D90" s="2">
        <v>135268111</v>
      </c>
      <c r="E90" s="2">
        <v>5552500</v>
      </c>
      <c r="F90" s="2">
        <v>70</v>
      </c>
      <c r="G90" s="2">
        <v>0</v>
      </c>
      <c r="H90" s="2">
        <v>505206</v>
      </c>
      <c r="I90" s="2" t="s">
        <v>951</v>
      </c>
      <c r="J90" s="69">
        <v>-1009.45</v>
      </c>
      <c r="K90" s="2" t="s">
        <v>1183</v>
      </c>
      <c r="L90" s="2">
        <v>122092323</v>
      </c>
      <c r="Q90" s="2">
        <v>11900</v>
      </c>
      <c r="R90" s="2">
        <v>11900</v>
      </c>
      <c r="S90" s="2" t="s">
        <v>950</v>
      </c>
      <c r="T90" s="2">
        <v>1196</v>
      </c>
      <c r="U90" s="2" t="s">
        <v>316</v>
      </c>
      <c r="V90" s="2" t="s">
        <v>317</v>
      </c>
      <c r="W90" s="2">
        <v>1000</v>
      </c>
    </row>
    <row r="91" spans="1:23">
      <c r="A91" s="2" t="s">
        <v>1407</v>
      </c>
      <c r="B91" s="2">
        <v>2012</v>
      </c>
      <c r="C91" s="2">
        <v>12</v>
      </c>
      <c r="D91" s="2">
        <v>135268136</v>
      </c>
      <c r="E91" s="2">
        <v>5552500</v>
      </c>
      <c r="F91" s="2">
        <v>70</v>
      </c>
      <c r="G91" s="2">
        <v>0</v>
      </c>
      <c r="H91" s="2">
        <v>505206</v>
      </c>
      <c r="I91" s="2" t="s">
        <v>951</v>
      </c>
      <c r="J91" s="69">
        <v>697.68</v>
      </c>
      <c r="K91" s="2" t="s">
        <v>970</v>
      </c>
      <c r="L91" s="2">
        <v>122092348</v>
      </c>
      <c r="Q91" s="2">
        <v>11900</v>
      </c>
      <c r="R91" s="2">
        <v>11900</v>
      </c>
      <c r="S91" s="2" t="s">
        <v>950</v>
      </c>
      <c r="T91" s="2">
        <v>1196</v>
      </c>
      <c r="U91" s="2" t="s">
        <v>316</v>
      </c>
      <c r="V91" s="2" t="s">
        <v>317</v>
      </c>
      <c r="W91" s="2">
        <v>1000</v>
      </c>
    </row>
    <row r="92" spans="1:23">
      <c r="A92" s="2" t="s">
        <v>1408</v>
      </c>
      <c r="B92" s="2">
        <v>2012</v>
      </c>
      <c r="C92" s="2">
        <v>12</v>
      </c>
      <c r="D92" s="2">
        <v>135268157</v>
      </c>
      <c r="E92" s="2">
        <v>5552500</v>
      </c>
      <c r="F92" s="2">
        <v>70</v>
      </c>
      <c r="G92" s="2">
        <v>0</v>
      </c>
      <c r="H92" s="2">
        <v>505216</v>
      </c>
      <c r="I92" s="2" t="s">
        <v>953</v>
      </c>
      <c r="J92" s="69">
        <v>264087</v>
      </c>
      <c r="K92" s="2" t="s">
        <v>1190</v>
      </c>
      <c r="L92" s="2">
        <v>122092369</v>
      </c>
      <c r="Q92" s="2">
        <v>11900</v>
      </c>
      <c r="R92" s="2">
        <v>11900</v>
      </c>
      <c r="S92" s="2" t="s">
        <v>950</v>
      </c>
      <c r="T92" s="2">
        <v>1196</v>
      </c>
      <c r="U92" s="2" t="s">
        <v>316</v>
      </c>
      <c r="V92" s="2" t="s">
        <v>317</v>
      </c>
      <c r="W92" s="2">
        <v>1000</v>
      </c>
    </row>
    <row r="93" spans="1:23">
      <c r="A93" s="2" t="s">
        <v>1408</v>
      </c>
      <c r="B93" s="2">
        <v>2012</v>
      </c>
      <c r="C93" s="2">
        <v>12</v>
      </c>
      <c r="D93" s="2">
        <v>135268158</v>
      </c>
      <c r="E93" s="2">
        <v>5552500</v>
      </c>
      <c r="F93" s="2">
        <v>70</v>
      </c>
      <c r="G93" s="2">
        <v>0</v>
      </c>
      <c r="H93" s="2">
        <v>505216</v>
      </c>
      <c r="I93" s="2" t="s">
        <v>953</v>
      </c>
      <c r="J93" s="69">
        <v>-188325</v>
      </c>
      <c r="K93" s="2" t="s">
        <v>1183</v>
      </c>
      <c r="L93" s="2">
        <v>122092370</v>
      </c>
      <c r="Q93" s="2">
        <v>11900</v>
      </c>
      <c r="R93" s="2">
        <v>11900</v>
      </c>
      <c r="S93" s="2" t="s">
        <v>950</v>
      </c>
      <c r="T93" s="2">
        <v>1196</v>
      </c>
      <c r="U93" s="2" t="s">
        <v>316</v>
      </c>
      <c r="V93" s="2" t="s">
        <v>317</v>
      </c>
      <c r="W93" s="2">
        <v>1000</v>
      </c>
    </row>
    <row r="94" spans="1:23">
      <c r="A94" s="2" t="s">
        <v>1407</v>
      </c>
      <c r="B94" s="2">
        <v>2012</v>
      </c>
      <c r="C94" s="2">
        <v>12</v>
      </c>
      <c r="D94" s="2">
        <v>135268354</v>
      </c>
      <c r="E94" s="2">
        <v>5552500</v>
      </c>
      <c r="F94" s="2">
        <v>70</v>
      </c>
      <c r="G94" s="2">
        <v>0</v>
      </c>
      <c r="H94" s="2">
        <v>505206</v>
      </c>
      <c r="I94" s="2" t="s">
        <v>951</v>
      </c>
      <c r="J94" s="69">
        <v>-6886.2</v>
      </c>
      <c r="K94" s="2" t="s">
        <v>1183</v>
      </c>
      <c r="L94" s="2">
        <v>122092526</v>
      </c>
      <c r="Q94" s="2">
        <v>11900</v>
      </c>
      <c r="R94" s="2">
        <v>11900</v>
      </c>
      <c r="S94" s="2" t="s">
        <v>950</v>
      </c>
      <c r="T94" s="2">
        <v>1196</v>
      </c>
      <c r="U94" s="2" t="s">
        <v>316</v>
      </c>
      <c r="V94" s="2" t="s">
        <v>317</v>
      </c>
      <c r="W94" s="2">
        <v>1000</v>
      </c>
    </row>
    <row r="95" spans="1:23">
      <c r="A95" s="2" t="s">
        <v>1407</v>
      </c>
      <c r="B95" s="2">
        <v>2012</v>
      </c>
      <c r="C95" s="2">
        <v>12</v>
      </c>
      <c r="D95" s="2">
        <v>135268384</v>
      </c>
      <c r="E95" s="2">
        <v>5552500</v>
      </c>
      <c r="F95" s="2">
        <v>70</v>
      </c>
      <c r="G95" s="2">
        <v>0</v>
      </c>
      <c r="H95" s="2">
        <v>505206</v>
      </c>
      <c r="I95" s="2" t="s">
        <v>951</v>
      </c>
      <c r="J95" s="69">
        <v>-4647.43</v>
      </c>
      <c r="K95" s="2" t="s">
        <v>1183</v>
      </c>
      <c r="L95" s="2">
        <v>122092536</v>
      </c>
      <c r="Q95" s="2">
        <v>11900</v>
      </c>
      <c r="R95" s="2">
        <v>11900</v>
      </c>
      <c r="S95" s="2" t="s">
        <v>950</v>
      </c>
      <c r="T95" s="2">
        <v>1196</v>
      </c>
      <c r="U95" s="2" t="s">
        <v>316</v>
      </c>
      <c r="V95" s="2" t="s">
        <v>317</v>
      </c>
      <c r="W95" s="2">
        <v>1000</v>
      </c>
    </row>
    <row r="96" spans="1:23">
      <c r="A96" s="2" t="s">
        <v>1408</v>
      </c>
      <c r="B96" s="2">
        <v>2012</v>
      </c>
      <c r="C96" s="2">
        <v>12</v>
      </c>
      <c r="D96" s="2">
        <v>135304442</v>
      </c>
      <c r="E96" s="2">
        <v>5552500</v>
      </c>
      <c r="F96" s="2">
        <v>70</v>
      </c>
      <c r="G96" s="2">
        <v>0</v>
      </c>
      <c r="H96" s="2">
        <v>505217</v>
      </c>
      <c r="I96" s="2" t="s">
        <v>956</v>
      </c>
      <c r="J96" s="69">
        <v>-4357115.79</v>
      </c>
      <c r="K96" s="2" t="s">
        <v>957</v>
      </c>
      <c r="L96" s="2">
        <v>122094873</v>
      </c>
      <c r="Q96" s="2">
        <v>11900</v>
      </c>
      <c r="R96" s="2">
        <v>11900</v>
      </c>
      <c r="S96" s="2" t="s">
        <v>950</v>
      </c>
      <c r="T96" s="2">
        <v>1196</v>
      </c>
      <c r="U96" s="2" t="s">
        <v>316</v>
      </c>
      <c r="V96" s="2" t="s">
        <v>317</v>
      </c>
      <c r="W96" s="2">
        <v>1000</v>
      </c>
    </row>
    <row r="97" spans="1:23">
      <c r="A97" s="2" t="s">
        <v>1408</v>
      </c>
      <c r="B97" s="2">
        <v>2012</v>
      </c>
      <c r="C97" s="2">
        <v>12</v>
      </c>
      <c r="D97" s="2">
        <v>135304442</v>
      </c>
      <c r="E97" s="2">
        <v>5552500</v>
      </c>
      <c r="F97" s="2">
        <v>70</v>
      </c>
      <c r="G97" s="2">
        <v>0</v>
      </c>
      <c r="H97" s="2">
        <v>505219</v>
      </c>
      <c r="I97" s="2" t="s">
        <v>949</v>
      </c>
      <c r="J97" s="69">
        <v>-87250285.879999995</v>
      </c>
      <c r="K97" s="2" t="s">
        <v>955</v>
      </c>
      <c r="L97" s="2">
        <v>122094873</v>
      </c>
      <c r="Q97" s="2">
        <v>11900</v>
      </c>
      <c r="R97" s="2">
        <v>11900</v>
      </c>
      <c r="S97" s="2" t="s">
        <v>950</v>
      </c>
      <c r="T97" s="2">
        <v>1196</v>
      </c>
      <c r="U97" s="2" t="s">
        <v>316</v>
      </c>
      <c r="V97" s="2" t="s">
        <v>317</v>
      </c>
      <c r="W97" s="2">
        <v>1000</v>
      </c>
    </row>
    <row r="98" spans="1:23">
      <c r="A98" s="2" t="s">
        <v>1408</v>
      </c>
      <c r="B98" s="2">
        <v>2012</v>
      </c>
      <c r="C98" s="2">
        <v>12</v>
      </c>
      <c r="D98" s="2">
        <v>136140086</v>
      </c>
      <c r="E98" s="2">
        <v>5552500</v>
      </c>
      <c r="F98" s="2">
        <v>70</v>
      </c>
      <c r="G98" s="2">
        <v>0</v>
      </c>
      <c r="H98" s="2">
        <v>505219</v>
      </c>
      <c r="I98" s="2" t="s">
        <v>949</v>
      </c>
      <c r="J98" s="69">
        <v>131592.35999999999</v>
      </c>
      <c r="K98" s="2" t="s">
        <v>955</v>
      </c>
      <c r="L98" s="2">
        <v>122360569</v>
      </c>
      <c r="Q98" s="2">
        <v>11900</v>
      </c>
      <c r="R98" s="2">
        <v>11900</v>
      </c>
      <c r="S98" s="2" t="s">
        <v>950</v>
      </c>
      <c r="T98" s="2">
        <v>1196</v>
      </c>
      <c r="U98" s="2" t="s">
        <v>316</v>
      </c>
      <c r="V98" s="2" t="s">
        <v>317</v>
      </c>
      <c r="W98" s="2">
        <v>1000</v>
      </c>
    </row>
    <row r="99" spans="1:23">
      <c r="A99" s="2" t="s">
        <v>1408</v>
      </c>
      <c r="B99" s="2">
        <v>2012</v>
      </c>
      <c r="C99" s="2">
        <v>12</v>
      </c>
      <c r="D99" s="2">
        <v>136140086</v>
      </c>
      <c r="E99" s="2">
        <v>5552500</v>
      </c>
      <c r="F99" s="2">
        <v>70</v>
      </c>
      <c r="G99" s="2">
        <v>0</v>
      </c>
      <c r="H99" s="2">
        <v>505217</v>
      </c>
      <c r="I99" s="2" t="s">
        <v>956</v>
      </c>
      <c r="J99" s="69">
        <v>4866954.75</v>
      </c>
      <c r="K99" s="2" t="s">
        <v>957</v>
      </c>
      <c r="L99" s="2">
        <v>122360569</v>
      </c>
      <c r="Q99" s="2">
        <v>11900</v>
      </c>
      <c r="R99" s="2">
        <v>11900</v>
      </c>
      <c r="S99" s="2" t="s">
        <v>950</v>
      </c>
      <c r="T99" s="2">
        <v>1196</v>
      </c>
      <c r="U99" s="2" t="s">
        <v>316</v>
      </c>
      <c r="V99" s="2" t="s">
        <v>317</v>
      </c>
      <c r="W99" s="2">
        <v>1000</v>
      </c>
    </row>
    <row r="100" spans="1:23">
      <c r="A100" s="2" t="s">
        <v>1408</v>
      </c>
      <c r="B100" s="2">
        <v>2012</v>
      </c>
      <c r="C100" s="2">
        <v>12</v>
      </c>
      <c r="D100" s="2">
        <v>136140086</v>
      </c>
      <c r="E100" s="2">
        <v>5552500</v>
      </c>
      <c r="F100" s="2">
        <v>70</v>
      </c>
      <c r="G100" s="2">
        <v>0</v>
      </c>
      <c r="H100" s="2">
        <v>505219</v>
      </c>
      <c r="I100" s="2" t="s">
        <v>949</v>
      </c>
      <c r="J100" s="69">
        <v>89962019.799999997</v>
      </c>
      <c r="K100" s="2" t="s">
        <v>955</v>
      </c>
      <c r="L100" s="2">
        <v>122360569</v>
      </c>
      <c r="Q100" s="2">
        <v>11900</v>
      </c>
      <c r="R100" s="2">
        <v>11900</v>
      </c>
      <c r="S100" s="2" t="s">
        <v>950</v>
      </c>
      <c r="T100" s="2">
        <v>1196</v>
      </c>
      <c r="U100" s="2" t="s">
        <v>316</v>
      </c>
      <c r="V100" s="2" t="s">
        <v>317</v>
      </c>
      <c r="W100" s="2">
        <v>1000</v>
      </c>
    </row>
    <row r="101" spans="1:23">
      <c r="A101" s="2" t="s">
        <v>1407</v>
      </c>
      <c r="B101" s="2">
        <v>2012</v>
      </c>
      <c r="C101" s="2">
        <v>12</v>
      </c>
      <c r="D101" s="2">
        <v>135268165</v>
      </c>
      <c r="E101" s="2">
        <v>5552600</v>
      </c>
      <c r="F101" s="2">
        <v>70</v>
      </c>
      <c r="G101" s="2">
        <v>0</v>
      </c>
      <c r="H101" s="2">
        <v>505351</v>
      </c>
      <c r="I101" s="2" t="s">
        <v>959</v>
      </c>
      <c r="J101" s="69">
        <v>-1678218.5</v>
      </c>
      <c r="K101" s="2" t="s">
        <v>1192</v>
      </c>
      <c r="L101" s="2">
        <v>122092377</v>
      </c>
      <c r="Q101" s="2">
        <v>11900</v>
      </c>
      <c r="R101" s="2">
        <v>11900</v>
      </c>
      <c r="S101" s="2" t="s">
        <v>950</v>
      </c>
      <c r="T101" s="2">
        <v>1196</v>
      </c>
      <c r="U101" s="2" t="s">
        <v>316</v>
      </c>
      <c r="V101" s="2" t="s">
        <v>317</v>
      </c>
      <c r="W101" s="2">
        <v>1000</v>
      </c>
    </row>
    <row r="102" spans="1:23">
      <c r="A102" s="2" t="s">
        <v>1407</v>
      </c>
      <c r="B102" s="2">
        <v>2012</v>
      </c>
      <c r="C102" s="2">
        <v>12</v>
      </c>
      <c r="D102" s="2">
        <v>135268166</v>
      </c>
      <c r="E102" s="2">
        <v>5552600</v>
      </c>
      <c r="F102" s="2">
        <v>70</v>
      </c>
      <c r="G102" s="2">
        <v>0</v>
      </c>
      <c r="H102" s="2">
        <v>505351</v>
      </c>
      <c r="I102" s="2" t="s">
        <v>959</v>
      </c>
      <c r="J102" s="69">
        <v>-668683</v>
      </c>
      <c r="K102" s="2" t="s">
        <v>1192</v>
      </c>
      <c r="L102" s="2">
        <v>122092378</v>
      </c>
      <c r="Q102" s="2">
        <v>11900</v>
      </c>
      <c r="R102" s="2">
        <v>11900</v>
      </c>
      <c r="S102" s="2" t="s">
        <v>950</v>
      </c>
      <c r="T102" s="2">
        <v>1196</v>
      </c>
      <c r="U102" s="2" t="s">
        <v>316</v>
      </c>
      <c r="V102" s="2" t="s">
        <v>317</v>
      </c>
      <c r="W102" s="2">
        <v>1000</v>
      </c>
    </row>
    <row r="103" spans="1:23">
      <c r="A103" s="2" t="s">
        <v>1407</v>
      </c>
      <c r="B103" s="2">
        <v>2012</v>
      </c>
      <c r="C103" s="2">
        <v>12</v>
      </c>
      <c r="D103" s="2">
        <v>135268173</v>
      </c>
      <c r="E103" s="2">
        <v>5552600</v>
      </c>
      <c r="F103" s="2">
        <v>70</v>
      </c>
      <c r="G103" s="2">
        <v>0</v>
      </c>
      <c r="H103" s="2">
        <v>505351</v>
      </c>
      <c r="I103" s="2" t="s">
        <v>959</v>
      </c>
      <c r="J103" s="69">
        <v>-747253.3</v>
      </c>
      <c r="K103" s="2" t="s">
        <v>1192</v>
      </c>
      <c r="L103" s="2">
        <v>122092385</v>
      </c>
      <c r="Q103" s="2">
        <v>11900</v>
      </c>
      <c r="R103" s="2">
        <v>11900</v>
      </c>
      <c r="S103" s="2" t="s">
        <v>950</v>
      </c>
      <c r="T103" s="2">
        <v>1196</v>
      </c>
      <c r="U103" s="2" t="s">
        <v>316</v>
      </c>
      <c r="V103" s="2" t="s">
        <v>317</v>
      </c>
      <c r="W103" s="2">
        <v>1000</v>
      </c>
    </row>
    <row r="104" spans="1:23">
      <c r="A104" s="2" t="s">
        <v>1407</v>
      </c>
      <c r="B104" s="2">
        <v>2012</v>
      </c>
      <c r="C104" s="2">
        <v>12</v>
      </c>
      <c r="D104" s="2">
        <v>135268176</v>
      </c>
      <c r="E104" s="2">
        <v>5552600</v>
      </c>
      <c r="F104" s="2">
        <v>70</v>
      </c>
      <c r="G104" s="2">
        <v>0</v>
      </c>
      <c r="H104" s="2">
        <v>505351</v>
      </c>
      <c r="I104" s="2" t="s">
        <v>959</v>
      </c>
      <c r="J104" s="69">
        <v>-2238068.2200000002</v>
      </c>
      <c r="K104" s="2" t="s">
        <v>1192</v>
      </c>
      <c r="L104" s="2">
        <v>122092388</v>
      </c>
      <c r="Q104" s="2">
        <v>11900</v>
      </c>
      <c r="R104" s="2">
        <v>11900</v>
      </c>
      <c r="S104" s="2" t="s">
        <v>950</v>
      </c>
      <c r="T104" s="2">
        <v>1196</v>
      </c>
      <c r="U104" s="2" t="s">
        <v>316</v>
      </c>
      <c r="V104" s="2" t="s">
        <v>317</v>
      </c>
      <c r="W104" s="2">
        <v>1000</v>
      </c>
    </row>
    <row r="105" spans="1:23">
      <c r="A105" s="2" t="s">
        <v>1407</v>
      </c>
      <c r="B105" s="2">
        <v>2012</v>
      </c>
      <c r="C105" s="2">
        <v>12</v>
      </c>
      <c r="D105" s="2">
        <v>135268215</v>
      </c>
      <c r="E105" s="2">
        <v>5552600</v>
      </c>
      <c r="F105" s="2">
        <v>70</v>
      </c>
      <c r="G105" s="2">
        <v>0</v>
      </c>
      <c r="H105" s="2">
        <v>505351</v>
      </c>
      <c r="I105" s="2" t="s">
        <v>959</v>
      </c>
      <c r="J105" s="69">
        <v>-232770</v>
      </c>
      <c r="K105" s="2" t="s">
        <v>1192</v>
      </c>
      <c r="L105" s="2">
        <v>122092407</v>
      </c>
      <c r="Q105" s="2">
        <v>11900</v>
      </c>
      <c r="R105" s="2">
        <v>11900</v>
      </c>
      <c r="S105" s="2" t="s">
        <v>950</v>
      </c>
      <c r="T105" s="2">
        <v>1196</v>
      </c>
      <c r="U105" s="2" t="s">
        <v>316</v>
      </c>
      <c r="V105" s="2" t="s">
        <v>317</v>
      </c>
      <c r="W105" s="2">
        <v>1000</v>
      </c>
    </row>
    <row r="106" spans="1:23">
      <c r="A106" s="2" t="s">
        <v>1407</v>
      </c>
      <c r="B106" s="2">
        <v>2012</v>
      </c>
      <c r="C106" s="2">
        <v>12</v>
      </c>
      <c r="D106" s="2">
        <v>135268284</v>
      </c>
      <c r="E106" s="2">
        <v>5552600</v>
      </c>
      <c r="F106" s="2">
        <v>70</v>
      </c>
      <c r="G106" s="2">
        <v>0</v>
      </c>
      <c r="H106" s="2">
        <v>505351</v>
      </c>
      <c r="I106" s="2" t="s">
        <v>959</v>
      </c>
      <c r="J106" s="69">
        <v>-693114.75</v>
      </c>
      <c r="K106" s="2" t="s">
        <v>1192</v>
      </c>
      <c r="L106" s="2">
        <v>122092476</v>
      </c>
      <c r="Q106" s="2">
        <v>11900</v>
      </c>
      <c r="R106" s="2">
        <v>11900</v>
      </c>
      <c r="S106" s="2" t="s">
        <v>950</v>
      </c>
      <c r="T106" s="2">
        <v>1196</v>
      </c>
      <c r="U106" s="2" t="s">
        <v>316</v>
      </c>
      <c r="V106" s="2" t="s">
        <v>317</v>
      </c>
      <c r="W106" s="2">
        <v>1000</v>
      </c>
    </row>
    <row r="107" spans="1:23">
      <c r="A107" s="2" t="s">
        <v>1407</v>
      </c>
      <c r="B107" s="2">
        <v>2012</v>
      </c>
      <c r="C107" s="2">
        <v>12</v>
      </c>
      <c r="D107" s="2">
        <v>135268287</v>
      </c>
      <c r="E107" s="2">
        <v>5552600</v>
      </c>
      <c r="F107" s="2">
        <v>70</v>
      </c>
      <c r="G107" s="2">
        <v>0</v>
      </c>
      <c r="H107" s="2">
        <v>505351</v>
      </c>
      <c r="I107" s="2" t="s">
        <v>959</v>
      </c>
      <c r="J107" s="69">
        <v>-586576.73</v>
      </c>
      <c r="K107" s="2" t="s">
        <v>1192</v>
      </c>
      <c r="L107" s="2">
        <v>122092479</v>
      </c>
      <c r="Q107" s="2">
        <v>11900</v>
      </c>
      <c r="R107" s="2">
        <v>11900</v>
      </c>
      <c r="S107" s="2" t="s">
        <v>950</v>
      </c>
      <c r="T107" s="2">
        <v>1196</v>
      </c>
      <c r="U107" s="2" t="s">
        <v>316</v>
      </c>
      <c r="V107" s="2" t="s">
        <v>317</v>
      </c>
      <c r="W107" s="2">
        <v>1000</v>
      </c>
    </row>
    <row r="108" spans="1:23">
      <c r="A108" s="2" t="s">
        <v>1407</v>
      </c>
      <c r="B108" s="2">
        <v>2012</v>
      </c>
      <c r="C108" s="2">
        <v>12</v>
      </c>
      <c r="D108" s="2">
        <v>135268292</v>
      </c>
      <c r="E108" s="2">
        <v>5552600</v>
      </c>
      <c r="F108" s="2">
        <v>70</v>
      </c>
      <c r="G108" s="2">
        <v>0</v>
      </c>
      <c r="H108" s="2">
        <v>505351</v>
      </c>
      <c r="I108" s="2" t="s">
        <v>959</v>
      </c>
      <c r="J108" s="69">
        <v>-2545673.6800000002</v>
      </c>
      <c r="K108" s="2" t="s">
        <v>1192</v>
      </c>
      <c r="L108" s="2">
        <v>122092484</v>
      </c>
      <c r="Q108" s="2">
        <v>11900</v>
      </c>
      <c r="R108" s="2">
        <v>11900</v>
      </c>
      <c r="S108" s="2" t="s">
        <v>950</v>
      </c>
      <c r="T108" s="2">
        <v>1196</v>
      </c>
      <c r="U108" s="2" t="s">
        <v>316</v>
      </c>
      <c r="V108" s="2" t="s">
        <v>317</v>
      </c>
      <c r="W108" s="2">
        <v>1000</v>
      </c>
    </row>
    <row r="109" spans="1:23">
      <c r="A109" s="2" t="s">
        <v>1407</v>
      </c>
      <c r="B109" s="2">
        <v>2012</v>
      </c>
      <c r="C109" s="2">
        <v>12</v>
      </c>
      <c r="D109" s="2">
        <v>135268296</v>
      </c>
      <c r="E109" s="2">
        <v>5552600</v>
      </c>
      <c r="F109" s="2">
        <v>70</v>
      </c>
      <c r="G109" s="2">
        <v>0</v>
      </c>
      <c r="H109" s="2">
        <v>505351</v>
      </c>
      <c r="I109" s="2" t="s">
        <v>959</v>
      </c>
      <c r="J109" s="69">
        <v>-1430428.64</v>
      </c>
      <c r="K109" s="2" t="s">
        <v>1192</v>
      </c>
      <c r="L109" s="2">
        <v>122092488</v>
      </c>
      <c r="Q109" s="2">
        <v>11900</v>
      </c>
      <c r="R109" s="2">
        <v>11900</v>
      </c>
      <c r="S109" s="2" t="s">
        <v>950</v>
      </c>
      <c r="T109" s="2">
        <v>1196</v>
      </c>
      <c r="U109" s="2" t="s">
        <v>316</v>
      </c>
      <c r="V109" s="2" t="s">
        <v>317</v>
      </c>
      <c r="W109" s="2">
        <v>1000</v>
      </c>
    </row>
    <row r="110" spans="1:23">
      <c r="A110" s="2" t="s">
        <v>1407</v>
      </c>
      <c r="B110" s="2">
        <v>2012</v>
      </c>
      <c r="C110" s="2">
        <v>12</v>
      </c>
      <c r="D110" s="2">
        <v>135268359</v>
      </c>
      <c r="E110" s="2">
        <v>5552600</v>
      </c>
      <c r="F110" s="2">
        <v>70</v>
      </c>
      <c r="G110" s="2">
        <v>0</v>
      </c>
      <c r="H110" s="2">
        <v>505351</v>
      </c>
      <c r="I110" s="2" t="s">
        <v>959</v>
      </c>
      <c r="J110" s="69">
        <v>-1673752.98</v>
      </c>
      <c r="K110" s="2" t="s">
        <v>1192</v>
      </c>
      <c r="L110" s="2">
        <v>122092531</v>
      </c>
      <c r="Q110" s="2">
        <v>11900</v>
      </c>
      <c r="R110" s="2">
        <v>11900</v>
      </c>
      <c r="S110" s="2" t="s">
        <v>950</v>
      </c>
      <c r="T110" s="2">
        <v>1196</v>
      </c>
      <c r="U110" s="2" t="s">
        <v>316</v>
      </c>
      <c r="V110" s="2" t="s">
        <v>317</v>
      </c>
      <c r="W110" s="2">
        <v>1000</v>
      </c>
    </row>
    <row r="111" spans="1:23">
      <c r="A111" s="2" t="s">
        <v>1408</v>
      </c>
      <c r="B111" s="2">
        <v>2012</v>
      </c>
      <c r="C111" s="2">
        <v>12</v>
      </c>
      <c r="D111" s="2">
        <v>135304442</v>
      </c>
      <c r="E111" s="2">
        <v>5552600</v>
      </c>
      <c r="F111" s="2">
        <v>70</v>
      </c>
      <c r="G111" s="2">
        <v>0</v>
      </c>
      <c r="H111" s="2">
        <v>505352</v>
      </c>
      <c r="I111" s="2" t="s">
        <v>84</v>
      </c>
      <c r="J111" s="69">
        <v>12521276.77</v>
      </c>
      <c r="K111" s="2" t="s">
        <v>960</v>
      </c>
      <c r="L111" s="2">
        <v>122094873</v>
      </c>
      <c r="Q111" s="2">
        <v>11900</v>
      </c>
      <c r="R111" s="2">
        <v>11900</v>
      </c>
      <c r="S111" s="2" t="s">
        <v>950</v>
      </c>
      <c r="T111" s="2">
        <v>1196</v>
      </c>
      <c r="U111" s="2" t="s">
        <v>316</v>
      </c>
      <c r="V111" s="2" t="s">
        <v>317</v>
      </c>
      <c r="W111" s="2">
        <v>1000</v>
      </c>
    </row>
    <row r="112" spans="1:23">
      <c r="A112" s="2" t="s">
        <v>1408</v>
      </c>
      <c r="B112" s="2">
        <v>2012</v>
      </c>
      <c r="C112" s="2">
        <v>12</v>
      </c>
      <c r="D112" s="2">
        <v>136140086</v>
      </c>
      <c r="E112" s="2">
        <v>5552600</v>
      </c>
      <c r="F112" s="2">
        <v>70</v>
      </c>
      <c r="G112" s="2">
        <v>0</v>
      </c>
      <c r="H112" s="2">
        <v>505352</v>
      </c>
      <c r="I112" s="2" t="s">
        <v>84</v>
      </c>
      <c r="J112" s="69">
        <v>-13124993.76</v>
      </c>
      <c r="K112" s="2" t="s">
        <v>960</v>
      </c>
      <c r="L112" s="2">
        <v>122360569</v>
      </c>
      <c r="Q112" s="2">
        <v>11900</v>
      </c>
      <c r="R112" s="2">
        <v>11900</v>
      </c>
      <c r="S112" s="2" t="s">
        <v>950</v>
      </c>
      <c r="T112" s="2">
        <v>1196</v>
      </c>
      <c r="U112" s="2" t="s">
        <v>316</v>
      </c>
      <c r="V112" s="2" t="s">
        <v>317</v>
      </c>
      <c r="W112" s="2">
        <v>1000</v>
      </c>
    </row>
    <row r="113" spans="1:23">
      <c r="A113" s="2" t="s">
        <v>1407</v>
      </c>
      <c r="B113" s="2">
        <v>2012</v>
      </c>
      <c r="C113" s="2">
        <v>12</v>
      </c>
      <c r="D113" s="2">
        <v>135268119</v>
      </c>
      <c r="E113" s="2">
        <v>5555500</v>
      </c>
      <c r="F113" s="2">
        <v>70</v>
      </c>
      <c r="G113" s="2">
        <v>0</v>
      </c>
      <c r="H113" s="2">
        <v>505207</v>
      </c>
      <c r="I113" s="2" t="s">
        <v>961</v>
      </c>
      <c r="J113" s="69">
        <v>2542484</v>
      </c>
      <c r="K113" s="2" t="s">
        <v>1192</v>
      </c>
      <c r="L113" s="2">
        <v>122092331</v>
      </c>
      <c r="Q113" s="2">
        <v>11900</v>
      </c>
      <c r="R113" s="2">
        <v>11900</v>
      </c>
      <c r="S113" s="2" t="s">
        <v>950</v>
      </c>
      <c r="T113" s="2">
        <v>1196</v>
      </c>
      <c r="U113" s="2" t="s">
        <v>316</v>
      </c>
      <c r="V113" s="2" t="s">
        <v>317</v>
      </c>
      <c r="W113" s="2">
        <v>1000</v>
      </c>
    </row>
    <row r="114" spans="1:23">
      <c r="A114" s="2" t="s">
        <v>1408</v>
      </c>
      <c r="B114" s="2">
        <v>2012</v>
      </c>
      <c r="C114" s="2">
        <v>12</v>
      </c>
      <c r="D114" s="2">
        <v>135304442</v>
      </c>
      <c r="E114" s="2">
        <v>5556200</v>
      </c>
      <c r="F114" s="2">
        <v>70</v>
      </c>
      <c r="G114" s="2">
        <v>0</v>
      </c>
      <c r="H114" s="2">
        <v>304213</v>
      </c>
      <c r="I114" s="2" t="s">
        <v>962</v>
      </c>
      <c r="J114" s="69">
        <v>25456.25</v>
      </c>
      <c r="K114" s="2" t="s">
        <v>963</v>
      </c>
      <c r="L114" s="2">
        <v>122094873</v>
      </c>
      <c r="R114" s="2">
        <v>1196</v>
      </c>
      <c r="S114" s="2" t="s">
        <v>316</v>
      </c>
      <c r="T114" s="2">
        <v>1196</v>
      </c>
      <c r="U114" s="2" t="s">
        <v>316</v>
      </c>
      <c r="V114" s="2" t="s">
        <v>317</v>
      </c>
      <c r="W114" s="2">
        <v>1000</v>
      </c>
    </row>
    <row r="115" spans="1:23">
      <c r="A115" s="2" t="s">
        <v>1408</v>
      </c>
      <c r="B115" s="2">
        <v>2012</v>
      </c>
      <c r="C115" s="2">
        <v>12</v>
      </c>
      <c r="D115" s="2">
        <v>136140086</v>
      </c>
      <c r="E115" s="2">
        <v>5556200</v>
      </c>
      <c r="F115" s="2">
        <v>70</v>
      </c>
      <c r="G115" s="2">
        <v>0</v>
      </c>
      <c r="H115" s="2">
        <v>304213</v>
      </c>
      <c r="I115" s="2" t="s">
        <v>962</v>
      </c>
      <c r="J115" s="69">
        <v>1062.5</v>
      </c>
      <c r="K115" s="2" t="s">
        <v>963</v>
      </c>
      <c r="L115" s="2">
        <v>122360569</v>
      </c>
      <c r="R115" s="2">
        <v>1196</v>
      </c>
      <c r="S115" s="2" t="s">
        <v>316</v>
      </c>
      <c r="T115" s="2">
        <v>1196</v>
      </c>
      <c r="U115" s="2" t="s">
        <v>316</v>
      </c>
      <c r="V115" s="2" t="s">
        <v>317</v>
      </c>
      <c r="W115" s="2">
        <v>1000</v>
      </c>
    </row>
    <row r="116" spans="1:23">
      <c r="A116" s="2" t="s">
        <v>1407</v>
      </c>
      <c r="B116" s="2">
        <v>2012</v>
      </c>
      <c r="C116" s="2">
        <v>12</v>
      </c>
      <c r="D116" s="2">
        <v>135266068</v>
      </c>
      <c r="E116" s="2">
        <v>5556300</v>
      </c>
      <c r="F116" s="2">
        <v>70</v>
      </c>
      <c r="G116" s="2">
        <v>0</v>
      </c>
      <c r="H116" s="2">
        <v>505214</v>
      </c>
      <c r="I116" s="2" t="s">
        <v>71</v>
      </c>
      <c r="J116" s="69">
        <v>791475</v>
      </c>
      <c r="K116" s="2" t="s">
        <v>1192</v>
      </c>
      <c r="L116" s="2">
        <v>122089900</v>
      </c>
      <c r="Q116" s="2">
        <v>11900</v>
      </c>
      <c r="R116" s="2">
        <v>11900</v>
      </c>
      <c r="S116" s="2" t="s">
        <v>950</v>
      </c>
      <c r="T116" s="2">
        <v>1196</v>
      </c>
      <c r="U116" s="2" t="s">
        <v>316</v>
      </c>
      <c r="V116" s="2" t="s">
        <v>317</v>
      </c>
      <c r="W116" s="2">
        <v>1000</v>
      </c>
    </row>
    <row r="117" spans="1:23">
      <c r="A117" s="2" t="s">
        <v>1407</v>
      </c>
      <c r="B117" s="2">
        <v>2012</v>
      </c>
      <c r="C117" s="2">
        <v>12</v>
      </c>
      <c r="D117" s="2">
        <v>135266068</v>
      </c>
      <c r="E117" s="2">
        <v>5556300</v>
      </c>
      <c r="F117" s="2">
        <v>70</v>
      </c>
      <c r="G117" s="2">
        <v>0</v>
      </c>
      <c r="H117" s="2">
        <v>505214</v>
      </c>
      <c r="I117" s="2" t="s">
        <v>71</v>
      </c>
      <c r="J117" s="69">
        <v>614</v>
      </c>
      <c r="K117" s="2" t="s">
        <v>1192</v>
      </c>
      <c r="L117" s="2">
        <v>122089900</v>
      </c>
      <c r="Q117" s="2">
        <v>11900</v>
      </c>
      <c r="R117" s="2">
        <v>11900</v>
      </c>
      <c r="S117" s="2" t="s">
        <v>950</v>
      </c>
      <c r="T117" s="2">
        <v>1196</v>
      </c>
      <c r="U117" s="2" t="s">
        <v>316</v>
      </c>
      <c r="V117" s="2" t="s">
        <v>317</v>
      </c>
      <c r="W117" s="2">
        <v>1000</v>
      </c>
    </row>
    <row r="118" spans="1:23">
      <c r="A118" s="2" t="s">
        <v>1407</v>
      </c>
      <c r="B118" s="2">
        <v>2012</v>
      </c>
      <c r="C118" s="2">
        <v>12</v>
      </c>
      <c r="D118" s="2">
        <v>135266068</v>
      </c>
      <c r="E118" s="2">
        <v>5556300</v>
      </c>
      <c r="F118" s="2">
        <v>70</v>
      </c>
      <c r="G118" s="2">
        <v>0</v>
      </c>
      <c r="H118" s="2">
        <v>505214</v>
      </c>
      <c r="I118" s="2" t="s">
        <v>71</v>
      </c>
      <c r="J118" s="69">
        <v>4039</v>
      </c>
      <c r="K118" s="2" t="s">
        <v>1192</v>
      </c>
      <c r="L118" s="2">
        <v>122089900</v>
      </c>
      <c r="Q118" s="2">
        <v>11900</v>
      </c>
      <c r="R118" s="2">
        <v>11900</v>
      </c>
      <c r="S118" s="2" t="s">
        <v>950</v>
      </c>
      <c r="T118" s="2">
        <v>1196</v>
      </c>
      <c r="U118" s="2" t="s">
        <v>316</v>
      </c>
      <c r="V118" s="2" t="s">
        <v>317</v>
      </c>
      <c r="W118" s="2">
        <v>1000</v>
      </c>
    </row>
    <row r="119" spans="1:23">
      <c r="A119" s="2" t="s">
        <v>1407</v>
      </c>
      <c r="B119" s="2">
        <v>2012</v>
      </c>
      <c r="C119" s="2">
        <v>12</v>
      </c>
      <c r="D119" s="2">
        <v>135266080</v>
      </c>
      <c r="E119" s="2">
        <v>5556300</v>
      </c>
      <c r="F119" s="2">
        <v>70</v>
      </c>
      <c r="G119" s="2">
        <v>0</v>
      </c>
      <c r="H119" s="2">
        <v>505214</v>
      </c>
      <c r="I119" s="2" t="s">
        <v>71</v>
      </c>
      <c r="J119" s="69">
        <v>296144</v>
      </c>
      <c r="K119" s="2" t="s">
        <v>1192</v>
      </c>
      <c r="L119" s="2">
        <v>122092212</v>
      </c>
      <c r="Q119" s="2">
        <v>11900</v>
      </c>
      <c r="R119" s="2">
        <v>11900</v>
      </c>
      <c r="S119" s="2" t="s">
        <v>950</v>
      </c>
      <c r="T119" s="2">
        <v>1196</v>
      </c>
      <c r="U119" s="2" t="s">
        <v>316</v>
      </c>
      <c r="V119" s="2" t="s">
        <v>317</v>
      </c>
      <c r="W119" s="2">
        <v>1000</v>
      </c>
    </row>
    <row r="120" spans="1:23">
      <c r="A120" s="2" t="s">
        <v>1407</v>
      </c>
      <c r="B120" s="2">
        <v>2012</v>
      </c>
      <c r="C120" s="2">
        <v>12</v>
      </c>
      <c r="D120" s="2">
        <v>135266080</v>
      </c>
      <c r="E120" s="2">
        <v>5556300</v>
      </c>
      <c r="F120" s="2">
        <v>70</v>
      </c>
      <c r="G120" s="2">
        <v>0</v>
      </c>
      <c r="H120" s="2">
        <v>505214</v>
      </c>
      <c r="I120" s="2" t="s">
        <v>71</v>
      </c>
      <c r="J120" s="69">
        <v>124000</v>
      </c>
      <c r="K120" s="2" t="s">
        <v>1192</v>
      </c>
      <c r="L120" s="2">
        <v>122092212</v>
      </c>
      <c r="Q120" s="2">
        <v>11900</v>
      </c>
      <c r="R120" s="2">
        <v>11900</v>
      </c>
      <c r="S120" s="2" t="s">
        <v>950</v>
      </c>
      <c r="T120" s="2">
        <v>1196</v>
      </c>
      <c r="U120" s="2" t="s">
        <v>316</v>
      </c>
      <c r="V120" s="2" t="s">
        <v>317</v>
      </c>
      <c r="W120" s="2">
        <v>1000</v>
      </c>
    </row>
    <row r="121" spans="1:23">
      <c r="A121" s="2" t="s">
        <v>1407</v>
      </c>
      <c r="B121" s="2">
        <v>2012</v>
      </c>
      <c r="C121" s="2">
        <v>12</v>
      </c>
      <c r="D121" s="2">
        <v>135266080</v>
      </c>
      <c r="E121" s="2">
        <v>5556300</v>
      </c>
      <c r="F121" s="2">
        <v>70</v>
      </c>
      <c r="G121" s="2">
        <v>0</v>
      </c>
      <c r="H121" s="2">
        <v>505214</v>
      </c>
      <c r="I121" s="2" t="s">
        <v>71</v>
      </c>
      <c r="J121" s="69">
        <v>86568.18</v>
      </c>
      <c r="K121" s="2" t="s">
        <v>1192</v>
      </c>
      <c r="L121" s="2">
        <v>122092212</v>
      </c>
      <c r="Q121" s="2">
        <v>11900</v>
      </c>
      <c r="R121" s="2">
        <v>11900</v>
      </c>
      <c r="S121" s="2" t="s">
        <v>950</v>
      </c>
      <c r="T121" s="2">
        <v>1196</v>
      </c>
      <c r="U121" s="2" t="s">
        <v>316</v>
      </c>
      <c r="V121" s="2" t="s">
        <v>317</v>
      </c>
      <c r="W121" s="2">
        <v>1000</v>
      </c>
    </row>
    <row r="122" spans="1:23">
      <c r="A122" s="2" t="s">
        <v>1407</v>
      </c>
      <c r="B122" s="2">
        <v>2012</v>
      </c>
      <c r="C122" s="2">
        <v>12</v>
      </c>
      <c r="D122" s="2">
        <v>135266081</v>
      </c>
      <c r="E122" s="2">
        <v>5556300</v>
      </c>
      <c r="F122" s="2">
        <v>70</v>
      </c>
      <c r="G122" s="2">
        <v>0</v>
      </c>
      <c r="H122" s="2">
        <v>505214</v>
      </c>
      <c r="I122" s="2" t="s">
        <v>71</v>
      </c>
      <c r="J122" s="69">
        <v>80717.52</v>
      </c>
      <c r="K122" s="2" t="s">
        <v>1193</v>
      </c>
      <c r="L122" s="2">
        <v>122092213</v>
      </c>
      <c r="Q122" s="2">
        <v>11900</v>
      </c>
      <c r="R122" s="2">
        <v>11900</v>
      </c>
      <c r="S122" s="2" t="s">
        <v>950</v>
      </c>
      <c r="T122" s="2">
        <v>1196</v>
      </c>
      <c r="U122" s="2" t="s">
        <v>316</v>
      </c>
      <c r="V122" s="2" t="s">
        <v>317</v>
      </c>
      <c r="W122" s="2">
        <v>1000</v>
      </c>
    </row>
    <row r="123" spans="1:23">
      <c r="A123" s="2" t="s">
        <v>1407</v>
      </c>
      <c r="B123" s="2">
        <v>2012</v>
      </c>
      <c r="C123" s="2">
        <v>12</v>
      </c>
      <c r="D123" s="2">
        <v>135267982</v>
      </c>
      <c r="E123" s="2">
        <v>5556300</v>
      </c>
      <c r="F123" s="2">
        <v>70</v>
      </c>
      <c r="G123" s="2">
        <v>0</v>
      </c>
      <c r="H123" s="2">
        <v>505214</v>
      </c>
      <c r="I123" s="2" t="s">
        <v>71</v>
      </c>
      <c r="J123" s="69">
        <v>175.62</v>
      </c>
      <c r="K123" s="2" t="s">
        <v>1192</v>
      </c>
      <c r="L123" s="2">
        <v>122092214</v>
      </c>
      <c r="Q123" s="2">
        <v>11900</v>
      </c>
      <c r="R123" s="2">
        <v>11900</v>
      </c>
      <c r="S123" s="2" t="s">
        <v>950</v>
      </c>
      <c r="T123" s="2">
        <v>1196</v>
      </c>
      <c r="U123" s="2" t="s">
        <v>316</v>
      </c>
      <c r="V123" s="2" t="s">
        <v>317</v>
      </c>
      <c r="W123" s="2">
        <v>1000</v>
      </c>
    </row>
    <row r="124" spans="1:23">
      <c r="A124" s="2" t="s">
        <v>1407</v>
      </c>
      <c r="B124" s="2">
        <v>2012</v>
      </c>
      <c r="C124" s="2">
        <v>12</v>
      </c>
      <c r="D124" s="2">
        <v>135267982</v>
      </c>
      <c r="E124" s="2">
        <v>5556300</v>
      </c>
      <c r="F124" s="2">
        <v>70</v>
      </c>
      <c r="G124" s="2">
        <v>0</v>
      </c>
      <c r="H124" s="2">
        <v>505214</v>
      </c>
      <c r="I124" s="2" t="s">
        <v>71</v>
      </c>
      <c r="J124" s="69">
        <v>87200</v>
      </c>
      <c r="K124" s="2" t="s">
        <v>1192</v>
      </c>
      <c r="L124" s="2">
        <v>122092214</v>
      </c>
      <c r="Q124" s="2">
        <v>11900</v>
      </c>
      <c r="R124" s="2">
        <v>11900</v>
      </c>
      <c r="S124" s="2" t="s">
        <v>950</v>
      </c>
      <c r="T124" s="2">
        <v>1196</v>
      </c>
      <c r="U124" s="2" t="s">
        <v>316</v>
      </c>
      <c r="V124" s="2" t="s">
        <v>317</v>
      </c>
      <c r="W124" s="2">
        <v>1000</v>
      </c>
    </row>
    <row r="125" spans="1:23">
      <c r="A125" s="2" t="s">
        <v>1407</v>
      </c>
      <c r="B125" s="2">
        <v>2012</v>
      </c>
      <c r="C125" s="2">
        <v>12</v>
      </c>
      <c r="D125" s="2">
        <v>135267982</v>
      </c>
      <c r="E125" s="2">
        <v>5556300</v>
      </c>
      <c r="F125" s="2">
        <v>70</v>
      </c>
      <c r="G125" s="2">
        <v>0</v>
      </c>
      <c r="H125" s="2">
        <v>505214</v>
      </c>
      <c r="I125" s="2" t="s">
        <v>71</v>
      </c>
      <c r="J125" s="69">
        <v>27.9</v>
      </c>
      <c r="K125" s="2" t="s">
        <v>1192</v>
      </c>
      <c r="L125" s="2">
        <v>122092214</v>
      </c>
      <c r="Q125" s="2">
        <v>11900</v>
      </c>
      <c r="R125" s="2">
        <v>11900</v>
      </c>
      <c r="S125" s="2" t="s">
        <v>950</v>
      </c>
      <c r="T125" s="2">
        <v>1196</v>
      </c>
      <c r="U125" s="2" t="s">
        <v>316</v>
      </c>
      <c r="V125" s="2" t="s">
        <v>317</v>
      </c>
      <c r="W125" s="2">
        <v>1000</v>
      </c>
    </row>
    <row r="126" spans="1:23">
      <c r="A126" s="2" t="s">
        <v>1407</v>
      </c>
      <c r="B126" s="2">
        <v>2012</v>
      </c>
      <c r="C126" s="2">
        <v>12</v>
      </c>
      <c r="D126" s="2">
        <v>135267983</v>
      </c>
      <c r="E126" s="2">
        <v>5556300</v>
      </c>
      <c r="F126" s="2">
        <v>70</v>
      </c>
      <c r="G126" s="2">
        <v>0</v>
      </c>
      <c r="H126" s="2">
        <v>505214</v>
      </c>
      <c r="I126" s="2" t="s">
        <v>71</v>
      </c>
      <c r="J126" s="69">
        <v>156505</v>
      </c>
      <c r="K126" s="2" t="s">
        <v>1192</v>
      </c>
      <c r="L126" s="2">
        <v>122092215</v>
      </c>
      <c r="Q126" s="2">
        <v>11900</v>
      </c>
      <c r="R126" s="2">
        <v>11900</v>
      </c>
      <c r="S126" s="2" t="s">
        <v>950</v>
      </c>
      <c r="T126" s="2">
        <v>1196</v>
      </c>
      <c r="U126" s="2" t="s">
        <v>316</v>
      </c>
      <c r="V126" s="2" t="s">
        <v>317</v>
      </c>
      <c r="W126" s="2">
        <v>1000</v>
      </c>
    </row>
    <row r="127" spans="1:23">
      <c r="A127" s="2" t="s">
        <v>1407</v>
      </c>
      <c r="B127" s="2">
        <v>2012</v>
      </c>
      <c r="C127" s="2">
        <v>12</v>
      </c>
      <c r="D127" s="2">
        <v>135267983</v>
      </c>
      <c r="E127" s="2">
        <v>5556300</v>
      </c>
      <c r="F127" s="2">
        <v>70</v>
      </c>
      <c r="G127" s="2">
        <v>0</v>
      </c>
      <c r="H127" s="2">
        <v>505214</v>
      </c>
      <c r="I127" s="2" t="s">
        <v>71</v>
      </c>
      <c r="J127" s="69">
        <v>27068</v>
      </c>
      <c r="K127" s="2" t="s">
        <v>1192</v>
      </c>
      <c r="L127" s="2">
        <v>122092215</v>
      </c>
      <c r="Q127" s="2">
        <v>11900</v>
      </c>
      <c r="R127" s="2">
        <v>11900</v>
      </c>
      <c r="S127" s="2" t="s">
        <v>950</v>
      </c>
      <c r="T127" s="2">
        <v>1196</v>
      </c>
      <c r="U127" s="2" t="s">
        <v>316</v>
      </c>
      <c r="V127" s="2" t="s">
        <v>317</v>
      </c>
      <c r="W127" s="2">
        <v>1000</v>
      </c>
    </row>
    <row r="128" spans="1:23">
      <c r="A128" s="2" t="s">
        <v>1407</v>
      </c>
      <c r="B128" s="2">
        <v>2012</v>
      </c>
      <c r="C128" s="2">
        <v>12</v>
      </c>
      <c r="D128" s="2">
        <v>135267983</v>
      </c>
      <c r="E128" s="2">
        <v>5556300</v>
      </c>
      <c r="F128" s="2">
        <v>70</v>
      </c>
      <c r="G128" s="2">
        <v>0</v>
      </c>
      <c r="H128" s="2">
        <v>505214</v>
      </c>
      <c r="I128" s="2" t="s">
        <v>71</v>
      </c>
      <c r="J128" s="69">
        <v>-532819.39</v>
      </c>
      <c r="K128" s="2" t="s">
        <v>1192</v>
      </c>
      <c r="L128" s="2">
        <v>122092215</v>
      </c>
      <c r="Q128" s="2">
        <v>11900</v>
      </c>
      <c r="R128" s="2">
        <v>11900</v>
      </c>
      <c r="S128" s="2" t="s">
        <v>950</v>
      </c>
      <c r="T128" s="2">
        <v>1196</v>
      </c>
      <c r="U128" s="2" t="s">
        <v>316</v>
      </c>
      <c r="V128" s="2" t="s">
        <v>317</v>
      </c>
      <c r="W128" s="2">
        <v>1000</v>
      </c>
    </row>
    <row r="129" spans="1:23">
      <c r="A129" s="2" t="s">
        <v>1407</v>
      </c>
      <c r="B129" s="2">
        <v>2012</v>
      </c>
      <c r="C129" s="2">
        <v>12</v>
      </c>
      <c r="D129" s="2">
        <v>135267983</v>
      </c>
      <c r="E129" s="2">
        <v>5556300</v>
      </c>
      <c r="F129" s="2">
        <v>70</v>
      </c>
      <c r="G129" s="2">
        <v>0</v>
      </c>
      <c r="H129" s="2">
        <v>505214</v>
      </c>
      <c r="I129" s="2" t="s">
        <v>71</v>
      </c>
      <c r="J129" s="69">
        <v>138.69999999999999</v>
      </c>
      <c r="K129" s="2" t="s">
        <v>1192</v>
      </c>
      <c r="L129" s="2">
        <v>122092215</v>
      </c>
      <c r="Q129" s="2">
        <v>11900</v>
      </c>
      <c r="R129" s="2">
        <v>11900</v>
      </c>
      <c r="S129" s="2" t="s">
        <v>950</v>
      </c>
      <c r="T129" s="2">
        <v>1196</v>
      </c>
      <c r="U129" s="2" t="s">
        <v>316</v>
      </c>
      <c r="V129" s="2" t="s">
        <v>317</v>
      </c>
      <c r="W129" s="2">
        <v>1000</v>
      </c>
    </row>
    <row r="130" spans="1:23">
      <c r="A130" s="2" t="s">
        <v>1407</v>
      </c>
      <c r="B130" s="2">
        <v>2012</v>
      </c>
      <c r="C130" s="2">
        <v>12</v>
      </c>
      <c r="D130" s="2">
        <v>135267983</v>
      </c>
      <c r="E130" s="2">
        <v>5556300</v>
      </c>
      <c r="F130" s="2">
        <v>70</v>
      </c>
      <c r="G130" s="2">
        <v>0</v>
      </c>
      <c r="H130" s="2">
        <v>505214</v>
      </c>
      <c r="I130" s="2" t="s">
        <v>71</v>
      </c>
      <c r="J130" s="69">
        <v>327468</v>
      </c>
      <c r="K130" s="2" t="s">
        <v>1192</v>
      </c>
      <c r="L130" s="2">
        <v>122092215</v>
      </c>
      <c r="Q130" s="2">
        <v>11900</v>
      </c>
      <c r="R130" s="2">
        <v>11900</v>
      </c>
      <c r="S130" s="2" t="s">
        <v>950</v>
      </c>
      <c r="T130" s="2">
        <v>1196</v>
      </c>
      <c r="U130" s="2" t="s">
        <v>316</v>
      </c>
      <c r="V130" s="2" t="s">
        <v>317</v>
      </c>
      <c r="W130" s="2">
        <v>1000</v>
      </c>
    </row>
    <row r="131" spans="1:23">
      <c r="A131" s="2" t="s">
        <v>1407</v>
      </c>
      <c r="B131" s="2">
        <v>2012</v>
      </c>
      <c r="C131" s="2">
        <v>12</v>
      </c>
      <c r="D131" s="2">
        <v>135267983</v>
      </c>
      <c r="E131" s="2">
        <v>5556300</v>
      </c>
      <c r="F131" s="2">
        <v>70</v>
      </c>
      <c r="G131" s="2">
        <v>0</v>
      </c>
      <c r="H131" s="2">
        <v>505214</v>
      </c>
      <c r="I131" s="2" t="s">
        <v>71</v>
      </c>
      <c r="J131" s="69">
        <v>27.9</v>
      </c>
      <c r="K131" s="2" t="s">
        <v>1192</v>
      </c>
      <c r="L131" s="2">
        <v>122092215</v>
      </c>
      <c r="Q131" s="2">
        <v>11900</v>
      </c>
      <c r="R131" s="2">
        <v>11900</v>
      </c>
      <c r="S131" s="2" t="s">
        <v>950</v>
      </c>
      <c r="T131" s="2">
        <v>1196</v>
      </c>
      <c r="U131" s="2" t="s">
        <v>316</v>
      </c>
      <c r="V131" s="2" t="s">
        <v>317</v>
      </c>
      <c r="W131" s="2">
        <v>1000</v>
      </c>
    </row>
    <row r="132" spans="1:23">
      <c r="A132" s="2" t="s">
        <v>1407</v>
      </c>
      <c r="B132" s="2">
        <v>2012</v>
      </c>
      <c r="C132" s="2">
        <v>12</v>
      </c>
      <c r="D132" s="2">
        <v>135267985</v>
      </c>
      <c r="E132" s="2">
        <v>5556300</v>
      </c>
      <c r="F132" s="2">
        <v>70</v>
      </c>
      <c r="G132" s="2">
        <v>0</v>
      </c>
      <c r="H132" s="2">
        <v>505214</v>
      </c>
      <c r="I132" s="2" t="s">
        <v>71</v>
      </c>
      <c r="J132" s="69">
        <v>231213</v>
      </c>
      <c r="K132" s="2" t="s">
        <v>1192</v>
      </c>
      <c r="L132" s="2">
        <v>122092217</v>
      </c>
      <c r="Q132" s="2">
        <v>11900</v>
      </c>
      <c r="R132" s="2">
        <v>11900</v>
      </c>
      <c r="S132" s="2" t="s">
        <v>950</v>
      </c>
      <c r="T132" s="2">
        <v>1196</v>
      </c>
      <c r="U132" s="2" t="s">
        <v>316</v>
      </c>
      <c r="V132" s="2" t="s">
        <v>317</v>
      </c>
      <c r="W132" s="2">
        <v>1000</v>
      </c>
    </row>
    <row r="133" spans="1:23">
      <c r="A133" s="2" t="s">
        <v>1407</v>
      </c>
      <c r="B133" s="2">
        <v>2012</v>
      </c>
      <c r="C133" s="2">
        <v>12</v>
      </c>
      <c r="D133" s="2">
        <v>135267985</v>
      </c>
      <c r="E133" s="2">
        <v>5556300</v>
      </c>
      <c r="F133" s="2">
        <v>70</v>
      </c>
      <c r="G133" s="2">
        <v>0</v>
      </c>
      <c r="H133" s="2">
        <v>505214</v>
      </c>
      <c r="I133" s="2" t="s">
        <v>71</v>
      </c>
      <c r="J133" s="69">
        <v>35000</v>
      </c>
      <c r="K133" s="2" t="s">
        <v>1192</v>
      </c>
      <c r="L133" s="2">
        <v>122092217</v>
      </c>
      <c r="Q133" s="2">
        <v>11900</v>
      </c>
      <c r="R133" s="2">
        <v>11900</v>
      </c>
      <c r="S133" s="2" t="s">
        <v>950</v>
      </c>
      <c r="T133" s="2">
        <v>1196</v>
      </c>
      <c r="U133" s="2" t="s">
        <v>316</v>
      </c>
      <c r="V133" s="2" t="s">
        <v>317</v>
      </c>
      <c r="W133" s="2">
        <v>1000</v>
      </c>
    </row>
    <row r="134" spans="1:23">
      <c r="A134" s="2" t="s">
        <v>1407</v>
      </c>
      <c r="B134" s="2">
        <v>2012</v>
      </c>
      <c r="C134" s="2">
        <v>12</v>
      </c>
      <c r="D134" s="2">
        <v>135267985</v>
      </c>
      <c r="E134" s="2">
        <v>5556300</v>
      </c>
      <c r="F134" s="2">
        <v>70</v>
      </c>
      <c r="G134" s="2">
        <v>0</v>
      </c>
      <c r="H134" s="2">
        <v>505214</v>
      </c>
      <c r="I134" s="2" t="s">
        <v>71</v>
      </c>
      <c r="J134" s="69">
        <v>83.7</v>
      </c>
      <c r="K134" s="2" t="s">
        <v>1192</v>
      </c>
      <c r="L134" s="2">
        <v>122092217</v>
      </c>
      <c r="Q134" s="2">
        <v>11900</v>
      </c>
      <c r="R134" s="2">
        <v>11900</v>
      </c>
      <c r="S134" s="2" t="s">
        <v>950</v>
      </c>
      <c r="T134" s="2">
        <v>1196</v>
      </c>
      <c r="U134" s="2" t="s">
        <v>316</v>
      </c>
      <c r="V134" s="2" t="s">
        <v>317</v>
      </c>
      <c r="W134" s="2">
        <v>1000</v>
      </c>
    </row>
    <row r="135" spans="1:23">
      <c r="A135" s="2" t="s">
        <v>1407</v>
      </c>
      <c r="B135" s="2">
        <v>2012</v>
      </c>
      <c r="C135" s="2">
        <v>12</v>
      </c>
      <c r="D135" s="2">
        <v>135267985</v>
      </c>
      <c r="E135" s="2">
        <v>5556300</v>
      </c>
      <c r="F135" s="2">
        <v>70</v>
      </c>
      <c r="G135" s="2">
        <v>0</v>
      </c>
      <c r="H135" s="2">
        <v>505214</v>
      </c>
      <c r="I135" s="2" t="s">
        <v>71</v>
      </c>
      <c r="J135" s="69">
        <v>736.18</v>
      </c>
      <c r="K135" s="2" t="s">
        <v>1192</v>
      </c>
      <c r="L135" s="2">
        <v>122092217</v>
      </c>
      <c r="Q135" s="2">
        <v>11900</v>
      </c>
      <c r="R135" s="2">
        <v>11900</v>
      </c>
      <c r="S135" s="2" t="s">
        <v>950</v>
      </c>
      <c r="T135" s="2">
        <v>1196</v>
      </c>
      <c r="U135" s="2" t="s">
        <v>316</v>
      </c>
      <c r="V135" s="2" t="s">
        <v>317</v>
      </c>
      <c r="W135" s="2">
        <v>1000</v>
      </c>
    </row>
    <row r="136" spans="1:23">
      <c r="A136" s="2" t="s">
        <v>1407</v>
      </c>
      <c r="B136" s="2">
        <v>2012</v>
      </c>
      <c r="C136" s="2">
        <v>12</v>
      </c>
      <c r="D136" s="2">
        <v>135267989</v>
      </c>
      <c r="E136" s="2">
        <v>5556300</v>
      </c>
      <c r="F136" s="2">
        <v>70</v>
      </c>
      <c r="G136" s="2">
        <v>0</v>
      </c>
      <c r="H136" s="2">
        <v>505214</v>
      </c>
      <c r="I136" s="2" t="s">
        <v>71</v>
      </c>
      <c r="J136" s="69">
        <v>55.8</v>
      </c>
      <c r="K136" s="2" t="s">
        <v>1192</v>
      </c>
      <c r="L136" s="2">
        <v>122092221</v>
      </c>
      <c r="Q136" s="2">
        <v>11900</v>
      </c>
      <c r="R136" s="2">
        <v>11900</v>
      </c>
      <c r="S136" s="2" t="s">
        <v>950</v>
      </c>
      <c r="T136" s="2">
        <v>1196</v>
      </c>
      <c r="U136" s="2" t="s">
        <v>316</v>
      </c>
      <c r="V136" s="2" t="s">
        <v>317</v>
      </c>
      <c r="W136" s="2">
        <v>1000</v>
      </c>
    </row>
    <row r="137" spans="1:23">
      <c r="A137" s="2" t="s">
        <v>1407</v>
      </c>
      <c r="B137" s="2">
        <v>2012</v>
      </c>
      <c r="C137" s="2">
        <v>12</v>
      </c>
      <c r="D137" s="2">
        <v>135267989</v>
      </c>
      <c r="E137" s="2">
        <v>5556300</v>
      </c>
      <c r="F137" s="2">
        <v>70</v>
      </c>
      <c r="G137" s="2">
        <v>0</v>
      </c>
      <c r="H137" s="2">
        <v>505214</v>
      </c>
      <c r="I137" s="2" t="s">
        <v>71</v>
      </c>
      <c r="J137" s="69">
        <v>729816.25</v>
      </c>
      <c r="K137" s="2" t="s">
        <v>1192</v>
      </c>
      <c r="L137" s="2">
        <v>122092221</v>
      </c>
      <c r="Q137" s="2">
        <v>11900</v>
      </c>
      <c r="R137" s="2">
        <v>11900</v>
      </c>
      <c r="S137" s="2" t="s">
        <v>950</v>
      </c>
      <c r="T137" s="2">
        <v>1196</v>
      </c>
      <c r="U137" s="2" t="s">
        <v>316</v>
      </c>
      <c r="V137" s="2" t="s">
        <v>317</v>
      </c>
      <c r="W137" s="2">
        <v>1000</v>
      </c>
    </row>
    <row r="138" spans="1:23">
      <c r="A138" s="2" t="s">
        <v>1407</v>
      </c>
      <c r="B138" s="2">
        <v>2012</v>
      </c>
      <c r="C138" s="2">
        <v>12</v>
      </c>
      <c r="D138" s="2">
        <v>135267989</v>
      </c>
      <c r="E138" s="2">
        <v>5556300</v>
      </c>
      <c r="F138" s="2">
        <v>70</v>
      </c>
      <c r="G138" s="2">
        <v>0</v>
      </c>
      <c r="H138" s="2">
        <v>505214</v>
      </c>
      <c r="I138" s="2" t="s">
        <v>71</v>
      </c>
      <c r="J138" s="69">
        <v>490.28</v>
      </c>
      <c r="K138" s="2" t="s">
        <v>1192</v>
      </c>
      <c r="L138" s="2">
        <v>122092221</v>
      </c>
      <c r="Q138" s="2">
        <v>11900</v>
      </c>
      <c r="R138" s="2">
        <v>11900</v>
      </c>
      <c r="S138" s="2" t="s">
        <v>950</v>
      </c>
      <c r="T138" s="2">
        <v>1196</v>
      </c>
      <c r="U138" s="2" t="s">
        <v>316</v>
      </c>
      <c r="V138" s="2" t="s">
        <v>317</v>
      </c>
      <c r="W138" s="2">
        <v>1000</v>
      </c>
    </row>
    <row r="139" spans="1:23">
      <c r="A139" s="2" t="s">
        <v>1407</v>
      </c>
      <c r="B139" s="2">
        <v>2012</v>
      </c>
      <c r="C139" s="2">
        <v>12</v>
      </c>
      <c r="D139" s="2">
        <v>135267993</v>
      </c>
      <c r="E139" s="2">
        <v>5556300</v>
      </c>
      <c r="F139" s="2">
        <v>70</v>
      </c>
      <c r="G139" s="2">
        <v>0</v>
      </c>
      <c r="H139" s="2">
        <v>505214</v>
      </c>
      <c r="I139" s="2" t="s">
        <v>71</v>
      </c>
      <c r="J139" s="69">
        <v>1285907.25</v>
      </c>
      <c r="K139" s="2" t="s">
        <v>1192</v>
      </c>
      <c r="L139" s="2">
        <v>122092225</v>
      </c>
      <c r="Q139" s="2">
        <v>11900</v>
      </c>
      <c r="R139" s="2">
        <v>11900</v>
      </c>
      <c r="S139" s="2" t="s">
        <v>950</v>
      </c>
      <c r="T139" s="2">
        <v>1196</v>
      </c>
      <c r="U139" s="2" t="s">
        <v>316</v>
      </c>
      <c r="V139" s="2" t="s">
        <v>317</v>
      </c>
      <c r="W139" s="2">
        <v>1000</v>
      </c>
    </row>
    <row r="140" spans="1:23">
      <c r="A140" s="2" t="s">
        <v>1407</v>
      </c>
      <c r="B140" s="2">
        <v>2012</v>
      </c>
      <c r="C140" s="2">
        <v>12</v>
      </c>
      <c r="D140" s="2">
        <v>135267993</v>
      </c>
      <c r="E140" s="2">
        <v>5556300</v>
      </c>
      <c r="F140" s="2">
        <v>70</v>
      </c>
      <c r="G140" s="2">
        <v>0</v>
      </c>
      <c r="H140" s="2">
        <v>505214</v>
      </c>
      <c r="I140" s="2" t="s">
        <v>71</v>
      </c>
      <c r="J140" s="69">
        <v>829.96</v>
      </c>
      <c r="K140" s="2" t="s">
        <v>1192</v>
      </c>
      <c r="L140" s="2">
        <v>122092225</v>
      </c>
      <c r="Q140" s="2">
        <v>11900</v>
      </c>
      <c r="R140" s="2">
        <v>11900</v>
      </c>
      <c r="S140" s="2" t="s">
        <v>950</v>
      </c>
      <c r="T140" s="2">
        <v>1196</v>
      </c>
      <c r="U140" s="2" t="s">
        <v>316</v>
      </c>
      <c r="V140" s="2" t="s">
        <v>317</v>
      </c>
      <c r="W140" s="2">
        <v>1000</v>
      </c>
    </row>
    <row r="141" spans="1:23">
      <c r="A141" s="2" t="s">
        <v>1407</v>
      </c>
      <c r="B141" s="2">
        <v>2012</v>
      </c>
      <c r="C141" s="2">
        <v>12</v>
      </c>
      <c r="D141" s="2">
        <v>135267993</v>
      </c>
      <c r="E141" s="2">
        <v>5556300</v>
      </c>
      <c r="F141" s="2">
        <v>70</v>
      </c>
      <c r="G141" s="2">
        <v>0</v>
      </c>
      <c r="H141" s="2">
        <v>505214</v>
      </c>
      <c r="I141" s="2" t="s">
        <v>71</v>
      </c>
      <c r="J141" s="69">
        <v>83.7</v>
      </c>
      <c r="K141" s="2" t="s">
        <v>1192</v>
      </c>
      <c r="L141" s="2">
        <v>122092225</v>
      </c>
      <c r="Q141" s="2">
        <v>11900</v>
      </c>
      <c r="R141" s="2">
        <v>11900</v>
      </c>
      <c r="S141" s="2" t="s">
        <v>950</v>
      </c>
      <c r="T141" s="2">
        <v>1196</v>
      </c>
      <c r="U141" s="2" t="s">
        <v>316</v>
      </c>
      <c r="V141" s="2" t="s">
        <v>317</v>
      </c>
      <c r="W141" s="2">
        <v>1000</v>
      </c>
    </row>
    <row r="142" spans="1:23">
      <c r="A142" s="2" t="s">
        <v>1407</v>
      </c>
      <c r="B142" s="2">
        <v>2012</v>
      </c>
      <c r="C142" s="2">
        <v>12</v>
      </c>
      <c r="D142" s="2">
        <v>135267995</v>
      </c>
      <c r="E142" s="2">
        <v>5556300</v>
      </c>
      <c r="F142" s="2">
        <v>70</v>
      </c>
      <c r="G142" s="2">
        <v>0</v>
      </c>
      <c r="H142" s="2">
        <v>505214</v>
      </c>
      <c r="I142" s="2" t="s">
        <v>71</v>
      </c>
      <c r="J142" s="69">
        <v>687.53</v>
      </c>
      <c r="K142" s="2" t="s">
        <v>1192</v>
      </c>
      <c r="L142" s="2">
        <v>122092227</v>
      </c>
      <c r="Q142" s="2">
        <v>11900</v>
      </c>
      <c r="R142" s="2">
        <v>11900</v>
      </c>
      <c r="S142" s="2" t="s">
        <v>950</v>
      </c>
      <c r="T142" s="2">
        <v>1196</v>
      </c>
      <c r="U142" s="2" t="s">
        <v>316</v>
      </c>
      <c r="V142" s="2" t="s">
        <v>317</v>
      </c>
      <c r="W142" s="2">
        <v>1000</v>
      </c>
    </row>
    <row r="143" spans="1:23">
      <c r="A143" s="2" t="s">
        <v>1407</v>
      </c>
      <c r="B143" s="2">
        <v>2012</v>
      </c>
      <c r="C143" s="2">
        <v>12</v>
      </c>
      <c r="D143" s="2">
        <v>135267995</v>
      </c>
      <c r="E143" s="2">
        <v>5556300</v>
      </c>
      <c r="F143" s="2">
        <v>70</v>
      </c>
      <c r="G143" s="2">
        <v>0</v>
      </c>
      <c r="H143" s="2">
        <v>505214</v>
      </c>
      <c r="I143" s="2" t="s">
        <v>71</v>
      </c>
      <c r="J143" s="69">
        <v>36475</v>
      </c>
      <c r="K143" s="2" t="s">
        <v>1192</v>
      </c>
      <c r="L143" s="2">
        <v>122092227</v>
      </c>
      <c r="Q143" s="2">
        <v>11900</v>
      </c>
      <c r="R143" s="2">
        <v>11900</v>
      </c>
      <c r="S143" s="2" t="s">
        <v>950</v>
      </c>
      <c r="T143" s="2">
        <v>1196</v>
      </c>
      <c r="U143" s="2" t="s">
        <v>316</v>
      </c>
      <c r="V143" s="2" t="s">
        <v>317</v>
      </c>
      <c r="W143" s="2">
        <v>1000</v>
      </c>
    </row>
    <row r="144" spans="1:23">
      <c r="A144" s="2" t="s">
        <v>1407</v>
      </c>
      <c r="B144" s="2">
        <v>2012</v>
      </c>
      <c r="C144" s="2">
        <v>12</v>
      </c>
      <c r="D144" s="2">
        <v>135267995</v>
      </c>
      <c r="E144" s="2">
        <v>5556300</v>
      </c>
      <c r="F144" s="2">
        <v>70</v>
      </c>
      <c r="G144" s="2">
        <v>0</v>
      </c>
      <c r="H144" s="2">
        <v>505214</v>
      </c>
      <c r="I144" s="2" t="s">
        <v>71</v>
      </c>
      <c r="J144" s="69">
        <v>10792</v>
      </c>
      <c r="K144" s="2" t="s">
        <v>1192</v>
      </c>
      <c r="L144" s="2">
        <v>122092227</v>
      </c>
      <c r="Q144" s="2">
        <v>11900</v>
      </c>
      <c r="R144" s="2">
        <v>11900</v>
      </c>
      <c r="S144" s="2" t="s">
        <v>950</v>
      </c>
      <c r="T144" s="2">
        <v>1196</v>
      </c>
      <c r="U144" s="2" t="s">
        <v>316</v>
      </c>
      <c r="V144" s="2" t="s">
        <v>317</v>
      </c>
      <c r="W144" s="2">
        <v>1000</v>
      </c>
    </row>
    <row r="145" spans="1:23">
      <c r="A145" s="2" t="s">
        <v>1407</v>
      </c>
      <c r="B145" s="2">
        <v>2012</v>
      </c>
      <c r="C145" s="2">
        <v>12</v>
      </c>
      <c r="D145" s="2">
        <v>135267998</v>
      </c>
      <c r="E145" s="2">
        <v>5556300</v>
      </c>
      <c r="F145" s="2">
        <v>70</v>
      </c>
      <c r="G145" s="2">
        <v>0</v>
      </c>
      <c r="H145" s="2">
        <v>505214</v>
      </c>
      <c r="I145" s="2" t="s">
        <v>71</v>
      </c>
      <c r="J145" s="69">
        <v>238135</v>
      </c>
      <c r="K145" s="2" t="s">
        <v>1192</v>
      </c>
      <c r="L145" s="2">
        <v>122092230</v>
      </c>
      <c r="Q145" s="2">
        <v>11900</v>
      </c>
      <c r="R145" s="2">
        <v>11900</v>
      </c>
      <c r="S145" s="2" t="s">
        <v>950</v>
      </c>
      <c r="T145" s="2">
        <v>1196</v>
      </c>
      <c r="U145" s="2" t="s">
        <v>316</v>
      </c>
      <c r="V145" s="2" t="s">
        <v>317</v>
      </c>
      <c r="W145" s="2">
        <v>1000</v>
      </c>
    </row>
    <row r="146" spans="1:23">
      <c r="A146" s="2" t="s">
        <v>1407</v>
      </c>
      <c r="B146" s="2">
        <v>2012</v>
      </c>
      <c r="C146" s="2">
        <v>12</v>
      </c>
      <c r="D146" s="2">
        <v>135267998</v>
      </c>
      <c r="E146" s="2">
        <v>5556300</v>
      </c>
      <c r="F146" s="2">
        <v>70</v>
      </c>
      <c r="G146" s="2">
        <v>0</v>
      </c>
      <c r="H146" s="2">
        <v>505214</v>
      </c>
      <c r="I146" s="2" t="s">
        <v>71</v>
      </c>
      <c r="J146" s="69">
        <v>161.82</v>
      </c>
      <c r="K146" s="2" t="s">
        <v>1192</v>
      </c>
      <c r="L146" s="2">
        <v>122092230</v>
      </c>
      <c r="Q146" s="2">
        <v>11900</v>
      </c>
      <c r="R146" s="2">
        <v>11900</v>
      </c>
      <c r="S146" s="2" t="s">
        <v>950</v>
      </c>
      <c r="T146" s="2">
        <v>1196</v>
      </c>
      <c r="U146" s="2" t="s">
        <v>316</v>
      </c>
      <c r="V146" s="2" t="s">
        <v>317</v>
      </c>
      <c r="W146" s="2">
        <v>1000</v>
      </c>
    </row>
    <row r="147" spans="1:23">
      <c r="A147" s="2" t="s">
        <v>1407</v>
      </c>
      <c r="B147" s="2">
        <v>2012</v>
      </c>
      <c r="C147" s="2">
        <v>12</v>
      </c>
      <c r="D147" s="2">
        <v>135267998</v>
      </c>
      <c r="E147" s="2">
        <v>5556300</v>
      </c>
      <c r="F147" s="2">
        <v>70</v>
      </c>
      <c r="G147" s="2">
        <v>0</v>
      </c>
      <c r="H147" s="2">
        <v>505214</v>
      </c>
      <c r="I147" s="2" t="s">
        <v>71</v>
      </c>
      <c r="J147" s="69">
        <v>27.9</v>
      </c>
      <c r="K147" s="2" t="s">
        <v>1192</v>
      </c>
      <c r="L147" s="2">
        <v>122092230</v>
      </c>
      <c r="Q147" s="2">
        <v>11900</v>
      </c>
      <c r="R147" s="2">
        <v>11900</v>
      </c>
      <c r="S147" s="2" t="s">
        <v>950</v>
      </c>
      <c r="T147" s="2">
        <v>1196</v>
      </c>
      <c r="U147" s="2" t="s">
        <v>316</v>
      </c>
      <c r="V147" s="2" t="s">
        <v>317</v>
      </c>
      <c r="W147" s="2">
        <v>1000</v>
      </c>
    </row>
    <row r="148" spans="1:23">
      <c r="A148" s="2" t="s">
        <v>1407</v>
      </c>
      <c r="B148" s="2">
        <v>2012</v>
      </c>
      <c r="C148" s="2">
        <v>12</v>
      </c>
      <c r="D148" s="2">
        <v>135268004</v>
      </c>
      <c r="E148" s="2">
        <v>5556300</v>
      </c>
      <c r="F148" s="2">
        <v>70</v>
      </c>
      <c r="G148" s="2">
        <v>0</v>
      </c>
      <c r="H148" s="2">
        <v>505214</v>
      </c>
      <c r="I148" s="2" t="s">
        <v>71</v>
      </c>
      <c r="J148" s="69">
        <v>12250</v>
      </c>
      <c r="K148" s="2" t="s">
        <v>1192</v>
      </c>
      <c r="L148" s="2">
        <v>122092236</v>
      </c>
      <c r="Q148" s="2">
        <v>11900</v>
      </c>
      <c r="R148" s="2">
        <v>11900</v>
      </c>
      <c r="S148" s="2" t="s">
        <v>950</v>
      </c>
      <c r="T148" s="2">
        <v>1196</v>
      </c>
      <c r="U148" s="2" t="s">
        <v>316</v>
      </c>
      <c r="V148" s="2" t="s">
        <v>317</v>
      </c>
      <c r="W148" s="2">
        <v>1000</v>
      </c>
    </row>
    <row r="149" spans="1:23">
      <c r="A149" s="2" t="s">
        <v>1407</v>
      </c>
      <c r="B149" s="2">
        <v>2012</v>
      </c>
      <c r="C149" s="2">
        <v>12</v>
      </c>
      <c r="D149" s="2">
        <v>135268007</v>
      </c>
      <c r="E149" s="2">
        <v>5556300</v>
      </c>
      <c r="F149" s="2">
        <v>70</v>
      </c>
      <c r="G149" s="2">
        <v>0</v>
      </c>
      <c r="H149" s="2">
        <v>505214</v>
      </c>
      <c r="I149" s="2" t="s">
        <v>71</v>
      </c>
      <c r="J149" s="69">
        <v>26000</v>
      </c>
      <c r="K149" s="2" t="s">
        <v>1192</v>
      </c>
      <c r="L149" s="2">
        <v>122092239</v>
      </c>
      <c r="Q149" s="2">
        <v>11900</v>
      </c>
      <c r="R149" s="2">
        <v>11900</v>
      </c>
      <c r="S149" s="2" t="s">
        <v>950</v>
      </c>
      <c r="T149" s="2">
        <v>1196</v>
      </c>
      <c r="U149" s="2" t="s">
        <v>316</v>
      </c>
      <c r="V149" s="2" t="s">
        <v>317</v>
      </c>
      <c r="W149" s="2">
        <v>1000</v>
      </c>
    </row>
    <row r="150" spans="1:23">
      <c r="A150" s="2" t="s">
        <v>1407</v>
      </c>
      <c r="B150" s="2">
        <v>2012</v>
      </c>
      <c r="C150" s="2">
        <v>12</v>
      </c>
      <c r="D150" s="2">
        <v>135268008</v>
      </c>
      <c r="E150" s="2">
        <v>5556300</v>
      </c>
      <c r="F150" s="2">
        <v>70</v>
      </c>
      <c r="G150" s="2">
        <v>0</v>
      </c>
      <c r="H150" s="2">
        <v>505214</v>
      </c>
      <c r="I150" s="2" t="s">
        <v>71</v>
      </c>
      <c r="J150" s="69">
        <v>90253</v>
      </c>
      <c r="K150" s="2" t="s">
        <v>1192</v>
      </c>
      <c r="L150" s="2">
        <v>122092240</v>
      </c>
      <c r="Q150" s="2">
        <v>11900</v>
      </c>
      <c r="R150" s="2">
        <v>11900</v>
      </c>
      <c r="S150" s="2" t="s">
        <v>950</v>
      </c>
      <c r="T150" s="2">
        <v>1196</v>
      </c>
      <c r="U150" s="2" t="s">
        <v>316</v>
      </c>
      <c r="V150" s="2" t="s">
        <v>317</v>
      </c>
      <c r="W150" s="2">
        <v>1000</v>
      </c>
    </row>
    <row r="151" spans="1:23">
      <c r="A151" s="2" t="s">
        <v>1407</v>
      </c>
      <c r="B151" s="2">
        <v>2012</v>
      </c>
      <c r="C151" s="2">
        <v>12</v>
      </c>
      <c r="D151" s="2">
        <v>135268012</v>
      </c>
      <c r="E151" s="2">
        <v>5556300</v>
      </c>
      <c r="F151" s="2">
        <v>70</v>
      </c>
      <c r="G151" s="2">
        <v>0</v>
      </c>
      <c r="H151" s="2">
        <v>505214</v>
      </c>
      <c r="I151" s="2" t="s">
        <v>71</v>
      </c>
      <c r="J151" s="69">
        <v>603.45000000000005</v>
      </c>
      <c r="K151" s="2" t="s">
        <v>1192</v>
      </c>
      <c r="L151" s="2">
        <v>122092244</v>
      </c>
      <c r="Q151" s="2">
        <v>11900</v>
      </c>
      <c r="R151" s="2">
        <v>11900</v>
      </c>
      <c r="S151" s="2" t="s">
        <v>950</v>
      </c>
      <c r="T151" s="2">
        <v>1196</v>
      </c>
      <c r="U151" s="2" t="s">
        <v>316</v>
      </c>
      <c r="V151" s="2" t="s">
        <v>317</v>
      </c>
      <c r="W151" s="2">
        <v>1000</v>
      </c>
    </row>
    <row r="152" spans="1:23">
      <c r="A152" s="2" t="s">
        <v>1407</v>
      </c>
      <c r="B152" s="2">
        <v>2012</v>
      </c>
      <c r="C152" s="2">
        <v>12</v>
      </c>
      <c r="D152" s="2">
        <v>135268012</v>
      </c>
      <c r="E152" s="2">
        <v>5556300</v>
      </c>
      <c r="F152" s="2">
        <v>70</v>
      </c>
      <c r="G152" s="2">
        <v>0</v>
      </c>
      <c r="H152" s="2">
        <v>505214</v>
      </c>
      <c r="I152" s="2" t="s">
        <v>71</v>
      </c>
      <c r="J152" s="69">
        <v>83.7</v>
      </c>
      <c r="K152" s="2" t="s">
        <v>1192</v>
      </c>
      <c r="L152" s="2">
        <v>122092244</v>
      </c>
      <c r="Q152" s="2">
        <v>11900</v>
      </c>
      <c r="R152" s="2">
        <v>11900</v>
      </c>
      <c r="S152" s="2" t="s">
        <v>950</v>
      </c>
      <c r="T152" s="2">
        <v>1196</v>
      </c>
      <c r="U152" s="2" t="s">
        <v>316</v>
      </c>
      <c r="V152" s="2" t="s">
        <v>317</v>
      </c>
      <c r="W152" s="2">
        <v>1000</v>
      </c>
    </row>
    <row r="153" spans="1:23">
      <c r="A153" s="2" t="s">
        <v>1407</v>
      </c>
      <c r="B153" s="2">
        <v>2012</v>
      </c>
      <c r="C153" s="2">
        <v>12</v>
      </c>
      <c r="D153" s="2">
        <v>135268014</v>
      </c>
      <c r="E153" s="2">
        <v>5556300</v>
      </c>
      <c r="F153" s="2">
        <v>70</v>
      </c>
      <c r="G153" s="2">
        <v>0</v>
      </c>
      <c r="H153" s="2">
        <v>505214</v>
      </c>
      <c r="I153" s="2" t="s">
        <v>71</v>
      </c>
      <c r="J153" s="69">
        <v>1436</v>
      </c>
      <c r="K153" s="2" t="s">
        <v>1192</v>
      </c>
      <c r="L153" s="2">
        <v>122092246</v>
      </c>
      <c r="Q153" s="2">
        <v>11900</v>
      </c>
      <c r="R153" s="2">
        <v>11900</v>
      </c>
      <c r="S153" s="2" t="s">
        <v>950</v>
      </c>
      <c r="T153" s="2">
        <v>1196</v>
      </c>
      <c r="U153" s="2" t="s">
        <v>316</v>
      </c>
      <c r="V153" s="2" t="s">
        <v>317</v>
      </c>
      <c r="W153" s="2">
        <v>1000</v>
      </c>
    </row>
    <row r="154" spans="1:23">
      <c r="A154" s="2" t="s">
        <v>1407</v>
      </c>
      <c r="B154" s="2">
        <v>2012</v>
      </c>
      <c r="C154" s="2">
        <v>12</v>
      </c>
      <c r="D154" s="2">
        <v>135268014</v>
      </c>
      <c r="E154" s="2">
        <v>5556300</v>
      </c>
      <c r="F154" s="2">
        <v>70</v>
      </c>
      <c r="G154" s="2">
        <v>0</v>
      </c>
      <c r="H154" s="2">
        <v>505214</v>
      </c>
      <c r="I154" s="2" t="s">
        <v>71</v>
      </c>
      <c r="J154" s="69">
        <v>2830</v>
      </c>
      <c r="K154" s="2" t="s">
        <v>1192</v>
      </c>
      <c r="L154" s="2">
        <v>122092246</v>
      </c>
      <c r="Q154" s="2">
        <v>11900</v>
      </c>
      <c r="R154" s="2">
        <v>11900</v>
      </c>
      <c r="S154" s="2" t="s">
        <v>950</v>
      </c>
      <c r="T154" s="2">
        <v>1196</v>
      </c>
      <c r="U154" s="2" t="s">
        <v>316</v>
      </c>
      <c r="V154" s="2" t="s">
        <v>317</v>
      </c>
      <c r="W154" s="2">
        <v>1000</v>
      </c>
    </row>
    <row r="155" spans="1:23">
      <c r="A155" s="2" t="s">
        <v>1407</v>
      </c>
      <c r="B155" s="2">
        <v>2012</v>
      </c>
      <c r="C155" s="2">
        <v>12</v>
      </c>
      <c r="D155" s="2">
        <v>135268014</v>
      </c>
      <c r="E155" s="2">
        <v>5556300</v>
      </c>
      <c r="F155" s="2">
        <v>70</v>
      </c>
      <c r="G155" s="2">
        <v>0</v>
      </c>
      <c r="H155" s="2">
        <v>505214</v>
      </c>
      <c r="I155" s="2" t="s">
        <v>71</v>
      </c>
      <c r="J155" s="69">
        <v>110116.95</v>
      </c>
      <c r="K155" s="2" t="s">
        <v>1192</v>
      </c>
      <c r="L155" s="2">
        <v>122092246</v>
      </c>
      <c r="Q155" s="2">
        <v>11900</v>
      </c>
      <c r="R155" s="2">
        <v>11900</v>
      </c>
      <c r="S155" s="2" t="s">
        <v>950</v>
      </c>
      <c r="T155" s="2">
        <v>1196</v>
      </c>
      <c r="U155" s="2" t="s">
        <v>316</v>
      </c>
      <c r="V155" s="2" t="s">
        <v>317</v>
      </c>
      <c r="W155" s="2">
        <v>1000</v>
      </c>
    </row>
    <row r="156" spans="1:23">
      <c r="A156" s="2" t="s">
        <v>1407</v>
      </c>
      <c r="B156" s="2">
        <v>2012</v>
      </c>
      <c r="C156" s="2">
        <v>12</v>
      </c>
      <c r="D156" s="2">
        <v>135268024</v>
      </c>
      <c r="E156" s="2">
        <v>5556300</v>
      </c>
      <c r="F156" s="2">
        <v>70</v>
      </c>
      <c r="G156" s="2">
        <v>0</v>
      </c>
      <c r="H156" s="2">
        <v>505214</v>
      </c>
      <c r="I156" s="2" t="s">
        <v>71</v>
      </c>
      <c r="J156" s="69">
        <v>969494</v>
      </c>
      <c r="K156" s="2" t="s">
        <v>1192</v>
      </c>
      <c r="L156" s="2">
        <v>122092256</v>
      </c>
      <c r="Q156" s="2">
        <v>11900</v>
      </c>
      <c r="R156" s="2">
        <v>11900</v>
      </c>
      <c r="S156" s="2" t="s">
        <v>950</v>
      </c>
      <c r="T156" s="2">
        <v>1196</v>
      </c>
      <c r="U156" s="2" t="s">
        <v>316</v>
      </c>
      <c r="V156" s="2" t="s">
        <v>317</v>
      </c>
      <c r="W156" s="2">
        <v>1000</v>
      </c>
    </row>
    <row r="157" spans="1:23">
      <c r="A157" s="2" t="s">
        <v>1407</v>
      </c>
      <c r="B157" s="2">
        <v>2012</v>
      </c>
      <c r="C157" s="2">
        <v>12</v>
      </c>
      <c r="D157" s="2">
        <v>135268024</v>
      </c>
      <c r="E157" s="2">
        <v>5556300</v>
      </c>
      <c r="F157" s="2">
        <v>70</v>
      </c>
      <c r="G157" s="2">
        <v>0</v>
      </c>
      <c r="H157" s="2">
        <v>505214</v>
      </c>
      <c r="I157" s="2" t="s">
        <v>71</v>
      </c>
      <c r="J157" s="69">
        <v>1145185</v>
      </c>
      <c r="K157" s="2" t="s">
        <v>1192</v>
      </c>
      <c r="L157" s="2">
        <v>122092256</v>
      </c>
      <c r="Q157" s="2">
        <v>11900</v>
      </c>
      <c r="R157" s="2">
        <v>11900</v>
      </c>
      <c r="S157" s="2" t="s">
        <v>950</v>
      </c>
      <c r="T157" s="2">
        <v>1196</v>
      </c>
      <c r="U157" s="2" t="s">
        <v>316</v>
      </c>
      <c r="V157" s="2" t="s">
        <v>317</v>
      </c>
      <c r="W157" s="2">
        <v>1000</v>
      </c>
    </row>
    <row r="158" spans="1:23">
      <c r="A158" s="2" t="s">
        <v>1407</v>
      </c>
      <c r="B158" s="2">
        <v>2012</v>
      </c>
      <c r="C158" s="2">
        <v>12</v>
      </c>
      <c r="D158" s="2">
        <v>135268029</v>
      </c>
      <c r="E158" s="2">
        <v>5556300</v>
      </c>
      <c r="F158" s="2">
        <v>70</v>
      </c>
      <c r="G158" s="2">
        <v>0</v>
      </c>
      <c r="H158" s="2">
        <v>505214</v>
      </c>
      <c r="I158" s="2" t="s">
        <v>71</v>
      </c>
      <c r="J158" s="69">
        <v>48800</v>
      </c>
      <c r="K158" s="2" t="s">
        <v>1192</v>
      </c>
      <c r="L158" s="2">
        <v>122092261</v>
      </c>
      <c r="Q158" s="2">
        <v>11900</v>
      </c>
      <c r="R158" s="2">
        <v>11900</v>
      </c>
      <c r="S158" s="2" t="s">
        <v>950</v>
      </c>
      <c r="T158" s="2">
        <v>1196</v>
      </c>
      <c r="U158" s="2" t="s">
        <v>316</v>
      </c>
      <c r="V158" s="2" t="s">
        <v>317</v>
      </c>
      <c r="W158" s="2">
        <v>1000</v>
      </c>
    </row>
    <row r="159" spans="1:23">
      <c r="A159" s="2" t="s">
        <v>1407</v>
      </c>
      <c r="B159" s="2">
        <v>2012</v>
      </c>
      <c r="C159" s="2">
        <v>12</v>
      </c>
      <c r="D159" s="2">
        <v>135268032</v>
      </c>
      <c r="E159" s="2">
        <v>5556300</v>
      </c>
      <c r="F159" s="2">
        <v>70</v>
      </c>
      <c r="G159" s="2">
        <v>0</v>
      </c>
      <c r="H159" s="2">
        <v>505214</v>
      </c>
      <c r="I159" s="2" t="s">
        <v>71</v>
      </c>
      <c r="J159" s="69">
        <v>340.02</v>
      </c>
      <c r="K159" s="2" t="s">
        <v>1192</v>
      </c>
      <c r="L159" s="2">
        <v>122092264</v>
      </c>
      <c r="Q159" s="2">
        <v>11900</v>
      </c>
      <c r="R159" s="2">
        <v>11900</v>
      </c>
      <c r="S159" s="2" t="s">
        <v>950</v>
      </c>
      <c r="T159" s="2">
        <v>1196</v>
      </c>
      <c r="U159" s="2" t="s">
        <v>316</v>
      </c>
      <c r="V159" s="2" t="s">
        <v>317</v>
      </c>
      <c r="W159" s="2">
        <v>1000</v>
      </c>
    </row>
    <row r="160" spans="1:23">
      <c r="A160" s="2" t="s">
        <v>1407</v>
      </c>
      <c r="B160" s="2">
        <v>2012</v>
      </c>
      <c r="C160" s="2">
        <v>12</v>
      </c>
      <c r="D160" s="2">
        <v>135268032</v>
      </c>
      <c r="E160" s="2">
        <v>5556300</v>
      </c>
      <c r="F160" s="2">
        <v>70</v>
      </c>
      <c r="G160" s="2">
        <v>0</v>
      </c>
      <c r="H160" s="2">
        <v>505214</v>
      </c>
      <c r="I160" s="2" t="s">
        <v>71</v>
      </c>
      <c r="J160" s="69">
        <v>6245</v>
      </c>
      <c r="K160" s="2" t="s">
        <v>1192</v>
      </c>
      <c r="L160" s="2">
        <v>122092264</v>
      </c>
      <c r="Q160" s="2">
        <v>11900</v>
      </c>
      <c r="R160" s="2">
        <v>11900</v>
      </c>
      <c r="S160" s="2" t="s">
        <v>950</v>
      </c>
      <c r="T160" s="2">
        <v>1196</v>
      </c>
      <c r="U160" s="2" t="s">
        <v>316</v>
      </c>
      <c r="V160" s="2" t="s">
        <v>317</v>
      </c>
      <c r="W160" s="2">
        <v>1000</v>
      </c>
    </row>
    <row r="161" spans="1:23">
      <c r="A161" s="2" t="s">
        <v>1407</v>
      </c>
      <c r="B161" s="2">
        <v>2012</v>
      </c>
      <c r="C161" s="2">
        <v>12</v>
      </c>
      <c r="D161" s="2">
        <v>135268034</v>
      </c>
      <c r="E161" s="2">
        <v>5556300</v>
      </c>
      <c r="F161" s="2">
        <v>70</v>
      </c>
      <c r="G161" s="2">
        <v>0</v>
      </c>
      <c r="H161" s="2">
        <v>505214</v>
      </c>
      <c r="I161" s="2" t="s">
        <v>71</v>
      </c>
      <c r="J161" s="69">
        <v>48300</v>
      </c>
      <c r="K161" s="2" t="s">
        <v>1192</v>
      </c>
      <c r="L161" s="2">
        <v>122092266</v>
      </c>
      <c r="Q161" s="2">
        <v>11900</v>
      </c>
      <c r="R161" s="2">
        <v>11900</v>
      </c>
      <c r="S161" s="2" t="s">
        <v>950</v>
      </c>
      <c r="T161" s="2">
        <v>1196</v>
      </c>
      <c r="U161" s="2" t="s">
        <v>316</v>
      </c>
      <c r="V161" s="2" t="s">
        <v>317</v>
      </c>
      <c r="W161" s="2">
        <v>1000</v>
      </c>
    </row>
    <row r="162" spans="1:23">
      <c r="A162" s="2" t="s">
        <v>1407</v>
      </c>
      <c r="B162" s="2">
        <v>2012</v>
      </c>
      <c r="C162" s="2">
        <v>12</v>
      </c>
      <c r="D162" s="2">
        <v>135268039</v>
      </c>
      <c r="E162" s="2">
        <v>5556300</v>
      </c>
      <c r="F162" s="2">
        <v>70</v>
      </c>
      <c r="G162" s="2">
        <v>0</v>
      </c>
      <c r="H162" s="2">
        <v>505214</v>
      </c>
      <c r="I162" s="2" t="s">
        <v>71</v>
      </c>
      <c r="J162" s="69">
        <v>102050</v>
      </c>
      <c r="K162" s="2" t="s">
        <v>1192</v>
      </c>
      <c r="L162" s="2">
        <v>122092271</v>
      </c>
      <c r="Q162" s="2">
        <v>11900</v>
      </c>
      <c r="R162" s="2">
        <v>11900</v>
      </c>
      <c r="S162" s="2" t="s">
        <v>950</v>
      </c>
      <c r="T162" s="2">
        <v>1196</v>
      </c>
      <c r="U162" s="2" t="s">
        <v>316</v>
      </c>
      <c r="V162" s="2" t="s">
        <v>317</v>
      </c>
      <c r="W162" s="2">
        <v>1000</v>
      </c>
    </row>
    <row r="163" spans="1:23">
      <c r="A163" s="2" t="s">
        <v>1407</v>
      </c>
      <c r="B163" s="2">
        <v>2012</v>
      </c>
      <c r="C163" s="2">
        <v>12</v>
      </c>
      <c r="D163" s="2">
        <v>135268040</v>
      </c>
      <c r="E163" s="2">
        <v>5556300</v>
      </c>
      <c r="F163" s="2">
        <v>70</v>
      </c>
      <c r="G163" s="2">
        <v>0</v>
      </c>
      <c r="H163" s="2">
        <v>505214</v>
      </c>
      <c r="I163" s="2" t="s">
        <v>71</v>
      </c>
      <c r="J163" s="69">
        <v>1020</v>
      </c>
      <c r="K163" s="2" t="s">
        <v>1192</v>
      </c>
      <c r="L163" s="2">
        <v>122092272</v>
      </c>
      <c r="Q163" s="2">
        <v>11900</v>
      </c>
      <c r="R163" s="2">
        <v>11900</v>
      </c>
      <c r="S163" s="2" t="s">
        <v>950</v>
      </c>
      <c r="T163" s="2">
        <v>1196</v>
      </c>
      <c r="U163" s="2" t="s">
        <v>316</v>
      </c>
      <c r="V163" s="2" t="s">
        <v>317</v>
      </c>
      <c r="W163" s="2">
        <v>1000</v>
      </c>
    </row>
    <row r="164" spans="1:23">
      <c r="A164" s="2" t="s">
        <v>1407</v>
      </c>
      <c r="B164" s="2">
        <v>2012</v>
      </c>
      <c r="C164" s="2">
        <v>12</v>
      </c>
      <c r="D164" s="2">
        <v>135268043</v>
      </c>
      <c r="E164" s="2">
        <v>5556300</v>
      </c>
      <c r="F164" s="2">
        <v>70</v>
      </c>
      <c r="G164" s="2">
        <v>0</v>
      </c>
      <c r="H164" s="2">
        <v>505214</v>
      </c>
      <c r="I164" s="2" t="s">
        <v>71</v>
      </c>
      <c r="J164" s="69">
        <v>28405</v>
      </c>
      <c r="K164" s="2" t="s">
        <v>1192</v>
      </c>
      <c r="L164" s="2">
        <v>122092275</v>
      </c>
      <c r="Q164" s="2">
        <v>11900</v>
      </c>
      <c r="R164" s="2">
        <v>11900</v>
      </c>
      <c r="S164" s="2" t="s">
        <v>950</v>
      </c>
      <c r="T164" s="2">
        <v>1196</v>
      </c>
      <c r="U164" s="2" t="s">
        <v>316</v>
      </c>
      <c r="V164" s="2" t="s">
        <v>317</v>
      </c>
      <c r="W164" s="2">
        <v>1000</v>
      </c>
    </row>
    <row r="165" spans="1:23">
      <c r="A165" s="2" t="s">
        <v>1407</v>
      </c>
      <c r="B165" s="2">
        <v>2012</v>
      </c>
      <c r="C165" s="2">
        <v>12</v>
      </c>
      <c r="D165" s="2">
        <v>135268043</v>
      </c>
      <c r="E165" s="2">
        <v>5556300</v>
      </c>
      <c r="F165" s="2">
        <v>70</v>
      </c>
      <c r="G165" s="2">
        <v>0</v>
      </c>
      <c r="H165" s="2">
        <v>505214</v>
      </c>
      <c r="I165" s="2" t="s">
        <v>71</v>
      </c>
      <c r="J165" s="69">
        <v>103312.5</v>
      </c>
      <c r="K165" s="2" t="s">
        <v>1192</v>
      </c>
      <c r="L165" s="2">
        <v>122092275</v>
      </c>
      <c r="Q165" s="2">
        <v>11900</v>
      </c>
      <c r="R165" s="2">
        <v>11900</v>
      </c>
      <c r="S165" s="2" t="s">
        <v>950</v>
      </c>
      <c r="T165" s="2">
        <v>1196</v>
      </c>
      <c r="U165" s="2" t="s">
        <v>316</v>
      </c>
      <c r="V165" s="2" t="s">
        <v>317</v>
      </c>
      <c r="W165" s="2">
        <v>1000</v>
      </c>
    </row>
    <row r="166" spans="1:23">
      <c r="A166" s="2" t="s">
        <v>1407</v>
      </c>
      <c r="B166" s="2">
        <v>2012</v>
      </c>
      <c r="C166" s="2">
        <v>12</v>
      </c>
      <c r="D166" s="2">
        <v>135268043</v>
      </c>
      <c r="E166" s="2">
        <v>5556300</v>
      </c>
      <c r="F166" s="2">
        <v>70</v>
      </c>
      <c r="G166" s="2">
        <v>0</v>
      </c>
      <c r="H166" s="2">
        <v>505214</v>
      </c>
      <c r="I166" s="2" t="s">
        <v>71</v>
      </c>
      <c r="J166" s="69">
        <v>216528.64000000001</v>
      </c>
      <c r="K166" s="2" t="s">
        <v>1192</v>
      </c>
      <c r="L166" s="2">
        <v>122092275</v>
      </c>
      <c r="Q166" s="2">
        <v>11900</v>
      </c>
      <c r="R166" s="2">
        <v>11900</v>
      </c>
      <c r="S166" s="2" t="s">
        <v>950</v>
      </c>
      <c r="T166" s="2">
        <v>1196</v>
      </c>
      <c r="U166" s="2" t="s">
        <v>316</v>
      </c>
      <c r="V166" s="2" t="s">
        <v>317</v>
      </c>
      <c r="W166" s="2">
        <v>1000</v>
      </c>
    </row>
    <row r="167" spans="1:23">
      <c r="A167" s="2" t="s">
        <v>1407</v>
      </c>
      <c r="B167" s="2">
        <v>2012</v>
      </c>
      <c r="C167" s="2">
        <v>12</v>
      </c>
      <c r="D167" s="2">
        <v>135268043</v>
      </c>
      <c r="E167" s="2">
        <v>5556300</v>
      </c>
      <c r="F167" s="2">
        <v>70</v>
      </c>
      <c r="G167" s="2">
        <v>0</v>
      </c>
      <c r="H167" s="2">
        <v>505214</v>
      </c>
      <c r="I167" s="2" t="s">
        <v>71</v>
      </c>
      <c r="J167" s="69">
        <v>26665.34</v>
      </c>
      <c r="K167" s="2" t="s">
        <v>1192</v>
      </c>
      <c r="L167" s="2">
        <v>122092275</v>
      </c>
      <c r="Q167" s="2">
        <v>11900</v>
      </c>
      <c r="R167" s="2">
        <v>11900</v>
      </c>
      <c r="S167" s="2" t="s">
        <v>950</v>
      </c>
      <c r="T167" s="2">
        <v>1196</v>
      </c>
      <c r="U167" s="2" t="s">
        <v>316</v>
      </c>
      <c r="V167" s="2" t="s">
        <v>317</v>
      </c>
      <c r="W167" s="2">
        <v>1000</v>
      </c>
    </row>
    <row r="168" spans="1:23">
      <c r="A168" s="2" t="s">
        <v>1407</v>
      </c>
      <c r="B168" s="2">
        <v>2012</v>
      </c>
      <c r="C168" s="2">
        <v>12</v>
      </c>
      <c r="D168" s="2">
        <v>135268048</v>
      </c>
      <c r="E168" s="2">
        <v>5556300</v>
      </c>
      <c r="F168" s="2">
        <v>70</v>
      </c>
      <c r="G168" s="2">
        <v>0</v>
      </c>
      <c r="H168" s="2">
        <v>505214</v>
      </c>
      <c r="I168" s="2" t="s">
        <v>71</v>
      </c>
      <c r="J168" s="69">
        <v>3645</v>
      </c>
      <c r="K168" s="2" t="s">
        <v>1192</v>
      </c>
      <c r="L168" s="2">
        <v>122092280</v>
      </c>
      <c r="Q168" s="2">
        <v>11900</v>
      </c>
      <c r="R168" s="2">
        <v>11900</v>
      </c>
      <c r="S168" s="2" t="s">
        <v>950</v>
      </c>
      <c r="T168" s="2">
        <v>1196</v>
      </c>
      <c r="U168" s="2" t="s">
        <v>316</v>
      </c>
      <c r="V168" s="2" t="s">
        <v>317</v>
      </c>
      <c r="W168" s="2">
        <v>1000</v>
      </c>
    </row>
    <row r="169" spans="1:23">
      <c r="A169" s="2" t="s">
        <v>1407</v>
      </c>
      <c r="B169" s="2">
        <v>2012</v>
      </c>
      <c r="C169" s="2">
        <v>12</v>
      </c>
      <c r="D169" s="2">
        <v>135268048</v>
      </c>
      <c r="E169" s="2">
        <v>5556300</v>
      </c>
      <c r="F169" s="2">
        <v>70</v>
      </c>
      <c r="G169" s="2">
        <v>0</v>
      </c>
      <c r="H169" s="2">
        <v>505214</v>
      </c>
      <c r="I169" s="2" t="s">
        <v>71</v>
      </c>
      <c r="J169" s="69">
        <v>10304</v>
      </c>
      <c r="K169" s="2" t="s">
        <v>1192</v>
      </c>
      <c r="L169" s="2">
        <v>122092280</v>
      </c>
      <c r="Q169" s="2">
        <v>11900</v>
      </c>
      <c r="R169" s="2">
        <v>11900</v>
      </c>
      <c r="S169" s="2" t="s">
        <v>950</v>
      </c>
      <c r="T169" s="2">
        <v>1196</v>
      </c>
      <c r="U169" s="2" t="s">
        <v>316</v>
      </c>
      <c r="V169" s="2" t="s">
        <v>317</v>
      </c>
      <c r="W169" s="2">
        <v>1000</v>
      </c>
    </row>
    <row r="170" spans="1:23">
      <c r="A170" s="2" t="s">
        <v>1407</v>
      </c>
      <c r="B170" s="2">
        <v>2012</v>
      </c>
      <c r="C170" s="2">
        <v>12</v>
      </c>
      <c r="D170" s="2">
        <v>135268057</v>
      </c>
      <c r="E170" s="2">
        <v>5556300</v>
      </c>
      <c r="F170" s="2">
        <v>70</v>
      </c>
      <c r="G170" s="2">
        <v>0</v>
      </c>
      <c r="H170" s="2">
        <v>505214</v>
      </c>
      <c r="I170" s="2" t="s">
        <v>71</v>
      </c>
      <c r="J170" s="69">
        <v>738172</v>
      </c>
      <c r="K170" s="2" t="s">
        <v>1192</v>
      </c>
      <c r="L170" s="2">
        <v>122092289</v>
      </c>
      <c r="Q170" s="2">
        <v>11900</v>
      </c>
      <c r="R170" s="2">
        <v>11900</v>
      </c>
      <c r="S170" s="2" t="s">
        <v>950</v>
      </c>
      <c r="T170" s="2">
        <v>1196</v>
      </c>
      <c r="U170" s="2" t="s">
        <v>316</v>
      </c>
      <c r="V170" s="2" t="s">
        <v>317</v>
      </c>
      <c r="W170" s="2">
        <v>1000</v>
      </c>
    </row>
    <row r="171" spans="1:23">
      <c r="A171" s="2" t="s">
        <v>1407</v>
      </c>
      <c r="B171" s="2">
        <v>2012</v>
      </c>
      <c r="C171" s="2">
        <v>12</v>
      </c>
      <c r="D171" s="2">
        <v>135268057</v>
      </c>
      <c r="E171" s="2">
        <v>5556300</v>
      </c>
      <c r="F171" s="2">
        <v>70</v>
      </c>
      <c r="G171" s="2">
        <v>0</v>
      </c>
      <c r="H171" s="2">
        <v>505214</v>
      </c>
      <c r="I171" s="2" t="s">
        <v>71</v>
      </c>
      <c r="J171" s="69">
        <v>12822.21</v>
      </c>
      <c r="K171" s="2" t="s">
        <v>1192</v>
      </c>
      <c r="L171" s="2">
        <v>122092289</v>
      </c>
      <c r="Q171" s="2">
        <v>11900</v>
      </c>
      <c r="R171" s="2">
        <v>11900</v>
      </c>
      <c r="S171" s="2" t="s">
        <v>950</v>
      </c>
      <c r="T171" s="2">
        <v>1196</v>
      </c>
      <c r="U171" s="2" t="s">
        <v>316</v>
      </c>
      <c r="V171" s="2" t="s">
        <v>317</v>
      </c>
      <c r="W171" s="2">
        <v>1000</v>
      </c>
    </row>
    <row r="172" spans="1:23">
      <c r="A172" s="2" t="s">
        <v>1407</v>
      </c>
      <c r="B172" s="2">
        <v>2012</v>
      </c>
      <c r="C172" s="2">
        <v>12</v>
      </c>
      <c r="D172" s="2">
        <v>135268061</v>
      </c>
      <c r="E172" s="2">
        <v>5556300</v>
      </c>
      <c r="F172" s="2">
        <v>70</v>
      </c>
      <c r="G172" s="2">
        <v>0</v>
      </c>
      <c r="H172" s="2">
        <v>505214</v>
      </c>
      <c r="I172" s="2" t="s">
        <v>71</v>
      </c>
      <c r="J172" s="69">
        <v>76.42</v>
      </c>
      <c r="K172" s="2" t="s">
        <v>1192</v>
      </c>
      <c r="L172" s="2">
        <v>122092293</v>
      </c>
      <c r="Q172" s="2">
        <v>11900</v>
      </c>
      <c r="R172" s="2">
        <v>11900</v>
      </c>
      <c r="S172" s="2" t="s">
        <v>950</v>
      </c>
      <c r="T172" s="2">
        <v>1196</v>
      </c>
      <c r="U172" s="2" t="s">
        <v>316</v>
      </c>
      <c r="V172" s="2" t="s">
        <v>317</v>
      </c>
      <c r="W172" s="2">
        <v>1000</v>
      </c>
    </row>
    <row r="173" spans="1:23">
      <c r="A173" s="2" t="s">
        <v>1407</v>
      </c>
      <c r="B173" s="2">
        <v>2012</v>
      </c>
      <c r="C173" s="2">
        <v>12</v>
      </c>
      <c r="D173" s="2">
        <v>135268061</v>
      </c>
      <c r="E173" s="2">
        <v>5556300</v>
      </c>
      <c r="F173" s="2">
        <v>70</v>
      </c>
      <c r="G173" s="2">
        <v>0</v>
      </c>
      <c r="H173" s="2">
        <v>505214</v>
      </c>
      <c r="I173" s="2" t="s">
        <v>71</v>
      </c>
      <c r="J173" s="69">
        <v>59800</v>
      </c>
      <c r="K173" s="2" t="s">
        <v>1192</v>
      </c>
      <c r="L173" s="2">
        <v>122092293</v>
      </c>
      <c r="Q173" s="2">
        <v>11900</v>
      </c>
      <c r="R173" s="2">
        <v>11900</v>
      </c>
      <c r="S173" s="2" t="s">
        <v>950</v>
      </c>
      <c r="T173" s="2">
        <v>1196</v>
      </c>
      <c r="U173" s="2" t="s">
        <v>316</v>
      </c>
      <c r="V173" s="2" t="s">
        <v>317</v>
      </c>
      <c r="W173" s="2">
        <v>1000</v>
      </c>
    </row>
    <row r="174" spans="1:23">
      <c r="A174" s="2" t="s">
        <v>1407</v>
      </c>
      <c r="B174" s="2">
        <v>2012</v>
      </c>
      <c r="C174" s="2">
        <v>12</v>
      </c>
      <c r="D174" s="2">
        <v>135268064</v>
      </c>
      <c r="E174" s="2">
        <v>5556300</v>
      </c>
      <c r="F174" s="2">
        <v>70</v>
      </c>
      <c r="G174" s="2">
        <v>0</v>
      </c>
      <c r="H174" s="2">
        <v>505214</v>
      </c>
      <c r="I174" s="2" t="s">
        <v>71</v>
      </c>
      <c r="J174" s="69">
        <v>9528.52</v>
      </c>
      <c r="K174" s="2" t="s">
        <v>1193</v>
      </c>
      <c r="L174" s="2">
        <v>122092296</v>
      </c>
      <c r="Q174" s="2">
        <v>11900</v>
      </c>
      <c r="R174" s="2">
        <v>11900</v>
      </c>
      <c r="S174" s="2" t="s">
        <v>950</v>
      </c>
      <c r="T174" s="2">
        <v>1196</v>
      </c>
      <c r="U174" s="2" t="s">
        <v>316</v>
      </c>
      <c r="V174" s="2" t="s">
        <v>317</v>
      </c>
      <c r="W174" s="2">
        <v>1000</v>
      </c>
    </row>
    <row r="175" spans="1:23">
      <c r="A175" s="2" t="s">
        <v>1407</v>
      </c>
      <c r="B175" s="2">
        <v>2012</v>
      </c>
      <c r="C175" s="2">
        <v>12</v>
      </c>
      <c r="D175" s="2">
        <v>135268065</v>
      </c>
      <c r="E175" s="2">
        <v>5556300</v>
      </c>
      <c r="F175" s="2">
        <v>70</v>
      </c>
      <c r="G175" s="2">
        <v>0</v>
      </c>
      <c r="H175" s="2">
        <v>505214</v>
      </c>
      <c r="I175" s="2" t="s">
        <v>71</v>
      </c>
      <c r="J175" s="69">
        <v>10788</v>
      </c>
      <c r="K175" s="2" t="s">
        <v>1192</v>
      </c>
      <c r="L175" s="2">
        <v>122092297</v>
      </c>
      <c r="Q175" s="2">
        <v>11900</v>
      </c>
      <c r="R175" s="2">
        <v>11900</v>
      </c>
      <c r="S175" s="2" t="s">
        <v>950</v>
      </c>
      <c r="T175" s="2">
        <v>1196</v>
      </c>
      <c r="U175" s="2" t="s">
        <v>316</v>
      </c>
      <c r="V175" s="2" t="s">
        <v>317</v>
      </c>
      <c r="W175" s="2">
        <v>1000</v>
      </c>
    </row>
    <row r="176" spans="1:23">
      <c r="A176" s="2" t="s">
        <v>1407</v>
      </c>
      <c r="B176" s="2">
        <v>2012</v>
      </c>
      <c r="C176" s="2">
        <v>12</v>
      </c>
      <c r="D176" s="2">
        <v>135268065</v>
      </c>
      <c r="E176" s="2">
        <v>5556300</v>
      </c>
      <c r="F176" s="2">
        <v>70</v>
      </c>
      <c r="G176" s="2">
        <v>0</v>
      </c>
      <c r="H176" s="2">
        <v>505214</v>
      </c>
      <c r="I176" s="2" t="s">
        <v>71</v>
      </c>
      <c r="J176" s="69">
        <v>252.48</v>
      </c>
      <c r="K176" s="2" t="s">
        <v>1192</v>
      </c>
      <c r="L176" s="2">
        <v>122092297</v>
      </c>
      <c r="Q176" s="2">
        <v>11900</v>
      </c>
      <c r="R176" s="2">
        <v>11900</v>
      </c>
      <c r="S176" s="2" t="s">
        <v>950</v>
      </c>
      <c r="T176" s="2">
        <v>1196</v>
      </c>
      <c r="U176" s="2" t="s">
        <v>316</v>
      </c>
      <c r="V176" s="2" t="s">
        <v>317</v>
      </c>
      <c r="W176" s="2">
        <v>1000</v>
      </c>
    </row>
    <row r="177" spans="1:23">
      <c r="A177" s="2" t="s">
        <v>1407</v>
      </c>
      <c r="B177" s="2">
        <v>2012</v>
      </c>
      <c r="C177" s="2">
        <v>12</v>
      </c>
      <c r="D177" s="2">
        <v>135268065</v>
      </c>
      <c r="E177" s="2">
        <v>5556300</v>
      </c>
      <c r="F177" s="2">
        <v>70</v>
      </c>
      <c r="G177" s="2">
        <v>0</v>
      </c>
      <c r="H177" s="2">
        <v>505214</v>
      </c>
      <c r="I177" s="2" t="s">
        <v>71</v>
      </c>
      <c r="J177" s="69">
        <v>344255</v>
      </c>
      <c r="K177" s="2" t="s">
        <v>1192</v>
      </c>
      <c r="L177" s="2">
        <v>122092297</v>
      </c>
      <c r="Q177" s="2">
        <v>11900</v>
      </c>
      <c r="R177" s="2">
        <v>11900</v>
      </c>
      <c r="S177" s="2" t="s">
        <v>950</v>
      </c>
      <c r="T177" s="2">
        <v>1196</v>
      </c>
      <c r="U177" s="2" t="s">
        <v>316</v>
      </c>
      <c r="V177" s="2" t="s">
        <v>317</v>
      </c>
      <c r="W177" s="2">
        <v>1000</v>
      </c>
    </row>
    <row r="178" spans="1:23">
      <c r="A178" s="2" t="s">
        <v>1407</v>
      </c>
      <c r="B178" s="2">
        <v>2012</v>
      </c>
      <c r="C178" s="2">
        <v>12</v>
      </c>
      <c r="D178" s="2">
        <v>135268069</v>
      </c>
      <c r="E178" s="2">
        <v>5556300</v>
      </c>
      <c r="F178" s="2">
        <v>70</v>
      </c>
      <c r="G178" s="2">
        <v>0</v>
      </c>
      <c r="H178" s="2">
        <v>505214</v>
      </c>
      <c r="I178" s="2" t="s">
        <v>71</v>
      </c>
      <c r="J178" s="69">
        <v>7882.61</v>
      </c>
      <c r="K178" s="2" t="s">
        <v>1192</v>
      </c>
      <c r="L178" s="2">
        <v>122092301</v>
      </c>
      <c r="Q178" s="2">
        <v>11900</v>
      </c>
      <c r="R178" s="2">
        <v>11900</v>
      </c>
      <c r="S178" s="2" t="s">
        <v>950</v>
      </c>
      <c r="T178" s="2">
        <v>1196</v>
      </c>
      <c r="U178" s="2" t="s">
        <v>316</v>
      </c>
      <c r="V178" s="2" t="s">
        <v>317</v>
      </c>
      <c r="W178" s="2">
        <v>1000</v>
      </c>
    </row>
    <row r="179" spans="1:23">
      <c r="A179" s="2" t="s">
        <v>1407</v>
      </c>
      <c r="B179" s="2">
        <v>2012</v>
      </c>
      <c r="C179" s="2">
        <v>12</v>
      </c>
      <c r="D179" s="2">
        <v>135268070</v>
      </c>
      <c r="E179" s="2">
        <v>5556300</v>
      </c>
      <c r="F179" s="2">
        <v>70</v>
      </c>
      <c r="G179" s="2">
        <v>0</v>
      </c>
      <c r="H179" s="2">
        <v>505214</v>
      </c>
      <c r="I179" s="2" t="s">
        <v>71</v>
      </c>
      <c r="J179" s="69">
        <v>1138481</v>
      </c>
      <c r="K179" s="2" t="s">
        <v>1192</v>
      </c>
      <c r="L179" s="2">
        <v>122092302</v>
      </c>
      <c r="Q179" s="2">
        <v>11900</v>
      </c>
      <c r="R179" s="2">
        <v>11900</v>
      </c>
      <c r="S179" s="2" t="s">
        <v>950</v>
      </c>
      <c r="T179" s="2">
        <v>1196</v>
      </c>
      <c r="U179" s="2" t="s">
        <v>316</v>
      </c>
      <c r="V179" s="2" t="s">
        <v>317</v>
      </c>
      <c r="W179" s="2">
        <v>1000</v>
      </c>
    </row>
    <row r="180" spans="1:23">
      <c r="A180" s="2" t="s">
        <v>1407</v>
      </c>
      <c r="B180" s="2">
        <v>2012</v>
      </c>
      <c r="C180" s="2">
        <v>12</v>
      </c>
      <c r="D180" s="2">
        <v>135268070</v>
      </c>
      <c r="E180" s="2">
        <v>5556300</v>
      </c>
      <c r="F180" s="2">
        <v>70</v>
      </c>
      <c r="G180" s="2">
        <v>0</v>
      </c>
      <c r="H180" s="2">
        <v>505214</v>
      </c>
      <c r="I180" s="2" t="s">
        <v>71</v>
      </c>
      <c r="J180" s="69">
        <v>11392.44</v>
      </c>
      <c r="K180" s="2" t="s">
        <v>1192</v>
      </c>
      <c r="L180" s="2">
        <v>122092302</v>
      </c>
      <c r="Q180" s="2">
        <v>11900</v>
      </c>
      <c r="R180" s="2">
        <v>11900</v>
      </c>
      <c r="S180" s="2" t="s">
        <v>950</v>
      </c>
      <c r="T180" s="2">
        <v>1196</v>
      </c>
      <c r="U180" s="2" t="s">
        <v>316</v>
      </c>
      <c r="V180" s="2" t="s">
        <v>317</v>
      </c>
      <c r="W180" s="2">
        <v>1000</v>
      </c>
    </row>
    <row r="181" spans="1:23">
      <c r="A181" s="2" t="s">
        <v>1407</v>
      </c>
      <c r="B181" s="2">
        <v>2012</v>
      </c>
      <c r="C181" s="2">
        <v>12</v>
      </c>
      <c r="D181" s="2">
        <v>135268074</v>
      </c>
      <c r="E181" s="2">
        <v>5556300</v>
      </c>
      <c r="F181" s="2">
        <v>70</v>
      </c>
      <c r="G181" s="2">
        <v>0</v>
      </c>
      <c r="H181" s="2">
        <v>505214</v>
      </c>
      <c r="I181" s="2" t="s">
        <v>71</v>
      </c>
      <c r="J181" s="69">
        <v>1043858.75</v>
      </c>
      <c r="K181" s="2" t="s">
        <v>1192</v>
      </c>
      <c r="L181" s="2">
        <v>122092306</v>
      </c>
      <c r="Q181" s="2">
        <v>11900</v>
      </c>
      <c r="R181" s="2">
        <v>11900</v>
      </c>
      <c r="S181" s="2" t="s">
        <v>950</v>
      </c>
      <c r="T181" s="2">
        <v>1196</v>
      </c>
      <c r="U181" s="2" t="s">
        <v>316</v>
      </c>
      <c r="V181" s="2" t="s">
        <v>317</v>
      </c>
      <c r="W181" s="2">
        <v>1000</v>
      </c>
    </row>
    <row r="182" spans="1:23">
      <c r="A182" s="2" t="s">
        <v>1407</v>
      </c>
      <c r="B182" s="2">
        <v>2012</v>
      </c>
      <c r="C182" s="2">
        <v>12</v>
      </c>
      <c r="D182" s="2">
        <v>135268079</v>
      </c>
      <c r="E182" s="2">
        <v>5556300</v>
      </c>
      <c r="F182" s="2">
        <v>70</v>
      </c>
      <c r="G182" s="2">
        <v>0</v>
      </c>
      <c r="H182" s="2">
        <v>505214</v>
      </c>
      <c r="I182" s="2" t="s">
        <v>71</v>
      </c>
      <c r="J182" s="69">
        <v>285940</v>
      </c>
      <c r="K182" s="2" t="s">
        <v>1192</v>
      </c>
      <c r="L182" s="2">
        <v>122092311</v>
      </c>
      <c r="Q182" s="2">
        <v>11900</v>
      </c>
      <c r="R182" s="2">
        <v>11900</v>
      </c>
      <c r="S182" s="2" t="s">
        <v>950</v>
      </c>
      <c r="T182" s="2">
        <v>1196</v>
      </c>
      <c r="U182" s="2" t="s">
        <v>316</v>
      </c>
      <c r="V182" s="2" t="s">
        <v>317</v>
      </c>
      <c r="W182" s="2">
        <v>1000</v>
      </c>
    </row>
    <row r="183" spans="1:23">
      <c r="A183" s="2" t="s">
        <v>1407</v>
      </c>
      <c r="B183" s="2">
        <v>2012</v>
      </c>
      <c r="C183" s="2">
        <v>12</v>
      </c>
      <c r="D183" s="2">
        <v>135268104</v>
      </c>
      <c r="E183" s="2">
        <v>5556300</v>
      </c>
      <c r="F183" s="2">
        <v>70</v>
      </c>
      <c r="G183" s="2">
        <v>0</v>
      </c>
      <c r="H183" s="2">
        <v>505214</v>
      </c>
      <c r="I183" s="2" t="s">
        <v>71</v>
      </c>
      <c r="J183" s="69">
        <v>10928.1</v>
      </c>
      <c r="K183" s="2" t="s">
        <v>1192</v>
      </c>
      <c r="L183" s="2">
        <v>122092316</v>
      </c>
      <c r="Q183" s="2">
        <v>11900</v>
      </c>
      <c r="R183" s="2">
        <v>11900</v>
      </c>
      <c r="S183" s="2" t="s">
        <v>950</v>
      </c>
      <c r="T183" s="2">
        <v>1196</v>
      </c>
      <c r="U183" s="2" t="s">
        <v>316</v>
      </c>
      <c r="V183" s="2" t="s">
        <v>317</v>
      </c>
      <c r="W183" s="2">
        <v>1000</v>
      </c>
    </row>
    <row r="184" spans="1:23">
      <c r="A184" s="2" t="s">
        <v>1407</v>
      </c>
      <c r="B184" s="2">
        <v>2012</v>
      </c>
      <c r="C184" s="2">
        <v>12</v>
      </c>
      <c r="D184" s="2">
        <v>135268106</v>
      </c>
      <c r="E184" s="2">
        <v>5556300</v>
      </c>
      <c r="F184" s="2">
        <v>70</v>
      </c>
      <c r="G184" s="2">
        <v>0</v>
      </c>
      <c r="H184" s="2">
        <v>505214</v>
      </c>
      <c r="I184" s="2" t="s">
        <v>71</v>
      </c>
      <c r="J184" s="69">
        <v>368885.56</v>
      </c>
      <c r="K184" s="2" t="s">
        <v>1192</v>
      </c>
      <c r="L184" s="2">
        <v>122092318</v>
      </c>
      <c r="Q184" s="2">
        <v>11900</v>
      </c>
      <c r="R184" s="2">
        <v>11900</v>
      </c>
      <c r="S184" s="2" t="s">
        <v>950</v>
      </c>
      <c r="T184" s="2">
        <v>1196</v>
      </c>
      <c r="U184" s="2" t="s">
        <v>316</v>
      </c>
      <c r="V184" s="2" t="s">
        <v>317</v>
      </c>
      <c r="W184" s="2">
        <v>1000</v>
      </c>
    </row>
    <row r="185" spans="1:23">
      <c r="A185" s="2" t="s">
        <v>1407</v>
      </c>
      <c r="B185" s="2">
        <v>2012</v>
      </c>
      <c r="C185" s="2">
        <v>12</v>
      </c>
      <c r="D185" s="2">
        <v>135268108</v>
      </c>
      <c r="E185" s="2">
        <v>5556300</v>
      </c>
      <c r="F185" s="2">
        <v>70</v>
      </c>
      <c r="G185" s="2">
        <v>0</v>
      </c>
      <c r="H185" s="2">
        <v>505214</v>
      </c>
      <c r="I185" s="2" t="s">
        <v>71</v>
      </c>
      <c r="J185" s="69">
        <v>320075.38</v>
      </c>
      <c r="K185" s="2" t="s">
        <v>1192</v>
      </c>
      <c r="L185" s="2">
        <v>122092320</v>
      </c>
      <c r="Q185" s="2">
        <v>11900</v>
      </c>
      <c r="R185" s="2">
        <v>11900</v>
      </c>
      <c r="S185" s="2" t="s">
        <v>950</v>
      </c>
      <c r="T185" s="2">
        <v>1196</v>
      </c>
      <c r="U185" s="2" t="s">
        <v>316</v>
      </c>
      <c r="V185" s="2" t="s">
        <v>317</v>
      </c>
      <c r="W185" s="2">
        <v>1000</v>
      </c>
    </row>
    <row r="186" spans="1:23">
      <c r="A186" s="2" t="s">
        <v>1407</v>
      </c>
      <c r="B186" s="2">
        <v>2012</v>
      </c>
      <c r="C186" s="2">
        <v>12</v>
      </c>
      <c r="D186" s="2">
        <v>135268108</v>
      </c>
      <c r="E186" s="2">
        <v>5556300</v>
      </c>
      <c r="F186" s="2">
        <v>70</v>
      </c>
      <c r="G186" s="2">
        <v>0</v>
      </c>
      <c r="H186" s="2">
        <v>505214</v>
      </c>
      <c r="I186" s="2" t="s">
        <v>71</v>
      </c>
      <c r="J186" s="69">
        <v>1239447.99</v>
      </c>
      <c r="K186" s="2" t="s">
        <v>1192</v>
      </c>
      <c r="L186" s="2">
        <v>122092320</v>
      </c>
      <c r="Q186" s="2">
        <v>11900</v>
      </c>
      <c r="R186" s="2">
        <v>11900</v>
      </c>
      <c r="S186" s="2" t="s">
        <v>950</v>
      </c>
      <c r="T186" s="2">
        <v>1196</v>
      </c>
      <c r="U186" s="2" t="s">
        <v>316</v>
      </c>
      <c r="V186" s="2" t="s">
        <v>317</v>
      </c>
      <c r="W186" s="2">
        <v>1000</v>
      </c>
    </row>
    <row r="187" spans="1:23">
      <c r="A187" s="2" t="s">
        <v>1407</v>
      </c>
      <c r="B187" s="2">
        <v>2012</v>
      </c>
      <c r="C187" s="2">
        <v>12</v>
      </c>
      <c r="D187" s="2">
        <v>135268112</v>
      </c>
      <c r="E187" s="2">
        <v>5556300</v>
      </c>
      <c r="F187" s="2">
        <v>70</v>
      </c>
      <c r="G187" s="2">
        <v>0</v>
      </c>
      <c r="H187" s="2">
        <v>505214</v>
      </c>
      <c r="I187" s="2" t="s">
        <v>71</v>
      </c>
      <c r="J187" s="69">
        <v>22700</v>
      </c>
      <c r="K187" s="2" t="s">
        <v>1192</v>
      </c>
      <c r="L187" s="2">
        <v>122092324</v>
      </c>
      <c r="Q187" s="2">
        <v>11900</v>
      </c>
      <c r="R187" s="2">
        <v>11900</v>
      </c>
      <c r="S187" s="2" t="s">
        <v>950</v>
      </c>
      <c r="T187" s="2">
        <v>1196</v>
      </c>
      <c r="U187" s="2" t="s">
        <v>316</v>
      </c>
      <c r="V187" s="2" t="s">
        <v>317</v>
      </c>
      <c r="W187" s="2">
        <v>1000</v>
      </c>
    </row>
    <row r="188" spans="1:23">
      <c r="A188" s="2" t="s">
        <v>1407</v>
      </c>
      <c r="B188" s="2">
        <v>2012</v>
      </c>
      <c r="C188" s="2">
        <v>12</v>
      </c>
      <c r="D188" s="2">
        <v>135268114</v>
      </c>
      <c r="E188" s="2">
        <v>5556300</v>
      </c>
      <c r="F188" s="2">
        <v>70</v>
      </c>
      <c r="G188" s="2">
        <v>0</v>
      </c>
      <c r="H188" s="2">
        <v>505214</v>
      </c>
      <c r="I188" s="2" t="s">
        <v>71</v>
      </c>
      <c r="J188" s="69">
        <v>7826</v>
      </c>
      <c r="K188" s="2" t="s">
        <v>1192</v>
      </c>
      <c r="L188" s="2">
        <v>122092326</v>
      </c>
      <c r="Q188" s="2">
        <v>11900</v>
      </c>
      <c r="R188" s="2">
        <v>11900</v>
      </c>
      <c r="S188" s="2" t="s">
        <v>950</v>
      </c>
      <c r="T188" s="2">
        <v>1196</v>
      </c>
      <c r="U188" s="2" t="s">
        <v>316</v>
      </c>
      <c r="V188" s="2" t="s">
        <v>317</v>
      </c>
      <c r="W188" s="2">
        <v>1000</v>
      </c>
    </row>
    <row r="189" spans="1:23">
      <c r="A189" s="2" t="s">
        <v>1407</v>
      </c>
      <c r="B189" s="2">
        <v>2012</v>
      </c>
      <c r="C189" s="2">
        <v>12</v>
      </c>
      <c r="D189" s="2">
        <v>135268115</v>
      </c>
      <c r="E189" s="2">
        <v>5556300</v>
      </c>
      <c r="F189" s="2">
        <v>70</v>
      </c>
      <c r="G189" s="2">
        <v>0</v>
      </c>
      <c r="H189" s="2">
        <v>505214</v>
      </c>
      <c r="I189" s="2" t="s">
        <v>71</v>
      </c>
      <c r="J189" s="69">
        <v>6328</v>
      </c>
      <c r="K189" s="2" t="s">
        <v>1192</v>
      </c>
      <c r="L189" s="2">
        <v>122092327</v>
      </c>
      <c r="Q189" s="2">
        <v>11900</v>
      </c>
      <c r="R189" s="2">
        <v>11900</v>
      </c>
      <c r="S189" s="2" t="s">
        <v>950</v>
      </c>
      <c r="T189" s="2">
        <v>1196</v>
      </c>
      <c r="U189" s="2" t="s">
        <v>316</v>
      </c>
      <c r="V189" s="2" t="s">
        <v>317</v>
      </c>
      <c r="W189" s="2">
        <v>1000</v>
      </c>
    </row>
    <row r="190" spans="1:23">
      <c r="A190" s="2" t="s">
        <v>1407</v>
      </c>
      <c r="B190" s="2">
        <v>2012</v>
      </c>
      <c r="C190" s="2">
        <v>12</v>
      </c>
      <c r="D190" s="2">
        <v>135268115</v>
      </c>
      <c r="E190" s="2">
        <v>5556300</v>
      </c>
      <c r="F190" s="2">
        <v>70</v>
      </c>
      <c r="G190" s="2">
        <v>0</v>
      </c>
      <c r="H190" s="2">
        <v>505214</v>
      </c>
      <c r="I190" s="2" t="s">
        <v>71</v>
      </c>
      <c r="J190" s="69">
        <v>15600</v>
      </c>
      <c r="K190" s="2" t="s">
        <v>1192</v>
      </c>
      <c r="L190" s="2">
        <v>122092327</v>
      </c>
      <c r="Q190" s="2">
        <v>11900</v>
      </c>
      <c r="R190" s="2">
        <v>11900</v>
      </c>
      <c r="S190" s="2" t="s">
        <v>950</v>
      </c>
      <c r="T190" s="2">
        <v>1196</v>
      </c>
      <c r="U190" s="2" t="s">
        <v>316</v>
      </c>
      <c r="V190" s="2" t="s">
        <v>317</v>
      </c>
      <c r="W190" s="2">
        <v>1000</v>
      </c>
    </row>
    <row r="191" spans="1:23">
      <c r="A191" s="2" t="s">
        <v>1407</v>
      </c>
      <c r="B191" s="2">
        <v>2012</v>
      </c>
      <c r="C191" s="2">
        <v>12</v>
      </c>
      <c r="D191" s="2">
        <v>135268118</v>
      </c>
      <c r="E191" s="2">
        <v>5556300</v>
      </c>
      <c r="F191" s="2">
        <v>70</v>
      </c>
      <c r="G191" s="2">
        <v>0</v>
      </c>
      <c r="H191" s="2">
        <v>505214</v>
      </c>
      <c r="I191" s="2" t="s">
        <v>71</v>
      </c>
      <c r="J191" s="69">
        <v>285789.94</v>
      </c>
      <c r="K191" s="2" t="s">
        <v>1192</v>
      </c>
      <c r="L191" s="2">
        <v>122092330</v>
      </c>
      <c r="Q191" s="2">
        <v>11900</v>
      </c>
      <c r="R191" s="2">
        <v>11900</v>
      </c>
      <c r="S191" s="2" t="s">
        <v>950</v>
      </c>
      <c r="T191" s="2">
        <v>1196</v>
      </c>
      <c r="U191" s="2" t="s">
        <v>316</v>
      </c>
      <c r="V191" s="2" t="s">
        <v>317</v>
      </c>
      <c r="W191" s="2">
        <v>1000</v>
      </c>
    </row>
    <row r="192" spans="1:23">
      <c r="A192" s="2" t="s">
        <v>1407</v>
      </c>
      <c r="B192" s="2">
        <v>2012</v>
      </c>
      <c r="C192" s="2">
        <v>12</v>
      </c>
      <c r="D192" s="2">
        <v>135268120</v>
      </c>
      <c r="E192" s="2">
        <v>5556300</v>
      </c>
      <c r="F192" s="2">
        <v>70</v>
      </c>
      <c r="G192" s="2">
        <v>0</v>
      </c>
      <c r="H192" s="2">
        <v>505214</v>
      </c>
      <c r="I192" s="2" t="s">
        <v>71</v>
      </c>
      <c r="J192" s="69">
        <v>369.8</v>
      </c>
      <c r="K192" s="2" t="s">
        <v>1192</v>
      </c>
      <c r="L192" s="2">
        <v>122092332</v>
      </c>
      <c r="Q192" s="2">
        <v>11900</v>
      </c>
      <c r="R192" s="2">
        <v>11900</v>
      </c>
      <c r="S192" s="2" t="s">
        <v>950</v>
      </c>
      <c r="T192" s="2">
        <v>1196</v>
      </c>
      <c r="U192" s="2" t="s">
        <v>316</v>
      </c>
      <c r="V192" s="2" t="s">
        <v>317</v>
      </c>
      <c r="W192" s="2">
        <v>1000</v>
      </c>
    </row>
    <row r="193" spans="1:23">
      <c r="A193" s="2" t="s">
        <v>1407</v>
      </c>
      <c r="B193" s="2">
        <v>2012</v>
      </c>
      <c r="C193" s="2">
        <v>12</v>
      </c>
      <c r="D193" s="2">
        <v>135268123</v>
      </c>
      <c r="E193" s="2">
        <v>5556300</v>
      </c>
      <c r="F193" s="2">
        <v>70</v>
      </c>
      <c r="G193" s="2">
        <v>0</v>
      </c>
      <c r="H193" s="2">
        <v>505214</v>
      </c>
      <c r="I193" s="2" t="s">
        <v>71</v>
      </c>
      <c r="J193" s="69">
        <v>673.27</v>
      </c>
      <c r="K193" s="2" t="s">
        <v>1192</v>
      </c>
      <c r="L193" s="2">
        <v>122092335</v>
      </c>
      <c r="Q193" s="2">
        <v>11900</v>
      </c>
      <c r="R193" s="2">
        <v>11900</v>
      </c>
      <c r="S193" s="2" t="s">
        <v>950</v>
      </c>
      <c r="T193" s="2">
        <v>1196</v>
      </c>
      <c r="U193" s="2" t="s">
        <v>316</v>
      </c>
      <c r="V193" s="2" t="s">
        <v>317</v>
      </c>
      <c r="W193" s="2">
        <v>1000</v>
      </c>
    </row>
    <row r="194" spans="1:23">
      <c r="A194" s="2" t="s">
        <v>1407</v>
      </c>
      <c r="B194" s="2">
        <v>2012</v>
      </c>
      <c r="C194" s="2">
        <v>12</v>
      </c>
      <c r="D194" s="2">
        <v>135268124</v>
      </c>
      <c r="E194" s="2">
        <v>5556300</v>
      </c>
      <c r="F194" s="2">
        <v>70</v>
      </c>
      <c r="G194" s="2">
        <v>0</v>
      </c>
      <c r="H194" s="2">
        <v>505214</v>
      </c>
      <c r="I194" s="2" t="s">
        <v>71</v>
      </c>
      <c r="J194" s="69">
        <v>3278.92</v>
      </c>
      <c r="K194" s="2" t="s">
        <v>1192</v>
      </c>
      <c r="L194" s="2">
        <v>122092336</v>
      </c>
      <c r="Q194" s="2">
        <v>11900</v>
      </c>
      <c r="R194" s="2">
        <v>11900</v>
      </c>
      <c r="S194" s="2" t="s">
        <v>950</v>
      </c>
      <c r="T194" s="2">
        <v>1196</v>
      </c>
      <c r="U194" s="2" t="s">
        <v>316</v>
      </c>
      <c r="V194" s="2" t="s">
        <v>317</v>
      </c>
      <c r="W194" s="2">
        <v>1000</v>
      </c>
    </row>
    <row r="195" spans="1:23">
      <c r="A195" s="2" t="s">
        <v>1407</v>
      </c>
      <c r="B195" s="2">
        <v>2012</v>
      </c>
      <c r="C195" s="2">
        <v>12</v>
      </c>
      <c r="D195" s="2">
        <v>135268125</v>
      </c>
      <c r="E195" s="2">
        <v>5556300</v>
      </c>
      <c r="F195" s="2">
        <v>70</v>
      </c>
      <c r="G195" s="2">
        <v>0</v>
      </c>
      <c r="H195" s="2">
        <v>505214</v>
      </c>
      <c r="I195" s="2" t="s">
        <v>71</v>
      </c>
      <c r="J195" s="69">
        <v>1640</v>
      </c>
      <c r="K195" s="2" t="s">
        <v>1192</v>
      </c>
      <c r="L195" s="2">
        <v>122092337</v>
      </c>
      <c r="Q195" s="2">
        <v>11900</v>
      </c>
      <c r="R195" s="2">
        <v>11900</v>
      </c>
      <c r="S195" s="2" t="s">
        <v>950</v>
      </c>
      <c r="T195" s="2">
        <v>1196</v>
      </c>
      <c r="U195" s="2" t="s">
        <v>316</v>
      </c>
      <c r="V195" s="2" t="s">
        <v>317</v>
      </c>
      <c r="W195" s="2">
        <v>1000</v>
      </c>
    </row>
    <row r="196" spans="1:23">
      <c r="A196" s="2" t="s">
        <v>1407</v>
      </c>
      <c r="B196" s="2">
        <v>2012</v>
      </c>
      <c r="C196" s="2">
        <v>12</v>
      </c>
      <c r="D196" s="2">
        <v>135268126</v>
      </c>
      <c r="E196" s="2">
        <v>5556300</v>
      </c>
      <c r="F196" s="2">
        <v>70</v>
      </c>
      <c r="G196" s="2">
        <v>0</v>
      </c>
      <c r="H196" s="2">
        <v>505214</v>
      </c>
      <c r="I196" s="2" t="s">
        <v>71</v>
      </c>
      <c r="J196" s="69">
        <v>1140.8399999999999</v>
      </c>
      <c r="K196" s="2" t="s">
        <v>1192</v>
      </c>
      <c r="L196" s="2">
        <v>122092338</v>
      </c>
      <c r="Q196" s="2">
        <v>11900</v>
      </c>
      <c r="R196" s="2">
        <v>11900</v>
      </c>
      <c r="S196" s="2" t="s">
        <v>950</v>
      </c>
      <c r="T196" s="2">
        <v>1196</v>
      </c>
      <c r="U196" s="2" t="s">
        <v>316</v>
      </c>
      <c r="V196" s="2" t="s">
        <v>317</v>
      </c>
      <c r="W196" s="2">
        <v>1000</v>
      </c>
    </row>
    <row r="197" spans="1:23">
      <c r="A197" s="2" t="s">
        <v>1407</v>
      </c>
      <c r="B197" s="2">
        <v>2012</v>
      </c>
      <c r="C197" s="2">
        <v>12</v>
      </c>
      <c r="D197" s="2">
        <v>135268127</v>
      </c>
      <c r="E197" s="2">
        <v>5556300</v>
      </c>
      <c r="F197" s="2">
        <v>70</v>
      </c>
      <c r="G197" s="2">
        <v>0</v>
      </c>
      <c r="H197" s="2">
        <v>505214</v>
      </c>
      <c r="I197" s="2" t="s">
        <v>71</v>
      </c>
      <c r="J197" s="69">
        <v>226.78</v>
      </c>
      <c r="K197" s="2" t="s">
        <v>1192</v>
      </c>
      <c r="L197" s="2">
        <v>122092339</v>
      </c>
      <c r="Q197" s="2">
        <v>11900</v>
      </c>
      <c r="R197" s="2">
        <v>11900</v>
      </c>
      <c r="S197" s="2" t="s">
        <v>950</v>
      </c>
      <c r="T197" s="2">
        <v>1196</v>
      </c>
      <c r="U197" s="2" t="s">
        <v>316</v>
      </c>
      <c r="V197" s="2" t="s">
        <v>317</v>
      </c>
      <c r="W197" s="2">
        <v>1000</v>
      </c>
    </row>
    <row r="198" spans="1:23">
      <c r="A198" s="2" t="s">
        <v>1407</v>
      </c>
      <c r="B198" s="2">
        <v>2012</v>
      </c>
      <c r="C198" s="2">
        <v>12</v>
      </c>
      <c r="D198" s="2">
        <v>135268128</v>
      </c>
      <c r="E198" s="2">
        <v>5556300</v>
      </c>
      <c r="F198" s="2">
        <v>70</v>
      </c>
      <c r="G198" s="2">
        <v>0</v>
      </c>
      <c r="H198" s="2">
        <v>505214</v>
      </c>
      <c r="I198" s="2" t="s">
        <v>71</v>
      </c>
      <c r="J198" s="69">
        <v>159.85</v>
      </c>
      <c r="K198" s="2" t="s">
        <v>1192</v>
      </c>
      <c r="L198" s="2">
        <v>122092340</v>
      </c>
      <c r="Q198" s="2">
        <v>11900</v>
      </c>
      <c r="R198" s="2">
        <v>11900</v>
      </c>
      <c r="S198" s="2" t="s">
        <v>950</v>
      </c>
      <c r="T198" s="2">
        <v>1196</v>
      </c>
      <c r="U198" s="2" t="s">
        <v>316</v>
      </c>
      <c r="V198" s="2" t="s">
        <v>317</v>
      </c>
      <c r="W198" s="2">
        <v>1000</v>
      </c>
    </row>
    <row r="199" spans="1:23">
      <c r="A199" s="2" t="s">
        <v>1407</v>
      </c>
      <c r="B199" s="2">
        <v>2012</v>
      </c>
      <c r="C199" s="2">
        <v>12</v>
      </c>
      <c r="D199" s="2">
        <v>135268129</v>
      </c>
      <c r="E199" s="2">
        <v>5556300</v>
      </c>
      <c r="F199" s="2">
        <v>70</v>
      </c>
      <c r="G199" s="2">
        <v>0</v>
      </c>
      <c r="H199" s="2">
        <v>505214</v>
      </c>
      <c r="I199" s="2" t="s">
        <v>71</v>
      </c>
      <c r="J199" s="69">
        <v>531.41</v>
      </c>
      <c r="K199" s="2" t="s">
        <v>1192</v>
      </c>
      <c r="L199" s="2">
        <v>122092341</v>
      </c>
      <c r="Q199" s="2">
        <v>11900</v>
      </c>
      <c r="R199" s="2">
        <v>11900</v>
      </c>
      <c r="S199" s="2" t="s">
        <v>950</v>
      </c>
      <c r="T199" s="2">
        <v>1196</v>
      </c>
      <c r="U199" s="2" t="s">
        <v>316</v>
      </c>
      <c r="V199" s="2" t="s">
        <v>317</v>
      </c>
      <c r="W199" s="2">
        <v>1000</v>
      </c>
    </row>
    <row r="200" spans="1:23">
      <c r="A200" s="2" t="s">
        <v>1407</v>
      </c>
      <c r="B200" s="2">
        <v>2012</v>
      </c>
      <c r="C200" s="2">
        <v>12</v>
      </c>
      <c r="D200" s="2">
        <v>135268130</v>
      </c>
      <c r="E200" s="2">
        <v>5556300</v>
      </c>
      <c r="F200" s="2">
        <v>70</v>
      </c>
      <c r="G200" s="2">
        <v>0</v>
      </c>
      <c r="H200" s="2">
        <v>505214</v>
      </c>
      <c r="I200" s="2" t="s">
        <v>71</v>
      </c>
      <c r="J200" s="69">
        <v>13358.34</v>
      </c>
      <c r="K200" s="2" t="s">
        <v>1192</v>
      </c>
      <c r="L200" s="2">
        <v>122092342</v>
      </c>
      <c r="Q200" s="2">
        <v>11900</v>
      </c>
      <c r="R200" s="2">
        <v>11900</v>
      </c>
      <c r="S200" s="2" t="s">
        <v>950</v>
      </c>
      <c r="T200" s="2">
        <v>1196</v>
      </c>
      <c r="U200" s="2" t="s">
        <v>316</v>
      </c>
      <c r="V200" s="2" t="s">
        <v>317</v>
      </c>
      <c r="W200" s="2">
        <v>1000</v>
      </c>
    </row>
    <row r="201" spans="1:23">
      <c r="A201" s="2" t="s">
        <v>1407</v>
      </c>
      <c r="B201" s="2">
        <v>2012</v>
      </c>
      <c r="C201" s="2">
        <v>12</v>
      </c>
      <c r="D201" s="2">
        <v>135268131</v>
      </c>
      <c r="E201" s="2">
        <v>5556300</v>
      </c>
      <c r="F201" s="2">
        <v>70</v>
      </c>
      <c r="G201" s="2">
        <v>0</v>
      </c>
      <c r="H201" s="2">
        <v>505214</v>
      </c>
      <c r="I201" s="2" t="s">
        <v>71</v>
      </c>
      <c r="J201" s="69">
        <v>194.03</v>
      </c>
      <c r="K201" s="2" t="s">
        <v>1192</v>
      </c>
      <c r="L201" s="2">
        <v>122092343</v>
      </c>
      <c r="Q201" s="2">
        <v>11900</v>
      </c>
      <c r="R201" s="2">
        <v>11900</v>
      </c>
      <c r="S201" s="2" t="s">
        <v>950</v>
      </c>
      <c r="T201" s="2">
        <v>1196</v>
      </c>
      <c r="U201" s="2" t="s">
        <v>316</v>
      </c>
      <c r="V201" s="2" t="s">
        <v>317</v>
      </c>
      <c r="W201" s="2">
        <v>1000</v>
      </c>
    </row>
    <row r="202" spans="1:23">
      <c r="A202" s="2" t="s">
        <v>1407</v>
      </c>
      <c r="B202" s="2">
        <v>2012</v>
      </c>
      <c r="C202" s="2">
        <v>12</v>
      </c>
      <c r="D202" s="2">
        <v>135268139</v>
      </c>
      <c r="E202" s="2">
        <v>5556300</v>
      </c>
      <c r="F202" s="2">
        <v>70</v>
      </c>
      <c r="G202" s="2">
        <v>0</v>
      </c>
      <c r="H202" s="2">
        <v>505214</v>
      </c>
      <c r="I202" s="2" t="s">
        <v>71</v>
      </c>
      <c r="J202" s="69">
        <v>-13479.83</v>
      </c>
      <c r="K202" s="2" t="s">
        <v>1194</v>
      </c>
      <c r="L202" s="2">
        <v>122092351</v>
      </c>
      <c r="Q202" s="2">
        <v>11900</v>
      </c>
      <c r="R202" s="2">
        <v>11900</v>
      </c>
      <c r="S202" s="2" t="s">
        <v>950</v>
      </c>
      <c r="T202" s="2">
        <v>1196</v>
      </c>
      <c r="U202" s="2" t="s">
        <v>316</v>
      </c>
      <c r="V202" s="2" t="s">
        <v>317</v>
      </c>
      <c r="W202" s="2">
        <v>1000</v>
      </c>
    </row>
    <row r="203" spans="1:23">
      <c r="A203" s="2" t="s">
        <v>1407</v>
      </c>
      <c r="B203" s="2">
        <v>2012</v>
      </c>
      <c r="C203" s="2">
        <v>12</v>
      </c>
      <c r="D203" s="2">
        <v>135268140</v>
      </c>
      <c r="E203" s="2">
        <v>5556300</v>
      </c>
      <c r="F203" s="2">
        <v>70</v>
      </c>
      <c r="G203" s="2">
        <v>0</v>
      </c>
      <c r="H203" s="2">
        <v>505214</v>
      </c>
      <c r="I203" s="2" t="s">
        <v>71</v>
      </c>
      <c r="J203" s="69">
        <v>-13479.83</v>
      </c>
      <c r="K203" s="2" t="s">
        <v>964</v>
      </c>
      <c r="L203" s="2">
        <v>122092352</v>
      </c>
      <c r="Q203" s="2">
        <v>11900</v>
      </c>
      <c r="R203" s="2">
        <v>11900</v>
      </c>
      <c r="S203" s="2" t="s">
        <v>950</v>
      </c>
      <c r="T203" s="2">
        <v>1196</v>
      </c>
      <c r="U203" s="2" t="s">
        <v>316</v>
      </c>
      <c r="V203" s="2" t="s">
        <v>317</v>
      </c>
      <c r="W203" s="2">
        <v>1000</v>
      </c>
    </row>
    <row r="204" spans="1:23">
      <c r="A204" s="2" t="s">
        <v>1407</v>
      </c>
      <c r="B204" s="2">
        <v>2012</v>
      </c>
      <c r="C204" s="2">
        <v>12</v>
      </c>
      <c r="D204" s="2">
        <v>135268141</v>
      </c>
      <c r="E204" s="2">
        <v>5556300</v>
      </c>
      <c r="F204" s="2">
        <v>70</v>
      </c>
      <c r="G204" s="2">
        <v>0</v>
      </c>
      <c r="H204" s="2">
        <v>505214</v>
      </c>
      <c r="I204" s="2" t="s">
        <v>71</v>
      </c>
      <c r="J204" s="69">
        <v>-13479.83</v>
      </c>
      <c r="K204" s="2" t="s">
        <v>965</v>
      </c>
      <c r="L204" s="2">
        <v>122092353</v>
      </c>
      <c r="Q204" s="2">
        <v>11900</v>
      </c>
      <c r="R204" s="2">
        <v>11900</v>
      </c>
      <c r="S204" s="2" t="s">
        <v>950</v>
      </c>
      <c r="T204" s="2">
        <v>1196</v>
      </c>
      <c r="U204" s="2" t="s">
        <v>316</v>
      </c>
      <c r="V204" s="2" t="s">
        <v>317</v>
      </c>
      <c r="W204" s="2">
        <v>1000</v>
      </c>
    </row>
    <row r="205" spans="1:23">
      <c r="A205" s="2" t="s">
        <v>1407</v>
      </c>
      <c r="B205" s="2">
        <v>2012</v>
      </c>
      <c r="C205" s="2">
        <v>12</v>
      </c>
      <c r="D205" s="2">
        <v>135268142</v>
      </c>
      <c r="E205" s="2">
        <v>5556300</v>
      </c>
      <c r="F205" s="2">
        <v>70</v>
      </c>
      <c r="G205" s="2">
        <v>0</v>
      </c>
      <c r="H205" s="2">
        <v>505214</v>
      </c>
      <c r="I205" s="2" t="s">
        <v>71</v>
      </c>
      <c r="J205" s="69">
        <v>-13479.83</v>
      </c>
      <c r="K205" s="2" t="s">
        <v>1195</v>
      </c>
      <c r="L205" s="2">
        <v>122092354</v>
      </c>
      <c r="Q205" s="2">
        <v>11900</v>
      </c>
      <c r="R205" s="2">
        <v>11900</v>
      </c>
      <c r="S205" s="2" t="s">
        <v>950</v>
      </c>
      <c r="T205" s="2">
        <v>1196</v>
      </c>
      <c r="U205" s="2" t="s">
        <v>316</v>
      </c>
      <c r="V205" s="2" t="s">
        <v>317</v>
      </c>
      <c r="W205" s="2">
        <v>1000</v>
      </c>
    </row>
    <row r="206" spans="1:23">
      <c r="A206" s="2" t="s">
        <v>1407</v>
      </c>
      <c r="B206" s="2">
        <v>2012</v>
      </c>
      <c r="C206" s="2">
        <v>12</v>
      </c>
      <c r="D206" s="2">
        <v>135268143</v>
      </c>
      <c r="E206" s="2">
        <v>5556300</v>
      </c>
      <c r="F206" s="2">
        <v>70</v>
      </c>
      <c r="G206" s="2">
        <v>0</v>
      </c>
      <c r="H206" s="2">
        <v>505214</v>
      </c>
      <c r="I206" s="2" t="s">
        <v>71</v>
      </c>
      <c r="J206" s="69">
        <v>-13479.83</v>
      </c>
      <c r="K206" s="2" t="s">
        <v>1196</v>
      </c>
      <c r="L206" s="2">
        <v>122092355</v>
      </c>
      <c r="Q206" s="2">
        <v>11900</v>
      </c>
      <c r="R206" s="2">
        <v>11900</v>
      </c>
      <c r="S206" s="2" t="s">
        <v>950</v>
      </c>
      <c r="T206" s="2">
        <v>1196</v>
      </c>
      <c r="U206" s="2" t="s">
        <v>316</v>
      </c>
      <c r="V206" s="2" t="s">
        <v>317</v>
      </c>
      <c r="W206" s="2">
        <v>1000</v>
      </c>
    </row>
    <row r="207" spans="1:23">
      <c r="A207" s="2" t="s">
        <v>1407</v>
      </c>
      <c r="B207" s="2">
        <v>2012</v>
      </c>
      <c r="C207" s="2">
        <v>12</v>
      </c>
      <c r="D207" s="2">
        <v>135268144</v>
      </c>
      <c r="E207" s="2">
        <v>5556300</v>
      </c>
      <c r="F207" s="2">
        <v>70</v>
      </c>
      <c r="G207" s="2">
        <v>0</v>
      </c>
      <c r="H207" s="2">
        <v>505214</v>
      </c>
      <c r="I207" s="2" t="s">
        <v>71</v>
      </c>
      <c r="J207" s="69">
        <v>-13479.83</v>
      </c>
      <c r="K207" s="2" t="s">
        <v>1197</v>
      </c>
      <c r="L207" s="2">
        <v>122092356</v>
      </c>
      <c r="Q207" s="2">
        <v>11900</v>
      </c>
      <c r="R207" s="2">
        <v>11900</v>
      </c>
      <c r="S207" s="2" t="s">
        <v>950</v>
      </c>
      <c r="T207" s="2">
        <v>1196</v>
      </c>
      <c r="U207" s="2" t="s">
        <v>316</v>
      </c>
      <c r="V207" s="2" t="s">
        <v>317</v>
      </c>
      <c r="W207" s="2">
        <v>1000</v>
      </c>
    </row>
    <row r="208" spans="1:23">
      <c r="A208" s="2" t="s">
        <v>1407</v>
      </c>
      <c r="B208" s="2">
        <v>2012</v>
      </c>
      <c r="C208" s="2">
        <v>12</v>
      </c>
      <c r="D208" s="2">
        <v>135268145</v>
      </c>
      <c r="E208" s="2">
        <v>5556300</v>
      </c>
      <c r="F208" s="2">
        <v>70</v>
      </c>
      <c r="G208" s="2">
        <v>0</v>
      </c>
      <c r="H208" s="2">
        <v>505214</v>
      </c>
      <c r="I208" s="2" t="s">
        <v>71</v>
      </c>
      <c r="J208" s="69">
        <v>-13479.83</v>
      </c>
      <c r="K208" s="2" t="s">
        <v>969</v>
      </c>
      <c r="L208" s="2">
        <v>122092357</v>
      </c>
      <c r="Q208" s="2">
        <v>11900</v>
      </c>
      <c r="R208" s="2">
        <v>11900</v>
      </c>
      <c r="S208" s="2" t="s">
        <v>950</v>
      </c>
      <c r="T208" s="2">
        <v>1196</v>
      </c>
      <c r="U208" s="2" t="s">
        <v>316</v>
      </c>
      <c r="V208" s="2" t="s">
        <v>317</v>
      </c>
      <c r="W208" s="2">
        <v>1000</v>
      </c>
    </row>
    <row r="209" spans="1:23">
      <c r="A209" s="2" t="s">
        <v>1407</v>
      </c>
      <c r="B209" s="2">
        <v>2012</v>
      </c>
      <c r="C209" s="2">
        <v>12</v>
      </c>
      <c r="D209" s="2">
        <v>135268146</v>
      </c>
      <c r="E209" s="2">
        <v>5556300</v>
      </c>
      <c r="F209" s="2">
        <v>70</v>
      </c>
      <c r="G209" s="2">
        <v>0</v>
      </c>
      <c r="H209" s="2">
        <v>505214</v>
      </c>
      <c r="I209" s="2" t="s">
        <v>71</v>
      </c>
      <c r="J209" s="69">
        <v>-13479.83</v>
      </c>
      <c r="K209" s="2" t="s">
        <v>968</v>
      </c>
      <c r="L209" s="2">
        <v>122092358</v>
      </c>
      <c r="Q209" s="2">
        <v>11900</v>
      </c>
      <c r="R209" s="2">
        <v>11900</v>
      </c>
      <c r="S209" s="2" t="s">
        <v>950</v>
      </c>
      <c r="T209" s="2">
        <v>1196</v>
      </c>
      <c r="U209" s="2" t="s">
        <v>316</v>
      </c>
      <c r="V209" s="2" t="s">
        <v>317</v>
      </c>
      <c r="W209" s="2">
        <v>1000</v>
      </c>
    </row>
    <row r="210" spans="1:23">
      <c r="A210" s="2" t="s">
        <v>1407</v>
      </c>
      <c r="B210" s="2">
        <v>2012</v>
      </c>
      <c r="C210" s="2">
        <v>12</v>
      </c>
      <c r="D210" s="2">
        <v>135268147</v>
      </c>
      <c r="E210" s="2">
        <v>5556300</v>
      </c>
      <c r="F210" s="2">
        <v>70</v>
      </c>
      <c r="G210" s="2">
        <v>0</v>
      </c>
      <c r="H210" s="2">
        <v>505214</v>
      </c>
      <c r="I210" s="2" t="s">
        <v>71</v>
      </c>
      <c r="J210" s="69">
        <v>-13479.84</v>
      </c>
      <c r="K210" s="2" t="s">
        <v>971</v>
      </c>
      <c r="L210" s="2">
        <v>122092359</v>
      </c>
      <c r="Q210" s="2">
        <v>11900</v>
      </c>
      <c r="R210" s="2">
        <v>11900</v>
      </c>
      <c r="S210" s="2" t="s">
        <v>950</v>
      </c>
      <c r="T210" s="2">
        <v>1196</v>
      </c>
      <c r="U210" s="2" t="s">
        <v>316</v>
      </c>
      <c r="V210" s="2" t="s">
        <v>317</v>
      </c>
      <c r="W210" s="2">
        <v>1000</v>
      </c>
    </row>
    <row r="211" spans="1:23">
      <c r="A211" s="2" t="s">
        <v>1407</v>
      </c>
      <c r="B211" s="2">
        <v>2012</v>
      </c>
      <c r="C211" s="2">
        <v>12</v>
      </c>
      <c r="D211" s="2">
        <v>135268148</v>
      </c>
      <c r="E211" s="2">
        <v>5556300</v>
      </c>
      <c r="F211" s="2">
        <v>70</v>
      </c>
      <c r="G211" s="2">
        <v>0</v>
      </c>
      <c r="H211" s="2">
        <v>505214</v>
      </c>
      <c r="I211" s="2" t="s">
        <v>71</v>
      </c>
      <c r="J211" s="69">
        <v>-13479.84</v>
      </c>
      <c r="K211" s="2" t="s">
        <v>967</v>
      </c>
      <c r="L211" s="2">
        <v>122092360</v>
      </c>
      <c r="Q211" s="2">
        <v>11900</v>
      </c>
      <c r="R211" s="2">
        <v>11900</v>
      </c>
      <c r="S211" s="2" t="s">
        <v>950</v>
      </c>
      <c r="T211" s="2">
        <v>1196</v>
      </c>
      <c r="U211" s="2" t="s">
        <v>316</v>
      </c>
      <c r="V211" s="2" t="s">
        <v>317</v>
      </c>
      <c r="W211" s="2">
        <v>1000</v>
      </c>
    </row>
    <row r="212" spans="1:23">
      <c r="A212" s="2" t="s">
        <v>1407</v>
      </c>
      <c r="B212" s="2">
        <v>2012</v>
      </c>
      <c r="C212" s="2">
        <v>12</v>
      </c>
      <c r="D212" s="2">
        <v>135268149</v>
      </c>
      <c r="E212" s="2">
        <v>5556300</v>
      </c>
      <c r="F212" s="2">
        <v>70</v>
      </c>
      <c r="G212" s="2">
        <v>0</v>
      </c>
      <c r="H212" s="2">
        <v>505214</v>
      </c>
      <c r="I212" s="2" t="s">
        <v>71</v>
      </c>
      <c r="J212" s="69">
        <v>-13479.84</v>
      </c>
      <c r="K212" s="2" t="s">
        <v>966</v>
      </c>
      <c r="L212" s="2">
        <v>122092361</v>
      </c>
      <c r="Q212" s="2">
        <v>11900</v>
      </c>
      <c r="R212" s="2">
        <v>11900</v>
      </c>
      <c r="S212" s="2" t="s">
        <v>950</v>
      </c>
      <c r="T212" s="2">
        <v>1196</v>
      </c>
      <c r="U212" s="2" t="s">
        <v>316</v>
      </c>
      <c r="V212" s="2" t="s">
        <v>317</v>
      </c>
      <c r="W212" s="2">
        <v>1000</v>
      </c>
    </row>
    <row r="213" spans="1:23">
      <c r="A213" s="2" t="s">
        <v>1407</v>
      </c>
      <c r="B213" s="2">
        <v>2012</v>
      </c>
      <c r="C213" s="2">
        <v>12</v>
      </c>
      <c r="D213" s="2">
        <v>135268150</v>
      </c>
      <c r="E213" s="2">
        <v>5556300</v>
      </c>
      <c r="F213" s="2">
        <v>70</v>
      </c>
      <c r="G213" s="2">
        <v>0</v>
      </c>
      <c r="H213" s="2">
        <v>505214</v>
      </c>
      <c r="I213" s="2" t="s">
        <v>71</v>
      </c>
      <c r="J213" s="69">
        <v>-13479.84</v>
      </c>
      <c r="K213" s="2" t="s">
        <v>970</v>
      </c>
      <c r="L213" s="2">
        <v>122092362</v>
      </c>
      <c r="Q213" s="2">
        <v>11900</v>
      </c>
      <c r="R213" s="2">
        <v>11900</v>
      </c>
      <c r="S213" s="2" t="s">
        <v>950</v>
      </c>
      <c r="T213" s="2">
        <v>1196</v>
      </c>
      <c r="U213" s="2" t="s">
        <v>316</v>
      </c>
      <c r="V213" s="2" t="s">
        <v>317</v>
      </c>
      <c r="W213" s="2">
        <v>1000</v>
      </c>
    </row>
    <row r="214" spans="1:23">
      <c r="A214" s="2" t="s">
        <v>1407</v>
      </c>
      <c r="B214" s="2">
        <v>2012</v>
      </c>
      <c r="C214" s="2">
        <v>12</v>
      </c>
      <c r="D214" s="2">
        <v>135268151</v>
      </c>
      <c r="E214" s="2">
        <v>5556300</v>
      </c>
      <c r="F214" s="2">
        <v>70</v>
      </c>
      <c r="G214" s="2">
        <v>0</v>
      </c>
      <c r="H214" s="2">
        <v>505214</v>
      </c>
      <c r="I214" s="2" t="s">
        <v>71</v>
      </c>
      <c r="J214" s="69">
        <v>285900</v>
      </c>
      <c r="K214" s="2" t="s">
        <v>1192</v>
      </c>
      <c r="L214" s="2">
        <v>122092363</v>
      </c>
      <c r="Q214" s="2">
        <v>11900</v>
      </c>
      <c r="R214" s="2">
        <v>11900</v>
      </c>
      <c r="S214" s="2" t="s">
        <v>950</v>
      </c>
      <c r="T214" s="2">
        <v>1196</v>
      </c>
      <c r="U214" s="2" t="s">
        <v>316</v>
      </c>
      <c r="V214" s="2" t="s">
        <v>317</v>
      </c>
      <c r="W214" s="2">
        <v>1000</v>
      </c>
    </row>
    <row r="215" spans="1:23">
      <c r="A215" s="2" t="s">
        <v>1407</v>
      </c>
      <c r="B215" s="2">
        <v>2012</v>
      </c>
      <c r="C215" s="2">
        <v>12</v>
      </c>
      <c r="D215" s="2">
        <v>135268152</v>
      </c>
      <c r="E215" s="2">
        <v>5556300</v>
      </c>
      <c r="F215" s="2">
        <v>70</v>
      </c>
      <c r="G215" s="2">
        <v>0</v>
      </c>
      <c r="H215" s="2">
        <v>505214</v>
      </c>
      <c r="I215" s="2" t="s">
        <v>71</v>
      </c>
      <c r="J215" s="69">
        <v>10542</v>
      </c>
      <c r="K215" s="2" t="s">
        <v>1192</v>
      </c>
      <c r="L215" s="2">
        <v>122092364</v>
      </c>
      <c r="Q215" s="2">
        <v>11900</v>
      </c>
      <c r="R215" s="2">
        <v>11900</v>
      </c>
      <c r="S215" s="2" t="s">
        <v>950</v>
      </c>
      <c r="T215" s="2">
        <v>1196</v>
      </c>
      <c r="U215" s="2" t="s">
        <v>316</v>
      </c>
      <c r="V215" s="2" t="s">
        <v>317</v>
      </c>
      <c r="W215" s="2">
        <v>1000</v>
      </c>
    </row>
    <row r="216" spans="1:23">
      <c r="A216" s="2" t="s">
        <v>1407</v>
      </c>
      <c r="B216" s="2">
        <v>2012</v>
      </c>
      <c r="C216" s="2">
        <v>12</v>
      </c>
      <c r="D216" s="2">
        <v>135268154</v>
      </c>
      <c r="E216" s="2">
        <v>5556300</v>
      </c>
      <c r="F216" s="2">
        <v>70</v>
      </c>
      <c r="G216" s="2">
        <v>0</v>
      </c>
      <c r="H216" s="2">
        <v>505214</v>
      </c>
      <c r="I216" s="2" t="s">
        <v>71</v>
      </c>
      <c r="J216" s="69">
        <v>4646</v>
      </c>
      <c r="K216" s="2" t="s">
        <v>1192</v>
      </c>
      <c r="L216" s="2">
        <v>122092366</v>
      </c>
      <c r="Q216" s="2">
        <v>11900</v>
      </c>
      <c r="R216" s="2">
        <v>11900</v>
      </c>
      <c r="S216" s="2" t="s">
        <v>950</v>
      </c>
      <c r="T216" s="2">
        <v>1196</v>
      </c>
      <c r="U216" s="2" t="s">
        <v>316</v>
      </c>
      <c r="V216" s="2" t="s">
        <v>317</v>
      </c>
      <c r="W216" s="2">
        <v>1000</v>
      </c>
    </row>
    <row r="217" spans="1:23">
      <c r="A217" s="2" t="s">
        <v>1407</v>
      </c>
      <c r="B217" s="2">
        <v>2012</v>
      </c>
      <c r="C217" s="2">
        <v>12</v>
      </c>
      <c r="D217" s="2">
        <v>135268159</v>
      </c>
      <c r="E217" s="2">
        <v>5556300</v>
      </c>
      <c r="F217" s="2">
        <v>70</v>
      </c>
      <c r="G217" s="2">
        <v>0</v>
      </c>
      <c r="H217" s="2">
        <v>505214</v>
      </c>
      <c r="I217" s="2" t="s">
        <v>71</v>
      </c>
      <c r="J217" s="69">
        <v>0.3</v>
      </c>
      <c r="K217" s="2" t="s">
        <v>970</v>
      </c>
      <c r="L217" s="2">
        <v>122092371</v>
      </c>
      <c r="Q217" s="2">
        <v>11900</v>
      </c>
      <c r="R217" s="2">
        <v>11900</v>
      </c>
      <c r="S217" s="2" t="s">
        <v>950</v>
      </c>
      <c r="T217" s="2">
        <v>1196</v>
      </c>
      <c r="U217" s="2" t="s">
        <v>316</v>
      </c>
      <c r="V217" s="2" t="s">
        <v>317</v>
      </c>
      <c r="W217" s="2">
        <v>1000</v>
      </c>
    </row>
    <row r="218" spans="1:23">
      <c r="A218" s="2" t="s">
        <v>1407</v>
      </c>
      <c r="B218" s="2">
        <v>2012</v>
      </c>
      <c r="C218" s="2">
        <v>12</v>
      </c>
      <c r="D218" s="2">
        <v>135268160</v>
      </c>
      <c r="E218" s="2">
        <v>5556300</v>
      </c>
      <c r="F218" s="2">
        <v>70</v>
      </c>
      <c r="G218" s="2">
        <v>0</v>
      </c>
      <c r="H218" s="2">
        <v>505214</v>
      </c>
      <c r="I218" s="2" t="s">
        <v>71</v>
      </c>
      <c r="J218" s="69">
        <v>-82569.16</v>
      </c>
      <c r="K218" s="2" t="s">
        <v>1193</v>
      </c>
      <c r="L218" s="2">
        <v>122092372</v>
      </c>
      <c r="Q218" s="2">
        <v>11900</v>
      </c>
      <c r="R218" s="2">
        <v>11900</v>
      </c>
      <c r="S218" s="2" t="s">
        <v>950</v>
      </c>
      <c r="T218" s="2">
        <v>1196</v>
      </c>
      <c r="U218" s="2" t="s">
        <v>316</v>
      </c>
      <c r="V218" s="2" t="s">
        <v>317</v>
      </c>
      <c r="W218" s="2">
        <v>1000</v>
      </c>
    </row>
    <row r="219" spans="1:23">
      <c r="A219" s="2" t="s">
        <v>1407</v>
      </c>
      <c r="B219" s="2">
        <v>2012</v>
      </c>
      <c r="C219" s="2">
        <v>12</v>
      </c>
      <c r="D219" s="2">
        <v>135268161</v>
      </c>
      <c r="E219" s="2">
        <v>5556300</v>
      </c>
      <c r="F219" s="2">
        <v>70</v>
      </c>
      <c r="G219" s="2">
        <v>0</v>
      </c>
      <c r="H219" s="2">
        <v>505214</v>
      </c>
      <c r="I219" s="2" t="s">
        <v>71</v>
      </c>
      <c r="J219" s="69">
        <v>6387000</v>
      </c>
      <c r="K219" s="2" t="s">
        <v>1192</v>
      </c>
      <c r="L219" s="2">
        <v>122092373</v>
      </c>
      <c r="Q219" s="2">
        <v>11900</v>
      </c>
      <c r="R219" s="2">
        <v>11900</v>
      </c>
      <c r="S219" s="2" t="s">
        <v>950</v>
      </c>
      <c r="T219" s="2">
        <v>1196</v>
      </c>
      <c r="U219" s="2" t="s">
        <v>316</v>
      </c>
      <c r="V219" s="2" t="s">
        <v>317</v>
      </c>
      <c r="W219" s="2">
        <v>1000</v>
      </c>
    </row>
    <row r="220" spans="1:23">
      <c r="A220" s="2" t="s">
        <v>1407</v>
      </c>
      <c r="B220" s="2">
        <v>2012</v>
      </c>
      <c r="C220" s="2">
        <v>12</v>
      </c>
      <c r="D220" s="2">
        <v>135268162</v>
      </c>
      <c r="E220" s="2">
        <v>5556300</v>
      </c>
      <c r="F220" s="2">
        <v>70</v>
      </c>
      <c r="G220" s="2">
        <v>0</v>
      </c>
      <c r="H220" s="2">
        <v>505214</v>
      </c>
      <c r="I220" s="2" t="s">
        <v>71</v>
      </c>
      <c r="J220" s="69">
        <v>2613.6</v>
      </c>
      <c r="K220" s="2" t="s">
        <v>1192</v>
      </c>
      <c r="L220" s="2">
        <v>122092374</v>
      </c>
      <c r="Q220" s="2">
        <v>11900</v>
      </c>
      <c r="R220" s="2">
        <v>11900</v>
      </c>
      <c r="S220" s="2" t="s">
        <v>950</v>
      </c>
      <c r="T220" s="2">
        <v>1196</v>
      </c>
      <c r="U220" s="2" t="s">
        <v>316</v>
      </c>
      <c r="V220" s="2" t="s">
        <v>317</v>
      </c>
      <c r="W220" s="2">
        <v>1000</v>
      </c>
    </row>
    <row r="221" spans="1:23">
      <c r="A221" s="2" t="s">
        <v>1407</v>
      </c>
      <c r="B221" s="2">
        <v>2012</v>
      </c>
      <c r="C221" s="2">
        <v>12</v>
      </c>
      <c r="D221" s="2">
        <v>135268163</v>
      </c>
      <c r="E221" s="2">
        <v>5556300</v>
      </c>
      <c r="F221" s="2">
        <v>70</v>
      </c>
      <c r="G221" s="2">
        <v>0</v>
      </c>
      <c r="H221" s="2">
        <v>505214</v>
      </c>
      <c r="I221" s="2" t="s">
        <v>71</v>
      </c>
      <c r="J221" s="69">
        <v>120040</v>
      </c>
      <c r="K221" s="2" t="s">
        <v>1192</v>
      </c>
      <c r="L221" s="2">
        <v>122092375</v>
      </c>
      <c r="Q221" s="2">
        <v>11900</v>
      </c>
      <c r="R221" s="2">
        <v>11900</v>
      </c>
      <c r="S221" s="2" t="s">
        <v>950</v>
      </c>
      <c r="T221" s="2">
        <v>1196</v>
      </c>
      <c r="U221" s="2" t="s">
        <v>316</v>
      </c>
      <c r="V221" s="2" t="s">
        <v>317</v>
      </c>
      <c r="W221" s="2">
        <v>1000</v>
      </c>
    </row>
    <row r="222" spans="1:23">
      <c r="A222" s="2" t="s">
        <v>1407</v>
      </c>
      <c r="B222" s="2">
        <v>2012</v>
      </c>
      <c r="C222" s="2">
        <v>12</v>
      </c>
      <c r="D222" s="2">
        <v>135268166</v>
      </c>
      <c r="E222" s="2">
        <v>5556300</v>
      </c>
      <c r="F222" s="2">
        <v>70</v>
      </c>
      <c r="G222" s="2">
        <v>0</v>
      </c>
      <c r="H222" s="2">
        <v>505214</v>
      </c>
      <c r="I222" s="2" t="s">
        <v>71</v>
      </c>
      <c r="J222" s="69">
        <v>195500</v>
      </c>
      <c r="K222" s="2" t="s">
        <v>1192</v>
      </c>
      <c r="L222" s="2">
        <v>122092378</v>
      </c>
      <c r="Q222" s="2">
        <v>11900</v>
      </c>
      <c r="R222" s="2">
        <v>11900</v>
      </c>
      <c r="S222" s="2" t="s">
        <v>950</v>
      </c>
      <c r="T222" s="2">
        <v>1196</v>
      </c>
      <c r="U222" s="2" t="s">
        <v>316</v>
      </c>
      <c r="V222" s="2" t="s">
        <v>317</v>
      </c>
      <c r="W222" s="2">
        <v>1000</v>
      </c>
    </row>
    <row r="223" spans="1:23">
      <c r="A223" s="2" t="s">
        <v>1407</v>
      </c>
      <c r="B223" s="2">
        <v>2012</v>
      </c>
      <c r="C223" s="2">
        <v>12</v>
      </c>
      <c r="D223" s="2">
        <v>135268166</v>
      </c>
      <c r="E223" s="2">
        <v>5556300</v>
      </c>
      <c r="F223" s="2">
        <v>70</v>
      </c>
      <c r="G223" s="2">
        <v>0</v>
      </c>
      <c r="H223" s="2">
        <v>505214</v>
      </c>
      <c r="I223" s="2" t="s">
        <v>71</v>
      </c>
      <c r="J223" s="69">
        <v>1469977.75</v>
      </c>
      <c r="K223" s="2" t="s">
        <v>1192</v>
      </c>
      <c r="L223" s="2">
        <v>122092378</v>
      </c>
      <c r="Q223" s="2">
        <v>11900</v>
      </c>
      <c r="R223" s="2">
        <v>11900</v>
      </c>
      <c r="S223" s="2" t="s">
        <v>950</v>
      </c>
      <c r="T223" s="2">
        <v>1196</v>
      </c>
      <c r="U223" s="2" t="s">
        <v>316</v>
      </c>
      <c r="V223" s="2" t="s">
        <v>317</v>
      </c>
      <c r="W223" s="2">
        <v>1000</v>
      </c>
    </row>
    <row r="224" spans="1:23">
      <c r="A224" s="2" t="s">
        <v>1407</v>
      </c>
      <c r="B224" s="2">
        <v>2012</v>
      </c>
      <c r="C224" s="2">
        <v>12</v>
      </c>
      <c r="D224" s="2">
        <v>135268169</v>
      </c>
      <c r="E224" s="2">
        <v>5556300</v>
      </c>
      <c r="F224" s="2">
        <v>70</v>
      </c>
      <c r="G224" s="2">
        <v>0</v>
      </c>
      <c r="H224" s="2">
        <v>505214</v>
      </c>
      <c r="I224" s="2" t="s">
        <v>71</v>
      </c>
      <c r="J224" s="69">
        <v>11760</v>
      </c>
      <c r="K224" s="2" t="s">
        <v>1192</v>
      </c>
      <c r="L224" s="2">
        <v>122092381</v>
      </c>
      <c r="Q224" s="2">
        <v>11900</v>
      </c>
      <c r="R224" s="2">
        <v>11900</v>
      </c>
      <c r="S224" s="2" t="s">
        <v>950</v>
      </c>
      <c r="T224" s="2">
        <v>1196</v>
      </c>
      <c r="U224" s="2" t="s">
        <v>316</v>
      </c>
      <c r="V224" s="2" t="s">
        <v>317</v>
      </c>
      <c r="W224" s="2">
        <v>1000</v>
      </c>
    </row>
    <row r="225" spans="1:23">
      <c r="A225" s="2" t="s">
        <v>1407</v>
      </c>
      <c r="B225" s="2">
        <v>2012</v>
      </c>
      <c r="C225" s="2">
        <v>12</v>
      </c>
      <c r="D225" s="2">
        <v>135268170</v>
      </c>
      <c r="E225" s="2">
        <v>5556300</v>
      </c>
      <c r="F225" s="2">
        <v>70</v>
      </c>
      <c r="G225" s="2">
        <v>0</v>
      </c>
      <c r="H225" s="2">
        <v>505214</v>
      </c>
      <c r="I225" s="2" t="s">
        <v>71</v>
      </c>
      <c r="J225" s="69">
        <v>15000</v>
      </c>
      <c r="K225" s="2" t="s">
        <v>1192</v>
      </c>
      <c r="L225" s="2">
        <v>122092382</v>
      </c>
      <c r="Q225" s="2">
        <v>11900</v>
      </c>
      <c r="R225" s="2">
        <v>11900</v>
      </c>
      <c r="S225" s="2" t="s">
        <v>950</v>
      </c>
      <c r="T225" s="2">
        <v>1196</v>
      </c>
      <c r="U225" s="2" t="s">
        <v>316</v>
      </c>
      <c r="V225" s="2" t="s">
        <v>317</v>
      </c>
      <c r="W225" s="2">
        <v>1000</v>
      </c>
    </row>
    <row r="226" spans="1:23">
      <c r="A226" s="2" t="s">
        <v>1407</v>
      </c>
      <c r="B226" s="2">
        <v>2012</v>
      </c>
      <c r="C226" s="2">
        <v>12</v>
      </c>
      <c r="D226" s="2">
        <v>135268170</v>
      </c>
      <c r="E226" s="2">
        <v>5556300</v>
      </c>
      <c r="F226" s="2">
        <v>70</v>
      </c>
      <c r="G226" s="2">
        <v>0</v>
      </c>
      <c r="H226" s="2">
        <v>505214</v>
      </c>
      <c r="I226" s="2" t="s">
        <v>71</v>
      </c>
      <c r="J226" s="69">
        <v>635276.25</v>
      </c>
      <c r="K226" s="2" t="s">
        <v>1192</v>
      </c>
      <c r="L226" s="2">
        <v>122092382</v>
      </c>
      <c r="Q226" s="2">
        <v>11900</v>
      </c>
      <c r="R226" s="2">
        <v>11900</v>
      </c>
      <c r="S226" s="2" t="s">
        <v>950</v>
      </c>
      <c r="T226" s="2">
        <v>1196</v>
      </c>
      <c r="U226" s="2" t="s">
        <v>316</v>
      </c>
      <c r="V226" s="2" t="s">
        <v>317</v>
      </c>
      <c r="W226" s="2">
        <v>1000</v>
      </c>
    </row>
    <row r="227" spans="1:23">
      <c r="A227" s="2" t="s">
        <v>1407</v>
      </c>
      <c r="B227" s="2">
        <v>2012</v>
      </c>
      <c r="C227" s="2">
        <v>12</v>
      </c>
      <c r="D227" s="2">
        <v>135268173</v>
      </c>
      <c r="E227" s="2">
        <v>5556300</v>
      </c>
      <c r="F227" s="2">
        <v>70</v>
      </c>
      <c r="G227" s="2">
        <v>0</v>
      </c>
      <c r="H227" s="2">
        <v>505214</v>
      </c>
      <c r="I227" s="2" t="s">
        <v>71</v>
      </c>
      <c r="J227" s="69">
        <v>5553478.0499999998</v>
      </c>
      <c r="K227" s="2" t="s">
        <v>1192</v>
      </c>
      <c r="L227" s="2">
        <v>122092385</v>
      </c>
      <c r="Q227" s="2">
        <v>11900</v>
      </c>
      <c r="R227" s="2">
        <v>11900</v>
      </c>
      <c r="S227" s="2" t="s">
        <v>950</v>
      </c>
      <c r="T227" s="2">
        <v>1196</v>
      </c>
      <c r="U227" s="2" t="s">
        <v>316</v>
      </c>
      <c r="V227" s="2" t="s">
        <v>317</v>
      </c>
      <c r="W227" s="2">
        <v>1000</v>
      </c>
    </row>
    <row r="228" spans="1:23">
      <c r="A228" s="2" t="s">
        <v>1407</v>
      </c>
      <c r="B228" s="2">
        <v>2012</v>
      </c>
      <c r="C228" s="2">
        <v>12</v>
      </c>
      <c r="D228" s="2">
        <v>135268173</v>
      </c>
      <c r="E228" s="2">
        <v>5556300</v>
      </c>
      <c r="F228" s="2">
        <v>70</v>
      </c>
      <c r="G228" s="2">
        <v>0</v>
      </c>
      <c r="H228" s="2">
        <v>505214</v>
      </c>
      <c r="I228" s="2" t="s">
        <v>71</v>
      </c>
      <c r="J228" s="69">
        <v>6454674.5</v>
      </c>
      <c r="K228" s="2" t="s">
        <v>1192</v>
      </c>
      <c r="L228" s="2">
        <v>122092385</v>
      </c>
      <c r="Q228" s="2">
        <v>11900</v>
      </c>
      <c r="R228" s="2">
        <v>11900</v>
      </c>
      <c r="S228" s="2" t="s">
        <v>950</v>
      </c>
      <c r="T228" s="2">
        <v>1196</v>
      </c>
      <c r="U228" s="2" t="s">
        <v>316</v>
      </c>
      <c r="V228" s="2" t="s">
        <v>317</v>
      </c>
      <c r="W228" s="2">
        <v>1000</v>
      </c>
    </row>
    <row r="229" spans="1:23">
      <c r="A229" s="2" t="s">
        <v>1407</v>
      </c>
      <c r="B229" s="2">
        <v>2012</v>
      </c>
      <c r="C229" s="2">
        <v>12</v>
      </c>
      <c r="D229" s="2">
        <v>135268176</v>
      </c>
      <c r="E229" s="2">
        <v>5556300</v>
      </c>
      <c r="F229" s="2">
        <v>70</v>
      </c>
      <c r="G229" s="2">
        <v>0</v>
      </c>
      <c r="H229" s="2">
        <v>505214</v>
      </c>
      <c r="I229" s="2" t="s">
        <v>71</v>
      </c>
      <c r="J229" s="69">
        <v>556272</v>
      </c>
      <c r="K229" s="2" t="s">
        <v>1192</v>
      </c>
      <c r="L229" s="2">
        <v>122092388</v>
      </c>
      <c r="Q229" s="2">
        <v>11900</v>
      </c>
      <c r="R229" s="2">
        <v>11900</v>
      </c>
      <c r="S229" s="2" t="s">
        <v>950</v>
      </c>
      <c r="T229" s="2">
        <v>1196</v>
      </c>
      <c r="U229" s="2" t="s">
        <v>316</v>
      </c>
      <c r="V229" s="2" t="s">
        <v>317</v>
      </c>
      <c r="W229" s="2">
        <v>1000</v>
      </c>
    </row>
    <row r="230" spans="1:23">
      <c r="A230" s="2" t="s">
        <v>1407</v>
      </c>
      <c r="B230" s="2">
        <v>2012</v>
      </c>
      <c r="C230" s="2">
        <v>12</v>
      </c>
      <c r="D230" s="2">
        <v>135268176</v>
      </c>
      <c r="E230" s="2">
        <v>5556300</v>
      </c>
      <c r="F230" s="2">
        <v>70</v>
      </c>
      <c r="G230" s="2">
        <v>0</v>
      </c>
      <c r="H230" s="2">
        <v>505214</v>
      </c>
      <c r="I230" s="2" t="s">
        <v>71</v>
      </c>
      <c r="J230" s="69">
        <v>925460</v>
      </c>
      <c r="K230" s="2" t="s">
        <v>1192</v>
      </c>
      <c r="L230" s="2">
        <v>122092388</v>
      </c>
      <c r="Q230" s="2">
        <v>11900</v>
      </c>
      <c r="R230" s="2">
        <v>11900</v>
      </c>
      <c r="S230" s="2" t="s">
        <v>950</v>
      </c>
      <c r="T230" s="2">
        <v>1196</v>
      </c>
      <c r="U230" s="2" t="s">
        <v>316</v>
      </c>
      <c r="V230" s="2" t="s">
        <v>317</v>
      </c>
      <c r="W230" s="2">
        <v>1000</v>
      </c>
    </row>
    <row r="231" spans="1:23">
      <c r="A231" s="2" t="s">
        <v>1407</v>
      </c>
      <c r="B231" s="2">
        <v>2012</v>
      </c>
      <c r="C231" s="2">
        <v>12</v>
      </c>
      <c r="D231" s="2">
        <v>135268179</v>
      </c>
      <c r="E231" s="2">
        <v>5556300</v>
      </c>
      <c r="F231" s="2">
        <v>70</v>
      </c>
      <c r="G231" s="2">
        <v>0</v>
      </c>
      <c r="H231" s="2">
        <v>505214</v>
      </c>
      <c r="I231" s="2" t="s">
        <v>71</v>
      </c>
      <c r="J231" s="69">
        <v>8032.5</v>
      </c>
      <c r="K231" s="2" t="s">
        <v>1192</v>
      </c>
      <c r="L231" s="2">
        <v>122092391</v>
      </c>
      <c r="Q231" s="2">
        <v>11900</v>
      </c>
      <c r="R231" s="2">
        <v>11900</v>
      </c>
      <c r="S231" s="2" t="s">
        <v>950</v>
      </c>
      <c r="T231" s="2">
        <v>1196</v>
      </c>
      <c r="U231" s="2" t="s">
        <v>316</v>
      </c>
      <c r="V231" s="2" t="s">
        <v>317</v>
      </c>
      <c r="W231" s="2">
        <v>1000</v>
      </c>
    </row>
    <row r="232" spans="1:23">
      <c r="A232" s="2" t="s">
        <v>1407</v>
      </c>
      <c r="B232" s="2">
        <v>2012</v>
      </c>
      <c r="C232" s="2">
        <v>12</v>
      </c>
      <c r="D232" s="2">
        <v>135268202</v>
      </c>
      <c r="E232" s="2">
        <v>5556300</v>
      </c>
      <c r="F232" s="2">
        <v>70</v>
      </c>
      <c r="G232" s="2">
        <v>0</v>
      </c>
      <c r="H232" s="2">
        <v>505214</v>
      </c>
      <c r="I232" s="2" t="s">
        <v>71</v>
      </c>
      <c r="J232" s="69">
        <v>290.33</v>
      </c>
      <c r="K232" s="2" t="s">
        <v>971</v>
      </c>
      <c r="L232" s="2">
        <v>122092394</v>
      </c>
      <c r="Q232" s="2">
        <v>11900</v>
      </c>
      <c r="R232" s="2">
        <v>11900</v>
      </c>
      <c r="S232" s="2" t="s">
        <v>950</v>
      </c>
      <c r="T232" s="2">
        <v>1196</v>
      </c>
      <c r="U232" s="2" t="s">
        <v>316</v>
      </c>
      <c r="V232" s="2" t="s">
        <v>317</v>
      </c>
      <c r="W232" s="2">
        <v>1000</v>
      </c>
    </row>
    <row r="233" spans="1:23">
      <c r="A233" s="2" t="s">
        <v>1407</v>
      </c>
      <c r="B233" s="2">
        <v>2012</v>
      </c>
      <c r="C233" s="2">
        <v>12</v>
      </c>
      <c r="D233" s="2">
        <v>135268203</v>
      </c>
      <c r="E233" s="2">
        <v>5556300</v>
      </c>
      <c r="F233" s="2">
        <v>70</v>
      </c>
      <c r="G233" s="2">
        <v>0</v>
      </c>
      <c r="H233" s="2">
        <v>505214</v>
      </c>
      <c r="I233" s="2" t="s">
        <v>71</v>
      </c>
      <c r="J233" s="69">
        <v>720645</v>
      </c>
      <c r="K233" s="2" t="s">
        <v>1192</v>
      </c>
      <c r="L233" s="2">
        <v>122092395</v>
      </c>
      <c r="Q233" s="2">
        <v>11900</v>
      </c>
      <c r="R233" s="2">
        <v>11900</v>
      </c>
      <c r="S233" s="2" t="s">
        <v>950</v>
      </c>
      <c r="T233" s="2">
        <v>1196</v>
      </c>
      <c r="U233" s="2" t="s">
        <v>316</v>
      </c>
      <c r="V233" s="2" t="s">
        <v>317</v>
      </c>
      <c r="W233" s="2">
        <v>1000</v>
      </c>
    </row>
    <row r="234" spans="1:23">
      <c r="A234" s="2" t="s">
        <v>1407</v>
      </c>
      <c r="B234" s="2">
        <v>2012</v>
      </c>
      <c r="C234" s="2">
        <v>12</v>
      </c>
      <c r="D234" s="2">
        <v>135268203</v>
      </c>
      <c r="E234" s="2">
        <v>5556300</v>
      </c>
      <c r="F234" s="2">
        <v>70</v>
      </c>
      <c r="G234" s="2">
        <v>0</v>
      </c>
      <c r="H234" s="2">
        <v>505214</v>
      </c>
      <c r="I234" s="2" t="s">
        <v>71</v>
      </c>
      <c r="J234" s="69">
        <v>914167.5</v>
      </c>
      <c r="K234" s="2" t="s">
        <v>1192</v>
      </c>
      <c r="L234" s="2">
        <v>122092395</v>
      </c>
      <c r="Q234" s="2">
        <v>11900</v>
      </c>
      <c r="R234" s="2">
        <v>11900</v>
      </c>
      <c r="S234" s="2" t="s">
        <v>950</v>
      </c>
      <c r="T234" s="2">
        <v>1196</v>
      </c>
      <c r="U234" s="2" t="s">
        <v>316</v>
      </c>
      <c r="V234" s="2" t="s">
        <v>317</v>
      </c>
      <c r="W234" s="2">
        <v>1000</v>
      </c>
    </row>
    <row r="235" spans="1:23">
      <c r="A235" s="2" t="s">
        <v>1407</v>
      </c>
      <c r="B235" s="2">
        <v>2012</v>
      </c>
      <c r="C235" s="2">
        <v>12</v>
      </c>
      <c r="D235" s="2">
        <v>135268206</v>
      </c>
      <c r="E235" s="2">
        <v>5556300</v>
      </c>
      <c r="F235" s="2">
        <v>70</v>
      </c>
      <c r="G235" s="2">
        <v>0</v>
      </c>
      <c r="H235" s="2">
        <v>505214</v>
      </c>
      <c r="I235" s="2" t="s">
        <v>71</v>
      </c>
      <c r="J235" s="69">
        <v>648954.09</v>
      </c>
      <c r="K235" s="2" t="s">
        <v>1192</v>
      </c>
      <c r="L235" s="2">
        <v>122092398</v>
      </c>
      <c r="Q235" s="2">
        <v>11900</v>
      </c>
      <c r="R235" s="2">
        <v>11900</v>
      </c>
      <c r="S235" s="2" t="s">
        <v>950</v>
      </c>
      <c r="T235" s="2">
        <v>1196</v>
      </c>
      <c r="U235" s="2" t="s">
        <v>316</v>
      </c>
      <c r="V235" s="2" t="s">
        <v>317</v>
      </c>
      <c r="W235" s="2">
        <v>1000</v>
      </c>
    </row>
    <row r="236" spans="1:23">
      <c r="A236" s="2" t="s">
        <v>1407</v>
      </c>
      <c r="B236" s="2">
        <v>2012</v>
      </c>
      <c r="C236" s="2">
        <v>12</v>
      </c>
      <c r="D236" s="2">
        <v>135268207</v>
      </c>
      <c r="E236" s="2">
        <v>5556300</v>
      </c>
      <c r="F236" s="2">
        <v>70</v>
      </c>
      <c r="G236" s="2">
        <v>0</v>
      </c>
      <c r="H236" s="2">
        <v>505214</v>
      </c>
      <c r="I236" s="2" t="s">
        <v>71</v>
      </c>
      <c r="J236" s="69">
        <v>-271.58</v>
      </c>
      <c r="K236" s="2" t="s">
        <v>967</v>
      </c>
      <c r="L236" s="2">
        <v>122092399</v>
      </c>
      <c r="Q236" s="2">
        <v>11900</v>
      </c>
      <c r="R236" s="2">
        <v>11900</v>
      </c>
      <c r="S236" s="2" t="s">
        <v>950</v>
      </c>
      <c r="T236" s="2">
        <v>1196</v>
      </c>
      <c r="U236" s="2" t="s">
        <v>316</v>
      </c>
      <c r="V236" s="2" t="s">
        <v>317</v>
      </c>
      <c r="W236" s="2">
        <v>1000</v>
      </c>
    </row>
    <row r="237" spans="1:23">
      <c r="A237" s="2" t="s">
        <v>1407</v>
      </c>
      <c r="B237" s="2">
        <v>2012</v>
      </c>
      <c r="C237" s="2">
        <v>12</v>
      </c>
      <c r="D237" s="2">
        <v>135268207</v>
      </c>
      <c r="E237" s="2">
        <v>5556300</v>
      </c>
      <c r="F237" s="2">
        <v>70</v>
      </c>
      <c r="G237" s="2">
        <v>0</v>
      </c>
      <c r="H237" s="2">
        <v>505214</v>
      </c>
      <c r="I237" s="2" t="s">
        <v>71</v>
      </c>
      <c r="J237" s="69">
        <v>-9234.2000000000007</v>
      </c>
      <c r="K237" s="2" t="s">
        <v>967</v>
      </c>
      <c r="L237" s="2">
        <v>122092399</v>
      </c>
      <c r="Q237" s="2">
        <v>11900</v>
      </c>
      <c r="R237" s="2">
        <v>11900</v>
      </c>
      <c r="S237" s="2" t="s">
        <v>950</v>
      </c>
      <c r="T237" s="2">
        <v>1196</v>
      </c>
      <c r="U237" s="2" t="s">
        <v>316</v>
      </c>
      <c r="V237" s="2" t="s">
        <v>317</v>
      </c>
      <c r="W237" s="2">
        <v>1000</v>
      </c>
    </row>
    <row r="238" spans="1:23">
      <c r="A238" s="2" t="s">
        <v>1407</v>
      </c>
      <c r="B238" s="2">
        <v>2012</v>
      </c>
      <c r="C238" s="2">
        <v>12</v>
      </c>
      <c r="D238" s="2">
        <v>135268208</v>
      </c>
      <c r="E238" s="2">
        <v>5556300</v>
      </c>
      <c r="F238" s="2">
        <v>70</v>
      </c>
      <c r="G238" s="2">
        <v>0</v>
      </c>
      <c r="H238" s="2">
        <v>505214</v>
      </c>
      <c r="I238" s="2" t="s">
        <v>71</v>
      </c>
      <c r="J238" s="69">
        <v>235868.18</v>
      </c>
      <c r="K238" s="2" t="s">
        <v>1192</v>
      </c>
      <c r="L238" s="2">
        <v>122092400</v>
      </c>
      <c r="Q238" s="2">
        <v>11900</v>
      </c>
      <c r="R238" s="2">
        <v>11900</v>
      </c>
      <c r="S238" s="2" t="s">
        <v>950</v>
      </c>
      <c r="T238" s="2">
        <v>1196</v>
      </c>
      <c r="U238" s="2" t="s">
        <v>316</v>
      </c>
      <c r="V238" s="2" t="s">
        <v>317</v>
      </c>
      <c r="W238" s="2">
        <v>1000</v>
      </c>
    </row>
    <row r="239" spans="1:23">
      <c r="A239" s="2" t="s">
        <v>1407</v>
      </c>
      <c r="B239" s="2">
        <v>2012</v>
      </c>
      <c r="C239" s="2">
        <v>12</v>
      </c>
      <c r="D239" s="2">
        <v>135268208</v>
      </c>
      <c r="E239" s="2">
        <v>5556300</v>
      </c>
      <c r="F239" s="2">
        <v>70</v>
      </c>
      <c r="G239" s="2">
        <v>0</v>
      </c>
      <c r="H239" s="2">
        <v>505214</v>
      </c>
      <c r="I239" s="2" t="s">
        <v>71</v>
      </c>
      <c r="J239" s="69">
        <v>437905.09</v>
      </c>
      <c r="K239" s="2" t="s">
        <v>1192</v>
      </c>
      <c r="L239" s="2">
        <v>122092400</v>
      </c>
      <c r="Q239" s="2">
        <v>11900</v>
      </c>
      <c r="R239" s="2">
        <v>11900</v>
      </c>
      <c r="S239" s="2" t="s">
        <v>950</v>
      </c>
      <c r="T239" s="2">
        <v>1196</v>
      </c>
      <c r="U239" s="2" t="s">
        <v>316</v>
      </c>
      <c r="V239" s="2" t="s">
        <v>317</v>
      </c>
      <c r="W239" s="2">
        <v>1000</v>
      </c>
    </row>
    <row r="240" spans="1:23">
      <c r="A240" s="2" t="s">
        <v>1407</v>
      </c>
      <c r="B240" s="2">
        <v>2012</v>
      </c>
      <c r="C240" s="2">
        <v>12</v>
      </c>
      <c r="D240" s="2">
        <v>135268213</v>
      </c>
      <c r="E240" s="2">
        <v>5556300</v>
      </c>
      <c r="F240" s="2">
        <v>70</v>
      </c>
      <c r="G240" s="2">
        <v>0</v>
      </c>
      <c r="H240" s="2">
        <v>505214</v>
      </c>
      <c r="I240" s="2" t="s">
        <v>71</v>
      </c>
      <c r="J240" s="69">
        <v>1264.81</v>
      </c>
      <c r="K240" s="2" t="s">
        <v>1192</v>
      </c>
      <c r="L240" s="2">
        <v>122092405</v>
      </c>
      <c r="Q240" s="2">
        <v>11900</v>
      </c>
      <c r="R240" s="2">
        <v>11900</v>
      </c>
      <c r="S240" s="2" t="s">
        <v>950</v>
      </c>
      <c r="T240" s="2">
        <v>1196</v>
      </c>
      <c r="U240" s="2" t="s">
        <v>316</v>
      </c>
      <c r="V240" s="2" t="s">
        <v>317</v>
      </c>
      <c r="W240" s="2">
        <v>1000</v>
      </c>
    </row>
    <row r="241" spans="1:23">
      <c r="A241" s="2" t="s">
        <v>1407</v>
      </c>
      <c r="B241" s="2">
        <v>2012</v>
      </c>
      <c r="C241" s="2">
        <v>12</v>
      </c>
      <c r="D241" s="2">
        <v>135268215</v>
      </c>
      <c r="E241" s="2">
        <v>5556300</v>
      </c>
      <c r="F241" s="2">
        <v>70</v>
      </c>
      <c r="G241" s="2">
        <v>0</v>
      </c>
      <c r="H241" s="2">
        <v>505214</v>
      </c>
      <c r="I241" s="2" t="s">
        <v>71</v>
      </c>
      <c r="J241" s="69">
        <v>591496.56999999995</v>
      </c>
      <c r="K241" s="2" t="s">
        <v>1192</v>
      </c>
      <c r="L241" s="2">
        <v>122092407</v>
      </c>
      <c r="Q241" s="2">
        <v>11900</v>
      </c>
      <c r="R241" s="2">
        <v>11900</v>
      </c>
      <c r="S241" s="2" t="s">
        <v>950</v>
      </c>
      <c r="T241" s="2">
        <v>1196</v>
      </c>
      <c r="U241" s="2" t="s">
        <v>316</v>
      </c>
      <c r="V241" s="2" t="s">
        <v>317</v>
      </c>
      <c r="W241" s="2">
        <v>1000</v>
      </c>
    </row>
    <row r="242" spans="1:23">
      <c r="A242" s="2" t="s">
        <v>1407</v>
      </c>
      <c r="B242" s="2">
        <v>2012</v>
      </c>
      <c r="C242" s="2">
        <v>12</v>
      </c>
      <c r="D242" s="2">
        <v>135268215</v>
      </c>
      <c r="E242" s="2">
        <v>5556300</v>
      </c>
      <c r="F242" s="2">
        <v>70</v>
      </c>
      <c r="G242" s="2">
        <v>0</v>
      </c>
      <c r="H242" s="2">
        <v>505214</v>
      </c>
      <c r="I242" s="2" t="s">
        <v>71</v>
      </c>
      <c r="J242" s="69">
        <v>192931.25</v>
      </c>
      <c r="K242" s="2" t="s">
        <v>1192</v>
      </c>
      <c r="L242" s="2">
        <v>122092407</v>
      </c>
      <c r="Q242" s="2">
        <v>11900</v>
      </c>
      <c r="R242" s="2">
        <v>11900</v>
      </c>
      <c r="S242" s="2" t="s">
        <v>950</v>
      </c>
      <c r="T242" s="2">
        <v>1196</v>
      </c>
      <c r="U242" s="2" t="s">
        <v>316</v>
      </c>
      <c r="V242" s="2" t="s">
        <v>317</v>
      </c>
      <c r="W242" s="2">
        <v>1000</v>
      </c>
    </row>
    <row r="243" spans="1:23">
      <c r="A243" s="2" t="s">
        <v>1407</v>
      </c>
      <c r="B243" s="2">
        <v>2012</v>
      </c>
      <c r="C243" s="2">
        <v>12</v>
      </c>
      <c r="D243" s="2">
        <v>135268215</v>
      </c>
      <c r="E243" s="2">
        <v>5556300</v>
      </c>
      <c r="F243" s="2">
        <v>70</v>
      </c>
      <c r="G243" s="2">
        <v>0</v>
      </c>
      <c r="H243" s="2">
        <v>505214</v>
      </c>
      <c r="I243" s="2" t="s">
        <v>71</v>
      </c>
      <c r="J243" s="69">
        <v>16721</v>
      </c>
      <c r="K243" s="2" t="s">
        <v>1192</v>
      </c>
      <c r="L243" s="2">
        <v>122092407</v>
      </c>
      <c r="Q243" s="2">
        <v>11900</v>
      </c>
      <c r="R243" s="2">
        <v>11900</v>
      </c>
      <c r="S243" s="2" t="s">
        <v>950</v>
      </c>
      <c r="T243" s="2">
        <v>1196</v>
      </c>
      <c r="U243" s="2" t="s">
        <v>316</v>
      </c>
      <c r="V243" s="2" t="s">
        <v>317</v>
      </c>
      <c r="W243" s="2">
        <v>1000</v>
      </c>
    </row>
    <row r="244" spans="1:23">
      <c r="A244" s="2" t="s">
        <v>1407</v>
      </c>
      <c r="B244" s="2">
        <v>2012</v>
      </c>
      <c r="C244" s="2">
        <v>12</v>
      </c>
      <c r="D244" s="2">
        <v>135268217</v>
      </c>
      <c r="E244" s="2">
        <v>5556300</v>
      </c>
      <c r="F244" s="2">
        <v>70</v>
      </c>
      <c r="G244" s="2">
        <v>0</v>
      </c>
      <c r="H244" s="2">
        <v>505214</v>
      </c>
      <c r="I244" s="2" t="s">
        <v>71</v>
      </c>
      <c r="J244" s="69">
        <v>72715</v>
      </c>
      <c r="K244" s="2" t="s">
        <v>1192</v>
      </c>
      <c r="L244" s="2">
        <v>122092409</v>
      </c>
      <c r="Q244" s="2">
        <v>11900</v>
      </c>
      <c r="R244" s="2">
        <v>11900</v>
      </c>
      <c r="S244" s="2" t="s">
        <v>950</v>
      </c>
      <c r="T244" s="2">
        <v>1196</v>
      </c>
      <c r="U244" s="2" t="s">
        <v>316</v>
      </c>
      <c r="V244" s="2" t="s">
        <v>317</v>
      </c>
      <c r="W244" s="2">
        <v>1000</v>
      </c>
    </row>
    <row r="245" spans="1:23">
      <c r="A245" s="2" t="s">
        <v>1407</v>
      </c>
      <c r="B245" s="2">
        <v>2012</v>
      </c>
      <c r="C245" s="2">
        <v>12</v>
      </c>
      <c r="D245" s="2">
        <v>135268220</v>
      </c>
      <c r="E245" s="2">
        <v>5556300</v>
      </c>
      <c r="F245" s="2">
        <v>70</v>
      </c>
      <c r="G245" s="2">
        <v>0</v>
      </c>
      <c r="H245" s="2">
        <v>505214</v>
      </c>
      <c r="I245" s="2" t="s">
        <v>71</v>
      </c>
      <c r="J245" s="69">
        <v>158.87</v>
      </c>
      <c r="K245" s="2" t="s">
        <v>1192</v>
      </c>
      <c r="L245" s="2">
        <v>122092412</v>
      </c>
      <c r="Q245" s="2">
        <v>11900</v>
      </c>
      <c r="R245" s="2">
        <v>11900</v>
      </c>
      <c r="S245" s="2" t="s">
        <v>950</v>
      </c>
      <c r="T245" s="2">
        <v>1196</v>
      </c>
      <c r="U245" s="2" t="s">
        <v>316</v>
      </c>
      <c r="V245" s="2" t="s">
        <v>317</v>
      </c>
      <c r="W245" s="2">
        <v>1000</v>
      </c>
    </row>
    <row r="246" spans="1:23">
      <c r="A246" s="2" t="s">
        <v>1407</v>
      </c>
      <c r="B246" s="2">
        <v>2012</v>
      </c>
      <c r="C246" s="2">
        <v>12</v>
      </c>
      <c r="D246" s="2">
        <v>135268222</v>
      </c>
      <c r="E246" s="2">
        <v>5556300</v>
      </c>
      <c r="F246" s="2">
        <v>70</v>
      </c>
      <c r="G246" s="2">
        <v>0</v>
      </c>
      <c r="H246" s="2">
        <v>505214</v>
      </c>
      <c r="I246" s="2" t="s">
        <v>71</v>
      </c>
      <c r="J246" s="69">
        <v>988596</v>
      </c>
      <c r="K246" s="2" t="s">
        <v>1192</v>
      </c>
      <c r="L246" s="2">
        <v>122092414</v>
      </c>
      <c r="Q246" s="2">
        <v>11900</v>
      </c>
      <c r="R246" s="2">
        <v>11900</v>
      </c>
      <c r="S246" s="2" t="s">
        <v>950</v>
      </c>
      <c r="T246" s="2">
        <v>1196</v>
      </c>
      <c r="U246" s="2" t="s">
        <v>316</v>
      </c>
      <c r="V246" s="2" t="s">
        <v>317</v>
      </c>
      <c r="W246" s="2">
        <v>1000</v>
      </c>
    </row>
    <row r="247" spans="1:23">
      <c r="A247" s="2" t="s">
        <v>1407</v>
      </c>
      <c r="B247" s="2">
        <v>2012</v>
      </c>
      <c r="C247" s="2">
        <v>12</v>
      </c>
      <c r="D247" s="2">
        <v>135268222</v>
      </c>
      <c r="E247" s="2">
        <v>5556300</v>
      </c>
      <c r="F247" s="2">
        <v>70</v>
      </c>
      <c r="G247" s="2">
        <v>0</v>
      </c>
      <c r="H247" s="2">
        <v>505214</v>
      </c>
      <c r="I247" s="2" t="s">
        <v>71</v>
      </c>
      <c r="J247" s="69">
        <v>1115475</v>
      </c>
      <c r="K247" s="2" t="s">
        <v>1192</v>
      </c>
      <c r="L247" s="2">
        <v>122092414</v>
      </c>
      <c r="Q247" s="2">
        <v>11900</v>
      </c>
      <c r="R247" s="2">
        <v>11900</v>
      </c>
      <c r="S247" s="2" t="s">
        <v>950</v>
      </c>
      <c r="T247" s="2">
        <v>1196</v>
      </c>
      <c r="U247" s="2" t="s">
        <v>316</v>
      </c>
      <c r="V247" s="2" t="s">
        <v>317</v>
      </c>
      <c r="W247" s="2">
        <v>1000</v>
      </c>
    </row>
    <row r="248" spans="1:23">
      <c r="A248" s="2" t="s">
        <v>1407</v>
      </c>
      <c r="B248" s="2">
        <v>2012</v>
      </c>
      <c r="C248" s="2">
        <v>12</v>
      </c>
      <c r="D248" s="2">
        <v>135268224</v>
      </c>
      <c r="E248" s="2">
        <v>5556300</v>
      </c>
      <c r="F248" s="2">
        <v>70</v>
      </c>
      <c r="G248" s="2">
        <v>0</v>
      </c>
      <c r="H248" s="2">
        <v>505214</v>
      </c>
      <c r="I248" s="2" t="s">
        <v>71</v>
      </c>
      <c r="J248" s="69">
        <v>62249.25</v>
      </c>
      <c r="K248" s="2" t="s">
        <v>1192</v>
      </c>
      <c r="L248" s="2">
        <v>122092416</v>
      </c>
      <c r="Q248" s="2">
        <v>11900</v>
      </c>
      <c r="R248" s="2">
        <v>11900</v>
      </c>
      <c r="S248" s="2" t="s">
        <v>950</v>
      </c>
      <c r="T248" s="2">
        <v>1196</v>
      </c>
      <c r="U248" s="2" t="s">
        <v>316</v>
      </c>
      <c r="V248" s="2" t="s">
        <v>317</v>
      </c>
      <c r="W248" s="2">
        <v>1000</v>
      </c>
    </row>
    <row r="249" spans="1:23">
      <c r="A249" s="2" t="s">
        <v>1407</v>
      </c>
      <c r="B249" s="2">
        <v>2012</v>
      </c>
      <c r="C249" s="2">
        <v>12</v>
      </c>
      <c r="D249" s="2">
        <v>135268225</v>
      </c>
      <c r="E249" s="2">
        <v>5556300</v>
      </c>
      <c r="F249" s="2">
        <v>70</v>
      </c>
      <c r="G249" s="2">
        <v>0</v>
      </c>
      <c r="H249" s="2">
        <v>505214</v>
      </c>
      <c r="I249" s="2" t="s">
        <v>71</v>
      </c>
      <c r="J249" s="69">
        <v>2543380.4900000002</v>
      </c>
      <c r="K249" s="2" t="s">
        <v>1192</v>
      </c>
      <c r="L249" s="2">
        <v>122092417</v>
      </c>
      <c r="Q249" s="2">
        <v>11900</v>
      </c>
      <c r="R249" s="2">
        <v>11900</v>
      </c>
      <c r="S249" s="2" t="s">
        <v>950</v>
      </c>
      <c r="T249" s="2">
        <v>1196</v>
      </c>
      <c r="U249" s="2" t="s">
        <v>316</v>
      </c>
      <c r="V249" s="2" t="s">
        <v>317</v>
      </c>
      <c r="W249" s="2">
        <v>1000</v>
      </c>
    </row>
    <row r="250" spans="1:23">
      <c r="A250" s="2" t="s">
        <v>1407</v>
      </c>
      <c r="B250" s="2">
        <v>2012</v>
      </c>
      <c r="C250" s="2">
        <v>12</v>
      </c>
      <c r="D250" s="2">
        <v>135268227</v>
      </c>
      <c r="E250" s="2">
        <v>5556300</v>
      </c>
      <c r="F250" s="2">
        <v>70</v>
      </c>
      <c r="G250" s="2">
        <v>0</v>
      </c>
      <c r="H250" s="2">
        <v>505214</v>
      </c>
      <c r="I250" s="2" t="s">
        <v>71</v>
      </c>
      <c r="J250" s="69">
        <v>114445</v>
      </c>
      <c r="K250" s="2" t="s">
        <v>1192</v>
      </c>
      <c r="L250" s="2">
        <v>122092419</v>
      </c>
      <c r="Q250" s="2">
        <v>11900</v>
      </c>
      <c r="R250" s="2">
        <v>11900</v>
      </c>
      <c r="S250" s="2" t="s">
        <v>950</v>
      </c>
      <c r="T250" s="2">
        <v>1196</v>
      </c>
      <c r="U250" s="2" t="s">
        <v>316</v>
      </c>
      <c r="V250" s="2" t="s">
        <v>317</v>
      </c>
      <c r="W250" s="2">
        <v>1000</v>
      </c>
    </row>
    <row r="251" spans="1:23">
      <c r="A251" s="2" t="s">
        <v>1407</v>
      </c>
      <c r="B251" s="2">
        <v>2012</v>
      </c>
      <c r="C251" s="2">
        <v>12</v>
      </c>
      <c r="D251" s="2">
        <v>135268227</v>
      </c>
      <c r="E251" s="2">
        <v>5556300</v>
      </c>
      <c r="F251" s="2">
        <v>70</v>
      </c>
      <c r="G251" s="2">
        <v>0</v>
      </c>
      <c r="H251" s="2">
        <v>505214</v>
      </c>
      <c r="I251" s="2" t="s">
        <v>71</v>
      </c>
      <c r="J251" s="69">
        <v>381487.5</v>
      </c>
      <c r="K251" s="2" t="s">
        <v>1192</v>
      </c>
      <c r="L251" s="2">
        <v>122092419</v>
      </c>
      <c r="Q251" s="2">
        <v>11900</v>
      </c>
      <c r="R251" s="2">
        <v>11900</v>
      </c>
      <c r="S251" s="2" t="s">
        <v>950</v>
      </c>
      <c r="T251" s="2">
        <v>1196</v>
      </c>
      <c r="U251" s="2" t="s">
        <v>316</v>
      </c>
      <c r="V251" s="2" t="s">
        <v>317</v>
      </c>
      <c r="W251" s="2">
        <v>1000</v>
      </c>
    </row>
    <row r="252" spans="1:23">
      <c r="A252" s="2" t="s">
        <v>1407</v>
      </c>
      <c r="B252" s="2">
        <v>2012</v>
      </c>
      <c r="C252" s="2">
        <v>12</v>
      </c>
      <c r="D252" s="2">
        <v>135268229</v>
      </c>
      <c r="E252" s="2">
        <v>5556300</v>
      </c>
      <c r="F252" s="2">
        <v>70</v>
      </c>
      <c r="G252" s="2">
        <v>0</v>
      </c>
      <c r="H252" s="2">
        <v>505214</v>
      </c>
      <c r="I252" s="2" t="s">
        <v>71</v>
      </c>
      <c r="J252" s="69">
        <v>-0.01</v>
      </c>
      <c r="K252" s="2" t="s">
        <v>1193</v>
      </c>
      <c r="L252" s="2">
        <v>122092421</v>
      </c>
      <c r="Q252" s="2">
        <v>11900</v>
      </c>
      <c r="R252" s="2">
        <v>11900</v>
      </c>
      <c r="S252" s="2" t="s">
        <v>950</v>
      </c>
      <c r="T252" s="2">
        <v>1196</v>
      </c>
      <c r="U252" s="2" t="s">
        <v>316</v>
      </c>
      <c r="V252" s="2" t="s">
        <v>317</v>
      </c>
      <c r="W252" s="2">
        <v>1000</v>
      </c>
    </row>
    <row r="253" spans="1:23">
      <c r="A253" s="2" t="s">
        <v>1407</v>
      </c>
      <c r="B253" s="2">
        <v>2012</v>
      </c>
      <c r="C253" s="2">
        <v>12</v>
      </c>
      <c r="D253" s="2">
        <v>135268230</v>
      </c>
      <c r="E253" s="2">
        <v>5556300</v>
      </c>
      <c r="F253" s="2">
        <v>70</v>
      </c>
      <c r="G253" s="2">
        <v>0</v>
      </c>
      <c r="H253" s="2">
        <v>505214</v>
      </c>
      <c r="I253" s="2" t="s">
        <v>71</v>
      </c>
      <c r="J253" s="69">
        <v>14428.29</v>
      </c>
      <c r="K253" s="2" t="s">
        <v>1192</v>
      </c>
      <c r="L253" s="2">
        <v>122092422</v>
      </c>
      <c r="Q253" s="2">
        <v>11900</v>
      </c>
      <c r="R253" s="2">
        <v>11900</v>
      </c>
      <c r="S253" s="2" t="s">
        <v>950</v>
      </c>
      <c r="T253" s="2">
        <v>1196</v>
      </c>
      <c r="U253" s="2" t="s">
        <v>316</v>
      </c>
      <c r="V253" s="2" t="s">
        <v>317</v>
      </c>
      <c r="W253" s="2">
        <v>1000</v>
      </c>
    </row>
    <row r="254" spans="1:23">
      <c r="A254" s="2" t="s">
        <v>1407</v>
      </c>
      <c r="B254" s="2">
        <v>2012</v>
      </c>
      <c r="C254" s="2">
        <v>12</v>
      </c>
      <c r="D254" s="2">
        <v>135268231</v>
      </c>
      <c r="E254" s="2">
        <v>5556300</v>
      </c>
      <c r="F254" s="2">
        <v>70</v>
      </c>
      <c r="G254" s="2">
        <v>0</v>
      </c>
      <c r="H254" s="2">
        <v>505214</v>
      </c>
      <c r="I254" s="2" t="s">
        <v>71</v>
      </c>
      <c r="J254" s="69">
        <v>210340.83</v>
      </c>
      <c r="K254" s="2" t="s">
        <v>1192</v>
      </c>
      <c r="L254" s="2">
        <v>122092423</v>
      </c>
      <c r="Q254" s="2">
        <v>11900</v>
      </c>
      <c r="R254" s="2">
        <v>11900</v>
      </c>
      <c r="S254" s="2" t="s">
        <v>950</v>
      </c>
      <c r="T254" s="2">
        <v>1196</v>
      </c>
      <c r="U254" s="2" t="s">
        <v>316</v>
      </c>
      <c r="V254" s="2" t="s">
        <v>317</v>
      </c>
      <c r="W254" s="2">
        <v>1000</v>
      </c>
    </row>
    <row r="255" spans="1:23">
      <c r="A255" s="2" t="s">
        <v>1407</v>
      </c>
      <c r="B255" s="2">
        <v>2012</v>
      </c>
      <c r="C255" s="2">
        <v>12</v>
      </c>
      <c r="D255" s="2">
        <v>135268231</v>
      </c>
      <c r="E255" s="2">
        <v>5556300</v>
      </c>
      <c r="F255" s="2">
        <v>70</v>
      </c>
      <c r="G255" s="2">
        <v>0</v>
      </c>
      <c r="H255" s="2">
        <v>505214</v>
      </c>
      <c r="I255" s="2" t="s">
        <v>71</v>
      </c>
      <c r="J255" s="69">
        <v>4209.4399999999996</v>
      </c>
      <c r="K255" s="2" t="s">
        <v>1192</v>
      </c>
      <c r="L255" s="2">
        <v>122092423</v>
      </c>
      <c r="Q255" s="2">
        <v>11900</v>
      </c>
      <c r="R255" s="2">
        <v>11900</v>
      </c>
      <c r="S255" s="2" t="s">
        <v>950</v>
      </c>
      <c r="T255" s="2">
        <v>1196</v>
      </c>
      <c r="U255" s="2" t="s">
        <v>316</v>
      </c>
      <c r="V255" s="2" t="s">
        <v>317</v>
      </c>
      <c r="W255" s="2">
        <v>1000</v>
      </c>
    </row>
    <row r="256" spans="1:23">
      <c r="A256" s="2" t="s">
        <v>1407</v>
      </c>
      <c r="B256" s="2">
        <v>2012</v>
      </c>
      <c r="C256" s="2">
        <v>12</v>
      </c>
      <c r="D256" s="2">
        <v>135268232</v>
      </c>
      <c r="E256" s="2">
        <v>5556300</v>
      </c>
      <c r="F256" s="2">
        <v>70</v>
      </c>
      <c r="G256" s="2">
        <v>0</v>
      </c>
      <c r="H256" s="2">
        <v>505214</v>
      </c>
      <c r="I256" s="2" t="s">
        <v>71</v>
      </c>
      <c r="J256" s="69">
        <v>33662.639999999999</v>
      </c>
      <c r="K256" s="2" t="s">
        <v>1192</v>
      </c>
      <c r="L256" s="2">
        <v>122092424</v>
      </c>
      <c r="Q256" s="2">
        <v>11900</v>
      </c>
      <c r="R256" s="2">
        <v>11900</v>
      </c>
      <c r="S256" s="2" t="s">
        <v>950</v>
      </c>
      <c r="T256" s="2">
        <v>1196</v>
      </c>
      <c r="U256" s="2" t="s">
        <v>316</v>
      </c>
      <c r="V256" s="2" t="s">
        <v>317</v>
      </c>
      <c r="W256" s="2">
        <v>1000</v>
      </c>
    </row>
    <row r="257" spans="1:23">
      <c r="A257" s="2" t="s">
        <v>1407</v>
      </c>
      <c r="B257" s="2">
        <v>2012</v>
      </c>
      <c r="C257" s="2">
        <v>12</v>
      </c>
      <c r="D257" s="2">
        <v>135268233</v>
      </c>
      <c r="E257" s="2">
        <v>5556300</v>
      </c>
      <c r="F257" s="2">
        <v>70</v>
      </c>
      <c r="G257" s="2">
        <v>0</v>
      </c>
      <c r="H257" s="2">
        <v>505214</v>
      </c>
      <c r="I257" s="2" t="s">
        <v>71</v>
      </c>
      <c r="J257" s="69">
        <v>123599.19</v>
      </c>
      <c r="K257" s="2" t="s">
        <v>1192</v>
      </c>
      <c r="L257" s="2">
        <v>122092425</v>
      </c>
      <c r="Q257" s="2">
        <v>11900</v>
      </c>
      <c r="R257" s="2">
        <v>11900</v>
      </c>
      <c r="S257" s="2" t="s">
        <v>950</v>
      </c>
      <c r="T257" s="2">
        <v>1196</v>
      </c>
      <c r="U257" s="2" t="s">
        <v>316</v>
      </c>
      <c r="V257" s="2" t="s">
        <v>317</v>
      </c>
      <c r="W257" s="2">
        <v>1000</v>
      </c>
    </row>
    <row r="258" spans="1:23">
      <c r="A258" s="2" t="s">
        <v>1407</v>
      </c>
      <c r="B258" s="2">
        <v>2012</v>
      </c>
      <c r="C258" s="2">
        <v>12</v>
      </c>
      <c r="D258" s="2">
        <v>135268234</v>
      </c>
      <c r="E258" s="2">
        <v>5556300</v>
      </c>
      <c r="F258" s="2">
        <v>70</v>
      </c>
      <c r="G258" s="2">
        <v>0</v>
      </c>
      <c r="H258" s="2">
        <v>505214</v>
      </c>
      <c r="I258" s="2" t="s">
        <v>71</v>
      </c>
      <c r="J258" s="69">
        <v>133402.38</v>
      </c>
      <c r="K258" s="2" t="s">
        <v>1192</v>
      </c>
      <c r="L258" s="2">
        <v>122092426</v>
      </c>
      <c r="Q258" s="2">
        <v>11900</v>
      </c>
      <c r="R258" s="2">
        <v>11900</v>
      </c>
      <c r="S258" s="2" t="s">
        <v>950</v>
      </c>
      <c r="T258" s="2">
        <v>1196</v>
      </c>
      <c r="U258" s="2" t="s">
        <v>316</v>
      </c>
      <c r="V258" s="2" t="s">
        <v>317</v>
      </c>
      <c r="W258" s="2">
        <v>1000</v>
      </c>
    </row>
    <row r="259" spans="1:23">
      <c r="A259" s="2" t="s">
        <v>1407</v>
      </c>
      <c r="B259" s="2">
        <v>2012</v>
      </c>
      <c r="C259" s="2">
        <v>12</v>
      </c>
      <c r="D259" s="2">
        <v>135268235</v>
      </c>
      <c r="E259" s="2">
        <v>5556300</v>
      </c>
      <c r="F259" s="2">
        <v>70</v>
      </c>
      <c r="G259" s="2">
        <v>0</v>
      </c>
      <c r="H259" s="2">
        <v>505214</v>
      </c>
      <c r="I259" s="2" t="s">
        <v>71</v>
      </c>
      <c r="J259" s="69">
        <v>33596.480000000003</v>
      </c>
      <c r="K259" s="2" t="s">
        <v>1192</v>
      </c>
      <c r="L259" s="2">
        <v>122092427</v>
      </c>
      <c r="Q259" s="2">
        <v>11900</v>
      </c>
      <c r="R259" s="2">
        <v>11900</v>
      </c>
      <c r="S259" s="2" t="s">
        <v>950</v>
      </c>
      <c r="T259" s="2">
        <v>1196</v>
      </c>
      <c r="U259" s="2" t="s">
        <v>316</v>
      </c>
      <c r="V259" s="2" t="s">
        <v>317</v>
      </c>
      <c r="W259" s="2">
        <v>1000</v>
      </c>
    </row>
    <row r="260" spans="1:23">
      <c r="A260" s="2" t="s">
        <v>1407</v>
      </c>
      <c r="B260" s="2">
        <v>2012</v>
      </c>
      <c r="C260" s="2">
        <v>12</v>
      </c>
      <c r="D260" s="2">
        <v>135268236</v>
      </c>
      <c r="E260" s="2">
        <v>5556300</v>
      </c>
      <c r="F260" s="2">
        <v>70</v>
      </c>
      <c r="G260" s="2">
        <v>0</v>
      </c>
      <c r="H260" s="2">
        <v>505214</v>
      </c>
      <c r="I260" s="2" t="s">
        <v>71</v>
      </c>
      <c r="J260" s="69">
        <v>18014.599999999999</v>
      </c>
      <c r="K260" s="2" t="s">
        <v>1192</v>
      </c>
      <c r="L260" s="2">
        <v>122092428</v>
      </c>
      <c r="Q260" s="2">
        <v>11900</v>
      </c>
      <c r="R260" s="2">
        <v>11900</v>
      </c>
      <c r="S260" s="2" t="s">
        <v>950</v>
      </c>
      <c r="T260" s="2">
        <v>1196</v>
      </c>
      <c r="U260" s="2" t="s">
        <v>316</v>
      </c>
      <c r="V260" s="2" t="s">
        <v>317</v>
      </c>
      <c r="W260" s="2">
        <v>1000</v>
      </c>
    </row>
    <row r="261" spans="1:23">
      <c r="A261" s="2" t="s">
        <v>1407</v>
      </c>
      <c r="B261" s="2">
        <v>2012</v>
      </c>
      <c r="C261" s="2">
        <v>12</v>
      </c>
      <c r="D261" s="2">
        <v>135268237</v>
      </c>
      <c r="E261" s="2">
        <v>5556300</v>
      </c>
      <c r="F261" s="2">
        <v>70</v>
      </c>
      <c r="G261" s="2">
        <v>0</v>
      </c>
      <c r="H261" s="2">
        <v>505214</v>
      </c>
      <c r="I261" s="2" t="s">
        <v>71</v>
      </c>
      <c r="J261" s="69">
        <v>13249.42</v>
      </c>
      <c r="K261" s="2" t="s">
        <v>1192</v>
      </c>
      <c r="L261" s="2">
        <v>122092429</v>
      </c>
      <c r="Q261" s="2">
        <v>11900</v>
      </c>
      <c r="R261" s="2">
        <v>11900</v>
      </c>
      <c r="S261" s="2" t="s">
        <v>950</v>
      </c>
      <c r="T261" s="2">
        <v>1196</v>
      </c>
      <c r="U261" s="2" t="s">
        <v>316</v>
      </c>
      <c r="V261" s="2" t="s">
        <v>317</v>
      </c>
      <c r="W261" s="2">
        <v>1000</v>
      </c>
    </row>
    <row r="262" spans="1:23">
      <c r="A262" s="2" t="s">
        <v>1407</v>
      </c>
      <c r="B262" s="2">
        <v>2012</v>
      </c>
      <c r="C262" s="2">
        <v>12</v>
      </c>
      <c r="D262" s="2">
        <v>135268238</v>
      </c>
      <c r="E262" s="2">
        <v>5556300</v>
      </c>
      <c r="F262" s="2">
        <v>70</v>
      </c>
      <c r="G262" s="2">
        <v>0</v>
      </c>
      <c r="H262" s="2">
        <v>505214</v>
      </c>
      <c r="I262" s="2" t="s">
        <v>71</v>
      </c>
      <c r="J262" s="69">
        <v>104341.98</v>
      </c>
      <c r="K262" s="2" t="s">
        <v>1192</v>
      </c>
      <c r="L262" s="2">
        <v>122092430</v>
      </c>
      <c r="Q262" s="2">
        <v>11900</v>
      </c>
      <c r="R262" s="2">
        <v>11900</v>
      </c>
      <c r="S262" s="2" t="s">
        <v>950</v>
      </c>
      <c r="T262" s="2">
        <v>1196</v>
      </c>
      <c r="U262" s="2" t="s">
        <v>316</v>
      </c>
      <c r="V262" s="2" t="s">
        <v>317</v>
      </c>
      <c r="W262" s="2">
        <v>1000</v>
      </c>
    </row>
    <row r="263" spans="1:23">
      <c r="A263" s="2" t="s">
        <v>1407</v>
      </c>
      <c r="B263" s="2">
        <v>2012</v>
      </c>
      <c r="C263" s="2">
        <v>12</v>
      </c>
      <c r="D263" s="2">
        <v>135268239</v>
      </c>
      <c r="E263" s="2">
        <v>5556300</v>
      </c>
      <c r="F263" s="2">
        <v>70</v>
      </c>
      <c r="G263" s="2">
        <v>0</v>
      </c>
      <c r="H263" s="2">
        <v>505214</v>
      </c>
      <c r="I263" s="2" t="s">
        <v>71</v>
      </c>
      <c r="J263" s="69">
        <v>252547.6</v>
      </c>
      <c r="K263" s="2" t="s">
        <v>1192</v>
      </c>
      <c r="L263" s="2">
        <v>122092431</v>
      </c>
      <c r="Q263" s="2">
        <v>11900</v>
      </c>
      <c r="R263" s="2">
        <v>11900</v>
      </c>
      <c r="S263" s="2" t="s">
        <v>950</v>
      </c>
      <c r="T263" s="2">
        <v>1196</v>
      </c>
      <c r="U263" s="2" t="s">
        <v>316</v>
      </c>
      <c r="V263" s="2" t="s">
        <v>317</v>
      </c>
      <c r="W263" s="2">
        <v>1000</v>
      </c>
    </row>
    <row r="264" spans="1:23">
      <c r="A264" s="2" t="s">
        <v>1407</v>
      </c>
      <c r="B264" s="2">
        <v>2012</v>
      </c>
      <c r="C264" s="2">
        <v>12</v>
      </c>
      <c r="D264" s="2">
        <v>135268240</v>
      </c>
      <c r="E264" s="2">
        <v>5556300</v>
      </c>
      <c r="F264" s="2">
        <v>70</v>
      </c>
      <c r="G264" s="2">
        <v>0</v>
      </c>
      <c r="H264" s="2">
        <v>505214</v>
      </c>
      <c r="I264" s="2" t="s">
        <v>71</v>
      </c>
      <c r="J264" s="69">
        <v>5368.97</v>
      </c>
      <c r="K264" s="2" t="s">
        <v>1192</v>
      </c>
      <c r="L264" s="2">
        <v>122092432</v>
      </c>
      <c r="Q264" s="2">
        <v>11900</v>
      </c>
      <c r="R264" s="2">
        <v>11900</v>
      </c>
      <c r="S264" s="2" t="s">
        <v>950</v>
      </c>
      <c r="T264" s="2">
        <v>1196</v>
      </c>
      <c r="U264" s="2" t="s">
        <v>316</v>
      </c>
      <c r="V264" s="2" t="s">
        <v>317</v>
      </c>
      <c r="W264" s="2">
        <v>1000</v>
      </c>
    </row>
    <row r="265" spans="1:23">
      <c r="A265" s="2" t="s">
        <v>1407</v>
      </c>
      <c r="B265" s="2">
        <v>2012</v>
      </c>
      <c r="C265" s="2">
        <v>12</v>
      </c>
      <c r="D265" s="2">
        <v>135268241</v>
      </c>
      <c r="E265" s="2">
        <v>5556300</v>
      </c>
      <c r="F265" s="2">
        <v>70</v>
      </c>
      <c r="G265" s="2">
        <v>0</v>
      </c>
      <c r="H265" s="2">
        <v>505214</v>
      </c>
      <c r="I265" s="2" t="s">
        <v>71</v>
      </c>
      <c r="J265" s="69">
        <v>6755.9</v>
      </c>
      <c r="K265" s="2" t="s">
        <v>1192</v>
      </c>
      <c r="L265" s="2">
        <v>122092433</v>
      </c>
      <c r="Q265" s="2">
        <v>11900</v>
      </c>
      <c r="R265" s="2">
        <v>11900</v>
      </c>
      <c r="S265" s="2" t="s">
        <v>950</v>
      </c>
      <c r="T265" s="2">
        <v>1196</v>
      </c>
      <c r="U265" s="2" t="s">
        <v>316</v>
      </c>
      <c r="V265" s="2" t="s">
        <v>317</v>
      </c>
      <c r="W265" s="2">
        <v>1000</v>
      </c>
    </row>
    <row r="266" spans="1:23">
      <c r="A266" s="2" t="s">
        <v>1407</v>
      </c>
      <c r="B266" s="2">
        <v>2012</v>
      </c>
      <c r="C266" s="2">
        <v>12</v>
      </c>
      <c r="D266" s="2">
        <v>135268242</v>
      </c>
      <c r="E266" s="2">
        <v>5556300</v>
      </c>
      <c r="F266" s="2">
        <v>70</v>
      </c>
      <c r="G266" s="2">
        <v>0</v>
      </c>
      <c r="H266" s="2">
        <v>505214</v>
      </c>
      <c r="I266" s="2" t="s">
        <v>71</v>
      </c>
      <c r="J266" s="69">
        <v>119272.95</v>
      </c>
      <c r="K266" s="2" t="s">
        <v>1192</v>
      </c>
      <c r="L266" s="2">
        <v>122092434</v>
      </c>
      <c r="Q266" s="2">
        <v>11900</v>
      </c>
      <c r="R266" s="2">
        <v>11900</v>
      </c>
      <c r="S266" s="2" t="s">
        <v>950</v>
      </c>
      <c r="T266" s="2">
        <v>1196</v>
      </c>
      <c r="U266" s="2" t="s">
        <v>316</v>
      </c>
      <c r="V266" s="2" t="s">
        <v>317</v>
      </c>
      <c r="W266" s="2">
        <v>1000</v>
      </c>
    </row>
    <row r="267" spans="1:23">
      <c r="A267" s="2" t="s">
        <v>1407</v>
      </c>
      <c r="B267" s="2">
        <v>2012</v>
      </c>
      <c r="C267" s="2">
        <v>12</v>
      </c>
      <c r="D267" s="2">
        <v>135268243</v>
      </c>
      <c r="E267" s="2">
        <v>5556300</v>
      </c>
      <c r="F267" s="2">
        <v>70</v>
      </c>
      <c r="G267" s="2">
        <v>0</v>
      </c>
      <c r="H267" s="2">
        <v>505214</v>
      </c>
      <c r="I267" s="2" t="s">
        <v>71</v>
      </c>
      <c r="J267" s="69">
        <v>87993.4</v>
      </c>
      <c r="K267" s="2" t="s">
        <v>1192</v>
      </c>
      <c r="L267" s="2">
        <v>122092435</v>
      </c>
      <c r="Q267" s="2">
        <v>11900</v>
      </c>
      <c r="R267" s="2">
        <v>11900</v>
      </c>
      <c r="S267" s="2" t="s">
        <v>950</v>
      </c>
      <c r="T267" s="2">
        <v>1196</v>
      </c>
      <c r="U267" s="2" t="s">
        <v>316</v>
      </c>
      <c r="V267" s="2" t="s">
        <v>317</v>
      </c>
      <c r="W267" s="2">
        <v>1000</v>
      </c>
    </row>
    <row r="268" spans="1:23">
      <c r="A268" s="2" t="s">
        <v>1407</v>
      </c>
      <c r="B268" s="2">
        <v>2012</v>
      </c>
      <c r="C268" s="2">
        <v>12</v>
      </c>
      <c r="D268" s="2">
        <v>135268244</v>
      </c>
      <c r="E268" s="2">
        <v>5556300</v>
      </c>
      <c r="F268" s="2">
        <v>70</v>
      </c>
      <c r="G268" s="2">
        <v>0</v>
      </c>
      <c r="H268" s="2">
        <v>505214</v>
      </c>
      <c r="I268" s="2" t="s">
        <v>71</v>
      </c>
      <c r="J268" s="69">
        <v>222.38</v>
      </c>
      <c r="K268" s="2" t="s">
        <v>1192</v>
      </c>
      <c r="L268" s="2">
        <v>122092436</v>
      </c>
      <c r="Q268" s="2">
        <v>11900</v>
      </c>
      <c r="R268" s="2">
        <v>11900</v>
      </c>
      <c r="S268" s="2" t="s">
        <v>950</v>
      </c>
      <c r="T268" s="2">
        <v>1196</v>
      </c>
      <c r="U268" s="2" t="s">
        <v>316</v>
      </c>
      <c r="V268" s="2" t="s">
        <v>317</v>
      </c>
      <c r="W268" s="2">
        <v>1000</v>
      </c>
    </row>
    <row r="269" spans="1:23">
      <c r="A269" s="2" t="s">
        <v>1407</v>
      </c>
      <c r="B269" s="2">
        <v>2012</v>
      </c>
      <c r="C269" s="2">
        <v>12</v>
      </c>
      <c r="D269" s="2">
        <v>135268245</v>
      </c>
      <c r="E269" s="2">
        <v>5556300</v>
      </c>
      <c r="F269" s="2">
        <v>70</v>
      </c>
      <c r="G269" s="2">
        <v>0</v>
      </c>
      <c r="H269" s="2">
        <v>505214</v>
      </c>
      <c r="I269" s="2" t="s">
        <v>71</v>
      </c>
      <c r="J269" s="69">
        <v>381</v>
      </c>
      <c r="K269" s="2" t="s">
        <v>1192</v>
      </c>
      <c r="L269" s="2">
        <v>122092437</v>
      </c>
      <c r="Q269" s="2">
        <v>11900</v>
      </c>
      <c r="R269" s="2">
        <v>11900</v>
      </c>
      <c r="S269" s="2" t="s">
        <v>950</v>
      </c>
      <c r="T269" s="2">
        <v>1196</v>
      </c>
      <c r="U269" s="2" t="s">
        <v>316</v>
      </c>
      <c r="V269" s="2" t="s">
        <v>317</v>
      </c>
      <c r="W269" s="2">
        <v>1000</v>
      </c>
    </row>
    <row r="270" spans="1:23">
      <c r="A270" s="2" t="s">
        <v>1407</v>
      </c>
      <c r="B270" s="2">
        <v>2012</v>
      </c>
      <c r="C270" s="2">
        <v>12</v>
      </c>
      <c r="D270" s="2">
        <v>135268246</v>
      </c>
      <c r="E270" s="2">
        <v>5556300</v>
      </c>
      <c r="F270" s="2">
        <v>70</v>
      </c>
      <c r="G270" s="2">
        <v>0</v>
      </c>
      <c r="H270" s="2">
        <v>505214</v>
      </c>
      <c r="I270" s="2" t="s">
        <v>71</v>
      </c>
      <c r="J270" s="69">
        <v>2033.43</v>
      </c>
      <c r="K270" s="2" t="s">
        <v>1192</v>
      </c>
      <c r="L270" s="2">
        <v>122092438</v>
      </c>
      <c r="Q270" s="2">
        <v>11900</v>
      </c>
      <c r="R270" s="2">
        <v>11900</v>
      </c>
      <c r="S270" s="2" t="s">
        <v>950</v>
      </c>
      <c r="T270" s="2">
        <v>1196</v>
      </c>
      <c r="U270" s="2" t="s">
        <v>316</v>
      </c>
      <c r="V270" s="2" t="s">
        <v>317</v>
      </c>
      <c r="W270" s="2">
        <v>1000</v>
      </c>
    </row>
    <row r="271" spans="1:23">
      <c r="A271" s="2" t="s">
        <v>1407</v>
      </c>
      <c r="B271" s="2">
        <v>2012</v>
      </c>
      <c r="C271" s="2">
        <v>12</v>
      </c>
      <c r="D271" s="2">
        <v>135268247</v>
      </c>
      <c r="E271" s="2">
        <v>5556300</v>
      </c>
      <c r="F271" s="2">
        <v>70</v>
      </c>
      <c r="G271" s="2">
        <v>0</v>
      </c>
      <c r="H271" s="2">
        <v>505214</v>
      </c>
      <c r="I271" s="2" t="s">
        <v>71</v>
      </c>
      <c r="J271" s="69">
        <v>3100.77</v>
      </c>
      <c r="K271" s="2" t="s">
        <v>1192</v>
      </c>
      <c r="L271" s="2">
        <v>122092439</v>
      </c>
      <c r="Q271" s="2">
        <v>11900</v>
      </c>
      <c r="R271" s="2">
        <v>11900</v>
      </c>
      <c r="S271" s="2" t="s">
        <v>950</v>
      </c>
      <c r="T271" s="2">
        <v>1196</v>
      </c>
      <c r="U271" s="2" t="s">
        <v>316</v>
      </c>
      <c r="V271" s="2" t="s">
        <v>317</v>
      </c>
      <c r="W271" s="2">
        <v>1000</v>
      </c>
    </row>
    <row r="272" spans="1:23">
      <c r="A272" s="2" t="s">
        <v>1407</v>
      </c>
      <c r="B272" s="2">
        <v>2012</v>
      </c>
      <c r="C272" s="2">
        <v>12</v>
      </c>
      <c r="D272" s="2">
        <v>135268248</v>
      </c>
      <c r="E272" s="2">
        <v>5556300</v>
      </c>
      <c r="F272" s="2">
        <v>70</v>
      </c>
      <c r="G272" s="2">
        <v>0</v>
      </c>
      <c r="H272" s="2">
        <v>505214</v>
      </c>
      <c r="I272" s="2" t="s">
        <v>71</v>
      </c>
      <c r="J272" s="69">
        <v>1581.08</v>
      </c>
      <c r="K272" s="2" t="s">
        <v>969</v>
      </c>
      <c r="L272" s="2">
        <v>122092440</v>
      </c>
      <c r="Q272" s="2">
        <v>11900</v>
      </c>
      <c r="R272" s="2">
        <v>11900</v>
      </c>
      <c r="S272" s="2" t="s">
        <v>950</v>
      </c>
      <c r="T272" s="2">
        <v>1196</v>
      </c>
      <c r="U272" s="2" t="s">
        <v>316</v>
      </c>
      <c r="V272" s="2" t="s">
        <v>317</v>
      </c>
      <c r="W272" s="2">
        <v>1000</v>
      </c>
    </row>
    <row r="273" spans="1:23">
      <c r="A273" s="2" t="s">
        <v>1407</v>
      </c>
      <c r="B273" s="2">
        <v>2012</v>
      </c>
      <c r="C273" s="2">
        <v>12</v>
      </c>
      <c r="D273" s="2">
        <v>135268249</v>
      </c>
      <c r="E273" s="2">
        <v>5556300</v>
      </c>
      <c r="F273" s="2">
        <v>70</v>
      </c>
      <c r="G273" s="2">
        <v>0</v>
      </c>
      <c r="H273" s="2">
        <v>505214</v>
      </c>
      <c r="I273" s="2" t="s">
        <v>71</v>
      </c>
      <c r="J273" s="69">
        <v>2567.25</v>
      </c>
      <c r="K273" s="2" t="s">
        <v>1192</v>
      </c>
      <c r="L273" s="2">
        <v>122092441</v>
      </c>
      <c r="Q273" s="2">
        <v>11900</v>
      </c>
      <c r="R273" s="2">
        <v>11900</v>
      </c>
      <c r="S273" s="2" t="s">
        <v>950</v>
      </c>
      <c r="T273" s="2">
        <v>1196</v>
      </c>
      <c r="U273" s="2" t="s">
        <v>316</v>
      </c>
      <c r="V273" s="2" t="s">
        <v>317</v>
      </c>
      <c r="W273" s="2">
        <v>1000</v>
      </c>
    </row>
    <row r="274" spans="1:23">
      <c r="A274" s="2" t="s">
        <v>1407</v>
      </c>
      <c r="B274" s="2">
        <v>2012</v>
      </c>
      <c r="C274" s="2">
        <v>12</v>
      </c>
      <c r="D274" s="2">
        <v>135268250</v>
      </c>
      <c r="E274" s="2">
        <v>5556300</v>
      </c>
      <c r="F274" s="2">
        <v>70</v>
      </c>
      <c r="G274" s="2">
        <v>0</v>
      </c>
      <c r="H274" s="2">
        <v>505214</v>
      </c>
      <c r="I274" s="2" t="s">
        <v>71</v>
      </c>
      <c r="J274" s="69">
        <v>1807.13</v>
      </c>
      <c r="K274" s="2" t="s">
        <v>1192</v>
      </c>
      <c r="L274" s="2">
        <v>122092442</v>
      </c>
      <c r="Q274" s="2">
        <v>11900</v>
      </c>
      <c r="R274" s="2">
        <v>11900</v>
      </c>
      <c r="S274" s="2" t="s">
        <v>950</v>
      </c>
      <c r="T274" s="2">
        <v>1196</v>
      </c>
      <c r="U274" s="2" t="s">
        <v>316</v>
      </c>
      <c r="V274" s="2" t="s">
        <v>317</v>
      </c>
      <c r="W274" s="2">
        <v>1000</v>
      </c>
    </row>
    <row r="275" spans="1:23">
      <c r="A275" s="2" t="s">
        <v>1407</v>
      </c>
      <c r="B275" s="2">
        <v>2012</v>
      </c>
      <c r="C275" s="2">
        <v>12</v>
      </c>
      <c r="D275" s="2">
        <v>135268251</v>
      </c>
      <c r="E275" s="2">
        <v>5556300</v>
      </c>
      <c r="F275" s="2">
        <v>70</v>
      </c>
      <c r="G275" s="2">
        <v>0</v>
      </c>
      <c r="H275" s="2">
        <v>505214</v>
      </c>
      <c r="I275" s="2" t="s">
        <v>71</v>
      </c>
      <c r="J275" s="69">
        <v>11118.68</v>
      </c>
      <c r="K275" s="2" t="s">
        <v>1192</v>
      </c>
      <c r="L275" s="2">
        <v>122092443</v>
      </c>
      <c r="Q275" s="2">
        <v>11900</v>
      </c>
      <c r="R275" s="2">
        <v>11900</v>
      </c>
      <c r="S275" s="2" t="s">
        <v>950</v>
      </c>
      <c r="T275" s="2">
        <v>1196</v>
      </c>
      <c r="U275" s="2" t="s">
        <v>316</v>
      </c>
      <c r="V275" s="2" t="s">
        <v>317</v>
      </c>
      <c r="W275" s="2">
        <v>1000</v>
      </c>
    </row>
    <row r="276" spans="1:23">
      <c r="A276" s="2" t="s">
        <v>1407</v>
      </c>
      <c r="B276" s="2">
        <v>2012</v>
      </c>
      <c r="C276" s="2">
        <v>12</v>
      </c>
      <c r="D276" s="2">
        <v>135268252</v>
      </c>
      <c r="E276" s="2">
        <v>5556300</v>
      </c>
      <c r="F276" s="2">
        <v>70</v>
      </c>
      <c r="G276" s="2">
        <v>0</v>
      </c>
      <c r="H276" s="2">
        <v>505214</v>
      </c>
      <c r="I276" s="2" t="s">
        <v>71</v>
      </c>
      <c r="J276" s="69">
        <v>76245.070000000007</v>
      </c>
      <c r="K276" s="2" t="s">
        <v>1192</v>
      </c>
      <c r="L276" s="2">
        <v>122092444</v>
      </c>
      <c r="Q276" s="2">
        <v>11900</v>
      </c>
      <c r="R276" s="2">
        <v>11900</v>
      </c>
      <c r="S276" s="2" t="s">
        <v>950</v>
      </c>
      <c r="T276" s="2">
        <v>1196</v>
      </c>
      <c r="U276" s="2" t="s">
        <v>316</v>
      </c>
      <c r="V276" s="2" t="s">
        <v>317</v>
      </c>
      <c r="W276" s="2">
        <v>1000</v>
      </c>
    </row>
    <row r="277" spans="1:23">
      <c r="A277" s="2" t="s">
        <v>1407</v>
      </c>
      <c r="B277" s="2">
        <v>2012</v>
      </c>
      <c r="C277" s="2">
        <v>12</v>
      </c>
      <c r="D277" s="2">
        <v>135268253</v>
      </c>
      <c r="E277" s="2">
        <v>5556300</v>
      </c>
      <c r="F277" s="2">
        <v>70</v>
      </c>
      <c r="G277" s="2">
        <v>0</v>
      </c>
      <c r="H277" s="2">
        <v>505214</v>
      </c>
      <c r="I277" s="2" t="s">
        <v>71</v>
      </c>
      <c r="J277" s="69">
        <v>154708.73000000001</v>
      </c>
      <c r="K277" s="2" t="s">
        <v>1192</v>
      </c>
      <c r="L277" s="2">
        <v>122092445</v>
      </c>
      <c r="Q277" s="2">
        <v>11900</v>
      </c>
      <c r="R277" s="2">
        <v>11900</v>
      </c>
      <c r="S277" s="2" t="s">
        <v>950</v>
      </c>
      <c r="T277" s="2">
        <v>1196</v>
      </c>
      <c r="U277" s="2" t="s">
        <v>316</v>
      </c>
      <c r="V277" s="2" t="s">
        <v>317</v>
      </c>
      <c r="W277" s="2">
        <v>1000</v>
      </c>
    </row>
    <row r="278" spans="1:23">
      <c r="A278" s="2" t="s">
        <v>1407</v>
      </c>
      <c r="B278" s="2">
        <v>2012</v>
      </c>
      <c r="C278" s="2">
        <v>12</v>
      </c>
      <c r="D278" s="2">
        <v>135268254</v>
      </c>
      <c r="E278" s="2">
        <v>5556300</v>
      </c>
      <c r="F278" s="2">
        <v>70</v>
      </c>
      <c r="G278" s="2">
        <v>0</v>
      </c>
      <c r="H278" s="2">
        <v>505214</v>
      </c>
      <c r="I278" s="2" t="s">
        <v>71</v>
      </c>
      <c r="J278" s="69">
        <v>6229.43</v>
      </c>
      <c r="K278" s="2" t="s">
        <v>1192</v>
      </c>
      <c r="L278" s="2">
        <v>122092446</v>
      </c>
      <c r="Q278" s="2">
        <v>11900</v>
      </c>
      <c r="R278" s="2">
        <v>11900</v>
      </c>
      <c r="S278" s="2" t="s">
        <v>950</v>
      </c>
      <c r="T278" s="2">
        <v>1196</v>
      </c>
      <c r="U278" s="2" t="s">
        <v>316</v>
      </c>
      <c r="V278" s="2" t="s">
        <v>317</v>
      </c>
      <c r="W278" s="2">
        <v>1000</v>
      </c>
    </row>
    <row r="279" spans="1:23">
      <c r="A279" s="2" t="s">
        <v>1407</v>
      </c>
      <c r="B279" s="2">
        <v>2012</v>
      </c>
      <c r="C279" s="2">
        <v>12</v>
      </c>
      <c r="D279" s="2">
        <v>135268255</v>
      </c>
      <c r="E279" s="2">
        <v>5556300</v>
      </c>
      <c r="F279" s="2">
        <v>70</v>
      </c>
      <c r="G279" s="2">
        <v>0</v>
      </c>
      <c r="H279" s="2">
        <v>505214</v>
      </c>
      <c r="I279" s="2" t="s">
        <v>71</v>
      </c>
      <c r="J279" s="69">
        <v>7396.14</v>
      </c>
      <c r="K279" s="2" t="s">
        <v>1192</v>
      </c>
      <c r="L279" s="2">
        <v>122092447</v>
      </c>
      <c r="Q279" s="2">
        <v>11900</v>
      </c>
      <c r="R279" s="2">
        <v>11900</v>
      </c>
      <c r="S279" s="2" t="s">
        <v>950</v>
      </c>
      <c r="T279" s="2">
        <v>1196</v>
      </c>
      <c r="U279" s="2" t="s">
        <v>316</v>
      </c>
      <c r="V279" s="2" t="s">
        <v>317</v>
      </c>
      <c r="W279" s="2">
        <v>1000</v>
      </c>
    </row>
    <row r="280" spans="1:23">
      <c r="A280" s="2" t="s">
        <v>1407</v>
      </c>
      <c r="B280" s="2">
        <v>2012</v>
      </c>
      <c r="C280" s="2">
        <v>12</v>
      </c>
      <c r="D280" s="2">
        <v>135268256</v>
      </c>
      <c r="E280" s="2">
        <v>5556300</v>
      </c>
      <c r="F280" s="2">
        <v>70</v>
      </c>
      <c r="G280" s="2">
        <v>0</v>
      </c>
      <c r="H280" s="2">
        <v>505214</v>
      </c>
      <c r="I280" s="2" t="s">
        <v>71</v>
      </c>
      <c r="J280" s="69">
        <v>44047.85</v>
      </c>
      <c r="K280" s="2" t="s">
        <v>1192</v>
      </c>
      <c r="L280" s="2">
        <v>122092448</v>
      </c>
      <c r="Q280" s="2">
        <v>11900</v>
      </c>
      <c r="R280" s="2">
        <v>11900</v>
      </c>
      <c r="S280" s="2" t="s">
        <v>950</v>
      </c>
      <c r="T280" s="2">
        <v>1196</v>
      </c>
      <c r="U280" s="2" t="s">
        <v>316</v>
      </c>
      <c r="V280" s="2" t="s">
        <v>317</v>
      </c>
      <c r="W280" s="2">
        <v>1000</v>
      </c>
    </row>
    <row r="281" spans="1:23">
      <c r="A281" s="2" t="s">
        <v>1407</v>
      </c>
      <c r="B281" s="2">
        <v>2012</v>
      </c>
      <c r="C281" s="2">
        <v>12</v>
      </c>
      <c r="D281" s="2">
        <v>135268257</v>
      </c>
      <c r="E281" s="2">
        <v>5556300</v>
      </c>
      <c r="F281" s="2">
        <v>70</v>
      </c>
      <c r="G281" s="2">
        <v>0</v>
      </c>
      <c r="H281" s="2">
        <v>505214</v>
      </c>
      <c r="I281" s="2" t="s">
        <v>71</v>
      </c>
      <c r="J281" s="69">
        <v>14719.43</v>
      </c>
      <c r="K281" s="2" t="s">
        <v>1192</v>
      </c>
      <c r="L281" s="2">
        <v>122092449</v>
      </c>
      <c r="Q281" s="2">
        <v>11900</v>
      </c>
      <c r="R281" s="2">
        <v>11900</v>
      </c>
      <c r="S281" s="2" t="s">
        <v>950</v>
      </c>
      <c r="T281" s="2">
        <v>1196</v>
      </c>
      <c r="U281" s="2" t="s">
        <v>316</v>
      </c>
      <c r="V281" s="2" t="s">
        <v>317</v>
      </c>
      <c r="W281" s="2">
        <v>1000</v>
      </c>
    </row>
    <row r="282" spans="1:23">
      <c r="A282" s="2" t="s">
        <v>1407</v>
      </c>
      <c r="B282" s="2">
        <v>2012</v>
      </c>
      <c r="C282" s="2">
        <v>12</v>
      </c>
      <c r="D282" s="2">
        <v>135268258</v>
      </c>
      <c r="E282" s="2">
        <v>5556300</v>
      </c>
      <c r="F282" s="2">
        <v>70</v>
      </c>
      <c r="G282" s="2">
        <v>0</v>
      </c>
      <c r="H282" s="2">
        <v>505214</v>
      </c>
      <c r="I282" s="2" t="s">
        <v>71</v>
      </c>
      <c r="J282" s="69">
        <v>38373.449999999997</v>
      </c>
      <c r="K282" s="2" t="s">
        <v>1192</v>
      </c>
      <c r="L282" s="2">
        <v>122092450</v>
      </c>
      <c r="Q282" s="2">
        <v>11900</v>
      </c>
      <c r="R282" s="2">
        <v>11900</v>
      </c>
      <c r="S282" s="2" t="s">
        <v>950</v>
      </c>
      <c r="T282" s="2">
        <v>1196</v>
      </c>
      <c r="U282" s="2" t="s">
        <v>316</v>
      </c>
      <c r="V282" s="2" t="s">
        <v>317</v>
      </c>
      <c r="W282" s="2">
        <v>1000</v>
      </c>
    </row>
    <row r="283" spans="1:23">
      <c r="A283" s="2" t="s">
        <v>1407</v>
      </c>
      <c r="B283" s="2">
        <v>2012</v>
      </c>
      <c r="C283" s="2">
        <v>12</v>
      </c>
      <c r="D283" s="2">
        <v>135268259</v>
      </c>
      <c r="E283" s="2">
        <v>5556300</v>
      </c>
      <c r="F283" s="2">
        <v>70</v>
      </c>
      <c r="G283" s="2">
        <v>0</v>
      </c>
      <c r="H283" s="2">
        <v>505214</v>
      </c>
      <c r="I283" s="2" t="s">
        <v>71</v>
      </c>
      <c r="J283" s="69">
        <v>41808.959999999999</v>
      </c>
      <c r="K283" s="2" t="s">
        <v>1192</v>
      </c>
      <c r="L283" s="2">
        <v>122092451</v>
      </c>
      <c r="Q283" s="2">
        <v>11900</v>
      </c>
      <c r="R283" s="2">
        <v>11900</v>
      </c>
      <c r="S283" s="2" t="s">
        <v>950</v>
      </c>
      <c r="T283" s="2">
        <v>1196</v>
      </c>
      <c r="U283" s="2" t="s">
        <v>316</v>
      </c>
      <c r="V283" s="2" t="s">
        <v>317</v>
      </c>
      <c r="W283" s="2">
        <v>1000</v>
      </c>
    </row>
    <row r="284" spans="1:23">
      <c r="A284" s="2" t="s">
        <v>1407</v>
      </c>
      <c r="B284" s="2">
        <v>2012</v>
      </c>
      <c r="C284" s="2">
        <v>12</v>
      </c>
      <c r="D284" s="2">
        <v>135268260</v>
      </c>
      <c r="E284" s="2">
        <v>5556300</v>
      </c>
      <c r="F284" s="2">
        <v>70</v>
      </c>
      <c r="G284" s="2">
        <v>0</v>
      </c>
      <c r="H284" s="2">
        <v>505214</v>
      </c>
      <c r="I284" s="2" t="s">
        <v>71</v>
      </c>
      <c r="J284" s="69">
        <v>3569.37</v>
      </c>
      <c r="K284" s="2" t="s">
        <v>1192</v>
      </c>
      <c r="L284" s="2">
        <v>122092452</v>
      </c>
      <c r="Q284" s="2">
        <v>11900</v>
      </c>
      <c r="R284" s="2">
        <v>11900</v>
      </c>
      <c r="S284" s="2" t="s">
        <v>950</v>
      </c>
      <c r="T284" s="2">
        <v>1196</v>
      </c>
      <c r="U284" s="2" t="s">
        <v>316</v>
      </c>
      <c r="V284" s="2" t="s">
        <v>317</v>
      </c>
      <c r="W284" s="2">
        <v>1000</v>
      </c>
    </row>
    <row r="285" spans="1:23">
      <c r="A285" s="2" t="s">
        <v>1407</v>
      </c>
      <c r="B285" s="2">
        <v>2012</v>
      </c>
      <c r="C285" s="2">
        <v>12</v>
      </c>
      <c r="D285" s="2">
        <v>135268261</v>
      </c>
      <c r="E285" s="2">
        <v>5556300</v>
      </c>
      <c r="F285" s="2">
        <v>70</v>
      </c>
      <c r="G285" s="2">
        <v>0</v>
      </c>
      <c r="H285" s="2">
        <v>505214</v>
      </c>
      <c r="I285" s="2" t="s">
        <v>71</v>
      </c>
      <c r="J285" s="69">
        <v>7649.48</v>
      </c>
      <c r="K285" s="2" t="s">
        <v>1192</v>
      </c>
      <c r="L285" s="2">
        <v>122092453</v>
      </c>
      <c r="Q285" s="2">
        <v>11900</v>
      </c>
      <c r="R285" s="2">
        <v>11900</v>
      </c>
      <c r="S285" s="2" t="s">
        <v>950</v>
      </c>
      <c r="T285" s="2">
        <v>1196</v>
      </c>
      <c r="U285" s="2" t="s">
        <v>316</v>
      </c>
      <c r="V285" s="2" t="s">
        <v>317</v>
      </c>
      <c r="W285" s="2">
        <v>1000</v>
      </c>
    </row>
    <row r="286" spans="1:23">
      <c r="A286" s="2" t="s">
        <v>1407</v>
      </c>
      <c r="B286" s="2">
        <v>2012</v>
      </c>
      <c r="C286" s="2">
        <v>12</v>
      </c>
      <c r="D286" s="2">
        <v>135268262</v>
      </c>
      <c r="E286" s="2">
        <v>5556300</v>
      </c>
      <c r="F286" s="2">
        <v>70</v>
      </c>
      <c r="G286" s="2">
        <v>0</v>
      </c>
      <c r="H286" s="2">
        <v>505214</v>
      </c>
      <c r="I286" s="2" t="s">
        <v>71</v>
      </c>
      <c r="J286" s="69">
        <v>8668.76</v>
      </c>
      <c r="K286" s="2" t="s">
        <v>1192</v>
      </c>
      <c r="L286" s="2">
        <v>122092454</v>
      </c>
      <c r="Q286" s="2">
        <v>11900</v>
      </c>
      <c r="R286" s="2">
        <v>11900</v>
      </c>
      <c r="S286" s="2" t="s">
        <v>950</v>
      </c>
      <c r="T286" s="2">
        <v>1196</v>
      </c>
      <c r="U286" s="2" t="s">
        <v>316</v>
      </c>
      <c r="V286" s="2" t="s">
        <v>317</v>
      </c>
      <c r="W286" s="2">
        <v>1000</v>
      </c>
    </row>
    <row r="287" spans="1:23">
      <c r="A287" s="2" t="s">
        <v>1407</v>
      </c>
      <c r="B287" s="2">
        <v>2012</v>
      </c>
      <c r="C287" s="2">
        <v>12</v>
      </c>
      <c r="D287" s="2">
        <v>135268263</v>
      </c>
      <c r="E287" s="2">
        <v>5556300</v>
      </c>
      <c r="F287" s="2">
        <v>70</v>
      </c>
      <c r="G287" s="2">
        <v>0</v>
      </c>
      <c r="H287" s="2">
        <v>505214</v>
      </c>
      <c r="I287" s="2" t="s">
        <v>71</v>
      </c>
      <c r="J287" s="69">
        <v>10532.77</v>
      </c>
      <c r="K287" s="2" t="s">
        <v>1192</v>
      </c>
      <c r="L287" s="2">
        <v>122092455</v>
      </c>
      <c r="Q287" s="2">
        <v>11900</v>
      </c>
      <c r="R287" s="2">
        <v>11900</v>
      </c>
      <c r="S287" s="2" t="s">
        <v>950</v>
      </c>
      <c r="T287" s="2">
        <v>1196</v>
      </c>
      <c r="U287" s="2" t="s">
        <v>316</v>
      </c>
      <c r="V287" s="2" t="s">
        <v>317</v>
      </c>
      <c r="W287" s="2">
        <v>1000</v>
      </c>
    </row>
    <row r="288" spans="1:23">
      <c r="A288" s="2" t="s">
        <v>1407</v>
      </c>
      <c r="B288" s="2">
        <v>2012</v>
      </c>
      <c r="C288" s="2">
        <v>12</v>
      </c>
      <c r="D288" s="2">
        <v>135268264</v>
      </c>
      <c r="E288" s="2">
        <v>5556300</v>
      </c>
      <c r="F288" s="2">
        <v>70</v>
      </c>
      <c r="G288" s="2">
        <v>0</v>
      </c>
      <c r="H288" s="2">
        <v>505214</v>
      </c>
      <c r="I288" s="2" t="s">
        <v>71</v>
      </c>
      <c r="J288" s="69">
        <v>21444.09</v>
      </c>
      <c r="K288" s="2" t="s">
        <v>1192</v>
      </c>
      <c r="L288" s="2">
        <v>122092456</v>
      </c>
      <c r="Q288" s="2">
        <v>11900</v>
      </c>
      <c r="R288" s="2">
        <v>11900</v>
      </c>
      <c r="S288" s="2" t="s">
        <v>950</v>
      </c>
      <c r="T288" s="2">
        <v>1196</v>
      </c>
      <c r="U288" s="2" t="s">
        <v>316</v>
      </c>
      <c r="V288" s="2" t="s">
        <v>317</v>
      </c>
      <c r="W288" s="2">
        <v>1000</v>
      </c>
    </row>
    <row r="289" spans="1:23">
      <c r="A289" s="2" t="s">
        <v>1407</v>
      </c>
      <c r="B289" s="2">
        <v>2012</v>
      </c>
      <c r="C289" s="2">
        <v>12</v>
      </c>
      <c r="D289" s="2">
        <v>135268265</v>
      </c>
      <c r="E289" s="2">
        <v>5556300</v>
      </c>
      <c r="F289" s="2">
        <v>70</v>
      </c>
      <c r="G289" s="2">
        <v>0</v>
      </c>
      <c r="H289" s="2">
        <v>505214</v>
      </c>
      <c r="I289" s="2" t="s">
        <v>71</v>
      </c>
      <c r="J289" s="69">
        <v>1554787.41</v>
      </c>
      <c r="K289" s="2" t="s">
        <v>1192</v>
      </c>
      <c r="L289" s="2">
        <v>122092457</v>
      </c>
      <c r="Q289" s="2">
        <v>11900</v>
      </c>
      <c r="R289" s="2">
        <v>11900</v>
      </c>
      <c r="S289" s="2" t="s">
        <v>950</v>
      </c>
      <c r="T289" s="2">
        <v>1196</v>
      </c>
      <c r="U289" s="2" t="s">
        <v>316</v>
      </c>
      <c r="V289" s="2" t="s">
        <v>317</v>
      </c>
      <c r="W289" s="2">
        <v>1000</v>
      </c>
    </row>
    <row r="290" spans="1:23">
      <c r="A290" s="2" t="s">
        <v>1407</v>
      </c>
      <c r="B290" s="2">
        <v>2012</v>
      </c>
      <c r="C290" s="2">
        <v>12</v>
      </c>
      <c r="D290" s="2">
        <v>135268267</v>
      </c>
      <c r="E290" s="2">
        <v>5556300</v>
      </c>
      <c r="F290" s="2">
        <v>70</v>
      </c>
      <c r="G290" s="2">
        <v>0</v>
      </c>
      <c r="H290" s="2">
        <v>505214</v>
      </c>
      <c r="I290" s="2" t="s">
        <v>71</v>
      </c>
      <c r="J290" s="69">
        <v>1383569.11</v>
      </c>
      <c r="K290" s="2" t="s">
        <v>1192</v>
      </c>
      <c r="L290" s="2">
        <v>122092459</v>
      </c>
      <c r="Q290" s="2">
        <v>11900</v>
      </c>
      <c r="R290" s="2">
        <v>11900</v>
      </c>
      <c r="S290" s="2" t="s">
        <v>950</v>
      </c>
      <c r="T290" s="2">
        <v>1196</v>
      </c>
      <c r="U290" s="2" t="s">
        <v>316</v>
      </c>
      <c r="V290" s="2" t="s">
        <v>317</v>
      </c>
      <c r="W290" s="2">
        <v>1000</v>
      </c>
    </row>
    <row r="291" spans="1:23">
      <c r="A291" s="2" t="s">
        <v>1407</v>
      </c>
      <c r="B291" s="2">
        <v>2012</v>
      </c>
      <c r="C291" s="2">
        <v>12</v>
      </c>
      <c r="D291" s="2">
        <v>135268268</v>
      </c>
      <c r="E291" s="2">
        <v>5556300</v>
      </c>
      <c r="F291" s="2">
        <v>70</v>
      </c>
      <c r="G291" s="2">
        <v>0</v>
      </c>
      <c r="H291" s="2">
        <v>505214</v>
      </c>
      <c r="I291" s="2" t="s">
        <v>71</v>
      </c>
      <c r="J291" s="69">
        <v>102671.44</v>
      </c>
      <c r="K291" s="2" t="s">
        <v>1192</v>
      </c>
      <c r="L291" s="2">
        <v>122092460</v>
      </c>
      <c r="Q291" s="2">
        <v>11900</v>
      </c>
      <c r="R291" s="2">
        <v>11900</v>
      </c>
      <c r="S291" s="2" t="s">
        <v>950</v>
      </c>
      <c r="T291" s="2">
        <v>1196</v>
      </c>
      <c r="U291" s="2" t="s">
        <v>316</v>
      </c>
      <c r="V291" s="2" t="s">
        <v>317</v>
      </c>
      <c r="W291" s="2">
        <v>1000</v>
      </c>
    </row>
    <row r="292" spans="1:23">
      <c r="A292" s="2" t="s">
        <v>1407</v>
      </c>
      <c r="B292" s="2">
        <v>2012</v>
      </c>
      <c r="C292" s="2">
        <v>12</v>
      </c>
      <c r="D292" s="2">
        <v>135268269</v>
      </c>
      <c r="E292" s="2">
        <v>5556300</v>
      </c>
      <c r="F292" s="2">
        <v>70</v>
      </c>
      <c r="G292" s="2">
        <v>0</v>
      </c>
      <c r="H292" s="2">
        <v>505214</v>
      </c>
      <c r="I292" s="2" t="s">
        <v>71</v>
      </c>
      <c r="J292" s="69">
        <v>486623.67</v>
      </c>
      <c r="K292" s="2" t="s">
        <v>1192</v>
      </c>
      <c r="L292" s="2">
        <v>122092461</v>
      </c>
      <c r="Q292" s="2">
        <v>11900</v>
      </c>
      <c r="R292" s="2">
        <v>11900</v>
      </c>
      <c r="S292" s="2" t="s">
        <v>950</v>
      </c>
      <c r="T292" s="2">
        <v>1196</v>
      </c>
      <c r="U292" s="2" t="s">
        <v>316</v>
      </c>
      <c r="V292" s="2" t="s">
        <v>317</v>
      </c>
      <c r="W292" s="2">
        <v>1000</v>
      </c>
    </row>
    <row r="293" spans="1:23">
      <c r="A293" s="2" t="s">
        <v>1407</v>
      </c>
      <c r="B293" s="2">
        <v>2012</v>
      </c>
      <c r="C293" s="2">
        <v>12</v>
      </c>
      <c r="D293" s="2">
        <v>135268270</v>
      </c>
      <c r="E293" s="2">
        <v>5556300</v>
      </c>
      <c r="F293" s="2">
        <v>70</v>
      </c>
      <c r="G293" s="2">
        <v>0</v>
      </c>
      <c r="H293" s="2">
        <v>505214</v>
      </c>
      <c r="I293" s="2" t="s">
        <v>71</v>
      </c>
      <c r="J293" s="69">
        <v>4006.5</v>
      </c>
      <c r="K293" s="2" t="s">
        <v>970</v>
      </c>
      <c r="L293" s="2">
        <v>122092462</v>
      </c>
      <c r="Q293" s="2">
        <v>11900</v>
      </c>
      <c r="R293" s="2">
        <v>11900</v>
      </c>
      <c r="S293" s="2" t="s">
        <v>950</v>
      </c>
      <c r="T293" s="2">
        <v>1196</v>
      </c>
      <c r="U293" s="2" t="s">
        <v>316</v>
      </c>
      <c r="V293" s="2" t="s">
        <v>317</v>
      </c>
      <c r="W293" s="2">
        <v>1000</v>
      </c>
    </row>
    <row r="294" spans="1:23">
      <c r="A294" s="2" t="s">
        <v>1407</v>
      </c>
      <c r="B294" s="2">
        <v>2012</v>
      </c>
      <c r="C294" s="2">
        <v>12</v>
      </c>
      <c r="D294" s="2">
        <v>135268271</v>
      </c>
      <c r="E294" s="2">
        <v>5556300</v>
      </c>
      <c r="F294" s="2">
        <v>70</v>
      </c>
      <c r="G294" s="2">
        <v>0</v>
      </c>
      <c r="H294" s="2">
        <v>505214</v>
      </c>
      <c r="I294" s="2" t="s">
        <v>71</v>
      </c>
      <c r="J294" s="69">
        <v>5559.12</v>
      </c>
      <c r="K294" s="2" t="s">
        <v>1193</v>
      </c>
      <c r="L294" s="2">
        <v>122092463</v>
      </c>
      <c r="Q294" s="2">
        <v>11900</v>
      </c>
      <c r="R294" s="2">
        <v>11900</v>
      </c>
      <c r="S294" s="2" t="s">
        <v>950</v>
      </c>
      <c r="T294" s="2">
        <v>1196</v>
      </c>
      <c r="U294" s="2" t="s">
        <v>316</v>
      </c>
      <c r="V294" s="2" t="s">
        <v>317</v>
      </c>
      <c r="W294" s="2">
        <v>1000</v>
      </c>
    </row>
    <row r="295" spans="1:23">
      <c r="A295" s="2" t="s">
        <v>1407</v>
      </c>
      <c r="B295" s="2">
        <v>2012</v>
      </c>
      <c r="C295" s="2">
        <v>12</v>
      </c>
      <c r="D295" s="2">
        <v>135268272</v>
      </c>
      <c r="E295" s="2">
        <v>5556300</v>
      </c>
      <c r="F295" s="2">
        <v>70</v>
      </c>
      <c r="G295" s="2">
        <v>0</v>
      </c>
      <c r="H295" s="2">
        <v>505214</v>
      </c>
      <c r="I295" s="2" t="s">
        <v>71</v>
      </c>
      <c r="J295" s="69">
        <v>1</v>
      </c>
      <c r="K295" s="2" t="s">
        <v>1192</v>
      </c>
      <c r="L295" s="2">
        <v>122092464</v>
      </c>
      <c r="Q295" s="2">
        <v>11900</v>
      </c>
      <c r="R295" s="2">
        <v>11900</v>
      </c>
      <c r="S295" s="2" t="s">
        <v>950</v>
      </c>
      <c r="T295" s="2">
        <v>1196</v>
      </c>
      <c r="U295" s="2" t="s">
        <v>316</v>
      </c>
      <c r="V295" s="2" t="s">
        <v>317</v>
      </c>
      <c r="W295" s="2">
        <v>1000</v>
      </c>
    </row>
    <row r="296" spans="1:23">
      <c r="A296" s="2" t="s">
        <v>1407</v>
      </c>
      <c r="B296" s="2">
        <v>2012</v>
      </c>
      <c r="C296" s="2">
        <v>12</v>
      </c>
      <c r="D296" s="2">
        <v>135268275</v>
      </c>
      <c r="E296" s="2">
        <v>5556300</v>
      </c>
      <c r="F296" s="2">
        <v>70</v>
      </c>
      <c r="G296" s="2">
        <v>0</v>
      </c>
      <c r="H296" s="2">
        <v>505214</v>
      </c>
      <c r="I296" s="2" t="s">
        <v>71</v>
      </c>
      <c r="J296" s="69">
        <v>291750</v>
      </c>
      <c r="K296" s="2" t="s">
        <v>1192</v>
      </c>
      <c r="L296" s="2">
        <v>122092467</v>
      </c>
      <c r="Q296" s="2">
        <v>11900</v>
      </c>
      <c r="R296" s="2">
        <v>11900</v>
      </c>
      <c r="S296" s="2" t="s">
        <v>950</v>
      </c>
      <c r="T296" s="2">
        <v>1196</v>
      </c>
      <c r="U296" s="2" t="s">
        <v>316</v>
      </c>
      <c r="V296" s="2" t="s">
        <v>317</v>
      </c>
      <c r="W296" s="2">
        <v>1000</v>
      </c>
    </row>
    <row r="297" spans="1:23">
      <c r="A297" s="2" t="s">
        <v>1407</v>
      </c>
      <c r="B297" s="2">
        <v>2012</v>
      </c>
      <c r="C297" s="2">
        <v>12</v>
      </c>
      <c r="D297" s="2">
        <v>135268278</v>
      </c>
      <c r="E297" s="2">
        <v>5556300</v>
      </c>
      <c r="F297" s="2">
        <v>70</v>
      </c>
      <c r="G297" s="2">
        <v>0</v>
      </c>
      <c r="H297" s="2">
        <v>505214</v>
      </c>
      <c r="I297" s="2" t="s">
        <v>71</v>
      </c>
      <c r="J297" s="69">
        <v>123.34</v>
      </c>
      <c r="K297" s="2" t="s">
        <v>1192</v>
      </c>
      <c r="L297" s="2">
        <v>122092470</v>
      </c>
      <c r="Q297" s="2">
        <v>11900</v>
      </c>
      <c r="R297" s="2">
        <v>11900</v>
      </c>
      <c r="S297" s="2" t="s">
        <v>950</v>
      </c>
      <c r="T297" s="2">
        <v>1196</v>
      </c>
      <c r="U297" s="2" t="s">
        <v>316</v>
      </c>
      <c r="V297" s="2" t="s">
        <v>317</v>
      </c>
      <c r="W297" s="2">
        <v>1000</v>
      </c>
    </row>
    <row r="298" spans="1:23">
      <c r="A298" s="2" t="s">
        <v>1407</v>
      </c>
      <c r="B298" s="2">
        <v>2012</v>
      </c>
      <c r="C298" s="2">
        <v>12</v>
      </c>
      <c r="D298" s="2">
        <v>135268280</v>
      </c>
      <c r="E298" s="2">
        <v>5556300</v>
      </c>
      <c r="F298" s="2">
        <v>70</v>
      </c>
      <c r="G298" s="2">
        <v>0</v>
      </c>
      <c r="H298" s="2">
        <v>505214</v>
      </c>
      <c r="I298" s="2" t="s">
        <v>71</v>
      </c>
      <c r="J298" s="69">
        <v>14600</v>
      </c>
      <c r="K298" s="2" t="s">
        <v>1192</v>
      </c>
      <c r="L298" s="2">
        <v>122092472</v>
      </c>
      <c r="Q298" s="2">
        <v>11900</v>
      </c>
      <c r="R298" s="2">
        <v>11900</v>
      </c>
      <c r="S298" s="2" t="s">
        <v>950</v>
      </c>
      <c r="T298" s="2">
        <v>1196</v>
      </c>
      <c r="U298" s="2" t="s">
        <v>316</v>
      </c>
      <c r="V298" s="2" t="s">
        <v>317</v>
      </c>
      <c r="W298" s="2">
        <v>1000</v>
      </c>
    </row>
    <row r="299" spans="1:23">
      <c r="A299" s="2" t="s">
        <v>1407</v>
      </c>
      <c r="B299" s="2">
        <v>2012</v>
      </c>
      <c r="C299" s="2">
        <v>12</v>
      </c>
      <c r="D299" s="2">
        <v>135268282</v>
      </c>
      <c r="E299" s="2">
        <v>5556300</v>
      </c>
      <c r="F299" s="2">
        <v>70</v>
      </c>
      <c r="G299" s="2">
        <v>0</v>
      </c>
      <c r="H299" s="2">
        <v>505214</v>
      </c>
      <c r="I299" s="2" t="s">
        <v>71</v>
      </c>
      <c r="J299" s="69">
        <v>2181.04</v>
      </c>
      <c r="K299" s="2" t="s">
        <v>1192</v>
      </c>
      <c r="L299" s="2">
        <v>122092474</v>
      </c>
      <c r="Q299" s="2">
        <v>11900</v>
      </c>
      <c r="R299" s="2">
        <v>11900</v>
      </c>
      <c r="S299" s="2" t="s">
        <v>950</v>
      </c>
      <c r="T299" s="2">
        <v>1196</v>
      </c>
      <c r="U299" s="2" t="s">
        <v>316</v>
      </c>
      <c r="V299" s="2" t="s">
        <v>317</v>
      </c>
      <c r="W299" s="2">
        <v>1000</v>
      </c>
    </row>
    <row r="300" spans="1:23">
      <c r="A300" s="2" t="s">
        <v>1407</v>
      </c>
      <c r="B300" s="2">
        <v>2012</v>
      </c>
      <c r="C300" s="2">
        <v>12</v>
      </c>
      <c r="D300" s="2">
        <v>135268283</v>
      </c>
      <c r="E300" s="2">
        <v>5556300</v>
      </c>
      <c r="F300" s="2">
        <v>70</v>
      </c>
      <c r="G300" s="2">
        <v>0</v>
      </c>
      <c r="H300" s="2">
        <v>505214</v>
      </c>
      <c r="I300" s="2" t="s">
        <v>71</v>
      </c>
      <c r="J300" s="69">
        <v>22131.06</v>
      </c>
      <c r="K300" s="2" t="s">
        <v>1192</v>
      </c>
      <c r="L300" s="2">
        <v>122092475</v>
      </c>
      <c r="Q300" s="2">
        <v>11900</v>
      </c>
      <c r="R300" s="2">
        <v>11900</v>
      </c>
      <c r="S300" s="2" t="s">
        <v>950</v>
      </c>
      <c r="T300" s="2">
        <v>1196</v>
      </c>
      <c r="U300" s="2" t="s">
        <v>316</v>
      </c>
      <c r="V300" s="2" t="s">
        <v>317</v>
      </c>
      <c r="W300" s="2">
        <v>1000</v>
      </c>
    </row>
    <row r="301" spans="1:23">
      <c r="A301" s="2" t="s">
        <v>1407</v>
      </c>
      <c r="B301" s="2">
        <v>2012</v>
      </c>
      <c r="C301" s="2">
        <v>12</v>
      </c>
      <c r="D301" s="2">
        <v>135268284</v>
      </c>
      <c r="E301" s="2">
        <v>5556300</v>
      </c>
      <c r="F301" s="2">
        <v>70</v>
      </c>
      <c r="G301" s="2">
        <v>0</v>
      </c>
      <c r="H301" s="2">
        <v>505214</v>
      </c>
      <c r="I301" s="2" t="s">
        <v>71</v>
      </c>
      <c r="J301" s="69">
        <v>1814510</v>
      </c>
      <c r="K301" s="2" t="s">
        <v>1192</v>
      </c>
      <c r="L301" s="2">
        <v>122092476</v>
      </c>
      <c r="Q301" s="2">
        <v>11900</v>
      </c>
      <c r="R301" s="2">
        <v>11900</v>
      </c>
      <c r="S301" s="2" t="s">
        <v>950</v>
      </c>
      <c r="T301" s="2">
        <v>1196</v>
      </c>
      <c r="U301" s="2" t="s">
        <v>316</v>
      </c>
      <c r="V301" s="2" t="s">
        <v>317</v>
      </c>
      <c r="W301" s="2">
        <v>1000</v>
      </c>
    </row>
    <row r="302" spans="1:23">
      <c r="A302" s="2" t="s">
        <v>1407</v>
      </c>
      <c r="B302" s="2">
        <v>2012</v>
      </c>
      <c r="C302" s="2">
        <v>12</v>
      </c>
      <c r="D302" s="2">
        <v>135268284</v>
      </c>
      <c r="E302" s="2">
        <v>5556300</v>
      </c>
      <c r="F302" s="2">
        <v>70</v>
      </c>
      <c r="G302" s="2">
        <v>0</v>
      </c>
      <c r="H302" s="2">
        <v>505214</v>
      </c>
      <c r="I302" s="2" t="s">
        <v>71</v>
      </c>
      <c r="J302" s="69">
        <v>2157660.5</v>
      </c>
      <c r="K302" s="2" t="s">
        <v>1192</v>
      </c>
      <c r="L302" s="2">
        <v>122092476</v>
      </c>
      <c r="Q302" s="2">
        <v>11900</v>
      </c>
      <c r="R302" s="2">
        <v>11900</v>
      </c>
      <c r="S302" s="2" t="s">
        <v>950</v>
      </c>
      <c r="T302" s="2">
        <v>1196</v>
      </c>
      <c r="U302" s="2" t="s">
        <v>316</v>
      </c>
      <c r="V302" s="2" t="s">
        <v>317</v>
      </c>
      <c r="W302" s="2">
        <v>1000</v>
      </c>
    </row>
    <row r="303" spans="1:23">
      <c r="A303" s="2" t="s">
        <v>1407</v>
      </c>
      <c r="B303" s="2">
        <v>2012</v>
      </c>
      <c r="C303" s="2">
        <v>12</v>
      </c>
      <c r="D303" s="2">
        <v>135268286</v>
      </c>
      <c r="E303" s="2">
        <v>5556300</v>
      </c>
      <c r="F303" s="2">
        <v>70</v>
      </c>
      <c r="G303" s="2">
        <v>0</v>
      </c>
      <c r="H303" s="2">
        <v>505214</v>
      </c>
      <c r="I303" s="2" t="s">
        <v>71</v>
      </c>
      <c r="J303" s="69">
        <v>1180487.8700000001</v>
      </c>
      <c r="K303" s="2" t="s">
        <v>1192</v>
      </c>
      <c r="L303" s="2">
        <v>122092478</v>
      </c>
      <c r="Q303" s="2">
        <v>11900</v>
      </c>
      <c r="R303" s="2">
        <v>11900</v>
      </c>
      <c r="S303" s="2" t="s">
        <v>950</v>
      </c>
      <c r="T303" s="2">
        <v>1196</v>
      </c>
      <c r="U303" s="2" t="s">
        <v>316</v>
      </c>
      <c r="V303" s="2" t="s">
        <v>317</v>
      </c>
      <c r="W303" s="2">
        <v>1000</v>
      </c>
    </row>
    <row r="304" spans="1:23">
      <c r="A304" s="2" t="s">
        <v>1407</v>
      </c>
      <c r="B304" s="2">
        <v>2012</v>
      </c>
      <c r="C304" s="2">
        <v>12</v>
      </c>
      <c r="D304" s="2">
        <v>135268288</v>
      </c>
      <c r="E304" s="2">
        <v>5556300</v>
      </c>
      <c r="F304" s="2">
        <v>70</v>
      </c>
      <c r="G304" s="2">
        <v>0</v>
      </c>
      <c r="H304" s="2">
        <v>505214</v>
      </c>
      <c r="I304" s="2" t="s">
        <v>71</v>
      </c>
      <c r="J304" s="69">
        <v>5761.25</v>
      </c>
      <c r="K304" s="2" t="s">
        <v>970</v>
      </c>
      <c r="L304" s="2">
        <v>122092480</v>
      </c>
      <c r="Q304" s="2">
        <v>11900</v>
      </c>
      <c r="R304" s="2">
        <v>11900</v>
      </c>
      <c r="S304" s="2" t="s">
        <v>950</v>
      </c>
      <c r="T304" s="2">
        <v>1196</v>
      </c>
      <c r="U304" s="2" t="s">
        <v>316</v>
      </c>
      <c r="V304" s="2" t="s">
        <v>317</v>
      </c>
      <c r="W304" s="2">
        <v>1000</v>
      </c>
    </row>
    <row r="305" spans="1:23">
      <c r="A305" s="2" t="s">
        <v>1407</v>
      </c>
      <c r="B305" s="2">
        <v>2012</v>
      </c>
      <c r="C305" s="2">
        <v>12</v>
      </c>
      <c r="D305" s="2">
        <v>135268289</v>
      </c>
      <c r="E305" s="2">
        <v>5556300</v>
      </c>
      <c r="F305" s="2">
        <v>70</v>
      </c>
      <c r="G305" s="2">
        <v>0</v>
      </c>
      <c r="H305" s="2">
        <v>505214</v>
      </c>
      <c r="I305" s="2" t="s">
        <v>71</v>
      </c>
      <c r="J305" s="69">
        <v>316117.5</v>
      </c>
      <c r="K305" s="2" t="s">
        <v>1192</v>
      </c>
      <c r="L305" s="2">
        <v>122092481</v>
      </c>
      <c r="Q305" s="2">
        <v>11900</v>
      </c>
      <c r="R305" s="2">
        <v>11900</v>
      </c>
      <c r="S305" s="2" t="s">
        <v>950</v>
      </c>
      <c r="T305" s="2">
        <v>1196</v>
      </c>
      <c r="U305" s="2" t="s">
        <v>316</v>
      </c>
      <c r="V305" s="2" t="s">
        <v>317</v>
      </c>
      <c r="W305" s="2">
        <v>1000</v>
      </c>
    </row>
    <row r="306" spans="1:23">
      <c r="A306" s="2" t="s">
        <v>1407</v>
      </c>
      <c r="B306" s="2">
        <v>2012</v>
      </c>
      <c r="C306" s="2">
        <v>12</v>
      </c>
      <c r="D306" s="2">
        <v>135268289</v>
      </c>
      <c r="E306" s="2">
        <v>5556300</v>
      </c>
      <c r="F306" s="2">
        <v>70</v>
      </c>
      <c r="G306" s="2">
        <v>0</v>
      </c>
      <c r="H306" s="2">
        <v>505214</v>
      </c>
      <c r="I306" s="2" t="s">
        <v>71</v>
      </c>
      <c r="J306" s="69">
        <v>282077.5</v>
      </c>
      <c r="K306" s="2" t="s">
        <v>1192</v>
      </c>
      <c r="L306" s="2">
        <v>122092481</v>
      </c>
      <c r="Q306" s="2">
        <v>11900</v>
      </c>
      <c r="R306" s="2">
        <v>11900</v>
      </c>
      <c r="S306" s="2" t="s">
        <v>950</v>
      </c>
      <c r="T306" s="2">
        <v>1196</v>
      </c>
      <c r="U306" s="2" t="s">
        <v>316</v>
      </c>
      <c r="V306" s="2" t="s">
        <v>317</v>
      </c>
      <c r="W306" s="2">
        <v>1000</v>
      </c>
    </row>
    <row r="307" spans="1:23">
      <c r="A307" s="2" t="s">
        <v>1407</v>
      </c>
      <c r="B307" s="2">
        <v>2012</v>
      </c>
      <c r="C307" s="2">
        <v>12</v>
      </c>
      <c r="D307" s="2">
        <v>135268292</v>
      </c>
      <c r="E307" s="2">
        <v>5556300</v>
      </c>
      <c r="F307" s="2">
        <v>70</v>
      </c>
      <c r="G307" s="2">
        <v>0</v>
      </c>
      <c r="H307" s="2">
        <v>505214</v>
      </c>
      <c r="I307" s="2" t="s">
        <v>71</v>
      </c>
      <c r="J307" s="69">
        <v>1285449.5</v>
      </c>
      <c r="K307" s="2" t="s">
        <v>1192</v>
      </c>
      <c r="L307" s="2">
        <v>122092484</v>
      </c>
      <c r="Q307" s="2">
        <v>11900</v>
      </c>
      <c r="R307" s="2">
        <v>11900</v>
      </c>
      <c r="S307" s="2" t="s">
        <v>950</v>
      </c>
      <c r="T307" s="2">
        <v>1196</v>
      </c>
      <c r="U307" s="2" t="s">
        <v>316</v>
      </c>
      <c r="V307" s="2" t="s">
        <v>317</v>
      </c>
      <c r="W307" s="2">
        <v>1000</v>
      </c>
    </row>
    <row r="308" spans="1:23">
      <c r="A308" s="2" t="s">
        <v>1407</v>
      </c>
      <c r="B308" s="2">
        <v>2012</v>
      </c>
      <c r="C308" s="2">
        <v>12</v>
      </c>
      <c r="D308" s="2">
        <v>135268292</v>
      </c>
      <c r="E308" s="2">
        <v>5556300</v>
      </c>
      <c r="F308" s="2">
        <v>70</v>
      </c>
      <c r="G308" s="2">
        <v>0</v>
      </c>
      <c r="H308" s="2">
        <v>505214</v>
      </c>
      <c r="I308" s="2" t="s">
        <v>71</v>
      </c>
      <c r="J308" s="69">
        <v>1500</v>
      </c>
      <c r="K308" s="2" t="s">
        <v>1192</v>
      </c>
      <c r="L308" s="2">
        <v>122092484</v>
      </c>
      <c r="Q308" s="2">
        <v>11900</v>
      </c>
      <c r="R308" s="2">
        <v>11900</v>
      </c>
      <c r="S308" s="2" t="s">
        <v>950</v>
      </c>
      <c r="T308" s="2">
        <v>1196</v>
      </c>
      <c r="U308" s="2" t="s">
        <v>316</v>
      </c>
      <c r="V308" s="2" t="s">
        <v>317</v>
      </c>
      <c r="W308" s="2">
        <v>1000</v>
      </c>
    </row>
    <row r="309" spans="1:23">
      <c r="A309" s="2" t="s">
        <v>1407</v>
      </c>
      <c r="B309" s="2">
        <v>2012</v>
      </c>
      <c r="C309" s="2">
        <v>12</v>
      </c>
      <c r="D309" s="2">
        <v>135268295</v>
      </c>
      <c r="E309" s="2">
        <v>5556300</v>
      </c>
      <c r="F309" s="2">
        <v>70</v>
      </c>
      <c r="G309" s="2">
        <v>0</v>
      </c>
      <c r="H309" s="2">
        <v>505214</v>
      </c>
      <c r="I309" s="2" t="s">
        <v>71</v>
      </c>
      <c r="J309" s="69">
        <v>201716.21</v>
      </c>
      <c r="K309" s="2" t="s">
        <v>1192</v>
      </c>
      <c r="L309" s="2">
        <v>122092487</v>
      </c>
      <c r="Q309" s="2">
        <v>11900</v>
      </c>
      <c r="R309" s="2">
        <v>11900</v>
      </c>
      <c r="S309" s="2" t="s">
        <v>950</v>
      </c>
      <c r="T309" s="2">
        <v>1196</v>
      </c>
      <c r="U309" s="2" t="s">
        <v>316</v>
      </c>
      <c r="V309" s="2" t="s">
        <v>317</v>
      </c>
      <c r="W309" s="2">
        <v>1000</v>
      </c>
    </row>
    <row r="310" spans="1:23">
      <c r="A310" s="2" t="s">
        <v>1407</v>
      </c>
      <c r="B310" s="2">
        <v>2012</v>
      </c>
      <c r="C310" s="2">
        <v>12</v>
      </c>
      <c r="D310" s="2">
        <v>135268296</v>
      </c>
      <c r="E310" s="2">
        <v>5556300</v>
      </c>
      <c r="F310" s="2">
        <v>70</v>
      </c>
      <c r="G310" s="2">
        <v>0</v>
      </c>
      <c r="H310" s="2">
        <v>505214</v>
      </c>
      <c r="I310" s="2" t="s">
        <v>71</v>
      </c>
      <c r="J310" s="69">
        <v>148558</v>
      </c>
      <c r="K310" s="2" t="s">
        <v>1192</v>
      </c>
      <c r="L310" s="2">
        <v>122092488</v>
      </c>
      <c r="Q310" s="2">
        <v>11900</v>
      </c>
      <c r="R310" s="2">
        <v>11900</v>
      </c>
      <c r="S310" s="2" t="s">
        <v>950</v>
      </c>
      <c r="T310" s="2">
        <v>1196</v>
      </c>
      <c r="U310" s="2" t="s">
        <v>316</v>
      </c>
      <c r="V310" s="2" t="s">
        <v>317</v>
      </c>
      <c r="W310" s="2">
        <v>1000</v>
      </c>
    </row>
    <row r="311" spans="1:23">
      <c r="A311" s="2" t="s">
        <v>1407</v>
      </c>
      <c r="B311" s="2">
        <v>2012</v>
      </c>
      <c r="C311" s="2">
        <v>12</v>
      </c>
      <c r="D311" s="2">
        <v>135268296</v>
      </c>
      <c r="E311" s="2">
        <v>5556300</v>
      </c>
      <c r="F311" s="2">
        <v>70</v>
      </c>
      <c r="G311" s="2">
        <v>0</v>
      </c>
      <c r="H311" s="2">
        <v>505214</v>
      </c>
      <c r="I311" s="2" t="s">
        <v>71</v>
      </c>
      <c r="J311" s="69">
        <v>40840</v>
      </c>
      <c r="K311" s="2" t="s">
        <v>1192</v>
      </c>
      <c r="L311" s="2">
        <v>122092488</v>
      </c>
      <c r="Q311" s="2">
        <v>11900</v>
      </c>
      <c r="R311" s="2">
        <v>11900</v>
      </c>
      <c r="S311" s="2" t="s">
        <v>950</v>
      </c>
      <c r="T311" s="2">
        <v>1196</v>
      </c>
      <c r="U311" s="2" t="s">
        <v>316</v>
      </c>
      <c r="V311" s="2" t="s">
        <v>317</v>
      </c>
      <c r="W311" s="2">
        <v>1000</v>
      </c>
    </row>
    <row r="312" spans="1:23">
      <c r="A312" s="2" t="s">
        <v>1407</v>
      </c>
      <c r="B312" s="2">
        <v>2012</v>
      </c>
      <c r="C312" s="2">
        <v>12</v>
      </c>
      <c r="D312" s="2">
        <v>135268298</v>
      </c>
      <c r="E312" s="2">
        <v>5556300</v>
      </c>
      <c r="F312" s="2">
        <v>70</v>
      </c>
      <c r="G312" s="2">
        <v>0</v>
      </c>
      <c r="H312" s="2">
        <v>505214</v>
      </c>
      <c r="I312" s="2" t="s">
        <v>71</v>
      </c>
      <c r="J312" s="69">
        <v>38801.72</v>
      </c>
      <c r="K312" s="2" t="s">
        <v>1192</v>
      </c>
      <c r="L312" s="2">
        <v>122092490</v>
      </c>
      <c r="Q312" s="2">
        <v>11900</v>
      </c>
      <c r="R312" s="2">
        <v>11900</v>
      </c>
      <c r="S312" s="2" t="s">
        <v>950</v>
      </c>
      <c r="T312" s="2">
        <v>1196</v>
      </c>
      <c r="U312" s="2" t="s">
        <v>316</v>
      </c>
      <c r="V312" s="2" t="s">
        <v>317</v>
      </c>
      <c r="W312" s="2">
        <v>1000</v>
      </c>
    </row>
    <row r="313" spans="1:23">
      <c r="A313" s="2" t="s">
        <v>1407</v>
      </c>
      <c r="B313" s="2">
        <v>2012</v>
      </c>
      <c r="C313" s="2">
        <v>12</v>
      </c>
      <c r="D313" s="2">
        <v>135268299</v>
      </c>
      <c r="E313" s="2">
        <v>5556300</v>
      </c>
      <c r="F313" s="2">
        <v>70</v>
      </c>
      <c r="G313" s="2">
        <v>0</v>
      </c>
      <c r="H313" s="2">
        <v>505214</v>
      </c>
      <c r="I313" s="2" t="s">
        <v>71</v>
      </c>
      <c r="J313" s="69">
        <v>111054.63</v>
      </c>
      <c r="K313" s="2" t="s">
        <v>1192</v>
      </c>
      <c r="L313" s="2">
        <v>122092491</v>
      </c>
      <c r="Q313" s="2">
        <v>11900</v>
      </c>
      <c r="R313" s="2">
        <v>11900</v>
      </c>
      <c r="S313" s="2" t="s">
        <v>950</v>
      </c>
      <c r="T313" s="2">
        <v>1196</v>
      </c>
      <c r="U313" s="2" t="s">
        <v>316</v>
      </c>
      <c r="V313" s="2" t="s">
        <v>317</v>
      </c>
      <c r="W313" s="2">
        <v>1000</v>
      </c>
    </row>
    <row r="314" spans="1:23">
      <c r="A314" s="2" t="s">
        <v>1407</v>
      </c>
      <c r="B314" s="2">
        <v>2012</v>
      </c>
      <c r="C314" s="2">
        <v>12</v>
      </c>
      <c r="D314" s="2">
        <v>135268322</v>
      </c>
      <c r="E314" s="2">
        <v>5556300</v>
      </c>
      <c r="F314" s="2">
        <v>70</v>
      </c>
      <c r="G314" s="2">
        <v>0</v>
      </c>
      <c r="H314" s="2">
        <v>505214</v>
      </c>
      <c r="I314" s="2" t="s">
        <v>71</v>
      </c>
      <c r="J314" s="69">
        <v>187813.35</v>
      </c>
      <c r="K314" s="2" t="s">
        <v>1192</v>
      </c>
      <c r="L314" s="2">
        <v>122092494</v>
      </c>
      <c r="Q314" s="2">
        <v>11900</v>
      </c>
      <c r="R314" s="2">
        <v>11900</v>
      </c>
      <c r="S314" s="2" t="s">
        <v>950</v>
      </c>
      <c r="T314" s="2">
        <v>1196</v>
      </c>
      <c r="U314" s="2" t="s">
        <v>316</v>
      </c>
      <c r="V314" s="2" t="s">
        <v>317</v>
      </c>
      <c r="W314" s="2">
        <v>1000</v>
      </c>
    </row>
    <row r="315" spans="1:23">
      <c r="A315" s="2" t="s">
        <v>1407</v>
      </c>
      <c r="B315" s="2">
        <v>2012</v>
      </c>
      <c r="C315" s="2">
        <v>12</v>
      </c>
      <c r="D315" s="2">
        <v>135268323</v>
      </c>
      <c r="E315" s="2">
        <v>5556300</v>
      </c>
      <c r="F315" s="2">
        <v>70</v>
      </c>
      <c r="G315" s="2">
        <v>0</v>
      </c>
      <c r="H315" s="2">
        <v>505214</v>
      </c>
      <c r="I315" s="2" t="s">
        <v>71</v>
      </c>
      <c r="J315" s="69">
        <v>163561</v>
      </c>
      <c r="K315" s="2" t="s">
        <v>1192</v>
      </c>
      <c r="L315" s="2">
        <v>122092495</v>
      </c>
      <c r="Q315" s="2">
        <v>11900</v>
      </c>
      <c r="R315" s="2">
        <v>11900</v>
      </c>
      <c r="S315" s="2" t="s">
        <v>950</v>
      </c>
      <c r="T315" s="2">
        <v>1196</v>
      </c>
      <c r="U315" s="2" t="s">
        <v>316</v>
      </c>
      <c r="V315" s="2" t="s">
        <v>317</v>
      </c>
      <c r="W315" s="2">
        <v>1000</v>
      </c>
    </row>
    <row r="316" spans="1:23">
      <c r="A316" s="2" t="s">
        <v>1407</v>
      </c>
      <c r="B316" s="2">
        <v>2012</v>
      </c>
      <c r="C316" s="2">
        <v>12</v>
      </c>
      <c r="D316" s="2">
        <v>135268324</v>
      </c>
      <c r="E316" s="2">
        <v>5556300</v>
      </c>
      <c r="F316" s="2">
        <v>70</v>
      </c>
      <c r="G316" s="2">
        <v>0</v>
      </c>
      <c r="H316" s="2">
        <v>505214</v>
      </c>
      <c r="I316" s="2" t="s">
        <v>71</v>
      </c>
      <c r="J316" s="69">
        <v>47487.73</v>
      </c>
      <c r="K316" s="2" t="s">
        <v>1192</v>
      </c>
      <c r="L316" s="2">
        <v>122092496</v>
      </c>
      <c r="Q316" s="2">
        <v>11900</v>
      </c>
      <c r="R316" s="2">
        <v>11900</v>
      </c>
      <c r="S316" s="2" t="s">
        <v>950</v>
      </c>
      <c r="T316" s="2">
        <v>1196</v>
      </c>
      <c r="U316" s="2" t="s">
        <v>316</v>
      </c>
      <c r="V316" s="2" t="s">
        <v>317</v>
      </c>
      <c r="W316" s="2">
        <v>1000</v>
      </c>
    </row>
    <row r="317" spans="1:23">
      <c r="A317" s="2" t="s">
        <v>1407</v>
      </c>
      <c r="B317" s="2">
        <v>2012</v>
      </c>
      <c r="C317" s="2">
        <v>12</v>
      </c>
      <c r="D317" s="2">
        <v>135268325</v>
      </c>
      <c r="E317" s="2">
        <v>5556300</v>
      </c>
      <c r="F317" s="2">
        <v>70</v>
      </c>
      <c r="G317" s="2">
        <v>0</v>
      </c>
      <c r="H317" s="2">
        <v>505214</v>
      </c>
      <c r="I317" s="2" t="s">
        <v>71</v>
      </c>
      <c r="J317" s="69">
        <v>887016.34</v>
      </c>
      <c r="K317" s="2" t="s">
        <v>1192</v>
      </c>
      <c r="L317" s="2">
        <v>122092497</v>
      </c>
      <c r="Q317" s="2">
        <v>11900</v>
      </c>
      <c r="R317" s="2">
        <v>11900</v>
      </c>
      <c r="S317" s="2" t="s">
        <v>950</v>
      </c>
      <c r="T317" s="2">
        <v>1196</v>
      </c>
      <c r="U317" s="2" t="s">
        <v>316</v>
      </c>
      <c r="V317" s="2" t="s">
        <v>317</v>
      </c>
      <c r="W317" s="2">
        <v>1000</v>
      </c>
    </row>
    <row r="318" spans="1:23">
      <c r="A318" s="2" t="s">
        <v>1407</v>
      </c>
      <c r="B318" s="2">
        <v>2012</v>
      </c>
      <c r="C318" s="2">
        <v>12</v>
      </c>
      <c r="D318" s="2">
        <v>135268326</v>
      </c>
      <c r="E318" s="2">
        <v>5556300</v>
      </c>
      <c r="F318" s="2">
        <v>70</v>
      </c>
      <c r="G318" s="2">
        <v>0</v>
      </c>
      <c r="H318" s="2">
        <v>505214</v>
      </c>
      <c r="I318" s="2" t="s">
        <v>71</v>
      </c>
      <c r="J318" s="69">
        <v>1389201.46</v>
      </c>
      <c r="K318" s="2" t="s">
        <v>1192</v>
      </c>
      <c r="L318" s="2">
        <v>122092498</v>
      </c>
      <c r="Q318" s="2">
        <v>11900</v>
      </c>
      <c r="R318" s="2">
        <v>11900</v>
      </c>
      <c r="S318" s="2" t="s">
        <v>950</v>
      </c>
      <c r="T318" s="2">
        <v>1196</v>
      </c>
      <c r="U318" s="2" t="s">
        <v>316</v>
      </c>
      <c r="V318" s="2" t="s">
        <v>317</v>
      </c>
      <c r="W318" s="2">
        <v>1000</v>
      </c>
    </row>
    <row r="319" spans="1:23">
      <c r="A319" s="2" t="s">
        <v>1407</v>
      </c>
      <c r="B319" s="2">
        <v>2012</v>
      </c>
      <c r="C319" s="2">
        <v>12</v>
      </c>
      <c r="D319" s="2">
        <v>135268327</v>
      </c>
      <c r="E319" s="2">
        <v>5556300</v>
      </c>
      <c r="F319" s="2">
        <v>70</v>
      </c>
      <c r="G319" s="2">
        <v>0</v>
      </c>
      <c r="H319" s="2">
        <v>505214</v>
      </c>
      <c r="I319" s="2" t="s">
        <v>71</v>
      </c>
      <c r="J319" s="69">
        <v>1485412.5</v>
      </c>
      <c r="K319" s="2" t="s">
        <v>1192</v>
      </c>
      <c r="L319" s="2">
        <v>122092499</v>
      </c>
      <c r="Q319" s="2">
        <v>11900</v>
      </c>
      <c r="R319" s="2">
        <v>11900</v>
      </c>
      <c r="S319" s="2" t="s">
        <v>950</v>
      </c>
      <c r="T319" s="2">
        <v>1196</v>
      </c>
      <c r="U319" s="2" t="s">
        <v>316</v>
      </c>
      <c r="V319" s="2" t="s">
        <v>317</v>
      </c>
      <c r="W319" s="2">
        <v>1000</v>
      </c>
    </row>
    <row r="320" spans="1:23">
      <c r="A320" s="2" t="s">
        <v>1407</v>
      </c>
      <c r="B320" s="2">
        <v>2012</v>
      </c>
      <c r="C320" s="2">
        <v>12</v>
      </c>
      <c r="D320" s="2">
        <v>135268329</v>
      </c>
      <c r="E320" s="2">
        <v>5556300</v>
      </c>
      <c r="F320" s="2">
        <v>70</v>
      </c>
      <c r="G320" s="2">
        <v>0</v>
      </c>
      <c r="H320" s="2">
        <v>505214</v>
      </c>
      <c r="I320" s="2" t="s">
        <v>71</v>
      </c>
      <c r="J320" s="69">
        <v>97900</v>
      </c>
      <c r="K320" s="2" t="s">
        <v>1192</v>
      </c>
      <c r="L320" s="2">
        <v>122092501</v>
      </c>
      <c r="Q320" s="2">
        <v>11900</v>
      </c>
      <c r="R320" s="2">
        <v>11900</v>
      </c>
      <c r="S320" s="2" t="s">
        <v>950</v>
      </c>
      <c r="T320" s="2">
        <v>1196</v>
      </c>
      <c r="U320" s="2" t="s">
        <v>316</v>
      </c>
      <c r="V320" s="2" t="s">
        <v>317</v>
      </c>
      <c r="W320" s="2">
        <v>1000</v>
      </c>
    </row>
    <row r="321" spans="1:23">
      <c r="A321" s="2" t="s">
        <v>1407</v>
      </c>
      <c r="B321" s="2">
        <v>2012</v>
      </c>
      <c r="C321" s="2">
        <v>12</v>
      </c>
      <c r="D321" s="2">
        <v>135268329</v>
      </c>
      <c r="E321" s="2">
        <v>5556300</v>
      </c>
      <c r="F321" s="2">
        <v>70</v>
      </c>
      <c r="G321" s="2">
        <v>0</v>
      </c>
      <c r="H321" s="2">
        <v>505214</v>
      </c>
      <c r="I321" s="2" t="s">
        <v>71</v>
      </c>
      <c r="J321" s="69">
        <v>524100</v>
      </c>
      <c r="K321" s="2" t="s">
        <v>1192</v>
      </c>
      <c r="L321" s="2">
        <v>122092501</v>
      </c>
      <c r="Q321" s="2">
        <v>11900</v>
      </c>
      <c r="R321" s="2">
        <v>11900</v>
      </c>
      <c r="S321" s="2" t="s">
        <v>950</v>
      </c>
      <c r="T321" s="2">
        <v>1196</v>
      </c>
      <c r="U321" s="2" t="s">
        <v>316</v>
      </c>
      <c r="V321" s="2" t="s">
        <v>317</v>
      </c>
      <c r="W321" s="2">
        <v>1000</v>
      </c>
    </row>
    <row r="322" spans="1:23">
      <c r="A322" s="2" t="s">
        <v>1407</v>
      </c>
      <c r="B322" s="2">
        <v>2012</v>
      </c>
      <c r="C322" s="2">
        <v>12</v>
      </c>
      <c r="D322" s="2">
        <v>135268331</v>
      </c>
      <c r="E322" s="2">
        <v>5556300</v>
      </c>
      <c r="F322" s="2">
        <v>70</v>
      </c>
      <c r="G322" s="2">
        <v>0</v>
      </c>
      <c r="H322" s="2">
        <v>505214</v>
      </c>
      <c r="I322" s="2" t="s">
        <v>71</v>
      </c>
      <c r="J322" s="69">
        <v>448.63</v>
      </c>
      <c r="K322" s="2" t="s">
        <v>1193</v>
      </c>
      <c r="L322" s="2">
        <v>122092503</v>
      </c>
      <c r="Q322" s="2">
        <v>11900</v>
      </c>
      <c r="R322" s="2">
        <v>11900</v>
      </c>
      <c r="S322" s="2" t="s">
        <v>950</v>
      </c>
      <c r="T322" s="2">
        <v>1196</v>
      </c>
      <c r="U322" s="2" t="s">
        <v>316</v>
      </c>
      <c r="V322" s="2" t="s">
        <v>317</v>
      </c>
      <c r="W322" s="2">
        <v>1000</v>
      </c>
    </row>
    <row r="323" spans="1:23">
      <c r="A323" s="2" t="s">
        <v>1407</v>
      </c>
      <c r="B323" s="2">
        <v>2012</v>
      </c>
      <c r="C323" s="2">
        <v>12</v>
      </c>
      <c r="D323" s="2">
        <v>135268332</v>
      </c>
      <c r="E323" s="2">
        <v>5556300</v>
      </c>
      <c r="F323" s="2">
        <v>70</v>
      </c>
      <c r="G323" s="2">
        <v>0</v>
      </c>
      <c r="H323" s="2">
        <v>505214</v>
      </c>
      <c r="I323" s="2" t="s">
        <v>71</v>
      </c>
      <c r="J323" s="69">
        <v>21238.97</v>
      </c>
      <c r="K323" s="2" t="s">
        <v>1192</v>
      </c>
      <c r="L323" s="2">
        <v>122092504</v>
      </c>
      <c r="Q323" s="2">
        <v>11900</v>
      </c>
      <c r="R323" s="2">
        <v>11900</v>
      </c>
      <c r="S323" s="2" t="s">
        <v>950</v>
      </c>
      <c r="T323" s="2">
        <v>1196</v>
      </c>
      <c r="U323" s="2" t="s">
        <v>316</v>
      </c>
      <c r="V323" s="2" t="s">
        <v>317</v>
      </c>
      <c r="W323" s="2">
        <v>1000</v>
      </c>
    </row>
    <row r="324" spans="1:23">
      <c r="A324" s="2" t="s">
        <v>1407</v>
      </c>
      <c r="B324" s="2">
        <v>2012</v>
      </c>
      <c r="C324" s="2">
        <v>12</v>
      </c>
      <c r="D324" s="2">
        <v>135268333</v>
      </c>
      <c r="E324" s="2">
        <v>5556300</v>
      </c>
      <c r="F324" s="2">
        <v>70</v>
      </c>
      <c r="G324" s="2">
        <v>0</v>
      </c>
      <c r="H324" s="2">
        <v>505214</v>
      </c>
      <c r="I324" s="2" t="s">
        <v>71</v>
      </c>
      <c r="J324" s="69">
        <v>1603.87</v>
      </c>
      <c r="K324" s="2" t="s">
        <v>1193</v>
      </c>
      <c r="L324" s="2">
        <v>122092505</v>
      </c>
      <c r="Q324" s="2">
        <v>11900</v>
      </c>
      <c r="R324" s="2">
        <v>11900</v>
      </c>
      <c r="S324" s="2" t="s">
        <v>950</v>
      </c>
      <c r="T324" s="2">
        <v>1196</v>
      </c>
      <c r="U324" s="2" t="s">
        <v>316</v>
      </c>
      <c r="V324" s="2" t="s">
        <v>317</v>
      </c>
      <c r="W324" s="2">
        <v>1000</v>
      </c>
    </row>
    <row r="325" spans="1:23">
      <c r="A325" s="2" t="s">
        <v>1407</v>
      </c>
      <c r="B325" s="2">
        <v>2012</v>
      </c>
      <c r="C325" s="2">
        <v>12</v>
      </c>
      <c r="D325" s="2">
        <v>135268334</v>
      </c>
      <c r="E325" s="2">
        <v>5556300</v>
      </c>
      <c r="F325" s="2">
        <v>70</v>
      </c>
      <c r="G325" s="2">
        <v>0</v>
      </c>
      <c r="H325" s="2">
        <v>505214</v>
      </c>
      <c r="I325" s="2" t="s">
        <v>71</v>
      </c>
      <c r="J325" s="69">
        <v>70278.27</v>
      </c>
      <c r="K325" s="2" t="s">
        <v>1192</v>
      </c>
      <c r="L325" s="2">
        <v>122092506</v>
      </c>
      <c r="Q325" s="2">
        <v>11900</v>
      </c>
      <c r="R325" s="2">
        <v>11900</v>
      </c>
      <c r="S325" s="2" t="s">
        <v>950</v>
      </c>
      <c r="T325" s="2">
        <v>1196</v>
      </c>
      <c r="U325" s="2" t="s">
        <v>316</v>
      </c>
      <c r="V325" s="2" t="s">
        <v>317</v>
      </c>
      <c r="W325" s="2">
        <v>1000</v>
      </c>
    </row>
    <row r="326" spans="1:23">
      <c r="A326" s="2" t="s">
        <v>1407</v>
      </c>
      <c r="B326" s="2">
        <v>2012</v>
      </c>
      <c r="C326" s="2">
        <v>12</v>
      </c>
      <c r="D326" s="2">
        <v>135268335</v>
      </c>
      <c r="E326" s="2">
        <v>5556300</v>
      </c>
      <c r="F326" s="2">
        <v>70</v>
      </c>
      <c r="G326" s="2">
        <v>0</v>
      </c>
      <c r="H326" s="2">
        <v>505214</v>
      </c>
      <c r="I326" s="2" t="s">
        <v>71</v>
      </c>
      <c r="J326" s="69">
        <v>3638.03</v>
      </c>
      <c r="K326" s="2" t="s">
        <v>1193</v>
      </c>
      <c r="L326" s="2">
        <v>122092507</v>
      </c>
      <c r="Q326" s="2">
        <v>11900</v>
      </c>
      <c r="R326" s="2">
        <v>11900</v>
      </c>
      <c r="S326" s="2" t="s">
        <v>950</v>
      </c>
      <c r="T326" s="2">
        <v>1196</v>
      </c>
      <c r="U326" s="2" t="s">
        <v>316</v>
      </c>
      <c r="V326" s="2" t="s">
        <v>317</v>
      </c>
      <c r="W326" s="2">
        <v>1000</v>
      </c>
    </row>
    <row r="327" spans="1:23">
      <c r="A327" s="2" t="s">
        <v>1407</v>
      </c>
      <c r="B327" s="2">
        <v>2012</v>
      </c>
      <c r="C327" s="2">
        <v>12</v>
      </c>
      <c r="D327" s="2">
        <v>135268336</v>
      </c>
      <c r="E327" s="2">
        <v>5556300</v>
      </c>
      <c r="F327" s="2">
        <v>70</v>
      </c>
      <c r="G327" s="2">
        <v>0</v>
      </c>
      <c r="H327" s="2">
        <v>505214</v>
      </c>
      <c r="I327" s="2" t="s">
        <v>71</v>
      </c>
      <c r="J327" s="69">
        <v>153271.84</v>
      </c>
      <c r="K327" s="2" t="s">
        <v>1192</v>
      </c>
      <c r="L327" s="2">
        <v>122092508</v>
      </c>
      <c r="Q327" s="2">
        <v>11900</v>
      </c>
      <c r="R327" s="2">
        <v>11900</v>
      </c>
      <c r="S327" s="2" t="s">
        <v>950</v>
      </c>
      <c r="T327" s="2">
        <v>1196</v>
      </c>
      <c r="U327" s="2" t="s">
        <v>316</v>
      </c>
      <c r="V327" s="2" t="s">
        <v>317</v>
      </c>
      <c r="W327" s="2">
        <v>1000</v>
      </c>
    </row>
    <row r="328" spans="1:23">
      <c r="A328" s="2" t="s">
        <v>1407</v>
      </c>
      <c r="B328" s="2">
        <v>2012</v>
      </c>
      <c r="C328" s="2">
        <v>12</v>
      </c>
      <c r="D328" s="2">
        <v>135268337</v>
      </c>
      <c r="E328" s="2">
        <v>5556300</v>
      </c>
      <c r="F328" s="2">
        <v>70</v>
      </c>
      <c r="G328" s="2">
        <v>0</v>
      </c>
      <c r="H328" s="2">
        <v>505214</v>
      </c>
      <c r="I328" s="2" t="s">
        <v>71</v>
      </c>
      <c r="J328" s="69">
        <v>3120.29</v>
      </c>
      <c r="K328" s="2" t="s">
        <v>1193</v>
      </c>
      <c r="L328" s="2">
        <v>122092509</v>
      </c>
      <c r="Q328" s="2">
        <v>11900</v>
      </c>
      <c r="R328" s="2">
        <v>11900</v>
      </c>
      <c r="S328" s="2" t="s">
        <v>950</v>
      </c>
      <c r="T328" s="2">
        <v>1196</v>
      </c>
      <c r="U328" s="2" t="s">
        <v>316</v>
      </c>
      <c r="V328" s="2" t="s">
        <v>317</v>
      </c>
      <c r="W328" s="2">
        <v>1000</v>
      </c>
    </row>
    <row r="329" spans="1:23">
      <c r="A329" s="2" t="s">
        <v>1407</v>
      </c>
      <c r="B329" s="2">
        <v>2012</v>
      </c>
      <c r="C329" s="2">
        <v>12</v>
      </c>
      <c r="D329" s="2">
        <v>135268338</v>
      </c>
      <c r="E329" s="2">
        <v>5556300</v>
      </c>
      <c r="F329" s="2">
        <v>70</v>
      </c>
      <c r="G329" s="2">
        <v>0</v>
      </c>
      <c r="H329" s="2">
        <v>505214</v>
      </c>
      <c r="I329" s="2" t="s">
        <v>71</v>
      </c>
      <c r="J329" s="69">
        <v>144350.41</v>
      </c>
      <c r="K329" s="2" t="s">
        <v>1192</v>
      </c>
      <c r="L329" s="2">
        <v>122092510</v>
      </c>
      <c r="Q329" s="2">
        <v>11900</v>
      </c>
      <c r="R329" s="2">
        <v>11900</v>
      </c>
      <c r="S329" s="2" t="s">
        <v>950</v>
      </c>
      <c r="T329" s="2">
        <v>1196</v>
      </c>
      <c r="U329" s="2" t="s">
        <v>316</v>
      </c>
      <c r="V329" s="2" t="s">
        <v>317</v>
      </c>
      <c r="W329" s="2">
        <v>1000</v>
      </c>
    </row>
    <row r="330" spans="1:23">
      <c r="A330" s="2" t="s">
        <v>1407</v>
      </c>
      <c r="B330" s="2">
        <v>2012</v>
      </c>
      <c r="C330" s="2">
        <v>12</v>
      </c>
      <c r="D330" s="2">
        <v>135268339</v>
      </c>
      <c r="E330" s="2">
        <v>5556300</v>
      </c>
      <c r="F330" s="2">
        <v>70</v>
      </c>
      <c r="G330" s="2">
        <v>0</v>
      </c>
      <c r="H330" s="2">
        <v>505214</v>
      </c>
      <c r="I330" s="2" t="s">
        <v>71</v>
      </c>
      <c r="J330" s="69">
        <v>14478.09</v>
      </c>
      <c r="K330" s="2" t="s">
        <v>1193</v>
      </c>
      <c r="L330" s="2">
        <v>122092511</v>
      </c>
      <c r="Q330" s="2">
        <v>11900</v>
      </c>
      <c r="R330" s="2">
        <v>11900</v>
      </c>
      <c r="S330" s="2" t="s">
        <v>950</v>
      </c>
      <c r="T330" s="2">
        <v>1196</v>
      </c>
      <c r="U330" s="2" t="s">
        <v>316</v>
      </c>
      <c r="V330" s="2" t="s">
        <v>317</v>
      </c>
      <c r="W330" s="2">
        <v>1000</v>
      </c>
    </row>
    <row r="331" spans="1:23">
      <c r="A331" s="2" t="s">
        <v>1407</v>
      </c>
      <c r="B331" s="2">
        <v>2012</v>
      </c>
      <c r="C331" s="2">
        <v>12</v>
      </c>
      <c r="D331" s="2">
        <v>135268340</v>
      </c>
      <c r="E331" s="2">
        <v>5556300</v>
      </c>
      <c r="F331" s="2">
        <v>70</v>
      </c>
      <c r="G331" s="2">
        <v>0</v>
      </c>
      <c r="H331" s="2">
        <v>505214</v>
      </c>
      <c r="I331" s="2" t="s">
        <v>71</v>
      </c>
      <c r="J331" s="69">
        <v>138797.01999999999</v>
      </c>
      <c r="K331" s="2" t="s">
        <v>1192</v>
      </c>
      <c r="L331" s="2">
        <v>122092512</v>
      </c>
      <c r="Q331" s="2">
        <v>11900</v>
      </c>
      <c r="R331" s="2">
        <v>11900</v>
      </c>
      <c r="S331" s="2" t="s">
        <v>950</v>
      </c>
      <c r="T331" s="2">
        <v>1196</v>
      </c>
      <c r="U331" s="2" t="s">
        <v>316</v>
      </c>
      <c r="V331" s="2" t="s">
        <v>317</v>
      </c>
      <c r="W331" s="2">
        <v>1000</v>
      </c>
    </row>
    <row r="332" spans="1:23">
      <c r="A332" s="2" t="s">
        <v>1407</v>
      </c>
      <c r="B332" s="2">
        <v>2012</v>
      </c>
      <c r="C332" s="2">
        <v>12</v>
      </c>
      <c r="D332" s="2">
        <v>135268341</v>
      </c>
      <c r="E332" s="2">
        <v>5556300</v>
      </c>
      <c r="F332" s="2">
        <v>70</v>
      </c>
      <c r="G332" s="2">
        <v>0</v>
      </c>
      <c r="H332" s="2">
        <v>505214</v>
      </c>
      <c r="I332" s="2" t="s">
        <v>71</v>
      </c>
      <c r="J332" s="69">
        <v>2299.92</v>
      </c>
      <c r="K332" s="2" t="s">
        <v>1193</v>
      </c>
      <c r="L332" s="2">
        <v>122092513</v>
      </c>
      <c r="Q332" s="2">
        <v>11900</v>
      </c>
      <c r="R332" s="2">
        <v>11900</v>
      </c>
      <c r="S332" s="2" t="s">
        <v>950</v>
      </c>
      <c r="T332" s="2">
        <v>1196</v>
      </c>
      <c r="U332" s="2" t="s">
        <v>316</v>
      </c>
      <c r="V332" s="2" t="s">
        <v>317</v>
      </c>
      <c r="W332" s="2">
        <v>1000</v>
      </c>
    </row>
    <row r="333" spans="1:23">
      <c r="A333" s="2" t="s">
        <v>1407</v>
      </c>
      <c r="B333" s="2">
        <v>2012</v>
      </c>
      <c r="C333" s="2">
        <v>12</v>
      </c>
      <c r="D333" s="2">
        <v>135268342</v>
      </c>
      <c r="E333" s="2">
        <v>5556300</v>
      </c>
      <c r="F333" s="2">
        <v>70</v>
      </c>
      <c r="G333" s="2">
        <v>0</v>
      </c>
      <c r="H333" s="2">
        <v>505214</v>
      </c>
      <c r="I333" s="2" t="s">
        <v>71</v>
      </c>
      <c r="J333" s="69">
        <v>107879.23</v>
      </c>
      <c r="K333" s="2" t="s">
        <v>1192</v>
      </c>
      <c r="L333" s="2">
        <v>122092514</v>
      </c>
      <c r="Q333" s="2">
        <v>11900</v>
      </c>
      <c r="R333" s="2">
        <v>11900</v>
      </c>
      <c r="S333" s="2" t="s">
        <v>950</v>
      </c>
      <c r="T333" s="2">
        <v>1196</v>
      </c>
      <c r="U333" s="2" t="s">
        <v>316</v>
      </c>
      <c r="V333" s="2" t="s">
        <v>317</v>
      </c>
      <c r="W333" s="2">
        <v>1000</v>
      </c>
    </row>
    <row r="334" spans="1:23">
      <c r="A334" s="2" t="s">
        <v>1407</v>
      </c>
      <c r="B334" s="2">
        <v>2012</v>
      </c>
      <c r="C334" s="2">
        <v>12</v>
      </c>
      <c r="D334" s="2">
        <v>135268343</v>
      </c>
      <c r="E334" s="2">
        <v>5556300</v>
      </c>
      <c r="F334" s="2">
        <v>70</v>
      </c>
      <c r="G334" s="2">
        <v>0</v>
      </c>
      <c r="H334" s="2">
        <v>505214</v>
      </c>
      <c r="I334" s="2" t="s">
        <v>71</v>
      </c>
      <c r="J334" s="69">
        <v>2305.04</v>
      </c>
      <c r="K334" s="2" t="s">
        <v>1193</v>
      </c>
      <c r="L334" s="2">
        <v>122092515</v>
      </c>
      <c r="Q334" s="2">
        <v>11900</v>
      </c>
      <c r="R334" s="2">
        <v>11900</v>
      </c>
      <c r="S334" s="2" t="s">
        <v>950</v>
      </c>
      <c r="T334" s="2">
        <v>1196</v>
      </c>
      <c r="U334" s="2" t="s">
        <v>316</v>
      </c>
      <c r="V334" s="2" t="s">
        <v>317</v>
      </c>
      <c r="W334" s="2">
        <v>1000</v>
      </c>
    </row>
    <row r="335" spans="1:23">
      <c r="A335" s="2" t="s">
        <v>1407</v>
      </c>
      <c r="B335" s="2">
        <v>2012</v>
      </c>
      <c r="C335" s="2">
        <v>12</v>
      </c>
      <c r="D335" s="2">
        <v>135268344</v>
      </c>
      <c r="E335" s="2">
        <v>5556300</v>
      </c>
      <c r="F335" s="2">
        <v>70</v>
      </c>
      <c r="G335" s="2">
        <v>0</v>
      </c>
      <c r="H335" s="2">
        <v>505214</v>
      </c>
      <c r="I335" s="2" t="s">
        <v>71</v>
      </c>
      <c r="J335" s="69">
        <v>133154.74</v>
      </c>
      <c r="K335" s="2" t="s">
        <v>1192</v>
      </c>
      <c r="L335" s="2">
        <v>122092516</v>
      </c>
      <c r="Q335" s="2">
        <v>11900</v>
      </c>
      <c r="R335" s="2">
        <v>11900</v>
      </c>
      <c r="S335" s="2" t="s">
        <v>950</v>
      </c>
      <c r="T335" s="2">
        <v>1196</v>
      </c>
      <c r="U335" s="2" t="s">
        <v>316</v>
      </c>
      <c r="V335" s="2" t="s">
        <v>317</v>
      </c>
      <c r="W335" s="2">
        <v>1000</v>
      </c>
    </row>
    <row r="336" spans="1:23">
      <c r="A336" s="2" t="s">
        <v>1407</v>
      </c>
      <c r="B336" s="2">
        <v>2012</v>
      </c>
      <c r="C336" s="2">
        <v>12</v>
      </c>
      <c r="D336" s="2">
        <v>135268345</v>
      </c>
      <c r="E336" s="2">
        <v>5556300</v>
      </c>
      <c r="F336" s="2">
        <v>70</v>
      </c>
      <c r="G336" s="2">
        <v>0</v>
      </c>
      <c r="H336" s="2">
        <v>505214</v>
      </c>
      <c r="I336" s="2" t="s">
        <v>71</v>
      </c>
      <c r="J336" s="69">
        <v>880.31</v>
      </c>
      <c r="K336" s="2" t="s">
        <v>1193</v>
      </c>
      <c r="L336" s="2">
        <v>122092517</v>
      </c>
      <c r="Q336" s="2">
        <v>11900</v>
      </c>
      <c r="R336" s="2">
        <v>11900</v>
      </c>
      <c r="S336" s="2" t="s">
        <v>950</v>
      </c>
      <c r="T336" s="2">
        <v>1196</v>
      </c>
      <c r="U336" s="2" t="s">
        <v>316</v>
      </c>
      <c r="V336" s="2" t="s">
        <v>317</v>
      </c>
      <c r="W336" s="2">
        <v>1000</v>
      </c>
    </row>
    <row r="337" spans="1:23">
      <c r="A337" s="2" t="s">
        <v>1407</v>
      </c>
      <c r="B337" s="2">
        <v>2012</v>
      </c>
      <c r="C337" s="2">
        <v>12</v>
      </c>
      <c r="D337" s="2">
        <v>135268346</v>
      </c>
      <c r="E337" s="2">
        <v>5556300</v>
      </c>
      <c r="F337" s="2">
        <v>70</v>
      </c>
      <c r="G337" s="2">
        <v>0</v>
      </c>
      <c r="H337" s="2">
        <v>505214</v>
      </c>
      <c r="I337" s="2" t="s">
        <v>71</v>
      </c>
      <c r="J337" s="69">
        <v>30866.959999999999</v>
      </c>
      <c r="K337" s="2" t="s">
        <v>1192</v>
      </c>
      <c r="L337" s="2">
        <v>122092518</v>
      </c>
      <c r="Q337" s="2">
        <v>11900</v>
      </c>
      <c r="R337" s="2">
        <v>11900</v>
      </c>
      <c r="S337" s="2" t="s">
        <v>950</v>
      </c>
      <c r="T337" s="2">
        <v>1196</v>
      </c>
      <c r="U337" s="2" t="s">
        <v>316</v>
      </c>
      <c r="V337" s="2" t="s">
        <v>317</v>
      </c>
      <c r="W337" s="2">
        <v>1000</v>
      </c>
    </row>
    <row r="338" spans="1:23">
      <c r="A338" s="2" t="s">
        <v>1407</v>
      </c>
      <c r="B338" s="2">
        <v>2012</v>
      </c>
      <c r="C338" s="2">
        <v>12</v>
      </c>
      <c r="D338" s="2">
        <v>135268347</v>
      </c>
      <c r="E338" s="2">
        <v>5556300</v>
      </c>
      <c r="F338" s="2">
        <v>70</v>
      </c>
      <c r="G338" s="2">
        <v>0</v>
      </c>
      <c r="H338" s="2">
        <v>505214</v>
      </c>
      <c r="I338" s="2" t="s">
        <v>71</v>
      </c>
      <c r="J338" s="69">
        <v>2233.9699999999998</v>
      </c>
      <c r="K338" s="2" t="s">
        <v>1193</v>
      </c>
      <c r="L338" s="2">
        <v>122092519</v>
      </c>
      <c r="Q338" s="2">
        <v>11900</v>
      </c>
      <c r="R338" s="2">
        <v>11900</v>
      </c>
      <c r="S338" s="2" t="s">
        <v>950</v>
      </c>
      <c r="T338" s="2">
        <v>1196</v>
      </c>
      <c r="U338" s="2" t="s">
        <v>316</v>
      </c>
      <c r="V338" s="2" t="s">
        <v>317</v>
      </c>
      <c r="W338" s="2">
        <v>1000</v>
      </c>
    </row>
    <row r="339" spans="1:23">
      <c r="A339" s="2" t="s">
        <v>1407</v>
      </c>
      <c r="B339" s="2">
        <v>2012</v>
      </c>
      <c r="C339" s="2">
        <v>12</v>
      </c>
      <c r="D339" s="2">
        <v>135268348</v>
      </c>
      <c r="E339" s="2">
        <v>5556300</v>
      </c>
      <c r="F339" s="2">
        <v>70</v>
      </c>
      <c r="G339" s="2">
        <v>0</v>
      </c>
      <c r="H339" s="2">
        <v>505214</v>
      </c>
      <c r="I339" s="2" t="s">
        <v>71</v>
      </c>
      <c r="J339" s="69">
        <v>93856.45</v>
      </c>
      <c r="K339" s="2" t="s">
        <v>1192</v>
      </c>
      <c r="L339" s="2">
        <v>122092520</v>
      </c>
      <c r="Q339" s="2">
        <v>11900</v>
      </c>
      <c r="R339" s="2">
        <v>11900</v>
      </c>
      <c r="S339" s="2" t="s">
        <v>950</v>
      </c>
      <c r="T339" s="2">
        <v>1196</v>
      </c>
      <c r="U339" s="2" t="s">
        <v>316</v>
      </c>
      <c r="V339" s="2" t="s">
        <v>317</v>
      </c>
      <c r="W339" s="2">
        <v>1000</v>
      </c>
    </row>
    <row r="340" spans="1:23">
      <c r="A340" s="2" t="s">
        <v>1407</v>
      </c>
      <c r="B340" s="2">
        <v>2012</v>
      </c>
      <c r="C340" s="2">
        <v>12</v>
      </c>
      <c r="D340" s="2">
        <v>135268349</v>
      </c>
      <c r="E340" s="2">
        <v>5556300</v>
      </c>
      <c r="F340" s="2">
        <v>70</v>
      </c>
      <c r="G340" s="2">
        <v>0</v>
      </c>
      <c r="H340" s="2">
        <v>505214</v>
      </c>
      <c r="I340" s="2" t="s">
        <v>71</v>
      </c>
      <c r="J340" s="69">
        <v>2396154.5</v>
      </c>
      <c r="K340" s="2" t="s">
        <v>1192</v>
      </c>
      <c r="L340" s="2">
        <v>122092521</v>
      </c>
      <c r="Q340" s="2">
        <v>11900</v>
      </c>
      <c r="R340" s="2">
        <v>11900</v>
      </c>
      <c r="S340" s="2" t="s">
        <v>950</v>
      </c>
      <c r="T340" s="2">
        <v>1196</v>
      </c>
      <c r="U340" s="2" t="s">
        <v>316</v>
      </c>
      <c r="V340" s="2" t="s">
        <v>317</v>
      </c>
      <c r="W340" s="2">
        <v>1000</v>
      </c>
    </row>
    <row r="341" spans="1:23">
      <c r="A341" s="2" t="s">
        <v>1407</v>
      </c>
      <c r="B341" s="2">
        <v>2012</v>
      </c>
      <c r="C341" s="2">
        <v>12</v>
      </c>
      <c r="D341" s="2">
        <v>135268349</v>
      </c>
      <c r="E341" s="2">
        <v>5556300</v>
      </c>
      <c r="F341" s="2">
        <v>70</v>
      </c>
      <c r="G341" s="2">
        <v>0</v>
      </c>
      <c r="H341" s="2">
        <v>505214</v>
      </c>
      <c r="I341" s="2" t="s">
        <v>71</v>
      </c>
      <c r="J341" s="69">
        <v>286500</v>
      </c>
      <c r="K341" s="2" t="s">
        <v>1192</v>
      </c>
      <c r="L341" s="2">
        <v>122092521</v>
      </c>
      <c r="Q341" s="2">
        <v>11900</v>
      </c>
      <c r="R341" s="2">
        <v>11900</v>
      </c>
      <c r="S341" s="2" t="s">
        <v>950</v>
      </c>
      <c r="T341" s="2">
        <v>1196</v>
      </c>
      <c r="U341" s="2" t="s">
        <v>316</v>
      </c>
      <c r="V341" s="2" t="s">
        <v>317</v>
      </c>
      <c r="W341" s="2">
        <v>1000</v>
      </c>
    </row>
    <row r="342" spans="1:23">
      <c r="A342" s="2" t="s">
        <v>1407</v>
      </c>
      <c r="B342" s="2">
        <v>2012</v>
      </c>
      <c r="C342" s="2">
        <v>12</v>
      </c>
      <c r="D342" s="2">
        <v>135268351</v>
      </c>
      <c r="E342" s="2">
        <v>5556300</v>
      </c>
      <c r="F342" s="2">
        <v>70</v>
      </c>
      <c r="G342" s="2">
        <v>0</v>
      </c>
      <c r="H342" s="2">
        <v>505214</v>
      </c>
      <c r="I342" s="2" t="s">
        <v>71</v>
      </c>
      <c r="J342" s="69">
        <v>39903.57</v>
      </c>
      <c r="K342" s="2" t="s">
        <v>1192</v>
      </c>
      <c r="L342" s="2">
        <v>122092523</v>
      </c>
      <c r="Q342" s="2">
        <v>11900</v>
      </c>
      <c r="R342" s="2">
        <v>11900</v>
      </c>
      <c r="S342" s="2" t="s">
        <v>950</v>
      </c>
      <c r="T342" s="2">
        <v>1196</v>
      </c>
      <c r="U342" s="2" t="s">
        <v>316</v>
      </c>
      <c r="V342" s="2" t="s">
        <v>317</v>
      </c>
      <c r="W342" s="2">
        <v>1000</v>
      </c>
    </row>
    <row r="343" spans="1:23">
      <c r="A343" s="2" t="s">
        <v>1407</v>
      </c>
      <c r="B343" s="2">
        <v>2012</v>
      </c>
      <c r="C343" s="2">
        <v>12</v>
      </c>
      <c r="D343" s="2">
        <v>135268352</v>
      </c>
      <c r="E343" s="2">
        <v>5556300</v>
      </c>
      <c r="F343" s="2">
        <v>70</v>
      </c>
      <c r="G343" s="2">
        <v>0</v>
      </c>
      <c r="H343" s="2">
        <v>505214</v>
      </c>
      <c r="I343" s="2" t="s">
        <v>71</v>
      </c>
      <c r="J343" s="69">
        <v>112104.25</v>
      </c>
      <c r="K343" s="2" t="s">
        <v>1192</v>
      </c>
      <c r="L343" s="2">
        <v>122092524</v>
      </c>
      <c r="Q343" s="2">
        <v>11900</v>
      </c>
      <c r="R343" s="2">
        <v>11900</v>
      </c>
      <c r="S343" s="2" t="s">
        <v>950</v>
      </c>
      <c r="T343" s="2">
        <v>1196</v>
      </c>
      <c r="U343" s="2" t="s">
        <v>316</v>
      </c>
      <c r="V343" s="2" t="s">
        <v>317</v>
      </c>
      <c r="W343" s="2">
        <v>1000</v>
      </c>
    </row>
    <row r="344" spans="1:23">
      <c r="A344" s="2" t="s">
        <v>1407</v>
      </c>
      <c r="B344" s="2">
        <v>2012</v>
      </c>
      <c r="C344" s="2">
        <v>12</v>
      </c>
      <c r="D344" s="2">
        <v>135268353</v>
      </c>
      <c r="E344" s="2">
        <v>5556300</v>
      </c>
      <c r="F344" s="2">
        <v>70</v>
      </c>
      <c r="G344" s="2">
        <v>0</v>
      </c>
      <c r="H344" s="2">
        <v>505214</v>
      </c>
      <c r="I344" s="2" t="s">
        <v>71</v>
      </c>
      <c r="J344" s="69">
        <v>29187.18</v>
      </c>
      <c r="K344" s="2" t="s">
        <v>1192</v>
      </c>
      <c r="L344" s="2">
        <v>122092525</v>
      </c>
      <c r="Q344" s="2">
        <v>11900</v>
      </c>
      <c r="R344" s="2">
        <v>11900</v>
      </c>
      <c r="S344" s="2" t="s">
        <v>950</v>
      </c>
      <c r="T344" s="2">
        <v>1196</v>
      </c>
      <c r="U344" s="2" t="s">
        <v>316</v>
      </c>
      <c r="V344" s="2" t="s">
        <v>317</v>
      </c>
      <c r="W344" s="2">
        <v>1000</v>
      </c>
    </row>
    <row r="345" spans="1:23">
      <c r="A345" s="2" t="s">
        <v>1407</v>
      </c>
      <c r="B345" s="2">
        <v>2012</v>
      </c>
      <c r="C345" s="2">
        <v>12</v>
      </c>
      <c r="D345" s="2">
        <v>135268353</v>
      </c>
      <c r="E345" s="2">
        <v>5556300</v>
      </c>
      <c r="F345" s="2">
        <v>70</v>
      </c>
      <c r="G345" s="2">
        <v>0</v>
      </c>
      <c r="H345" s="2">
        <v>505214</v>
      </c>
      <c r="I345" s="2" t="s">
        <v>71</v>
      </c>
      <c r="J345" s="69">
        <v>6986.74</v>
      </c>
      <c r="K345" s="2" t="s">
        <v>1192</v>
      </c>
      <c r="L345" s="2">
        <v>122092525</v>
      </c>
      <c r="Q345" s="2">
        <v>11900</v>
      </c>
      <c r="R345" s="2">
        <v>11900</v>
      </c>
      <c r="S345" s="2" t="s">
        <v>950</v>
      </c>
      <c r="T345" s="2">
        <v>1196</v>
      </c>
      <c r="U345" s="2" t="s">
        <v>316</v>
      </c>
      <c r="V345" s="2" t="s">
        <v>317</v>
      </c>
      <c r="W345" s="2">
        <v>1000</v>
      </c>
    </row>
    <row r="346" spans="1:23">
      <c r="A346" s="2" t="s">
        <v>1407</v>
      </c>
      <c r="B346" s="2">
        <v>2012</v>
      </c>
      <c r="C346" s="2">
        <v>12</v>
      </c>
      <c r="D346" s="2">
        <v>135268356</v>
      </c>
      <c r="E346" s="2">
        <v>5556300</v>
      </c>
      <c r="F346" s="2">
        <v>70</v>
      </c>
      <c r="G346" s="2">
        <v>0</v>
      </c>
      <c r="H346" s="2">
        <v>505214</v>
      </c>
      <c r="I346" s="2" t="s">
        <v>71</v>
      </c>
      <c r="J346" s="69">
        <v>318824.51</v>
      </c>
      <c r="K346" s="2" t="s">
        <v>1192</v>
      </c>
      <c r="L346" s="2">
        <v>122092528</v>
      </c>
      <c r="Q346" s="2">
        <v>11900</v>
      </c>
      <c r="R346" s="2">
        <v>11900</v>
      </c>
      <c r="S346" s="2" t="s">
        <v>950</v>
      </c>
      <c r="T346" s="2">
        <v>1196</v>
      </c>
      <c r="U346" s="2" t="s">
        <v>316</v>
      </c>
      <c r="V346" s="2" t="s">
        <v>317</v>
      </c>
      <c r="W346" s="2">
        <v>1000</v>
      </c>
    </row>
    <row r="347" spans="1:23">
      <c r="A347" s="2" t="s">
        <v>1407</v>
      </c>
      <c r="B347" s="2">
        <v>2012</v>
      </c>
      <c r="C347" s="2">
        <v>12</v>
      </c>
      <c r="D347" s="2">
        <v>135268357</v>
      </c>
      <c r="E347" s="2">
        <v>5556300</v>
      </c>
      <c r="F347" s="2">
        <v>70</v>
      </c>
      <c r="G347" s="2">
        <v>0</v>
      </c>
      <c r="H347" s="2">
        <v>505214</v>
      </c>
      <c r="I347" s="2" t="s">
        <v>71</v>
      </c>
      <c r="J347" s="69">
        <v>2730802.69</v>
      </c>
      <c r="K347" s="2" t="s">
        <v>1192</v>
      </c>
      <c r="L347" s="2">
        <v>122092529</v>
      </c>
      <c r="Q347" s="2">
        <v>11900</v>
      </c>
      <c r="R347" s="2">
        <v>11900</v>
      </c>
      <c r="S347" s="2" t="s">
        <v>950</v>
      </c>
      <c r="T347" s="2">
        <v>1196</v>
      </c>
      <c r="U347" s="2" t="s">
        <v>316</v>
      </c>
      <c r="V347" s="2" t="s">
        <v>317</v>
      </c>
      <c r="W347" s="2">
        <v>1000</v>
      </c>
    </row>
    <row r="348" spans="1:23">
      <c r="A348" s="2" t="s">
        <v>1407</v>
      </c>
      <c r="B348" s="2">
        <v>2012</v>
      </c>
      <c r="C348" s="2">
        <v>12</v>
      </c>
      <c r="D348" s="2">
        <v>135268358</v>
      </c>
      <c r="E348" s="2">
        <v>5556300</v>
      </c>
      <c r="F348" s="2">
        <v>70</v>
      </c>
      <c r="G348" s="2">
        <v>0</v>
      </c>
      <c r="H348" s="2">
        <v>505214</v>
      </c>
      <c r="I348" s="2" t="s">
        <v>71</v>
      </c>
      <c r="J348" s="69">
        <v>704.82</v>
      </c>
      <c r="K348" s="2" t="s">
        <v>1192</v>
      </c>
      <c r="L348" s="2">
        <v>122092530</v>
      </c>
      <c r="Q348" s="2">
        <v>11900</v>
      </c>
      <c r="R348" s="2">
        <v>11900</v>
      </c>
      <c r="S348" s="2" t="s">
        <v>950</v>
      </c>
      <c r="T348" s="2">
        <v>1196</v>
      </c>
      <c r="U348" s="2" t="s">
        <v>316</v>
      </c>
      <c r="V348" s="2" t="s">
        <v>317</v>
      </c>
      <c r="W348" s="2">
        <v>1000</v>
      </c>
    </row>
    <row r="349" spans="1:23">
      <c r="A349" s="2" t="s">
        <v>1407</v>
      </c>
      <c r="B349" s="2">
        <v>2012</v>
      </c>
      <c r="C349" s="2">
        <v>12</v>
      </c>
      <c r="D349" s="2">
        <v>135268360</v>
      </c>
      <c r="E349" s="2">
        <v>5556300</v>
      </c>
      <c r="F349" s="2">
        <v>70</v>
      </c>
      <c r="G349" s="2">
        <v>0</v>
      </c>
      <c r="H349" s="2">
        <v>505214</v>
      </c>
      <c r="I349" s="2" t="s">
        <v>71</v>
      </c>
      <c r="J349" s="69">
        <v>5406865.2000000002</v>
      </c>
      <c r="K349" s="2" t="s">
        <v>1192</v>
      </c>
      <c r="L349" s="2">
        <v>122092532</v>
      </c>
      <c r="Q349" s="2">
        <v>11900</v>
      </c>
      <c r="R349" s="2">
        <v>11900</v>
      </c>
      <c r="S349" s="2" t="s">
        <v>950</v>
      </c>
      <c r="T349" s="2">
        <v>1196</v>
      </c>
      <c r="U349" s="2" t="s">
        <v>316</v>
      </c>
      <c r="V349" s="2" t="s">
        <v>317</v>
      </c>
      <c r="W349" s="2">
        <v>1000</v>
      </c>
    </row>
    <row r="350" spans="1:23">
      <c r="A350" s="2" t="s">
        <v>1407</v>
      </c>
      <c r="B350" s="2">
        <v>2012</v>
      </c>
      <c r="C350" s="2">
        <v>12</v>
      </c>
      <c r="D350" s="2">
        <v>135268361</v>
      </c>
      <c r="E350" s="2">
        <v>5556300</v>
      </c>
      <c r="F350" s="2">
        <v>70</v>
      </c>
      <c r="G350" s="2">
        <v>0</v>
      </c>
      <c r="H350" s="2">
        <v>505214</v>
      </c>
      <c r="I350" s="2" t="s">
        <v>71</v>
      </c>
      <c r="J350" s="69">
        <v>43.89</v>
      </c>
      <c r="K350" s="2" t="s">
        <v>1192</v>
      </c>
      <c r="L350" s="2">
        <v>122092533</v>
      </c>
      <c r="Q350" s="2">
        <v>11900</v>
      </c>
      <c r="R350" s="2">
        <v>11900</v>
      </c>
      <c r="S350" s="2" t="s">
        <v>950</v>
      </c>
      <c r="T350" s="2">
        <v>1196</v>
      </c>
      <c r="U350" s="2" t="s">
        <v>316</v>
      </c>
      <c r="V350" s="2" t="s">
        <v>317</v>
      </c>
      <c r="W350" s="2">
        <v>1000</v>
      </c>
    </row>
    <row r="351" spans="1:23">
      <c r="A351" s="2" t="s">
        <v>1407</v>
      </c>
      <c r="B351" s="2">
        <v>2012</v>
      </c>
      <c r="C351" s="2">
        <v>12</v>
      </c>
      <c r="D351" s="2">
        <v>135268382</v>
      </c>
      <c r="E351" s="2">
        <v>5556300</v>
      </c>
      <c r="F351" s="2">
        <v>70</v>
      </c>
      <c r="G351" s="2">
        <v>0</v>
      </c>
      <c r="H351" s="2">
        <v>505214</v>
      </c>
      <c r="I351" s="2" t="s">
        <v>71</v>
      </c>
      <c r="J351" s="69">
        <v>203.67</v>
      </c>
      <c r="K351" s="2" t="s">
        <v>1192</v>
      </c>
      <c r="L351" s="2">
        <v>122092534</v>
      </c>
      <c r="Q351" s="2">
        <v>11900</v>
      </c>
      <c r="R351" s="2">
        <v>11900</v>
      </c>
      <c r="S351" s="2" t="s">
        <v>950</v>
      </c>
      <c r="T351" s="2">
        <v>1196</v>
      </c>
      <c r="U351" s="2" t="s">
        <v>316</v>
      </c>
      <c r="V351" s="2" t="s">
        <v>317</v>
      </c>
      <c r="W351" s="2">
        <v>1000</v>
      </c>
    </row>
    <row r="352" spans="1:23">
      <c r="A352" s="2" t="s">
        <v>1407</v>
      </c>
      <c r="B352" s="2">
        <v>2012</v>
      </c>
      <c r="C352" s="2">
        <v>12</v>
      </c>
      <c r="D352" s="2">
        <v>135268386</v>
      </c>
      <c r="E352" s="2">
        <v>5556300</v>
      </c>
      <c r="F352" s="2">
        <v>70</v>
      </c>
      <c r="G352" s="2">
        <v>0</v>
      </c>
      <c r="H352" s="2">
        <v>505214</v>
      </c>
      <c r="I352" s="2" t="s">
        <v>71</v>
      </c>
      <c r="J352" s="69">
        <v>9645.17</v>
      </c>
      <c r="K352" s="2" t="s">
        <v>1192</v>
      </c>
      <c r="L352" s="2">
        <v>122092538</v>
      </c>
      <c r="Q352" s="2">
        <v>11900</v>
      </c>
      <c r="R352" s="2">
        <v>11900</v>
      </c>
      <c r="S352" s="2" t="s">
        <v>950</v>
      </c>
      <c r="T352" s="2">
        <v>1196</v>
      </c>
      <c r="U352" s="2" t="s">
        <v>316</v>
      </c>
      <c r="V352" s="2" t="s">
        <v>317</v>
      </c>
      <c r="W352" s="2">
        <v>1000</v>
      </c>
    </row>
    <row r="353" spans="1:23">
      <c r="A353" s="2" t="s">
        <v>1407</v>
      </c>
      <c r="B353" s="2">
        <v>2012</v>
      </c>
      <c r="C353" s="2">
        <v>12</v>
      </c>
      <c r="D353" s="2">
        <v>135268387</v>
      </c>
      <c r="E353" s="2">
        <v>5556300</v>
      </c>
      <c r="F353" s="2">
        <v>70</v>
      </c>
      <c r="G353" s="2">
        <v>0</v>
      </c>
      <c r="H353" s="2">
        <v>505214</v>
      </c>
      <c r="I353" s="2" t="s">
        <v>71</v>
      </c>
      <c r="J353" s="69">
        <v>0.04</v>
      </c>
      <c r="K353" s="2" t="s">
        <v>1192</v>
      </c>
      <c r="L353" s="2">
        <v>122092539</v>
      </c>
      <c r="Q353" s="2">
        <v>11900</v>
      </c>
      <c r="R353" s="2">
        <v>11900</v>
      </c>
      <c r="S353" s="2" t="s">
        <v>950</v>
      </c>
      <c r="T353" s="2">
        <v>1196</v>
      </c>
      <c r="U353" s="2" t="s">
        <v>316</v>
      </c>
      <c r="V353" s="2" t="s">
        <v>317</v>
      </c>
      <c r="W353" s="2">
        <v>1000</v>
      </c>
    </row>
    <row r="354" spans="1:23">
      <c r="A354" s="2" t="s">
        <v>1407</v>
      </c>
      <c r="B354" s="2">
        <v>2012</v>
      </c>
      <c r="C354" s="2">
        <v>12</v>
      </c>
      <c r="D354" s="2">
        <v>135268389</v>
      </c>
      <c r="E354" s="2">
        <v>5556300</v>
      </c>
      <c r="F354" s="2">
        <v>70</v>
      </c>
      <c r="G354" s="2">
        <v>0</v>
      </c>
      <c r="H354" s="2">
        <v>505214</v>
      </c>
      <c r="I354" s="2" t="s">
        <v>71</v>
      </c>
      <c r="J354" s="69">
        <v>1012749.91</v>
      </c>
      <c r="K354" s="2" t="s">
        <v>1192</v>
      </c>
      <c r="L354" s="2">
        <v>122092541</v>
      </c>
      <c r="Q354" s="2">
        <v>11900</v>
      </c>
      <c r="R354" s="2">
        <v>11900</v>
      </c>
      <c r="S354" s="2" t="s">
        <v>950</v>
      </c>
      <c r="T354" s="2">
        <v>1196</v>
      </c>
      <c r="U354" s="2" t="s">
        <v>316</v>
      </c>
      <c r="V354" s="2" t="s">
        <v>317</v>
      </c>
      <c r="W354" s="2">
        <v>1000</v>
      </c>
    </row>
    <row r="355" spans="1:23">
      <c r="A355" s="2" t="s">
        <v>1407</v>
      </c>
      <c r="B355" s="2">
        <v>2012</v>
      </c>
      <c r="C355" s="2">
        <v>12</v>
      </c>
      <c r="D355" s="2">
        <v>135268390</v>
      </c>
      <c r="E355" s="2">
        <v>5556300</v>
      </c>
      <c r="F355" s="2">
        <v>70</v>
      </c>
      <c r="G355" s="2">
        <v>0</v>
      </c>
      <c r="H355" s="2">
        <v>505214</v>
      </c>
      <c r="I355" s="2" t="s">
        <v>71</v>
      </c>
      <c r="J355" s="69">
        <v>49305</v>
      </c>
      <c r="K355" s="2" t="s">
        <v>1192</v>
      </c>
      <c r="L355" s="2">
        <v>122092542</v>
      </c>
      <c r="Q355" s="2">
        <v>11900</v>
      </c>
      <c r="R355" s="2">
        <v>11900</v>
      </c>
      <c r="S355" s="2" t="s">
        <v>950</v>
      </c>
      <c r="T355" s="2">
        <v>1196</v>
      </c>
      <c r="U355" s="2" t="s">
        <v>316</v>
      </c>
      <c r="V355" s="2" t="s">
        <v>317</v>
      </c>
      <c r="W355" s="2">
        <v>1000</v>
      </c>
    </row>
    <row r="356" spans="1:23">
      <c r="A356" s="2" t="s">
        <v>1407</v>
      </c>
      <c r="B356" s="2">
        <v>2012</v>
      </c>
      <c r="C356" s="2">
        <v>12</v>
      </c>
      <c r="D356" s="2">
        <v>135267983</v>
      </c>
      <c r="E356" s="2">
        <v>5556400</v>
      </c>
      <c r="F356" s="2">
        <v>70</v>
      </c>
      <c r="G356" s="2">
        <v>0</v>
      </c>
      <c r="H356" s="2">
        <v>505218</v>
      </c>
      <c r="I356" s="2" t="s">
        <v>72</v>
      </c>
      <c r="J356" s="69">
        <v>51116</v>
      </c>
      <c r="K356" s="2" t="s">
        <v>1192</v>
      </c>
      <c r="L356" s="2">
        <v>122092215</v>
      </c>
      <c r="Q356" s="2">
        <v>11900</v>
      </c>
      <c r="R356" s="2">
        <v>11900</v>
      </c>
      <c r="S356" s="2" t="s">
        <v>950</v>
      </c>
      <c r="T356" s="2">
        <v>1196</v>
      </c>
      <c r="U356" s="2" t="s">
        <v>316</v>
      </c>
      <c r="V356" s="2" t="s">
        <v>317</v>
      </c>
      <c r="W356" s="2">
        <v>1000</v>
      </c>
    </row>
    <row r="357" spans="1:23">
      <c r="A357" s="2" t="s">
        <v>1407</v>
      </c>
      <c r="B357" s="2">
        <v>2012</v>
      </c>
      <c r="C357" s="2">
        <v>12</v>
      </c>
      <c r="D357" s="2">
        <v>135268003</v>
      </c>
      <c r="E357" s="2">
        <v>5556400</v>
      </c>
      <c r="F357" s="2">
        <v>70</v>
      </c>
      <c r="G357" s="2">
        <v>0</v>
      </c>
      <c r="H357" s="2">
        <v>505218</v>
      </c>
      <c r="I357" s="2" t="s">
        <v>72</v>
      </c>
      <c r="J357" s="69">
        <v>196033.93</v>
      </c>
      <c r="K357" s="2" t="s">
        <v>1193</v>
      </c>
      <c r="L357" s="2">
        <v>122092235</v>
      </c>
      <c r="Q357" s="2">
        <v>11900</v>
      </c>
      <c r="R357" s="2">
        <v>11900</v>
      </c>
      <c r="S357" s="2" t="s">
        <v>950</v>
      </c>
      <c r="T357" s="2">
        <v>1196</v>
      </c>
      <c r="U357" s="2" t="s">
        <v>316</v>
      </c>
      <c r="V357" s="2" t="s">
        <v>317</v>
      </c>
      <c r="W357" s="2">
        <v>1000</v>
      </c>
    </row>
    <row r="358" spans="1:23">
      <c r="A358" s="2" t="s">
        <v>1407</v>
      </c>
      <c r="B358" s="2">
        <v>2012</v>
      </c>
      <c r="C358" s="2">
        <v>12</v>
      </c>
      <c r="D358" s="2">
        <v>135268004</v>
      </c>
      <c r="E358" s="2">
        <v>5556400</v>
      </c>
      <c r="F358" s="2">
        <v>70</v>
      </c>
      <c r="G358" s="2">
        <v>0</v>
      </c>
      <c r="H358" s="2">
        <v>505218</v>
      </c>
      <c r="I358" s="2" t="s">
        <v>72</v>
      </c>
      <c r="J358" s="69">
        <v>637142.27</v>
      </c>
      <c r="K358" s="2" t="s">
        <v>1192</v>
      </c>
      <c r="L358" s="2">
        <v>122092236</v>
      </c>
      <c r="Q358" s="2">
        <v>11900</v>
      </c>
      <c r="R358" s="2">
        <v>11900</v>
      </c>
      <c r="S358" s="2" t="s">
        <v>950</v>
      </c>
      <c r="T358" s="2">
        <v>1196</v>
      </c>
      <c r="U358" s="2" t="s">
        <v>316</v>
      </c>
      <c r="V358" s="2" t="s">
        <v>317</v>
      </c>
      <c r="W358" s="2">
        <v>1000</v>
      </c>
    </row>
    <row r="359" spans="1:23">
      <c r="A359" s="2" t="s">
        <v>1407</v>
      </c>
      <c r="B359" s="2">
        <v>2012</v>
      </c>
      <c r="C359" s="2">
        <v>12</v>
      </c>
      <c r="D359" s="2">
        <v>135268043</v>
      </c>
      <c r="E359" s="2">
        <v>5556400</v>
      </c>
      <c r="F359" s="2">
        <v>70</v>
      </c>
      <c r="G359" s="2">
        <v>0</v>
      </c>
      <c r="H359" s="2">
        <v>505218</v>
      </c>
      <c r="I359" s="2" t="s">
        <v>72</v>
      </c>
      <c r="J359" s="69">
        <v>504250</v>
      </c>
      <c r="K359" s="2" t="s">
        <v>1192</v>
      </c>
      <c r="L359" s="2">
        <v>122092275</v>
      </c>
      <c r="Q359" s="2">
        <v>11900</v>
      </c>
      <c r="R359" s="2">
        <v>11900</v>
      </c>
      <c r="S359" s="2" t="s">
        <v>950</v>
      </c>
      <c r="T359" s="2">
        <v>1196</v>
      </c>
      <c r="U359" s="2" t="s">
        <v>316</v>
      </c>
      <c r="V359" s="2" t="s">
        <v>317</v>
      </c>
      <c r="W359" s="2">
        <v>1000</v>
      </c>
    </row>
    <row r="360" spans="1:23">
      <c r="A360" s="2" t="s">
        <v>1407</v>
      </c>
      <c r="B360" s="2">
        <v>2012</v>
      </c>
      <c r="C360" s="2">
        <v>12</v>
      </c>
      <c r="D360" s="2">
        <v>135268107</v>
      </c>
      <c r="E360" s="2">
        <v>5556400</v>
      </c>
      <c r="F360" s="2">
        <v>70</v>
      </c>
      <c r="G360" s="2">
        <v>0</v>
      </c>
      <c r="H360" s="2">
        <v>505218</v>
      </c>
      <c r="I360" s="2" t="s">
        <v>72</v>
      </c>
      <c r="J360" s="69">
        <v>-0.08</v>
      </c>
      <c r="K360" s="2" t="s">
        <v>966</v>
      </c>
      <c r="L360" s="2">
        <v>122092319</v>
      </c>
      <c r="Q360" s="2">
        <v>11900</v>
      </c>
      <c r="R360" s="2">
        <v>11900</v>
      </c>
      <c r="S360" s="2" t="s">
        <v>950</v>
      </c>
      <c r="T360" s="2">
        <v>1196</v>
      </c>
      <c r="U360" s="2" t="s">
        <v>316</v>
      </c>
      <c r="V360" s="2" t="s">
        <v>317</v>
      </c>
      <c r="W360" s="2">
        <v>1000</v>
      </c>
    </row>
    <row r="361" spans="1:23">
      <c r="A361" s="2" t="s">
        <v>1407</v>
      </c>
      <c r="B361" s="2">
        <v>2012</v>
      </c>
      <c r="C361" s="2">
        <v>12</v>
      </c>
      <c r="D361" s="2">
        <v>135268108</v>
      </c>
      <c r="E361" s="2">
        <v>5556400</v>
      </c>
      <c r="F361" s="2">
        <v>70</v>
      </c>
      <c r="G361" s="2">
        <v>0</v>
      </c>
      <c r="H361" s="2">
        <v>505218</v>
      </c>
      <c r="I361" s="2" t="s">
        <v>72</v>
      </c>
      <c r="J361" s="69">
        <v>1219132.02</v>
      </c>
      <c r="K361" s="2" t="s">
        <v>1192</v>
      </c>
      <c r="L361" s="2">
        <v>122092320</v>
      </c>
      <c r="Q361" s="2">
        <v>11900</v>
      </c>
      <c r="R361" s="2">
        <v>11900</v>
      </c>
      <c r="S361" s="2" t="s">
        <v>950</v>
      </c>
      <c r="T361" s="2">
        <v>1196</v>
      </c>
      <c r="U361" s="2" t="s">
        <v>316</v>
      </c>
      <c r="V361" s="2" t="s">
        <v>317</v>
      </c>
      <c r="W361" s="2">
        <v>1000</v>
      </c>
    </row>
    <row r="362" spans="1:23">
      <c r="A362" s="2" t="s">
        <v>1407</v>
      </c>
      <c r="B362" s="2">
        <v>2012</v>
      </c>
      <c r="C362" s="2">
        <v>12</v>
      </c>
      <c r="D362" s="2">
        <v>135268118</v>
      </c>
      <c r="E362" s="2">
        <v>5556400</v>
      </c>
      <c r="F362" s="2">
        <v>70</v>
      </c>
      <c r="G362" s="2">
        <v>0</v>
      </c>
      <c r="H362" s="2">
        <v>505218</v>
      </c>
      <c r="I362" s="2" t="s">
        <v>72</v>
      </c>
      <c r="J362" s="69">
        <v>49400</v>
      </c>
      <c r="K362" s="2" t="s">
        <v>1192</v>
      </c>
      <c r="L362" s="2">
        <v>122092330</v>
      </c>
      <c r="Q362" s="2">
        <v>11900</v>
      </c>
      <c r="R362" s="2">
        <v>11900</v>
      </c>
      <c r="S362" s="2" t="s">
        <v>950</v>
      </c>
      <c r="T362" s="2">
        <v>1196</v>
      </c>
      <c r="U362" s="2" t="s">
        <v>316</v>
      </c>
      <c r="V362" s="2" t="s">
        <v>317</v>
      </c>
      <c r="W362" s="2">
        <v>1000</v>
      </c>
    </row>
    <row r="363" spans="1:23">
      <c r="A363" s="2" t="s">
        <v>1407</v>
      </c>
      <c r="B363" s="2">
        <v>2012</v>
      </c>
      <c r="C363" s="2">
        <v>12</v>
      </c>
      <c r="D363" s="2">
        <v>135268161</v>
      </c>
      <c r="E363" s="2">
        <v>5556400</v>
      </c>
      <c r="F363" s="2">
        <v>70</v>
      </c>
      <c r="G363" s="2">
        <v>0</v>
      </c>
      <c r="H363" s="2">
        <v>505218</v>
      </c>
      <c r="I363" s="2" t="s">
        <v>72</v>
      </c>
      <c r="J363" s="69">
        <v>3001862.08</v>
      </c>
      <c r="K363" s="2" t="s">
        <v>1192</v>
      </c>
      <c r="L363" s="2">
        <v>122092373</v>
      </c>
      <c r="Q363" s="2">
        <v>11900</v>
      </c>
      <c r="R363" s="2">
        <v>11900</v>
      </c>
      <c r="S363" s="2" t="s">
        <v>950</v>
      </c>
      <c r="T363" s="2">
        <v>1196</v>
      </c>
      <c r="U363" s="2" t="s">
        <v>316</v>
      </c>
      <c r="V363" s="2" t="s">
        <v>317</v>
      </c>
      <c r="W363" s="2">
        <v>1000</v>
      </c>
    </row>
    <row r="364" spans="1:23">
      <c r="A364" s="2" t="s">
        <v>1407</v>
      </c>
      <c r="B364" s="2">
        <v>2012</v>
      </c>
      <c r="C364" s="2">
        <v>12</v>
      </c>
      <c r="D364" s="2">
        <v>135268230</v>
      </c>
      <c r="E364" s="2">
        <v>5556400</v>
      </c>
      <c r="F364" s="2">
        <v>70</v>
      </c>
      <c r="G364" s="2">
        <v>0</v>
      </c>
      <c r="H364" s="2">
        <v>505218</v>
      </c>
      <c r="I364" s="2" t="s">
        <v>72</v>
      </c>
      <c r="J364" s="69">
        <v>2658.02</v>
      </c>
      <c r="K364" s="2" t="s">
        <v>1192</v>
      </c>
      <c r="L364" s="2">
        <v>122092422</v>
      </c>
      <c r="Q364" s="2">
        <v>11900</v>
      </c>
      <c r="R364" s="2">
        <v>11900</v>
      </c>
      <c r="S364" s="2" t="s">
        <v>950</v>
      </c>
      <c r="T364" s="2">
        <v>1196</v>
      </c>
      <c r="U364" s="2" t="s">
        <v>316</v>
      </c>
      <c r="V364" s="2" t="s">
        <v>317</v>
      </c>
      <c r="W364" s="2">
        <v>1000</v>
      </c>
    </row>
    <row r="365" spans="1:23">
      <c r="A365" s="2" t="s">
        <v>1407</v>
      </c>
      <c r="B365" s="2">
        <v>2012</v>
      </c>
      <c r="C365" s="2">
        <v>12</v>
      </c>
      <c r="D365" s="2">
        <v>135268231</v>
      </c>
      <c r="E365" s="2">
        <v>5556400</v>
      </c>
      <c r="F365" s="2">
        <v>70</v>
      </c>
      <c r="G365" s="2">
        <v>0</v>
      </c>
      <c r="H365" s="2">
        <v>505218</v>
      </c>
      <c r="I365" s="2" t="s">
        <v>72</v>
      </c>
      <c r="J365" s="69">
        <v>31385.64</v>
      </c>
      <c r="K365" s="2" t="s">
        <v>1192</v>
      </c>
      <c r="L365" s="2">
        <v>122092423</v>
      </c>
      <c r="Q365" s="2">
        <v>11900</v>
      </c>
      <c r="R365" s="2">
        <v>11900</v>
      </c>
      <c r="S365" s="2" t="s">
        <v>950</v>
      </c>
      <c r="T365" s="2">
        <v>1196</v>
      </c>
      <c r="U365" s="2" t="s">
        <v>316</v>
      </c>
      <c r="V365" s="2" t="s">
        <v>317</v>
      </c>
      <c r="W365" s="2">
        <v>1000</v>
      </c>
    </row>
    <row r="366" spans="1:23">
      <c r="A366" s="2" t="s">
        <v>1407</v>
      </c>
      <c r="B366" s="2">
        <v>2012</v>
      </c>
      <c r="C366" s="2">
        <v>12</v>
      </c>
      <c r="D366" s="2">
        <v>135268232</v>
      </c>
      <c r="E366" s="2">
        <v>5556400</v>
      </c>
      <c r="F366" s="2">
        <v>70</v>
      </c>
      <c r="G366" s="2">
        <v>0</v>
      </c>
      <c r="H366" s="2">
        <v>505218</v>
      </c>
      <c r="I366" s="2" t="s">
        <v>72</v>
      </c>
      <c r="J366" s="69">
        <v>4836.37</v>
      </c>
      <c r="K366" s="2" t="s">
        <v>1192</v>
      </c>
      <c r="L366" s="2">
        <v>122092424</v>
      </c>
      <c r="Q366" s="2">
        <v>11900</v>
      </c>
      <c r="R366" s="2">
        <v>11900</v>
      </c>
      <c r="S366" s="2" t="s">
        <v>950</v>
      </c>
      <c r="T366" s="2">
        <v>1196</v>
      </c>
      <c r="U366" s="2" t="s">
        <v>316</v>
      </c>
      <c r="V366" s="2" t="s">
        <v>317</v>
      </c>
      <c r="W366" s="2">
        <v>1000</v>
      </c>
    </row>
    <row r="367" spans="1:23">
      <c r="A367" s="2" t="s">
        <v>1407</v>
      </c>
      <c r="B367" s="2">
        <v>2012</v>
      </c>
      <c r="C367" s="2">
        <v>12</v>
      </c>
      <c r="D367" s="2">
        <v>135268233</v>
      </c>
      <c r="E367" s="2">
        <v>5556400</v>
      </c>
      <c r="F367" s="2">
        <v>70</v>
      </c>
      <c r="G367" s="2">
        <v>0</v>
      </c>
      <c r="H367" s="2">
        <v>505218</v>
      </c>
      <c r="I367" s="2" t="s">
        <v>72</v>
      </c>
      <c r="J367" s="69">
        <v>15783.3</v>
      </c>
      <c r="K367" s="2" t="s">
        <v>1192</v>
      </c>
      <c r="L367" s="2">
        <v>122092425</v>
      </c>
      <c r="Q367" s="2">
        <v>11900</v>
      </c>
      <c r="R367" s="2">
        <v>11900</v>
      </c>
      <c r="S367" s="2" t="s">
        <v>950</v>
      </c>
      <c r="T367" s="2">
        <v>1196</v>
      </c>
      <c r="U367" s="2" t="s">
        <v>316</v>
      </c>
      <c r="V367" s="2" t="s">
        <v>317</v>
      </c>
      <c r="W367" s="2">
        <v>1000</v>
      </c>
    </row>
    <row r="368" spans="1:23">
      <c r="A368" s="2" t="s">
        <v>1407</v>
      </c>
      <c r="B368" s="2">
        <v>2012</v>
      </c>
      <c r="C368" s="2">
        <v>12</v>
      </c>
      <c r="D368" s="2">
        <v>135268235</v>
      </c>
      <c r="E368" s="2">
        <v>5556400</v>
      </c>
      <c r="F368" s="2">
        <v>70</v>
      </c>
      <c r="G368" s="2">
        <v>0</v>
      </c>
      <c r="H368" s="2">
        <v>505218</v>
      </c>
      <c r="I368" s="2" t="s">
        <v>72</v>
      </c>
      <c r="J368" s="69">
        <v>8652.7800000000007</v>
      </c>
      <c r="K368" s="2" t="s">
        <v>1192</v>
      </c>
      <c r="L368" s="2">
        <v>122092427</v>
      </c>
      <c r="Q368" s="2">
        <v>11900</v>
      </c>
      <c r="R368" s="2">
        <v>11900</v>
      </c>
      <c r="S368" s="2" t="s">
        <v>950</v>
      </c>
      <c r="T368" s="2">
        <v>1196</v>
      </c>
      <c r="U368" s="2" t="s">
        <v>316</v>
      </c>
      <c r="V368" s="2" t="s">
        <v>317</v>
      </c>
      <c r="W368" s="2">
        <v>1000</v>
      </c>
    </row>
    <row r="369" spans="1:23">
      <c r="A369" s="2" t="s">
        <v>1407</v>
      </c>
      <c r="B369" s="2">
        <v>2012</v>
      </c>
      <c r="C369" s="2">
        <v>12</v>
      </c>
      <c r="D369" s="2">
        <v>135268236</v>
      </c>
      <c r="E369" s="2">
        <v>5556400</v>
      </c>
      <c r="F369" s="2">
        <v>70</v>
      </c>
      <c r="G369" s="2">
        <v>0</v>
      </c>
      <c r="H369" s="2">
        <v>505218</v>
      </c>
      <c r="I369" s="2" t="s">
        <v>72</v>
      </c>
      <c r="J369" s="69">
        <v>4379.72</v>
      </c>
      <c r="K369" s="2" t="s">
        <v>1192</v>
      </c>
      <c r="L369" s="2">
        <v>122092428</v>
      </c>
      <c r="Q369" s="2">
        <v>11900</v>
      </c>
      <c r="R369" s="2">
        <v>11900</v>
      </c>
      <c r="S369" s="2" t="s">
        <v>950</v>
      </c>
      <c r="T369" s="2">
        <v>1196</v>
      </c>
      <c r="U369" s="2" t="s">
        <v>316</v>
      </c>
      <c r="V369" s="2" t="s">
        <v>317</v>
      </c>
      <c r="W369" s="2">
        <v>1000</v>
      </c>
    </row>
    <row r="370" spans="1:23">
      <c r="A370" s="2" t="s">
        <v>1407</v>
      </c>
      <c r="B370" s="2">
        <v>2012</v>
      </c>
      <c r="C370" s="2">
        <v>12</v>
      </c>
      <c r="D370" s="2">
        <v>135268239</v>
      </c>
      <c r="E370" s="2">
        <v>5556400</v>
      </c>
      <c r="F370" s="2">
        <v>70</v>
      </c>
      <c r="G370" s="2">
        <v>0</v>
      </c>
      <c r="H370" s="2">
        <v>505218</v>
      </c>
      <c r="I370" s="2" t="s">
        <v>72</v>
      </c>
      <c r="J370" s="69">
        <v>48644.25</v>
      </c>
      <c r="K370" s="2" t="s">
        <v>1192</v>
      </c>
      <c r="L370" s="2">
        <v>122092431</v>
      </c>
      <c r="Q370" s="2">
        <v>11900</v>
      </c>
      <c r="R370" s="2">
        <v>11900</v>
      </c>
      <c r="S370" s="2" t="s">
        <v>950</v>
      </c>
      <c r="T370" s="2">
        <v>1196</v>
      </c>
      <c r="U370" s="2" t="s">
        <v>316</v>
      </c>
      <c r="V370" s="2" t="s">
        <v>317</v>
      </c>
      <c r="W370" s="2">
        <v>1000</v>
      </c>
    </row>
    <row r="371" spans="1:23">
      <c r="A371" s="2" t="s">
        <v>1407</v>
      </c>
      <c r="B371" s="2">
        <v>2012</v>
      </c>
      <c r="C371" s="2">
        <v>12</v>
      </c>
      <c r="D371" s="2">
        <v>135268240</v>
      </c>
      <c r="E371" s="2">
        <v>5556400</v>
      </c>
      <c r="F371" s="2">
        <v>70</v>
      </c>
      <c r="G371" s="2">
        <v>0</v>
      </c>
      <c r="H371" s="2">
        <v>505218</v>
      </c>
      <c r="I371" s="2" t="s">
        <v>72</v>
      </c>
      <c r="J371" s="69">
        <v>1136</v>
      </c>
      <c r="K371" s="2" t="s">
        <v>1192</v>
      </c>
      <c r="L371" s="2">
        <v>122092432</v>
      </c>
      <c r="Q371" s="2">
        <v>11900</v>
      </c>
      <c r="R371" s="2">
        <v>11900</v>
      </c>
      <c r="S371" s="2" t="s">
        <v>950</v>
      </c>
      <c r="T371" s="2">
        <v>1196</v>
      </c>
      <c r="U371" s="2" t="s">
        <v>316</v>
      </c>
      <c r="V371" s="2" t="s">
        <v>317</v>
      </c>
      <c r="W371" s="2">
        <v>1000</v>
      </c>
    </row>
    <row r="372" spans="1:23">
      <c r="A372" s="2" t="s">
        <v>1407</v>
      </c>
      <c r="B372" s="2">
        <v>2012</v>
      </c>
      <c r="C372" s="2">
        <v>12</v>
      </c>
      <c r="D372" s="2">
        <v>135268242</v>
      </c>
      <c r="E372" s="2">
        <v>5556400</v>
      </c>
      <c r="F372" s="2">
        <v>70</v>
      </c>
      <c r="G372" s="2">
        <v>0</v>
      </c>
      <c r="H372" s="2">
        <v>505218</v>
      </c>
      <c r="I372" s="2" t="s">
        <v>72</v>
      </c>
      <c r="J372" s="69">
        <v>11640.7</v>
      </c>
      <c r="K372" s="2" t="s">
        <v>1192</v>
      </c>
      <c r="L372" s="2">
        <v>122092434</v>
      </c>
      <c r="Q372" s="2">
        <v>11900</v>
      </c>
      <c r="R372" s="2">
        <v>11900</v>
      </c>
      <c r="S372" s="2" t="s">
        <v>950</v>
      </c>
      <c r="T372" s="2">
        <v>1196</v>
      </c>
      <c r="U372" s="2" t="s">
        <v>316</v>
      </c>
      <c r="V372" s="2" t="s">
        <v>317</v>
      </c>
      <c r="W372" s="2">
        <v>1000</v>
      </c>
    </row>
    <row r="373" spans="1:23">
      <c r="A373" s="2" t="s">
        <v>1407</v>
      </c>
      <c r="B373" s="2">
        <v>2012</v>
      </c>
      <c r="C373" s="2">
        <v>12</v>
      </c>
      <c r="D373" s="2">
        <v>135268243</v>
      </c>
      <c r="E373" s="2">
        <v>5556400</v>
      </c>
      <c r="F373" s="2">
        <v>70</v>
      </c>
      <c r="G373" s="2">
        <v>0</v>
      </c>
      <c r="H373" s="2">
        <v>505218</v>
      </c>
      <c r="I373" s="2" t="s">
        <v>72</v>
      </c>
      <c r="J373" s="69">
        <v>36341.379999999997</v>
      </c>
      <c r="K373" s="2" t="s">
        <v>1192</v>
      </c>
      <c r="L373" s="2">
        <v>122092435</v>
      </c>
      <c r="Q373" s="2">
        <v>11900</v>
      </c>
      <c r="R373" s="2">
        <v>11900</v>
      </c>
      <c r="S373" s="2" t="s">
        <v>950</v>
      </c>
      <c r="T373" s="2">
        <v>1196</v>
      </c>
      <c r="U373" s="2" t="s">
        <v>316</v>
      </c>
      <c r="V373" s="2" t="s">
        <v>317</v>
      </c>
      <c r="W373" s="2">
        <v>1000</v>
      </c>
    </row>
    <row r="374" spans="1:23">
      <c r="A374" s="2" t="s">
        <v>1407</v>
      </c>
      <c r="B374" s="2">
        <v>2012</v>
      </c>
      <c r="C374" s="2">
        <v>12</v>
      </c>
      <c r="D374" s="2">
        <v>135268264</v>
      </c>
      <c r="E374" s="2">
        <v>5556400</v>
      </c>
      <c r="F374" s="2">
        <v>70</v>
      </c>
      <c r="G374" s="2">
        <v>0</v>
      </c>
      <c r="H374" s="2">
        <v>505218</v>
      </c>
      <c r="I374" s="2" t="s">
        <v>72</v>
      </c>
      <c r="J374" s="69">
        <v>7827.58</v>
      </c>
      <c r="K374" s="2" t="s">
        <v>1192</v>
      </c>
      <c r="L374" s="2">
        <v>122092456</v>
      </c>
      <c r="Q374" s="2">
        <v>11900</v>
      </c>
      <c r="R374" s="2">
        <v>11900</v>
      </c>
      <c r="S374" s="2" t="s">
        <v>950</v>
      </c>
      <c r="T374" s="2">
        <v>1196</v>
      </c>
      <c r="U374" s="2" t="s">
        <v>316</v>
      </c>
      <c r="V374" s="2" t="s">
        <v>317</v>
      </c>
      <c r="W374" s="2">
        <v>1000</v>
      </c>
    </row>
    <row r="375" spans="1:23">
      <c r="A375" s="2" t="s">
        <v>1407</v>
      </c>
      <c r="B375" s="2">
        <v>2012</v>
      </c>
      <c r="C375" s="2">
        <v>12</v>
      </c>
      <c r="D375" s="2">
        <v>135268265</v>
      </c>
      <c r="E375" s="2">
        <v>5556400</v>
      </c>
      <c r="F375" s="2">
        <v>70</v>
      </c>
      <c r="G375" s="2">
        <v>0</v>
      </c>
      <c r="H375" s="2">
        <v>505218</v>
      </c>
      <c r="I375" s="2" t="s">
        <v>72</v>
      </c>
      <c r="J375" s="69">
        <v>266625</v>
      </c>
      <c r="K375" s="2" t="s">
        <v>1192</v>
      </c>
      <c r="L375" s="2">
        <v>122092457</v>
      </c>
      <c r="Q375" s="2">
        <v>11900</v>
      </c>
      <c r="R375" s="2">
        <v>11900</v>
      </c>
      <c r="S375" s="2" t="s">
        <v>950</v>
      </c>
      <c r="T375" s="2">
        <v>1196</v>
      </c>
      <c r="U375" s="2" t="s">
        <v>316</v>
      </c>
      <c r="V375" s="2" t="s">
        <v>317</v>
      </c>
      <c r="W375" s="2">
        <v>1000</v>
      </c>
    </row>
    <row r="376" spans="1:23">
      <c r="A376" s="2" t="s">
        <v>1407</v>
      </c>
      <c r="B376" s="2">
        <v>2012</v>
      </c>
      <c r="C376" s="2">
        <v>12</v>
      </c>
      <c r="D376" s="2">
        <v>135268266</v>
      </c>
      <c r="E376" s="2">
        <v>5556400</v>
      </c>
      <c r="F376" s="2">
        <v>70</v>
      </c>
      <c r="G376" s="2">
        <v>0</v>
      </c>
      <c r="H376" s="2">
        <v>505218</v>
      </c>
      <c r="I376" s="2" t="s">
        <v>72</v>
      </c>
      <c r="J376" s="69">
        <v>22334</v>
      </c>
      <c r="K376" s="2" t="s">
        <v>1193</v>
      </c>
      <c r="L376" s="2">
        <v>122092458</v>
      </c>
      <c r="Q376" s="2">
        <v>11900</v>
      </c>
      <c r="R376" s="2">
        <v>11900</v>
      </c>
      <c r="S376" s="2" t="s">
        <v>950</v>
      </c>
      <c r="T376" s="2">
        <v>1196</v>
      </c>
      <c r="U376" s="2" t="s">
        <v>316</v>
      </c>
      <c r="V376" s="2" t="s">
        <v>317</v>
      </c>
      <c r="W376" s="2">
        <v>1000</v>
      </c>
    </row>
    <row r="377" spans="1:23">
      <c r="A377" s="2" t="s">
        <v>1407</v>
      </c>
      <c r="B377" s="2">
        <v>2012</v>
      </c>
      <c r="C377" s="2">
        <v>12</v>
      </c>
      <c r="D377" s="2">
        <v>135268267</v>
      </c>
      <c r="E377" s="2">
        <v>5556400</v>
      </c>
      <c r="F377" s="2">
        <v>70</v>
      </c>
      <c r="G377" s="2">
        <v>0</v>
      </c>
      <c r="H377" s="2">
        <v>505218</v>
      </c>
      <c r="I377" s="2" t="s">
        <v>72</v>
      </c>
      <c r="J377" s="69">
        <v>897220</v>
      </c>
      <c r="K377" s="2" t="s">
        <v>1192</v>
      </c>
      <c r="L377" s="2">
        <v>122092459</v>
      </c>
      <c r="Q377" s="2">
        <v>11900</v>
      </c>
      <c r="R377" s="2">
        <v>11900</v>
      </c>
      <c r="S377" s="2" t="s">
        <v>950</v>
      </c>
      <c r="T377" s="2">
        <v>1196</v>
      </c>
      <c r="U377" s="2" t="s">
        <v>316</v>
      </c>
      <c r="V377" s="2" t="s">
        <v>317</v>
      </c>
      <c r="W377" s="2">
        <v>1000</v>
      </c>
    </row>
    <row r="378" spans="1:23">
      <c r="A378" s="2" t="s">
        <v>1407</v>
      </c>
      <c r="B378" s="2">
        <v>2012</v>
      </c>
      <c r="C378" s="2">
        <v>12</v>
      </c>
      <c r="D378" s="2">
        <v>135268278</v>
      </c>
      <c r="E378" s="2">
        <v>5556400</v>
      </c>
      <c r="F378" s="2">
        <v>70</v>
      </c>
      <c r="G378" s="2">
        <v>0</v>
      </c>
      <c r="H378" s="2">
        <v>505218</v>
      </c>
      <c r="I378" s="2" t="s">
        <v>72</v>
      </c>
      <c r="J378" s="69">
        <v>18.899999999999999</v>
      </c>
      <c r="K378" s="2" t="s">
        <v>1192</v>
      </c>
      <c r="L378" s="2">
        <v>122092470</v>
      </c>
      <c r="Q378" s="2">
        <v>11900</v>
      </c>
      <c r="R378" s="2">
        <v>11900</v>
      </c>
      <c r="S378" s="2" t="s">
        <v>950</v>
      </c>
      <c r="T378" s="2">
        <v>1196</v>
      </c>
      <c r="U378" s="2" t="s">
        <v>316</v>
      </c>
      <c r="V378" s="2" t="s">
        <v>317</v>
      </c>
      <c r="W378" s="2">
        <v>1000</v>
      </c>
    </row>
    <row r="379" spans="1:23">
      <c r="A379" s="2" t="s">
        <v>1407</v>
      </c>
      <c r="B379" s="2">
        <v>2012</v>
      </c>
      <c r="C379" s="2">
        <v>12</v>
      </c>
      <c r="D379" s="2">
        <v>135268298</v>
      </c>
      <c r="E379" s="2">
        <v>5556400</v>
      </c>
      <c r="F379" s="2">
        <v>70</v>
      </c>
      <c r="G379" s="2">
        <v>0</v>
      </c>
      <c r="H379" s="2">
        <v>505218</v>
      </c>
      <c r="I379" s="2" t="s">
        <v>72</v>
      </c>
      <c r="J379" s="69">
        <v>1273.6300000000001</v>
      </c>
      <c r="K379" s="2" t="s">
        <v>1192</v>
      </c>
      <c r="L379" s="2">
        <v>122092490</v>
      </c>
      <c r="Q379" s="2">
        <v>11900</v>
      </c>
      <c r="R379" s="2">
        <v>11900</v>
      </c>
      <c r="S379" s="2" t="s">
        <v>950</v>
      </c>
      <c r="T379" s="2">
        <v>1196</v>
      </c>
      <c r="U379" s="2" t="s">
        <v>316</v>
      </c>
      <c r="V379" s="2" t="s">
        <v>317</v>
      </c>
      <c r="W379" s="2">
        <v>1000</v>
      </c>
    </row>
    <row r="380" spans="1:23">
      <c r="A380" s="2" t="s">
        <v>1407</v>
      </c>
      <c r="B380" s="2">
        <v>2012</v>
      </c>
      <c r="C380" s="2">
        <v>12</v>
      </c>
      <c r="D380" s="2">
        <v>135268389</v>
      </c>
      <c r="E380" s="2">
        <v>5556400</v>
      </c>
      <c r="F380" s="2">
        <v>70</v>
      </c>
      <c r="G380" s="2">
        <v>0</v>
      </c>
      <c r="H380" s="2">
        <v>505218</v>
      </c>
      <c r="I380" s="2" t="s">
        <v>72</v>
      </c>
      <c r="J380" s="69">
        <v>320000</v>
      </c>
      <c r="K380" s="2" t="s">
        <v>1192</v>
      </c>
      <c r="L380" s="2">
        <v>122092541</v>
      </c>
      <c r="Q380" s="2">
        <v>11900</v>
      </c>
      <c r="R380" s="2">
        <v>11900</v>
      </c>
      <c r="S380" s="2" t="s">
        <v>950</v>
      </c>
      <c r="T380" s="2">
        <v>1196</v>
      </c>
      <c r="U380" s="2" t="s">
        <v>316</v>
      </c>
      <c r="V380" s="2" t="s">
        <v>317</v>
      </c>
      <c r="W380" s="2">
        <v>1000</v>
      </c>
    </row>
    <row r="381" spans="1:23">
      <c r="A381" s="2" t="s">
        <v>1407</v>
      </c>
      <c r="B381" s="2">
        <v>2012</v>
      </c>
      <c r="C381" s="2">
        <v>12</v>
      </c>
      <c r="D381" s="2">
        <v>135266068</v>
      </c>
      <c r="E381" s="2">
        <v>5556700</v>
      </c>
      <c r="F381" s="2">
        <v>70</v>
      </c>
      <c r="G381" s="2">
        <v>0</v>
      </c>
      <c r="H381" s="2">
        <v>546520</v>
      </c>
      <c r="I381" s="2" t="s">
        <v>972</v>
      </c>
      <c r="J381" s="69">
        <v>8690</v>
      </c>
      <c r="K381" s="2" t="s">
        <v>1192</v>
      </c>
      <c r="L381" s="2">
        <v>122089900</v>
      </c>
      <c r="Q381" s="2">
        <v>11900</v>
      </c>
      <c r="R381" s="2">
        <v>11900</v>
      </c>
      <c r="S381" s="2" t="s">
        <v>950</v>
      </c>
      <c r="T381" s="2">
        <v>1196</v>
      </c>
      <c r="U381" s="2" t="s">
        <v>316</v>
      </c>
      <c r="V381" s="2" t="s">
        <v>317</v>
      </c>
      <c r="W381" s="2">
        <v>1000</v>
      </c>
    </row>
    <row r="382" spans="1:23">
      <c r="A382" s="2" t="s">
        <v>1407</v>
      </c>
      <c r="B382" s="2">
        <v>2012</v>
      </c>
      <c r="C382" s="2">
        <v>12</v>
      </c>
      <c r="D382" s="2">
        <v>135266068</v>
      </c>
      <c r="E382" s="2">
        <v>5556700</v>
      </c>
      <c r="F382" s="2">
        <v>70</v>
      </c>
      <c r="G382" s="2">
        <v>0</v>
      </c>
      <c r="H382" s="2">
        <v>546520</v>
      </c>
      <c r="I382" s="2" t="s">
        <v>972</v>
      </c>
      <c r="J382" s="69">
        <v>102219</v>
      </c>
      <c r="K382" s="2" t="s">
        <v>1192</v>
      </c>
      <c r="L382" s="2">
        <v>122089900</v>
      </c>
      <c r="Q382" s="2">
        <v>11900</v>
      </c>
      <c r="R382" s="2">
        <v>11900</v>
      </c>
      <c r="S382" s="2" t="s">
        <v>950</v>
      </c>
      <c r="T382" s="2">
        <v>1196</v>
      </c>
      <c r="U382" s="2" t="s">
        <v>316</v>
      </c>
      <c r="V382" s="2" t="s">
        <v>317</v>
      </c>
      <c r="W382" s="2">
        <v>1000</v>
      </c>
    </row>
    <row r="383" spans="1:23">
      <c r="A383" s="2" t="s">
        <v>1407</v>
      </c>
      <c r="B383" s="2">
        <v>2012</v>
      </c>
      <c r="C383" s="2">
        <v>12</v>
      </c>
      <c r="D383" s="2">
        <v>135266068</v>
      </c>
      <c r="E383" s="2">
        <v>5556700</v>
      </c>
      <c r="F383" s="2">
        <v>70</v>
      </c>
      <c r="G383" s="2">
        <v>0</v>
      </c>
      <c r="H383" s="2">
        <v>546520</v>
      </c>
      <c r="I383" s="2" t="s">
        <v>972</v>
      </c>
      <c r="J383" s="69">
        <v>1596</v>
      </c>
      <c r="K383" s="2" t="s">
        <v>1192</v>
      </c>
      <c r="L383" s="2">
        <v>122089900</v>
      </c>
      <c r="Q383" s="2">
        <v>11900</v>
      </c>
      <c r="R383" s="2">
        <v>11900</v>
      </c>
      <c r="S383" s="2" t="s">
        <v>950</v>
      </c>
      <c r="T383" s="2">
        <v>1196</v>
      </c>
      <c r="U383" s="2" t="s">
        <v>316</v>
      </c>
      <c r="V383" s="2" t="s">
        <v>317</v>
      </c>
      <c r="W383" s="2">
        <v>1000</v>
      </c>
    </row>
    <row r="384" spans="1:23">
      <c r="A384" s="2" t="s">
        <v>1407</v>
      </c>
      <c r="B384" s="2">
        <v>2012</v>
      </c>
      <c r="C384" s="2">
        <v>12</v>
      </c>
      <c r="D384" s="2">
        <v>135266068</v>
      </c>
      <c r="E384" s="2">
        <v>5556700</v>
      </c>
      <c r="F384" s="2">
        <v>70</v>
      </c>
      <c r="G384" s="2">
        <v>0</v>
      </c>
      <c r="H384" s="2">
        <v>546520</v>
      </c>
      <c r="I384" s="2" t="s">
        <v>972</v>
      </c>
      <c r="J384" s="69">
        <v>350</v>
      </c>
      <c r="K384" s="2" t="s">
        <v>1192</v>
      </c>
      <c r="L384" s="2">
        <v>122089900</v>
      </c>
      <c r="Q384" s="2">
        <v>11900</v>
      </c>
      <c r="R384" s="2">
        <v>11900</v>
      </c>
      <c r="S384" s="2" t="s">
        <v>950</v>
      </c>
      <c r="T384" s="2">
        <v>1196</v>
      </c>
      <c r="U384" s="2" t="s">
        <v>316</v>
      </c>
      <c r="V384" s="2" t="s">
        <v>317</v>
      </c>
      <c r="W384" s="2">
        <v>1000</v>
      </c>
    </row>
    <row r="385" spans="1:23">
      <c r="A385" s="2" t="s">
        <v>1407</v>
      </c>
      <c r="B385" s="2">
        <v>2012</v>
      </c>
      <c r="C385" s="2">
        <v>12</v>
      </c>
      <c r="D385" s="2">
        <v>135266068</v>
      </c>
      <c r="E385" s="2">
        <v>5556700</v>
      </c>
      <c r="F385" s="2">
        <v>70</v>
      </c>
      <c r="G385" s="2">
        <v>0</v>
      </c>
      <c r="H385" s="2">
        <v>546520</v>
      </c>
      <c r="I385" s="2" t="s">
        <v>972</v>
      </c>
      <c r="J385" s="69">
        <v>10503</v>
      </c>
      <c r="K385" s="2" t="s">
        <v>1192</v>
      </c>
      <c r="L385" s="2">
        <v>122089900</v>
      </c>
      <c r="Q385" s="2">
        <v>11900</v>
      </c>
      <c r="R385" s="2">
        <v>11900</v>
      </c>
      <c r="S385" s="2" t="s">
        <v>950</v>
      </c>
      <c r="T385" s="2">
        <v>1196</v>
      </c>
      <c r="U385" s="2" t="s">
        <v>316</v>
      </c>
      <c r="V385" s="2" t="s">
        <v>317</v>
      </c>
      <c r="W385" s="2">
        <v>1000</v>
      </c>
    </row>
    <row r="386" spans="1:23">
      <c r="A386" s="2" t="s">
        <v>1407</v>
      </c>
      <c r="B386" s="2">
        <v>2012</v>
      </c>
      <c r="C386" s="2">
        <v>12</v>
      </c>
      <c r="D386" s="2">
        <v>135268021</v>
      </c>
      <c r="E386" s="2">
        <v>5556700</v>
      </c>
      <c r="F386" s="2">
        <v>70</v>
      </c>
      <c r="G386" s="2">
        <v>0</v>
      </c>
      <c r="H386" s="2">
        <v>505220</v>
      </c>
      <c r="I386" s="2" t="s">
        <v>973</v>
      </c>
      <c r="J386" s="69">
        <v>-840100</v>
      </c>
      <c r="K386" s="2" t="s">
        <v>1192</v>
      </c>
      <c r="L386" s="2">
        <v>122092253</v>
      </c>
      <c r="Q386" s="2">
        <v>11900</v>
      </c>
      <c r="R386" s="2">
        <v>11900</v>
      </c>
      <c r="S386" s="2" t="s">
        <v>950</v>
      </c>
      <c r="T386" s="2">
        <v>1196</v>
      </c>
      <c r="U386" s="2" t="s">
        <v>316</v>
      </c>
      <c r="V386" s="2" t="s">
        <v>317</v>
      </c>
      <c r="W386" s="2">
        <v>1000</v>
      </c>
    </row>
    <row r="387" spans="1:23">
      <c r="A387" s="2" t="s">
        <v>1407</v>
      </c>
      <c r="B387" s="2">
        <v>2012</v>
      </c>
      <c r="C387" s="2">
        <v>12</v>
      </c>
      <c r="D387" s="2">
        <v>135268021</v>
      </c>
      <c r="E387" s="2">
        <v>5556700</v>
      </c>
      <c r="F387" s="2">
        <v>70</v>
      </c>
      <c r="G387" s="2">
        <v>0</v>
      </c>
      <c r="H387" s="2">
        <v>505221</v>
      </c>
      <c r="I387" s="2" t="s">
        <v>974</v>
      </c>
      <c r="J387" s="69">
        <v>-18984863.59</v>
      </c>
      <c r="K387" s="2" t="s">
        <v>1192</v>
      </c>
      <c r="L387" s="2">
        <v>122092253</v>
      </c>
      <c r="Q387" s="2">
        <v>11900</v>
      </c>
      <c r="R387" s="2">
        <v>11900</v>
      </c>
      <c r="S387" s="2" t="s">
        <v>950</v>
      </c>
      <c r="T387" s="2">
        <v>1196</v>
      </c>
      <c r="U387" s="2" t="s">
        <v>316</v>
      </c>
      <c r="V387" s="2" t="s">
        <v>317</v>
      </c>
      <c r="W387" s="2">
        <v>1000</v>
      </c>
    </row>
    <row r="388" spans="1:23">
      <c r="A388" s="2" t="s">
        <v>1407</v>
      </c>
      <c r="B388" s="2">
        <v>2012</v>
      </c>
      <c r="C388" s="2">
        <v>12</v>
      </c>
      <c r="D388" s="2">
        <v>135268021</v>
      </c>
      <c r="E388" s="2">
        <v>5556700</v>
      </c>
      <c r="F388" s="2">
        <v>70</v>
      </c>
      <c r="G388" s="2">
        <v>0</v>
      </c>
      <c r="H388" s="2">
        <v>505221</v>
      </c>
      <c r="I388" s="2" t="s">
        <v>974</v>
      </c>
      <c r="J388" s="69">
        <v>-2542484</v>
      </c>
      <c r="K388" s="2" t="s">
        <v>1192</v>
      </c>
      <c r="L388" s="2">
        <v>122092253</v>
      </c>
      <c r="Q388" s="2">
        <v>11900</v>
      </c>
      <c r="R388" s="2">
        <v>11900</v>
      </c>
      <c r="S388" s="2" t="s">
        <v>950</v>
      </c>
      <c r="T388" s="2">
        <v>1196</v>
      </c>
      <c r="U388" s="2" t="s">
        <v>316</v>
      </c>
      <c r="V388" s="2" t="s">
        <v>317</v>
      </c>
      <c r="W388" s="2">
        <v>1000</v>
      </c>
    </row>
    <row r="389" spans="1:23">
      <c r="A389" s="2" t="s">
        <v>1407</v>
      </c>
      <c r="B389" s="2">
        <v>2012</v>
      </c>
      <c r="C389" s="2">
        <v>12</v>
      </c>
      <c r="D389" s="2">
        <v>135268206</v>
      </c>
      <c r="E389" s="2">
        <v>5556700</v>
      </c>
      <c r="F389" s="2">
        <v>70</v>
      </c>
      <c r="G389" s="2">
        <v>0</v>
      </c>
      <c r="H389" s="2">
        <v>546520</v>
      </c>
      <c r="I389" s="2" t="s">
        <v>972</v>
      </c>
      <c r="J389" s="69">
        <v>474028.09</v>
      </c>
      <c r="K389" s="2" t="s">
        <v>1192</v>
      </c>
      <c r="L389" s="2">
        <v>122092398</v>
      </c>
      <c r="Q389" s="2">
        <v>11900</v>
      </c>
      <c r="R389" s="2">
        <v>11900</v>
      </c>
      <c r="S389" s="2" t="s">
        <v>950</v>
      </c>
      <c r="T389" s="2">
        <v>1196</v>
      </c>
      <c r="U389" s="2" t="s">
        <v>316</v>
      </c>
      <c r="V389" s="2" t="s">
        <v>317</v>
      </c>
      <c r="W389" s="2">
        <v>1000</v>
      </c>
    </row>
    <row r="390" spans="1:23">
      <c r="A390" s="2" t="s">
        <v>1407</v>
      </c>
      <c r="B390" s="2">
        <v>2012</v>
      </c>
      <c r="C390" s="2">
        <v>12</v>
      </c>
      <c r="D390" s="2">
        <v>135268219</v>
      </c>
      <c r="E390" s="2">
        <v>5556700</v>
      </c>
      <c r="F390" s="2">
        <v>70</v>
      </c>
      <c r="G390" s="2">
        <v>0</v>
      </c>
      <c r="H390" s="2">
        <v>546520</v>
      </c>
      <c r="I390" s="2" t="s">
        <v>972</v>
      </c>
      <c r="J390" s="69">
        <v>416500</v>
      </c>
      <c r="K390" s="2" t="s">
        <v>1192</v>
      </c>
      <c r="L390" s="2">
        <v>122092411</v>
      </c>
      <c r="Q390" s="2">
        <v>11900</v>
      </c>
      <c r="R390" s="2">
        <v>11900</v>
      </c>
      <c r="S390" s="2" t="s">
        <v>950</v>
      </c>
      <c r="T390" s="2">
        <v>1196</v>
      </c>
      <c r="U390" s="2" t="s">
        <v>316</v>
      </c>
      <c r="V390" s="2" t="s">
        <v>317</v>
      </c>
      <c r="W390" s="2">
        <v>1000</v>
      </c>
    </row>
    <row r="391" spans="1:23">
      <c r="A391" s="2" t="s">
        <v>1407</v>
      </c>
      <c r="B391" s="2">
        <v>2012</v>
      </c>
      <c r="C391" s="2">
        <v>12</v>
      </c>
      <c r="D391" s="2">
        <v>135268221</v>
      </c>
      <c r="E391" s="2">
        <v>5556700</v>
      </c>
      <c r="F391" s="2">
        <v>70</v>
      </c>
      <c r="G391" s="2">
        <v>0</v>
      </c>
      <c r="H391" s="2">
        <v>546520</v>
      </c>
      <c r="I391" s="2" t="s">
        <v>972</v>
      </c>
      <c r="J391" s="69">
        <v>1049416.98</v>
      </c>
      <c r="K391" s="2" t="s">
        <v>1192</v>
      </c>
      <c r="L391" s="2">
        <v>122092413</v>
      </c>
      <c r="Q391" s="2">
        <v>11900</v>
      </c>
      <c r="R391" s="2">
        <v>11900</v>
      </c>
      <c r="S391" s="2" t="s">
        <v>950</v>
      </c>
      <c r="T391" s="2">
        <v>1196</v>
      </c>
      <c r="U391" s="2" t="s">
        <v>316</v>
      </c>
      <c r="V391" s="2" t="s">
        <v>317</v>
      </c>
      <c r="W391" s="2">
        <v>1000</v>
      </c>
    </row>
    <row r="392" spans="1:23">
      <c r="A392" s="2" t="s">
        <v>1407</v>
      </c>
      <c r="B392" s="2">
        <v>2012</v>
      </c>
      <c r="C392" s="2">
        <v>12</v>
      </c>
      <c r="D392" s="2">
        <v>135268221</v>
      </c>
      <c r="E392" s="2">
        <v>5556700</v>
      </c>
      <c r="F392" s="2">
        <v>70</v>
      </c>
      <c r="G392" s="2">
        <v>0</v>
      </c>
      <c r="H392" s="2">
        <v>546520</v>
      </c>
      <c r="I392" s="2" t="s">
        <v>972</v>
      </c>
      <c r="J392" s="69">
        <v>16657.400000000001</v>
      </c>
      <c r="K392" s="2" t="s">
        <v>1192</v>
      </c>
      <c r="L392" s="2">
        <v>122092413</v>
      </c>
      <c r="Q392" s="2">
        <v>11900</v>
      </c>
      <c r="R392" s="2">
        <v>11900</v>
      </c>
      <c r="S392" s="2" t="s">
        <v>950</v>
      </c>
      <c r="T392" s="2">
        <v>1196</v>
      </c>
      <c r="U392" s="2" t="s">
        <v>316</v>
      </c>
      <c r="V392" s="2" t="s">
        <v>317</v>
      </c>
      <c r="W392" s="2">
        <v>1000</v>
      </c>
    </row>
    <row r="393" spans="1:23">
      <c r="A393" s="2" t="s">
        <v>1407</v>
      </c>
      <c r="B393" s="2">
        <v>2012</v>
      </c>
      <c r="C393" s="2">
        <v>12</v>
      </c>
      <c r="D393" s="2">
        <v>135268221</v>
      </c>
      <c r="E393" s="2">
        <v>5556700</v>
      </c>
      <c r="F393" s="2">
        <v>70</v>
      </c>
      <c r="G393" s="2">
        <v>0</v>
      </c>
      <c r="H393" s="2">
        <v>546520</v>
      </c>
      <c r="I393" s="2" t="s">
        <v>972</v>
      </c>
      <c r="J393" s="69">
        <v>349805.62</v>
      </c>
      <c r="K393" s="2" t="s">
        <v>1192</v>
      </c>
      <c r="L393" s="2">
        <v>122092413</v>
      </c>
      <c r="Q393" s="2">
        <v>11900</v>
      </c>
      <c r="R393" s="2">
        <v>11900</v>
      </c>
      <c r="S393" s="2" t="s">
        <v>950</v>
      </c>
      <c r="T393" s="2">
        <v>1196</v>
      </c>
      <c r="U393" s="2" t="s">
        <v>316</v>
      </c>
      <c r="V393" s="2" t="s">
        <v>317</v>
      </c>
      <c r="W393" s="2">
        <v>1000</v>
      </c>
    </row>
    <row r="394" spans="1:23">
      <c r="A394" s="2" t="s">
        <v>1408</v>
      </c>
      <c r="B394" s="2">
        <v>2012</v>
      </c>
      <c r="C394" s="2">
        <v>12</v>
      </c>
      <c r="D394" s="2">
        <v>135304442</v>
      </c>
      <c r="E394" s="2">
        <v>5556700</v>
      </c>
      <c r="F394" s="2">
        <v>70</v>
      </c>
      <c r="G394" s="2">
        <v>0</v>
      </c>
      <c r="H394" s="2">
        <v>505223</v>
      </c>
      <c r="I394" s="2" t="s">
        <v>975</v>
      </c>
      <c r="J394" s="69">
        <v>840340</v>
      </c>
      <c r="K394" s="2" t="s">
        <v>976</v>
      </c>
      <c r="L394" s="2">
        <v>122094873</v>
      </c>
      <c r="Q394" s="2">
        <v>11900</v>
      </c>
      <c r="R394" s="2">
        <v>11900</v>
      </c>
      <c r="S394" s="2" t="s">
        <v>950</v>
      </c>
      <c r="T394" s="2">
        <v>1196</v>
      </c>
      <c r="U394" s="2" t="s">
        <v>316</v>
      </c>
      <c r="V394" s="2" t="s">
        <v>317</v>
      </c>
      <c r="W394" s="2">
        <v>1000</v>
      </c>
    </row>
    <row r="395" spans="1:23">
      <c r="A395" s="2" t="s">
        <v>1408</v>
      </c>
      <c r="B395" s="2">
        <v>2012</v>
      </c>
      <c r="C395" s="2">
        <v>12</v>
      </c>
      <c r="D395" s="2">
        <v>135304445</v>
      </c>
      <c r="E395" s="2">
        <v>5556700</v>
      </c>
      <c r="F395" s="2">
        <v>70</v>
      </c>
      <c r="G395" s="2">
        <v>0</v>
      </c>
      <c r="H395" s="2">
        <v>505222</v>
      </c>
      <c r="I395" s="2" t="s">
        <v>977</v>
      </c>
      <c r="J395" s="69">
        <v>21572460.579999998</v>
      </c>
      <c r="K395" s="2" t="s">
        <v>978</v>
      </c>
      <c r="L395" s="2">
        <v>122094874</v>
      </c>
      <c r="Q395" s="2">
        <v>11900</v>
      </c>
      <c r="R395" s="2">
        <v>11900</v>
      </c>
      <c r="S395" s="2" t="s">
        <v>950</v>
      </c>
      <c r="T395" s="2">
        <v>1196</v>
      </c>
      <c r="U395" s="2" t="s">
        <v>316</v>
      </c>
      <c r="V395" s="2" t="s">
        <v>317</v>
      </c>
      <c r="W395" s="2">
        <v>1000</v>
      </c>
    </row>
    <row r="396" spans="1:23">
      <c r="A396" s="2" t="s">
        <v>1407</v>
      </c>
      <c r="B396" s="2">
        <v>2012</v>
      </c>
      <c r="C396" s="2">
        <v>12</v>
      </c>
      <c r="D396" s="2">
        <v>135323166</v>
      </c>
      <c r="E396" s="2">
        <v>5556700</v>
      </c>
      <c r="F396" s="2">
        <v>70</v>
      </c>
      <c r="G396" s="2">
        <v>0</v>
      </c>
      <c r="H396" s="2">
        <v>505215</v>
      </c>
      <c r="I396" s="2" t="s">
        <v>979</v>
      </c>
      <c r="J396" s="69">
        <v>259676.54</v>
      </c>
      <c r="K396" s="2" t="s">
        <v>1198</v>
      </c>
      <c r="L396" s="2">
        <v>122094700</v>
      </c>
      <c r="Q396" s="2">
        <v>11900</v>
      </c>
      <c r="R396" s="2">
        <v>11900</v>
      </c>
      <c r="S396" s="2" t="s">
        <v>950</v>
      </c>
      <c r="T396" s="2">
        <v>1196</v>
      </c>
      <c r="U396" s="2" t="s">
        <v>316</v>
      </c>
      <c r="V396" s="2" t="s">
        <v>317</v>
      </c>
      <c r="W396" s="2">
        <v>1000</v>
      </c>
    </row>
    <row r="397" spans="1:23">
      <c r="A397" s="2" t="s">
        <v>1408</v>
      </c>
      <c r="B397" s="2">
        <v>2012</v>
      </c>
      <c r="C397" s="2">
        <v>12</v>
      </c>
      <c r="D397" s="2">
        <v>135337086</v>
      </c>
      <c r="E397" s="2">
        <v>5556700</v>
      </c>
      <c r="F397" s="2">
        <v>70</v>
      </c>
      <c r="G397" s="2">
        <v>0</v>
      </c>
      <c r="H397" s="2">
        <v>546501</v>
      </c>
      <c r="I397" s="2" t="s">
        <v>82</v>
      </c>
      <c r="J397" s="69">
        <v>-296718</v>
      </c>
      <c r="K397" s="2" t="s">
        <v>1199</v>
      </c>
      <c r="L397" s="2">
        <v>122078493</v>
      </c>
      <c r="Q397" s="2">
        <v>11900</v>
      </c>
      <c r="R397" s="2">
        <v>11900</v>
      </c>
      <c r="S397" s="2" t="s">
        <v>950</v>
      </c>
      <c r="T397" s="2">
        <v>1196</v>
      </c>
      <c r="U397" s="2" t="s">
        <v>316</v>
      </c>
      <c r="V397" s="2" t="s">
        <v>317</v>
      </c>
      <c r="W397" s="2">
        <v>1000</v>
      </c>
    </row>
    <row r="398" spans="1:23">
      <c r="A398" s="2" t="s">
        <v>1408</v>
      </c>
      <c r="B398" s="2">
        <v>2012</v>
      </c>
      <c r="C398" s="2">
        <v>12</v>
      </c>
      <c r="D398" s="2">
        <v>135337086</v>
      </c>
      <c r="E398" s="2">
        <v>5556700</v>
      </c>
      <c r="F398" s="2">
        <v>70</v>
      </c>
      <c r="G398" s="2">
        <v>0</v>
      </c>
      <c r="H398" s="2">
        <v>546501</v>
      </c>
      <c r="I398" s="2" t="s">
        <v>82</v>
      </c>
      <c r="J398" s="69">
        <v>293177.78999999998</v>
      </c>
      <c r="K398" s="2" t="s">
        <v>1200</v>
      </c>
      <c r="L398" s="2">
        <v>122078493</v>
      </c>
      <c r="Q398" s="2">
        <v>11900</v>
      </c>
      <c r="R398" s="2">
        <v>11900</v>
      </c>
      <c r="S398" s="2" t="s">
        <v>950</v>
      </c>
      <c r="T398" s="2">
        <v>1196</v>
      </c>
      <c r="U398" s="2" t="s">
        <v>316</v>
      </c>
      <c r="V398" s="2" t="s">
        <v>317</v>
      </c>
      <c r="W398" s="2">
        <v>1000</v>
      </c>
    </row>
    <row r="399" spans="1:23">
      <c r="A399" s="2" t="s">
        <v>1408</v>
      </c>
      <c r="B399" s="2">
        <v>2012</v>
      </c>
      <c r="C399" s="2">
        <v>12</v>
      </c>
      <c r="D399" s="2">
        <v>135337086</v>
      </c>
      <c r="E399" s="2">
        <v>5556700</v>
      </c>
      <c r="F399" s="2">
        <v>70</v>
      </c>
      <c r="G399" s="2">
        <v>0</v>
      </c>
      <c r="H399" s="2">
        <v>546501</v>
      </c>
      <c r="I399" s="2" t="s">
        <v>82</v>
      </c>
      <c r="J399" s="69">
        <v>301194.81</v>
      </c>
      <c r="K399" s="2" t="s">
        <v>1201</v>
      </c>
      <c r="L399" s="2">
        <v>122078493</v>
      </c>
      <c r="Q399" s="2">
        <v>11900</v>
      </c>
      <c r="R399" s="2">
        <v>11900</v>
      </c>
      <c r="S399" s="2" t="s">
        <v>950</v>
      </c>
      <c r="T399" s="2">
        <v>1196</v>
      </c>
      <c r="U399" s="2" t="s">
        <v>316</v>
      </c>
      <c r="V399" s="2" t="s">
        <v>317</v>
      </c>
      <c r="W399" s="2">
        <v>1000</v>
      </c>
    </row>
    <row r="400" spans="1:23">
      <c r="A400" s="2" t="s">
        <v>1408</v>
      </c>
      <c r="B400" s="2">
        <v>2012</v>
      </c>
      <c r="C400" s="2">
        <v>12</v>
      </c>
      <c r="D400" s="2">
        <v>135337915</v>
      </c>
      <c r="E400" s="2">
        <v>5556700</v>
      </c>
      <c r="F400" s="2">
        <v>70</v>
      </c>
      <c r="G400" s="2">
        <v>0</v>
      </c>
      <c r="H400" s="2">
        <v>546501</v>
      </c>
      <c r="I400" s="2" t="s">
        <v>82</v>
      </c>
      <c r="J400" s="69">
        <v>-1300000</v>
      </c>
      <c r="K400" s="2" t="s">
        <v>1202</v>
      </c>
      <c r="L400" s="2">
        <v>122092171</v>
      </c>
      <c r="Q400" s="2">
        <v>11900</v>
      </c>
      <c r="R400" s="2">
        <v>11900</v>
      </c>
      <c r="S400" s="2" t="s">
        <v>950</v>
      </c>
      <c r="T400" s="2">
        <v>1196</v>
      </c>
      <c r="U400" s="2" t="s">
        <v>316</v>
      </c>
      <c r="V400" s="2" t="s">
        <v>317</v>
      </c>
      <c r="W400" s="2">
        <v>1000</v>
      </c>
    </row>
    <row r="401" spans="1:23">
      <c r="A401" s="2" t="s">
        <v>1408</v>
      </c>
      <c r="B401" s="2">
        <v>2012</v>
      </c>
      <c r="C401" s="2">
        <v>12</v>
      </c>
      <c r="D401" s="2">
        <v>135337915</v>
      </c>
      <c r="E401" s="2">
        <v>5556700</v>
      </c>
      <c r="F401" s="2">
        <v>70</v>
      </c>
      <c r="G401" s="2">
        <v>0</v>
      </c>
      <c r="H401" s="2">
        <v>546501</v>
      </c>
      <c r="I401" s="2" t="s">
        <v>82</v>
      </c>
      <c r="J401" s="69">
        <v>1350000</v>
      </c>
      <c r="K401" s="2" t="s">
        <v>1203</v>
      </c>
      <c r="L401" s="2">
        <v>122092171</v>
      </c>
      <c r="Q401" s="2">
        <v>11900</v>
      </c>
      <c r="R401" s="2">
        <v>11900</v>
      </c>
      <c r="S401" s="2" t="s">
        <v>950</v>
      </c>
      <c r="T401" s="2">
        <v>1196</v>
      </c>
      <c r="U401" s="2" t="s">
        <v>316</v>
      </c>
      <c r="V401" s="2" t="s">
        <v>317</v>
      </c>
      <c r="W401" s="2">
        <v>1000</v>
      </c>
    </row>
    <row r="402" spans="1:23">
      <c r="A402" s="2" t="s">
        <v>1408</v>
      </c>
      <c r="B402" s="2">
        <v>2012</v>
      </c>
      <c r="C402" s="2">
        <v>12</v>
      </c>
      <c r="D402" s="2">
        <v>135337915</v>
      </c>
      <c r="E402" s="2">
        <v>5556700</v>
      </c>
      <c r="F402" s="2">
        <v>70</v>
      </c>
      <c r="G402" s="2">
        <v>0</v>
      </c>
      <c r="H402" s="2">
        <v>546501</v>
      </c>
      <c r="I402" s="2" t="s">
        <v>82</v>
      </c>
      <c r="J402" s="69">
        <v>1280821.3600000001</v>
      </c>
      <c r="K402" s="2" t="s">
        <v>1204</v>
      </c>
      <c r="L402" s="2">
        <v>122092171</v>
      </c>
      <c r="Q402" s="2">
        <v>11900</v>
      </c>
      <c r="R402" s="2">
        <v>11900</v>
      </c>
      <c r="S402" s="2" t="s">
        <v>950</v>
      </c>
      <c r="T402" s="2">
        <v>1196</v>
      </c>
      <c r="U402" s="2" t="s">
        <v>316</v>
      </c>
      <c r="V402" s="2" t="s">
        <v>317</v>
      </c>
      <c r="W402" s="2">
        <v>1000</v>
      </c>
    </row>
    <row r="403" spans="1:23">
      <c r="A403" s="2" t="s">
        <v>1408</v>
      </c>
      <c r="B403" s="2">
        <v>2012</v>
      </c>
      <c r="C403" s="2">
        <v>12</v>
      </c>
      <c r="D403" s="2">
        <v>135639792</v>
      </c>
      <c r="E403" s="2">
        <v>5556700</v>
      </c>
      <c r="F403" s="2">
        <v>70</v>
      </c>
      <c r="G403" s="2">
        <v>0</v>
      </c>
      <c r="H403" s="2">
        <v>546501</v>
      </c>
      <c r="I403" s="2" t="s">
        <v>82</v>
      </c>
      <c r="J403" s="69">
        <v>79000</v>
      </c>
      <c r="K403" s="2" t="s">
        <v>1205</v>
      </c>
      <c r="L403" s="2">
        <v>122097863</v>
      </c>
      <c r="Q403" s="2">
        <v>11900</v>
      </c>
      <c r="R403" s="2">
        <v>11900</v>
      </c>
      <c r="S403" s="2" t="s">
        <v>950</v>
      </c>
      <c r="T403" s="2">
        <v>1196</v>
      </c>
      <c r="U403" s="2" t="s">
        <v>316</v>
      </c>
      <c r="V403" s="2" t="s">
        <v>317</v>
      </c>
      <c r="W403" s="2">
        <v>1000</v>
      </c>
    </row>
    <row r="404" spans="1:23">
      <c r="A404" s="2" t="s">
        <v>1408</v>
      </c>
      <c r="B404" s="2">
        <v>2012</v>
      </c>
      <c r="C404" s="2">
        <v>12</v>
      </c>
      <c r="D404" s="2">
        <v>135639792</v>
      </c>
      <c r="E404" s="2">
        <v>5556700</v>
      </c>
      <c r="F404" s="2">
        <v>70</v>
      </c>
      <c r="G404" s="2">
        <v>0</v>
      </c>
      <c r="H404" s="2">
        <v>546501</v>
      </c>
      <c r="I404" s="2" t="s">
        <v>82</v>
      </c>
      <c r="J404" s="69">
        <v>77567</v>
      </c>
      <c r="K404" s="2" t="s">
        <v>1206</v>
      </c>
      <c r="L404" s="2">
        <v>122097863</v>
      </c>
      <c r="Q404" s="2">
        <v>11900</v>
      </c>
      <c r="R404" s="2">
        <v>11900</v>
      </c>
      <c r="S404" s="2" t="s">
        <v>950</v>
      </c>
      <c r="T404" s="2">
        <v>1196</v>
      </c>
      <c r="U404" s="2" t="s">
        <v>316</v>
      </c>
      <c r="V404" s="2" t="s">
        <v>317</v>
      </c>
      <c r="W404" s="2">
        <v>1000</v>
      </c>
    </row>
    <row r="405" spans="1:23">
      <c r="A405" s="2" t="s">
        <v>1408</v>
      </c>
      <c r="B405" s="2">
        <v>2012</v>
      </c>
      <c r="C405" s="2">
        <v>12</v>
      </c>
      <c r="D405" s="2">
        <v>135639792</v>
      </c>
      <c r="E405" s="2">
        <v>5556700</v>
      </c>
      <c r="F405" s="2">
        <v>70</v>
      </c>
      <c r="G405" s="2">
        <v>0</v>
      </c>
      <c r="H405" s="2">
        <v>546501</v>
      </c>
      <c r="I405" s="2" t="s">
        <v>82</v>
      </c>
      <c r="J405" s="69">
        <v>-80000</v>
      </c>
      <c r="K405" s="2" t="s">
        <v>1207</v>
      </c>
      <c r="L405" s="2">
        <v>122097863</v>
      </c>
      <c r="Q405" s="2">
        <v>11900</v>
      </c>
      <c r="R405" s="2">
        <v>11900</v>
      </c>
      <c r="S405" s="2" t="s">
        <v>950</v>
      </c>
      <c r="T405" s="2">
        <v>1196</v>
      </c>
      <c r="U405" s="2" t="s">
        <v>316</v>
      </c>
      <c r="V405" s="2" t="s">
        <v>317</v>
      </c>
      <c r="W405" s="2">
        <v>1000</v>
      </c>
    </row>
    <row r="406" spans="1:23">
      <c r="A406" s="2" t="s">
        <v>1408</v>
      </c>
      <c r="B406" s="2">
        <v>2012</v>
      </c>
      <c r="C406" s="2">
        <v>12</v>
      </c>
      <c r="D406" s="2">
        <v>135696010</v>
      </c>
      <c r="E406" s="2">
        <v>5556700</v>
      </c>
      <c r="F406" s="2">
        <v>70</v>
      </c>
      <c r="G406" s="2">
        <v>0</v>
      </c>
      <c r="H406" s="2">
        <v>546501</v>
      </c>
      <c r="I406" s="2" t="s">
        <v>82</v>
      </c>
      <c r="J406" s="69">
        <v>203554.08</v>
      </c>
      <c r="K406" s="2" t="s">
        <v>1208</v>
      </c>
      <c r="L406" s="2">
        <v>122144479</v>
      </c>
      <c r="Q406" s="2">
        <v>11900</v>
      </c>
      <c r="R406" s="2">
        <v>11900</v>
      </c>
      <c r="S406" s="2" t="s">
        <v>950</v>
      </c>
      <c r="T406" s="2">
        <v>1196</v>
      </c>
      <c r="U406" s="2" t="s">
        <v>316</v>
      </c>
      <c r="V406" s="2" t="s">
        <v>317</v>
      </c>
      <c r="W406" s="2">
        <v>1000</v>
      </c>
    </row>
    <row r="407" spans="1:23">
      <c r="A407" s="2" t="s">
        <v>1408</v>
      </c>
      <c r="B407" s="2">
        <v>2012</v>
      </c>
      <c r="C407" s="2">
        <v>12</v>
      </c>
      <c r="D407" s="2">
        <v>135699301</v>
      </c>
      <c r="E407" s="2">
        <v>5556700</v>
      </c>
      <c r="F407" s="2">
        <v>70</v>
      </c>
      <c r="G407" s="2">
        <v>0</v>
      </c>
      <c r="H407" s="2">
        <v>546501</v>
      </c>
      <c r="I407" s="2" t="s">
        <v>82</v>
      </c>
      <c r="J407" s="69">
        <v>802927.96</v>
      </c>
      <c r="K407" s="2" t="s">
        <v>1209</v>
      </c>
      <c r="L407" s="2">
        <v>122144480</v>
      </c>
      <c r="Q407" s="2">
        <v>11900</v>
      </c>
      <c r="R407" s="2">
        <v>11900</v>
      </c>
      <c r="S407" s="2" t="s">
        <v>950</v>
      </c>
      <c r="T407" s="2">
        <v>1196</v>
      </c>
      <c r="U407" s="2" t="s">
        <v>316</v>
      </c>
      <c r="V407" s="2" t="s">
        <v>317</v>
      </c>
      <c r="W407" s="2">
        <v>1000</v>
      </c>
    </row>
    <row r="408" spans="1:23">
      <c r="A408" s="2" t="s">
        <v>1408</v>
      </c>
      <c r="B408" s="2">
        <v>2012</v>
      </c>
      <c r="C408" s="2">
        <v>12</v>
      </c>
      <c r="D408" s="2">
        <v>136140086</v>
      </c>
      <c r="E408" s="2">
        <v>5556700</v>
      </c>
      <c r="F408" s="2">
        <v>70</v>
      </c>
      <c r="G408" s="2">
        <v>0</v>
      </c>
      <c r="H408" s="2">
        <v>505223</v>
      </c>
      <c r="I408" s="2" t="s">
        <v>975</v>
      </c>
      <c r="J408" s="69">
        <v>-732444</v>
      </c>
      <c r="K408" s="2" t="s">
        <v>976</v>
      </c>
      <c r="L408" s="2">
        <v>122360569</v>
      </c>
      <c r="Q408" s="2">
        <v>11900</v>
      </c>
      <c r="R408" s="2">
        <v>11900</v>
      </c>
      <c r="S408" s="2" t="s">
        <v>950</v>
      </c>
      <c r="T408" s="2">
        <v>1196</v>
      </c>
      <c r="U408" s="2" t="s">
        <v>316</v>
      </c>
      <c r="V408" s="2" t="s">
        <v>317</v>
      </c>
      <c r="W408" s="2">
        <v>1000</v>
      </c>
    </row>
    <row r="409" spans="1:23">
      <c r="A409" s="2" t="s">
        <v>1408</v>
      </c>
      <c r="B409" s="2">
        <v>2012</v>
      </c>
      <c r="C409" s="2">
        <v>12</v>
      </c>
      <c r="D409" s="2">
        <v>136140087</v>
      </c>
      <c r="E409" s="2">
        <v>5556700</v>
      </c>
      <c r="F409" s="2">
        <v>70</v>
      </c>
      <c r="G409" s="2">
        <v>0</v>
      </c>
      <c r="H409" s="2">
        <v>546500</v>
      </c>
      <c r="I409" s="2" t="s">
        <v>980</v>
      </c>
      <c r="J409" s="69">
        <v>-2356591</v>
      </c>
      <c r="K409" s="2" t="s">
        <v>988</v>
      </c>
      <c r="L409" s="2">
        <v>122360572</v>
      </c>
      <c r="Q409" s="2">
        <v>11900</v>
      </c>
      <c r="R409" s="2">
        <v>11900</v>
      </c>
      <c r="S409" s="2" t="s">
        <v>950</v>
      </c>
      <c r="T409" s="2">
        <v>1196</v>
      </c>
      <c r="U409" s="2" t="s">
        <v>316</v>
      </c>
      <c r="V409" s="2" t="s">
        <v>317</v>
      </c>
      <c r="W409" s="2">
        <v>1000</v>
      </c>
    </row>
    <row r="410" spans="1:23">
      <c r="A410" s="2" t="s">
        <v>1408</v>
      </c>
      <c r="B410" s="2">
        <v>2012</v>
      </c>
      <c r="C410" s="2">
        <v>12</v>
      </c>
      <c r="D410" s="2">
        <v>136140087</v>
      </c>
      <c r="E410" s="2">
        <v>5556700</v>
      </c>
      <c r="F410" s="2">
        <v>70</v>
      </c>
      <c r="G410" s="2">
        <v>0</v>
      </c>
      <c r="H410" s="2">
        <v>546500</v>
      </c>
      <c r="I410" s="2" t="s">
        <v>980</v>
      </c>
      <c r="J410" s="69">
        <v>209910</v>
      </c>
      <c r="K410" s="2" t="s">
        <v>989</v>
      </c>
      <c r="L410" s="2">
        <v>122360572</v>
      </c>
      <c r="Q410" s="2">
        <v>11900</v>
      </c>
      <c r="R410" s="2">
        <v>11900</v>
      </c>
      <c r="S410" s="2" t="s">
        <v>950</v>
      </c>
      <c r="T410" s="2">
        <v>1196</v>
      </c>
      <c r="U410" s="2" t="s">
        <v>316</v>
      </c>
      <c r="V410" s="2" t="s">
        <v>317</v>
      </c>
      <c r="W410" s="2">
        <v>1000</v>
      </c>
    </row>
    <row r="411" spans="1:23">
      <c r="A411" s="2" t="s">
        <v>1408</v>
      </c>
      <c r="B411" s="2">
        <v>2012</v>
      </c>
      <c r="C411" s="2">
        <v>12</v>
      </c>
      <c r="D411" s="2">
        <v>136140090</v>
      </c>
      <c r="E411" s="2">
        <v>5556700</v>
      </c>
      <c r="F411" s="2">
        <v>70</v>
      </c>
      <c r="G411" s="2">
        <v>0</v>
      </c>
      <c r="H411" s="2">
        <v>505222</v>
      </c>
      <c r="I411" s="2" t="s">
        <v>977</v>
      </c>
      <c r="J411" s="69">
        <v>-25805835.5</v>
      </c>
      <c r="K411" s="2" t="s">
        <v>978</v>
      </c>
      <c r="L411" s="2">
        <v>122360570</v>
      </c>
      <c r="Q411" s="2">
        <v>11900</v>
      </c>
      <c r="R411" s="2">
        <v>11900</v>
      </c>
      <c r="S411" s="2" t="s">
        <v>950</v>
      </c>
      <c r="T411" s="2">
        <v>1196</v>
      </c>
      <c r="U411" s="2" t="s">
        <v>316</v>
      </c>
      <c r="V411" s="2" t="s">
        <v>317</v>
      </c>
      <c r="W411" s="2">
        <v>1000</v>
      </c>
    </row>
    <row r="412" spans="1:23">
      <c r="A412" s="2" t="s">
        <v>1408</v>
      </c>
      <c r="B412" s="2">
        <v>2012</v>
      </c>
      <c r="C412" s="2">
        <v>12</v>
      </c>
      <c r="D412" s="2">
        <v>136140091</v>
      </c>
      <c r="E412" s="2">
        <v>5556700</v>
      </c>
      <c r="F412" s="2">
        <v>70</v>
      </c>
      <c r="G412" s="2">
        <v>0</v>
      </c>
      <c r="H412" s="2">
        <v>546500</v>
      </c>
      <c r="I412" s="2" t="s">
        <v>980</v>
      </c>
      <c r="J412" s="69">
        <v>-192310</v>
      </c>
      <c r="K412" s="2" t="s">
        <v>984</v>
      </c>
      <c r="L412" s="2">
        <v>122360574</v>
      </c>
      <c r="Q412" s="2">
        <v>11900</v>
      </c>
      <c r="R412" s="2">
        <v>11900</v>
      </c>
      <c r="S412" s="2" t="s">
        <v>950</v>
      </c>
      <c r="T412" s="2">
        <v>1196</v>
      </c>
      <c r="U412" s="2" t="s">
        <v>316</v>
      </c>
      <c r="V412" s="2" t="s">
        <v>317</v>
      </c>
      <c r="W412" s="2">
        <v>1000</v>
      </c>
    </row>
    <row r="413" spans="1:23">
      <c r="A413" s="2" t="s">
        <v>1408</v>
      </c>
      <c r="B413" s="2">
        <v>2012</v>
      </c>
      <c r="C413" s="2">
        <v>12</v>
      </c>
      <c r="D413" s="2">
        <v>136140091</v>
      </c>
      <c r="E413" s="2">
        <v>5556700</v>
      </c>
      <c r="F413" s="2">
        <v>70</v>
      </c>
      <c r="G413" s="2">
        <v>0</v>
      </c>
      <c r="H413" s="2">
        <v>546500</v>
      </c>
      <c r="I413" s="2" t="s">
        <v>980</v>
      </c>
      <c r="J413" s="69">
        <v>19316</v>
      </c>
      <c r="K413" s="2" t="s">
        <v>985</v>
      </c>
      <c r="L413" s="2">
        <v>122360574</v>
      </c>
      <c r="Q413" s="2">
        <v>11900</v>
      </c>
      <c r="R413" s="2">
        <v>11900</v>
      </c>
      <c r="S413" s="2" t="s">
        <v>950</v>
      </c>
      <c r="T413" s="2">
        <v>1196</v>
      </c>
      <c r="U413" s="2" t="s">
        <v>316</v>
      </c>
      <c r="V413" s="2" t="s">
        <v>317</v>
      </c>
      <c r="W413" s="2">
        <v>1000</v>
      </c>
    </row>
    <row r="414" spans="1:23">
      <c r="A414" s="2" t="s">
        <v>1408</v>
      </c>
      <c r="B414" s="2">
        <v>2012</v>
      </c>
      <c r="C414" s="2">
        <v>12</v>
      </c>
      <c r="D414" s="2">
        <v>136140092</v>
      </c>
      <c r="E414" s="2">
        <v>5556700</v>
      </c>
      <c r="F414" s="2">
        <v>70</v>
      </c>
      <c r="G414" s="2">
        <v>0</v>
      </c>
      <c r="H414" s="2">
        <v>546500</v>
      </c>
      <c r="I414" s="2" t="s">
        <v>980</v>
      </c>
      <c r="J414" s="69">
        <v>-1950692</v>
      </c>
      <c r="K414" s="2" t="s">
        <v>981</v>
      </c>
      <c r="L414" s="2">
        <v>122360575</v>
      </c>
      <c r="Q414" s="2">
        <v>11900</v>
      </c>
      <c r="R414" s="2">
        <v>11900</v>
      </c>
      <c r="S414" s="2" t="s">
        <v>950</v>
      </c>
      <c r="T414" s="2">
        <v>1196</v>
      </c>
      <c r="U414" s="2" t="s">
        <v>316</v>
      </c>
      <c r="V414" s="2" t="s">
        <v>317</v>
      </c>
      <c r="W414" s="2">
        <v>1000</v>
      </c>
    </row>
    <row r="415" spans="1:23">
      <c r="A415" s="2" t="s">
        <v>1408</v>
      </c>
      <c r="B415" s="2">
        <v>2012</v>
      </c>
      <c r="C415" s="2">
        <v>12</v>
      </c>
      <c r="D415" s="2">
        <v>136140092</v>
      </c>
      <c r="E415" s="2">
        <v>5556700</v>
      </c>
      <c r="F415" s="2">
        <v>70</v>
      </c>
      <c r="G415" s="2">
        <v>0</v>
      </c>
      <c r="H415" s="2">
        <v>546500</v>
      </c>
      <c r="I415" s="2" t="s">
        <v>980</v>
      </c>
      <c r="J415" s="69">
        <v>187746</v>
      </c>
      <c r="K415" s="2" t="s">
        <v>982</v>
      </c>
      <c r="L415" s="2">
        <v>122360575</v>
      </c>
      <c r="Q415" s="2">
        <v>11900</v>
      </c>
      <c r="R415" s="2">
        <v>11900</v>
      </c>
      <c r="S415" s="2" t="s">
        <v>950</v>
      </c>
      <c r="T415" s="2">
        <v>1196</v>
      </c>
      <c r="U415" s="2" t="s">
        <v>316</v>
      </c>
      <c r="V415" s="2" t="s">
        <v>317</v>
      </c>
      <c r="W415" s="2">
        <v>1000</v>
      </c>
    </row>
    <row r="416" spans="1:23">
      <c r="A416" s="2" t="s">
        <v>1408</v>
      </c>
      <c r="B416" s="2">
        <v>2012</v>
      </c>
      <c r="C416" s="2">
        <v>12</v>
      </c>
      <c r="D416" s="2">
        <v>136140094</v>
      </c>
      <c r="E416" s="2">
        <v>5556700</v>
      </c>
      <c r="F416" s="2">
        <v>70</v>
      </c>
      <c r="G416" s="2">
        <v>0</v>
      </c>
      <c r="H416" s="2">
        <v>546521</v>
      </c>
      <c r="I416" s="2" t="s">
        <v>83</v>
      </c>
      <c r="J416" s="69">
        <v>52551</v>
      </c>
      <c r="K416" s="2" t="s">
        <v>983</v>
      </c>
      <c r="L416" s="2">
        <v>122360576</v>
      </c>
      <c r="Q416" s="2">
        <v>11900</v>
      </c>
      <c r="R416" s="2">
        <v>11900</v>
      </c>
      <c r="S416" s="2" t="s">
        <v>950</v>
      </c>
      <c r="T416" s="2">
        <v>1196</v>
      </c>
      <c r="U416" s="2" t="s">
        <v>316</v>
      </c>
      <c r="V416" s="2" t="s">
        <v>317</v>
      </c>
      <c r="W416" s="2">
        <v>1000</v>
      </c>
    </row>
    <row r="417" spans="1:23">
      <c r="A417" s="2" t="s">
        <v>1408</v>
      </c>
      <c r="B417" s="2">
        <v>2012</v>
      </c>
      <c r="C417" s="2">
        <v>12</v>
      </c>
      <c r="D417" s="2">
        <v>136140095</v>
      </c>
      <c r="E417" s="2">
        <v>5556700</v>
      </c>
      <c r="F417" s="2">
        <v>70</v>
      </c>
      <c r="G417" s="2">
        <v>0</v>
      </c>
      <c r="H417" s="2">
        <v>546500</v>
      </c>
      <c r="I417" s="2" t="s">
        <v>980</v>
      </c>
      <c r="J417" s="69">
        <v>-3207987</v>
      </c>
      <c r="K417" s="2" t="s">
        <v>986</v>
      </c>
      <c r="L417" s="2">
        <v>122360573</v>
      </c>
      <c r="Q417" s="2">
        <v>11900</v>
      </c>
      <c r="R417" s="2">
        <v>11900</v>
      </c>
      <c r="S417" s="2" t="s">
        <v>950</v>
      </c>
      <c r="T417" s="2">
        <v>1196</v>
      </c>
      <c r="U417" s="2" t="s">
        <v>316</v>
      </c>
      <c r="V417" s="2" t="s">
        <v>317</v>
      </c>
      <c r="W417" s="2">
        <v>1000</v>
      </c>
    </row>
    <row r="418" spans="1:23">
      <c r="A418" s="2" t="s">
        <v>1408</v>
      </c>
      <c r="B418" s="2">
        <v>2012</v>
      </c>
      <c r="C418" s="2">
        <v>12</v>
      </c>
      <c r="D418" s="2">
        <v>136140095</v>
      </c>
      <c r="E418" s="2">
        <v>5556700</v>
      </c>
      <c r="F418" s="2">
        <v>70</v>
      </c>
      <c r="G418" s="2">
        <v>0</v>
      </c>
      <c r="H418" s="2">
        <v>546500</v>
      </c>
      <c r="I418" s="2" t="s">
        <v>980</v>
      </c>
      <c r="J418" s="69">
        <v>320799</v>
      </c>
      <c r="K418" s="2" t="s">
        <v>987</v>
      </c>
      <c r="L418" s="2">
        <v>122360573</v>
      </c>
      <c r="Q418" s="2">
        <v>11900</v>
      </c>
      <c r="R418" s="2">
        <v>11900</v>
      </c>
      <c r="S418" s="2" t="s">
        <v>950</v>
      </c>
      <c r="T418" s="2">
        <v>1196</v>
      </c>
      <c r="U418" s="2" t="s">
        <v>316</v>
      </c>
      <c r="V418" s="2" t="s">
        <v>317</v>
      </c>
      <c r="W418" s="2">
        <v>1000</v>
      </c>
    </row>
    <row r="419" spans="1:23">
      <c r="A419" s="2" t="s">
        <v>1408</v>
      </c>
      <c r="B419" s="2">
        <v>2012</v>
      </c>
      <c r="C419" s="2">
        <v>12</v>
      </c>
      <c r="D419" s="2">
        <v>136143110</v>
      </c>
      <c r="E419" s="2">
        <v>5556700</v>
      </c>
      <c r="F419" s="2">
        <v>70</v>
      </c>
      <c r="G419" s="2">
        <v>0</v>
      </c>
      <c r="H419" s="2">
        <v>546501</v>
      </c>
      <c r="I419" s="2" t="s">
        <v>82</v>
      </c>
      <c r="J419" s="69">
        <v>296718</v>
      </c>
      <c r="K419" s="2" t="s">
        <v>1199</v>
      </c>
      <c r="L419" s="2">
        <v>122358827</v>
      </c>
      <c r="Q419" s="2">
        <v>11900</v>
      </c>
      <c r="R419" s="2">
        <v>11900</v>
      </c>
      <c r="S419" s="2" t="s">
        <v>950</v>
      </c>
      <c r="T419" s="2">
        <v>1196</v>
      </c>
      <c r="U419" s="2" t="s">
        <v>316</v>
      </c>
      <c r="V419" s="2" t="s">
        <v>317</v>
      </c>
      <c r="W419" s="2">
        <v>1000</v>
      </c>
    </row>
    <row r="420" spans="1:23">
      <c r="A420" s="2" t="s">
        <v>1408</v>
      </c>
      <c r="B420" s="2">
        <v>2012</v>
      </c>
      <c r="C420" s="2">
        <v>12</v>
      </c>
      <c r="D420" s="2">
        <v>136143110</v>
      </c>
      <c r="E420" s="2">
        <v>5556700</v>
      </c>
      <c r="F420" s="2">
        <v>70</v>
      </c>
      <c r="G420" s="2">
        <v>0</v>
      </c>
      <c r="H420" s="2">
        <v>546501</v>
      </c>
      <c r="I420" s="2" t="s">
        <v>82</v>
      </c>
      <c r="J420" s="69">
        <v>-293177.78999999998</v>
      </c>
      <c r="K420" s="2" t="s">
        <v>1200</v>
      </c>
      <c r="L420" s="2">
        <v>122358827</v>
      </c>
      <c r="Q420" s="2">
        <v>11900</v>
      </c>
      <c r="R420" s="2">
        <v>11900</v>
      </c>
      <c r="S420" s="2" t="s">
        <v>950</v>
      </c>
      <c r="T420" s="2">
        <v>1196</v>
      </c>
      <c r="U420" s="2" t="s">
        <v>316</v>
      </c>
      <c r="V420" s="2" t="s">
        <v>317</v>
      </c>
      <c r="W420" s="2">
        <v>1000</v>
      </c>
    </row>
    <row r="421" spans="1:23">
      <c r="A421" s="2" t="s">
        <v>1408</v>
      </c>
      <c r="B421" s="2">
        <v>2012</v>
      </c>
      <c r="C421" s="2">
        <v>12</v>
      </c>
      <c r="D421" s="2">
        <v>136143110</v>
      </c>
      <c r="E421" s="2">
        <v>5556700</v>
      </c>
      <c r="F421" s="2">
        <v>70</v>
      </c>
      <c r="G421" s="2">
        <v>0</v>
      </c>
      <c r="H421" s="2">
        <v>546501</v>
      </c>
      <c r="I421" s="2" t="s">
        <v>82</v>
      </c>
      <c r="J421" s="69">
        <v>-301194.81</v>
      </c>
      <c r="K421" s="2" t="s">
        <v>1201</v>
      </c>
      <c r="L421" s="2">
        <v>122358827</v>
      </c>
      <c r="Q421" s="2">
        <v>11900</v>
      </c>
      <c r="R421" s="2">
        <v>11900</v>
      </c>
      <c r="S421" s="2" t="s">
        <v>950</v>
      </c>
      <c r="T421" s="2">
        <v>1196</v>
      </c>
      <c r="U421" s="2" t="s">
        <v>316</v>
      </c>
      <c r="V421" s="2" t="s">
        <v>317</v>
      </c>
      <c r="W421" s="2">
        <v>1000</v>
      </c>
    </row>
    <row r="422" spans="1:23">
      <c r="A422" s="2" t="s">
        <v>1408</v>
      </c>
      <c r="B422" s="2">
        <v>2012</v>
      </c>
      <c r="C422" s="2">
        <v>12</v>
      </c>
      <c r="D422" s="2">
        <v>136147161</v>
      </c>
      <c r="E422" s="2">
        <v>5556700</v>
      </c>
      <c r="F422" s="2">
        <v>70</v>
      </c>
      <c r="G422" s="2">
        <v>0</v>
      </c>
      <c r="H422" s="2">
        <v>546500</v>
      </c>
      <c r="I422" s="2" t="s">
        <v>980</v>
      </c>
      <c r="J422" s="69">
        <v>2356591</v>
      </c>
      <c r="K422" s="2" t="s">
        <v>988</v>
      </c>
      <c r="L422" s="2">
        <v>122358830</v>
      </c>
      <c r="Q422" s="2">
        <v>11900</v>
      </c>
      <c r="R422" s="2">
        <v>11900</v>
      </c>
      <c r="S422" s="2" t="s">
        <v>950</v>
      </c>
      <c r="T422" s="2">
        <v>1196</v>
      </c>
      <c r="U422" s="2" t="s">
        <v>316</v>
      </c>
      <c r="V422" s="2" t="s">
        <v>317</v>
      </c>
      <c r="W422" s="2">
        <v>1000</v>
      </c>
    </row>
    <row r="423" spans="1:23">
      <c r="A423" s="2" t="s">
        <v>1408</v>
      </c>
      <c r="B423" s="2">
        <v>2012</v>
      </c>
      <c r="C423" s="2">
        <v>12</v>
      </c>
      <c r="D423" s="2">
        <v>136147161</v>
      </c>
      <c r="E423" s="2">
        <v>5556700</v>
      </c>
      <c r="F423" s="2">
        <v>70</v>
      </c>
      <c r="G423" s="2">
        <v>0</v>
      </c>
      <c r="H423" s="2">
        <v>546500</v>
      </c>
      <c r="I423" s="2" t="s">
        <v>980</v>
      </c>
      <c r="J423" s="69">
        <v>-209910</v>
      </c>
      <c r="K423" s="2" t="s">
        <v>989</v>
      </c>
      <c r="L423" s="2">
        <v>122358830</v>
      </c>
      <c r="Q423" s="2">
        <v>11900</v>
      </c>
      <c r="R423" s="2">
        <v>11900</v>
      </c>
      <c r="S423" s="2" t="s">
        <v>950</v>
      </c>
      <c r="T423" s="2">
        <v>1196</v>
      </c>
      <c r="U423" s="2" t="s">
        <v>316</v>
      </c>
      <c r="V423" s="2" t="s">
        <v>317</v>
      </c>
      <c r="W423" s="2">
        <v>1000</v>
      </c>
    </row>
    <row r="424" spans="1:23">
      <c r="A424" s="2" t="s">
        <v>1408</v>
      </c>
      <c r="B424" s="2">
        <v>2012</v>
      </c>
      <c r="C424" s="2">
        <v>12</v>
      </c>
      <c r="D424" s="2">
        <v>136149735</v>
      </c>
      <c r="E424" s="2">
        <v>5556700</v>
      </c>
      <c r="F424" s="2">
        <v>70</v>
      </c>
      <c r="G424" s="2">
        <v>0</v>
      </c>
      <c r="H424" s="2">
        <v>546501</v>
      </c>
      <c r="I424" s="2" t="s">
        <v>82</v>
      </c>
      <c r="J424" s="69">
        <v>-296718</v>
      </c>
      <c r="K424" s="2" t="s">
        <v>1199</v>
      </c>
      <c r="L424" s="2">
        <v>122360589</v>
      </c>
      <c r="Q424" s="2">
        <v>11900</v>
      </c>
      <c r="R424" s="2">
        <v>11900</v>
      </c>
      <c r="S424" s="2" t="s">
        <v>950</v>
      </c>
      <c r="T424" s="2">
        <v>1196</v>
      </c>
      <c r="U424" s="2" t="s">
        <v>316</v>
      </c>
      <c r="V424" s="2" t="s">
        <v>317</v>
      </c>
      <c r="W424" s="2">
        <v>1000</v>
      </c>
    </row>
    <row r="425" spans="1:23">
      <c r="A425" s="2" t="s">
        <v>1408</v>
      </c>
      <c r="B425" s="2">
        <v>2012</v>
      </c>
      <c r="C425" s="2">
        <v>12</v>
      </c>
      <c r="D425" s="2">
        <v>136149735</v>
      </c>
      <c r="E425" s="2">
        <v>5556700</v>
      </c>
      <c r="F425" s="2">
        <v>70</v>
      </c>
      <c r="G425" s="2">
        <v>0</v>
      </c>
      <c r="H425" s="2">
        <v>546501</v>
      </c>
      <c r="I425" s="2" t="s">
        <v>82</v>
      </c>
      <c r="J425" s="69">
        <v>293177.78999999998</v>
      </c>
      <c r="K425" s="2" t="s">
        <v>1200</v>
      </c>
      <c r="L425" s="2">
        <v>122360589</v>
      </c>
      <c r="Q425" s="2">
        <v>11900</v>
      </c>
      <c r="R425" s="2">
        <v>11900</v>
      </c>
      <c r="S425" s="2" t="s">
        <v>950</v>
      </c>
      <c r="T425" s="2">
        <v>1196</v>
      </c>
      <c r="U425" s="2" t="s">
        <v>316</v>
      </c>
      <c r="V425" s="2" t="s">
        <v>317</v>
      </c>
      <c r="W425" s="2">
        <v>1000</v>
      </c>
    </row>
    <row r="426" spans="1:23">
      <c r="A426" s="2" t="s">
        <v>1408</v>
      </c>
      <c r="B426" s="2">
        <v>2012</v>
      </c>
      <c r="C426" s="2">
        <v>12</v>
      </c>
      <c r="D426" s="2">
        <v>136149735</v>
      </c>
      <c r="E426" s="2">
        <v>5556700</v>
      </c>
      <c r="F426" s="2">
        <v>70</v>
      </c>
      <c r="G426" s="2">
        <v>0</v>
      </c>
      <c r="H426" s="2">
        <v>546501</v>
      </c>
      <c r="I426" s="2" t="s">
        <v>82</v>
      </c>
      <c r="J426" s="69">
        <v>100398.27</v>
      </c>
      <c r="K426" s="2" t="s">
        <v>1201</v>
      </c>
      <c r="L426" s="2">
        <v>122360589</v>
      </c>
      <c r="Q426" s="2">
        <v>11900</v>
      </c>
      <c r="R426" s="2">
        <v>11900</v>
      </c>
      <c r="S426" s="2" t="s">
        <v>950</v>
      </c>
      <c r="T426" s="2">
        <v>1196</v>
      </c>
      <c r="U426" s="2" t="s">
        <v>316</v>
      </c>
      <c r="V426" s="2" t="s">
        <v>317</v>
      </c>
      <c r="W426" s="2">
        <v>1000</v>
      </c>
    </row>
    <row r="427" spans="1:23">
      <c r="A427" s="2" t="s">
        <v>1408</v>
      </c>
      <c r="B427" s="2">
        <v>2012</v>
      </c>
      <c r="C427" s="2">
        <v>12</v>
      </c>
      <c r="D427" s="2">
        <v>136149787</v>
      </c>
      <c r="E427" s="2">
        <v>5556700</v>
      </c>
      <c r="F427" s="2">
        <v>70</v>
      </c>
      <c r="G427" s="2">
        <v>0</v>
      </c>
      <c r="H427" s="2">
        <v>546500</v>
      </c>
      <c r="I427" s="2" t="s">
        <v>980</v>
      </c>
      <c r="J427" s="69">
        <v>192310</v>
      </c>
      <c r="K427" s="2" t="s">
        <v>984</v>
      </c>
      <c r="L427" s="2">
        <v>122358832</v>
      </c>
      <c r="Q427" s="2">
        <v>11900</v>
      </c>
      <c r="R427" s="2">
        <v>11900</v>
      </c>
      <c r="S427" s="2" t="s">
        <v>950</v>
      </c>
      <c r="T427" s="2">
        <v>1196</v>
      </c>
      <c r="U427" s="2" t="s">
        <v>316</v>
      </c>
      <c r="V427" s="2" t="s">
        <v>317</v>
      </c>
      <c r="W427" s="2">
        <v>1000</v>
      </c>
    </row>
    <row r="428" spans="1:23">
      <c r="A428" s="2" t="s">
        <v>1408</v>
      </c>
      <c r="B428" s="2">
        <v>2012</v>
      </c>
      <c r="C428" s="2">
        <v>12</v>
      </c>
      <c r="D428" s="2">
        <v>136149787</v>
      </c>
      <c r="E428" s="2">
        <v>5556700</v>
      </c>
      <c r="F428" s="2">
        <v>70</v>
      </c>
      <c r="G428" s="2">
        <v>0</v>
      </c>
      <c r="H428" s="2">
        <v>546500</v>
      </c>
      <c r="I428" s="2" t="s">
        <v>980</v>
      </c>
      <c r="J428" s="69">
        <v>-19316</v>
      </c>
      <c r="K428" s="2" t="s">
        <v>985</v>
      </c>
      <c r="L428" s="2">
        <v>122358832</v>
      </c>
      <c r="Q428" s="2">
        <v>11900</v>
      </c>
      <c r="R428" s="2">
        <v>11900</v>
      </c>
      <c r="S428" s="2" t="s">
        <v>950</v>
      </c>
      <c r="T428" s="2">
        <v>1196</v>
      </c>
      <c r="U428" s="2" t="s">
        <v>316</v>
      </c>
      <c r="V428" s="2" t="s">
        <v>317</v>
      </c>
      <c r="W428" s="2">
        <v>1000</v>
      </c>
    </row>
    <row r="429" spans="1:23">
      <c r="A429" s="2" t="s">
        <v>1408</v>
      </c>
      <c r="B429" s="2">
        <v>2012</v>
      </c>
      <c r="C429" s="2">
        <v>12</v>
      </c>
      <c r="D429" s="2">
        <v>136149789</v>
      </c>
      <c r="E429" s="2">
        <v>5556700</v>
      </c>
      <c r="F429" s="2">
        <v>70</v>
      </c>
      <c r="G429" s="2">
        <v>0</v>
      </c>
      <c r="H429" s="2">
        <v>546500</v>
      </c>
      <c r="I429" s="2" t="s">
        <v>980</v>
      </c>
      <c r="J429" s="69">
        <v>1950692</v>
      </c>
      <c r="K429" s="2" t="s">
        <v>981</v>
      </c>
      <c r="L429" s="2">
        <v>122358833</v>
      </c>
      <c r="Q429" s="2">
        <v>11900</v>
      </c>
      <c r="R429" s="2">
        <v>11900</v>
      </c>
      <c r="S429" s="2" t="s">
        <v>950</v>
      </c>
      <c r="T429" s="2">
        <v>1196</v>
      </c>
      <c r="U429" s="2" t="s">
        <v>316</v>
      </c>
      <c r="V429" s="2" t="s">
        <v>317</v>
      </c>
      <c r="W429" s="2">
        <v>1000</v>
      </c>
    </row>
    <row r="430" spans="1:23">
      <c r="A430" s="2" t="s">
        <v>1408</v>
      </c>
      <c r="B430" s="2">
        <v>2012</v>
      </c>
      <c r="C430" s="2">
        <v>12</v>
      </c>
      <c r="D430" s="2">
        <v>136149789</v>
      </c>
      <c r="E430" s="2">
        <v>5556700</v>
      </c>
      <c r="F430" s="2">
        <v>70</v>
      </c>
      <c r="G430" s="2">
        <v>0</v>
      </c>
      <c r="H430" s="2">
        <v>546500</v>
      </c>
      <c r="I430" s="2" t="s">
        <v>980</v>
      </c>
      <c r="J430" s="69">
        <v>-187746</v>
      </c>
      <c r="K430" s="2" t="s">
        <v>982</v>
      </c>
      <c r="L430" s="2">
        <v>122358833</v>
      </c>
      <c r="Q430" s="2">
        <v>11900</v>
      </c>
      <c r="R430" s="2">
        <v>11900</v>
      </c>
      <c r="S430" s="2" t="s">
        <v>950</v>
      </c>
      <c r="T430" s="2">
        <v>1196</v>
      </c>
      <c r="U430" s="2" t="s">
        <v>316</v>
      </c>
      <c r="V430" s="2" t="s">
        <v>317</v>
      </c>
      <c r="W430" s="2">
        <v>1000</v>
      </c>
    </row>
    <row r="431" spans="1:23">
      <c r="A431" s="2" t="s">
        <v>1408</v>
      </c>
      <c r="B431" s="2">
        <v>2012</v>
      </c>
      <c r="C431" s="2">
        <v>12</v>
      </c>
      <c r="D431" s="2">
        <v>136149791</v>
      </c>
      <c r="E431" s="2">
        <v>5556700</v>
      </c>
      <c r="F431" s="2">
        <v>70</v>
      </c>
      <c r="G431" s="2">
        <v>0</v>
      </c>
      <c r="H431" s="2">
        <v>546500</v>
      </c>
      <c r="I431" s="2" t="s">
        <v>980</v>
      </c>
      <c r="J431" s="69">
        <v>3207987</v>
      </c>
      <c r="K431" s="2" t="s">
        <v>986</v>
      </c>
      <c r="L431" s="2">
        <v>122358834</v>
      </c>
      <c r="Q431" s="2">
        <v>11900</v>
      </c>
      <c r="R431" s="2">
        <v>11900</v>
      </c>
      <c r="S431" s="2" t="s">
        <v>950</v>
      </c>
      <c r="T431" s="2">
        <v>1196</v>
      </c>
      <c r="U431" s="2" t="s">
        <v>316</v>
      </c>
      <c r="V431" s="2" t="s">
        <v>317</v>
      </c>
      <c r="W431" s="2">
        <v>1000</v>
      </c>
    </row>
    <row r="432" spans="1:23">
      <c r="A432" s="2" t="s">
        <v>1408</v>
      </c>
      <c r="B432" s="2">
        <v>2012</v>
      </c>
      <c r="C432" s="2">
        <v>12</v>
      </c>
      <c r="D432" s="2">
        <v>136149791</v>
      </c>
      <c r="E432" s="2">
        <v>5556700</v>
      </c>
      <c r="F432" s="2">
        <v>70</v>
      </c>
      <c r="G432" s="2">
        <v>0</v>
      </c>
      <c r="H432" s="2">
        <v>546500</v>
      </c>
      <c r="I432" s="2" t="s">
        <v>980</v>
      </c>
      <c r="J432" s="69">
        <v>-320799</v>
      </c>
      <c r="K432" s="2" t="s">
        <v>987</v>
      </c>
      <c r="L432" s="2">
        <v>122358834</v>
      </c>
      <c r="Q432" s="2">
        <v>11900</v>
      </c>
      <c r="R432" s="2">
        <v>11900</v>
      </c>
      <c r="S432" s="2" t="s">
        <v>950</v>
      </c>
      <c r="T432" s="2">
        <v>1196</v>
      </c>
      <c r="U432" s="2" t="s">
        <v>316</v>
      </c>
      <c r="V432" s="2" t="s">
        <v>317</v>
      </c>
      <c r="W432" s="2">
        <v>1000</v>
      </c>
    </row>
    <row r="433" spans="1:23">
      <c r="A433" s="2" t="s">
        <v>1408</v>
      </c>
      <c r="B433" s="2">
        <v>2012</v>
      </c>
      <c r="C433" s="2">
        <v>12</v>
      </c>
      <c r="D433" s="2">
        <v>136149796</v>
      </c>
      <c r="E433" s="2">
        <v>5556700</v>
      </c>
      <c r="F433" s="2">
        <v>70</v>
      </c>
      <c r="G433" s="2">
        <v>0</v>
      </c>
      <c r="H433" s="2">
        <v>546500</v>
      </c>
      <c r="I433" s="2" t="s">
        <v>980</v>
      </c>
      <c r="J433" s="69">
        <v>-2603146</v>
      </c>
      <c r="K433" s="2" t="s">
        <v>988</v>
      </c>
      <c r="L433" s="2">
        <v>122360607</v>
      </c>
      <c r="Q433" s="2">
        <v>11900</v>
      </c>
      <c r="R433" s="2">
        <v>11900</v>
      </c>
      <c r="S433" s="2" t="s">
        <v>950</v>
      </c>
      <c r="T433" s="2">
        <v>1196</v>
      </c>
      <c r="U433" s="2" t="s">
        <v>316</v>
      </c>
      <c r="V433" s="2" t="s">
        <v>317</v>
      </c>
      <c r="W433" s="2">
        <v>1000</v>
      </c>
    </row>
    <row r="434" spans="1:23">
      <c r="A434" s="2" t="s">
        <v>1408</v>
      </c>
      <c r="B434" s="2">
        <v>2012</v>
      </c>
      <c r="C434" s="2">
        <v>12</v>
      </c>
      <c r="D434" s="2">
        <v>136149796</v>
      </c>
      <c r="E434" s="2">
        <v>5556700</v>
      </c>
      <c r="F434" s="2">
        <v>70</v>
      </c>
      <c r="G434" s="2">
        <v>0</v>
      </c>
      <c r="H434" s="2">
        <v>546500</v>
      </c>
      <c r="I434" s="2" t="s">
        <v>980</v>
      </c>
      <c r="J434" s="69">
        <v>234573</v>
      </c>
      <c r="K434" s="2" t="s">
        <v>989</v>
      </c>
      <c r="L434" s="2">
        <v>122360607</v>
      </c>
      <c r="Q434" s="2">
        <v>11900</v>
      </c>
      <c r="R434" s="2">
        <v>11900</v>
      </c>
      <c r="S434" s="2" t="s">
        <v>950</v>
      </c>
      <c r="T434" s="2">
        <v>1196</v>
      </c>
      <c r="U434" s="2" t="s">
        <v>316</v>
      </c>
      <c r="V434" s="2" t="s">
        <v>317</v>
      </c>
      <c r="W434" s="2">
        <v>1000</v>
      </c>
    </row>
    <row r="435" spans="1:23">
      <c r="A435" s="2" t="s">
        <v>1408</v>
      </c>
      <c r="B435" s="2">
        <v>2012</v>
      </c>
      <c r="C435" s="2">
        <v>12</v>
      </c>
      <c r="D435" s="2">
        <v>136149797</v>
      </c>
      <c r="E435" s="2">
        <v>5556700</v>
      </c>
      <c r="F435" s="2">
        <v>70</v>
      </c>
      <c r="G435" s="2">
        <v>0</v>
      </c>
      <c r="H435" s="2">
        <v>546500</v>
      </c>
      <c r="I435" s="2" t="s">
        <v>980</v>
      </c>
      <c r="J435" s="69">
        <v>-2048800</v>
      </c>
      <c r="K435" s="2" t="s">
        <v>981</v>
      </c>
      <c r="L435" s="2">
        <v>122360608</v>
      </c>
      <c r="Q435" s="2">
        <v>11900</v>
      </c>
      <c r="R435" s="2">
        <v>11900</v>
      </c>
      <c r="S435" s="2" t="s">
        <v>950</v>
      </c>
      <c r="T435" s="2">
        <v>1196</v>
      </c>
      <c r="U435" s="2" t="s">
        <v>316</v>
      </c>
      <c r="V435" s="2" t="s">
        <v>317</v>
      </c>
      <c r="W435" s="2">
        <v>1000</v>
      </c>
    </row>
    <row r="436" spans="1:23">
      <c r="A436" s="2" t="s">
        <v>1408</v>
      </c>
      <c r="B436" s="2">
        <v>2012</v>
      </c>
      <c r="C436" s="2">
        <v>12</v>
      </c>
      <c r="D436" s="2">
        <v>136149797</v>
      </c>
      <c r="E436" s="2">
        <v>5556700</v>
      </c>
      <c r="F436" s="2">
        <v>70</v>
      </c>
      <c r="G436" s="2">
        <v>0</v>
      </c>
      <c r="H436" s="2">
        <v>546500</v>
      </c>
      <c r="I436" s="2" t="s">
        <v>980</v>
      </c>
      <c r="J436" s="69">
        <v>197557</v>
      </c>
      <c r="K436" s="2" t="s">
        <v>982</v>
      </c>
      <c r="L436" s="2">
        <v>122360608</v>
      </c>
      <c r="Q436" s="2">
        <v>11900</v>
      </c>
      <c r="R436" s="2">
        <v>11900</v>
      </c>
      <c r="S436" s="2" t="s">
        <v>950</v>
      </c>
      <c r="T436" s="2">
        <v>1196</v>
      </c>
      <c r="U436" s="2" t="s">
        <v>316</v>
      </c>
      <c r="V436" s="2" t="s">
        <v>317</v>
      </c>
      <c r="W436" s="2">
        <v>1000</v>
      </c>
    </row>
    <row r="437" spans="1:23">
      <c r="A437" s="2" t="s">
        <v>1408</v>
      </c>
      <c r="B437" s="2">
        <v>2012</v>
      </c>
      <c r="C437" s="2">
        <v>12</v>
      </c>
      <c r="D437" s="2">
        <v>136149799</v>
      </c>
      <c r="E437" s="2">
        <v>5556700</v>
      </c>
      <c r="F437" s="2">
        <v>70</v>
      </c>
      <c r="G437" s="2">
        <v>0</v>
      </c>
      <c r="H437" s="2">
        <v>546500</v>
      </c>
      <c r="I437" s="2" t="s">
        <v>980</v>
      </c>
      <c r="J437" s="69">
        <v>-3795300</v>
      </c>
      <c r="K437" s="2" t="s">
        <v>986</v>
      </c>
      <c r="L437" s="2">
        <v>122360606</v>
      </c>
      <c r="Q437" s="2">
        <v>11900</v>
      </c>
      <c r="R437" s="2">
        <v>11900</v>
      </c>
      <c r="S437" s="2" t="s">
        <v>950</v>
      </c>
      <c r="T437" s="2">
        <v>1196</v>
      </c>
      <c r="U437" s="2" t="s">
        <v>316</v>
      </c>
      <c r="V437" s="2" t="s">
        <v>317</v>
      </c>
      <c r="W437" s="2">
        <v>1000</v>
      </c>
    </row>
    <row r="438" spans="1:23">
      <c r="A438" s="2" t="s">
        <v>1408</v>
      </c>
      <c r="B438" s="2">
        <v>2012</v>
      </c>
      <c r="C438" s="2">
        <v>12</v>
      </c>
      <c r="D438" s="2">
        <v>136149799</v>
      </c>
      <c r="E438" s="2">
        <v>5556700</v>
      </c>
      <c r="F438" s="2">
        <v>70</v>
      </c>
      <c r="G438" s="2">
        <v>0</v>
      </c>
      <c r="H438" s="2">
        <v>546500</v>
      </c>
      <c r="I438" s="2" t="s">
        <v>980</v>
      </c>
      <c r="J438" s="69">
        <v>379530</v>
      </c>
      <c r="K438" s="2" t="s">
        <v>987</v>
      </c>
      <c r="L438" s="2">
        <v>122360606</v>
      </c>
      <c r="Q438" s="2">
        <v>11900</v>
      </c>
      <c r="R438" s="2">
        <v>11900</v>
      </c>
      <c r="S438" s="2" t="s">
        <v>950</v>
      </c>
      <c r="T438" s="2">
        <v>1196</v>
      </c>
      <c r="U438" s="2" t="s">
        <v>316</v>
      </c>
      <c r="V438" s="2" t="s">
        <v>317</v>
      </c>
      <c r="W438" s="2">
        <v>1000</v>
      </c>
    </row>
    <row r="439" spans="1:23">
      <c r="A439" s="2" t="s">
        <v>1408</v>
      </c>
      <c r="B439" s="2">
        <v>2012</v>
      </c>
      <c r="C439" s="2">
        <v>12</v>
      </c>
      <c r="D439" s="2">
        <v>136149800</v>
      </c>
      <c r="E439" s="2">
        <v>5556700</v>
      </c>
      <c r="F439" s="2">
        <v>70</v>
      </c>
      <c r="G439" s="2">
        <v>0</v>
      </c>
      <c r="H439" s="2">
        <v>546500</v>
      </c>
      <c r="I439" s="2" t="s">
        <v>980</v>
      </c>
      <c r="J439" s="69">
        <v>-514359</v>
      </c>
      <c r="K439" s="2" t="s">
        <v>984</v>
      </c>
      <c r="L439" s="2">
        <v>122360609</v>
      </c>
      <c r="Q439" s="2">
        <v>11900</v>
      </c>
      <c r="R439" s="2">
        <v>11900</v>
      </c>
      <c r="S439" s="2" t="s">
        <v>950</v>
      </c>
      <c r="T439" s="2">
        <v>1196</v>
      </c>
      <c r="U439" s="2" t="s">
        <v>316</v>
      </c>
      <c r="V439" s="2" t="s">
        <v>317</v>
      </c>
      <c r="W439" s="2">
        <v>1000</v>
      </c>
    </row>
    <row r="440" spans="1:23">
      <c r="A440" s="2" t="s">
        <v>1408</v>
      </c>
      <c r="B440" s="2">
        <v>2012</v>
      </c>
      <c r="C440" s="2">
        <v>12</v>
      </c>
      <c r="D440" s="2">
        <v>136149800</v>
      </c>
      <c r="E440" s="2">
        <v>5556700</v>
      </c>
      <c r="F440" s="2">
        <v>70</v>
      </c>
      <c r="G440" s="2">
        <v>0</v>
      </c>
      <c r="H440" s="2">
        <v>546500</v>
      </c>
      <c r="I440" s="2" t="s">
        <v>980</v>
      </c>
      <c r="J440" s="69">
        <v>51521</v>
      </c>
      <c r="K440" s="2" t="s">
        <v>985</v>
      </c>
      <c r="L440" s="2">
        <v>122360609</v>
      </c>
      <c r="Q440" s="2">
        <v>11900</v>
      </c>
      <c r="R440" s="2">
        <v>11900</v>
      </c>
      <c r="S440" s="2" t="s">
        <v>950</v>
      </c>
      <c r="T440" s="2">
        <v>1196</v>
      </c>
      <c r="U440" s="2" t="s">
        <v>316</v>
      </c>
      <c r="V440" s="2" t="s">
        <v>317</v>
      </c>
      <c r="W440" s="2">
        <v>1000</v>
      </c>
    </row>
    <row r="441" spans="1:23">
      <c r="A441" s="2" t="s">
        <v>1408</v>
      </c>
      <c r="B441" s="2">
        <v>2012</v>
      </c>
      <c r="C441" s="2">
        <v>12</v>
      </c>
      <c r="D441" s="2">
        <v>134935868</v>
      </c>
      <c r="E441" s="2">
        <v>5556700</v>
      </c>
      <c r="F441" s="2">
        <v>1</v>
      </c>
      <c r="G441" s="2">
        <v>0</v>
      </c>
      <c r="H441" s="2">
        <v>505968</v>
      </c>
      <c r="I441" s="2" t="s">
        <v>990</v>
      </c>
      <c r="J441" s="69">
        <v>-21537.97</v>
      </c>
      <c r="K441" s="2" t="s">
        <v>1210</v>
      </c>
      <c r="L441" s="2">
        <v>122055158</v>
      </c>
      <c r="Q441" s="2">
        <v>13292</v>
      </c>
      <c r="R441" s="2">
        <v>13292</v>
      </c>
      <c r="S441" s="2" t="s">
        <v>342</v>
      </c>
      <c r="T441" s="2">
        <v>1192</v>
      </c>
      <c r="U441" s="2" t="s">
        <v>323</v>
      </c>
      <c r="V441" s="2" t="s">
        <v>324</v>
      </c>
      <c r="W441" s="2">
        <v>1000</v>
      </c>
    </row>
    <row r="442" spans="1:23">
      <c r="A442" s="2" t="s">
        <v>1408</v>
      </c>
      <c r="B442" s="2">
        <v>2012</v>
      </c>
      <c r="C442" s="2">
        <v>12</v>
      </c>
      <c r="D442" s="2">
        <v>134935868</v>
      </c>
      <c r="E442" s="2">
        <v>5556700</v>
      </c>
      <c r="F442" s="2">
        <v>1</v>
      </c>
      <c r="G442" s="2">
        <v>0</v>
      </c>
      <c r="H442" s="2">
        <v>505968</v>
      </c>
      <c r="I442" s="2" t="s">
        <v>990</v>
      </c>
      <c r="J442" s="69">
        <v>3162.45</v>
      </c>
      <c r="K442" s="2" t="s">
        <v>1211</v>
      </c>
      <c r="L442" s="2">
        <v>122055158</v>
      </c>
      <c r="Q442" s="2">
        <v>13292</v>
      </c>
      <c r="R442" s="2">
        <v>13292</v>
      </c>
      <c r="S442" s="2" t="s">
        <v>342</v>
      </c>
      <c r="T442" s="2">
        <v>1192</v>
      </c>
      <c r="U442" s="2" t="s">
        <v>323</v>
      </c>
      <c r="V442" s="2" t="s">
        <v>324</v>
      </c>
      <c r="W442" s="2">
        <v>1000</v>
      </c>
    </row>
    <row r="443" spans="1:23">
      <c r="A443" s="2" t="s">
        <v>1408</v>
      </c>
      <c r="B443" s="2">
        <v>2012</v>
      </c>
      <c r="C443" s="2">
        <v>12</v>
      </c>
      <c r="D443" s="2">
        <v>134935868</v>
      </c>
      <c r="E443" s="2">
        <v>5556700</v>
      </c>
      <c r="F443" s="2">
        <v>1</v>
      </c>
      <c r="G443" s="2">
        <v>0</v>
      </c>
      <c r="H443" s="2">
        <v>505968</v>
      </c>
      <c r="I443" s="2" t="s">
        <v>990</v>
      </c>
      <c r="J443" s="69">
        <v>-4277.75</v>
      </c>
      <c r="K443" s="2" t="s">
        <v>1212</v>
      </c>
      <c r="L443" s="2">
        <v>122055158</v>
      </c>
      <c r="Q443" s="2">
        <v>13292</v>
      </c>
      <c r="R443" s="2">
        <v>13292</v>
      </c>
      <c r="S443" s="2" t="s">
        <v>342</v>
      </c>
      <c r="T443" s="2">
        <v>1192</v>
      </c>
      <c r="U443" s="2" t="s">
        <v>323</v>
      </c>
      <c r="V443" s="2" t="s">
        <v>324</v>
      </c>
      <c r="W443" s="2">
        <v>1000</v>
      </c>
    </row>
    <row r="444" spans="1:23">
      <c r="A444" s="2" t="s">
        <v>1408</v>
      </c>
      <c r="B444" s="2">
        <v>2012</v>
      </c>
      <c r="C444" s="2">
        <v>12</v>
      </c>
      <c r="D444" s="2">
        <v>134935868</v>
      </c>
      <c r="E444" s="2">
        <v>5556700</v>
      </c>
      <c r="F444" s="2">
        <v>1</v>
      </c>
      <c r="G444" s="2">
        <v>0</v>
      </c>
      <c r="H444" s="2">
        <v>505968</v>
      </c>
      <c r="I444" s="2" t="s">
        <v>990</v>
      </c>
      <c r="J444" s="69">
        <v>29.79</v>
      </c>
      <c r="K444" s="2" t="s">
        <v>1213</v>
      </c>
      <c r="L444" s="2">
        <v>122055158</v>
      </c>
      <c r="Q444" s="2">
        <v>13292</v>
      </c>
      <c r="R444" s="2">
        <v>13292</v>
      </c>
      <c r="S444" s="2" t="s">
        <v>342</v>
      </c>
      <c r="T444" s="2">
        <v>1192</v>
      </c>
      <c r="U444" s="2" t="s">
        <v>323</v>
      </c>
      <c r="V444" s="2" t="s">
        <v>324</v>
      </c>
      <c r="W444" s="2">
        <v>1000</v>
      </c>
    </row>
    <row r="445" spans="1:23">
      <c r="A445" s="2" t="s">
        <v>1408</v>
      </c>
      <c r="B445" s="2">
        <v>2012</v>
      </c>
      <c r="C445" s="2">
        <v>12</v>
      </c>
      <c r="D445" s="2">
        <v>135054532</v>
      </c>
      <c r="E445" s="2">
        <v>5556700</v>
      </c>
      <c r="F445" s="2">
        <v>1</v>
      </c>
      <c r="G445" s="2">
        <v>0</v>
      </c>
      <c r="H445" s="2">
        <v>505968</v>
      </c>
      <c r="I445" s="2" t="s">
        <v>990</v>
      </c>
      <c r="J445" s="69">
        <v>96.79</v>
      </c>
      <c r="K445" s="2" t="s">
        <v>1088</v>
      </c>
      <c r="L445" s="2">
        <v>122071514</v>
      </c>
      <c r="Q445" s="2">
        <v>13292</v>
      </c>
      <c r="R445" s="2">
        <v>13292</v>
      </c>
      <c r="S445" s="2" t="s">
        <v>342</v>
      </c>
      <c r="T445" s="2">
        <v>1192</v>
      </c>
      <c r="U445" s="2" t="s">
        <v>323</v>
      </c>
      <c r="V445" s="2" t="s">
        <v>324</v>
      </c>
      <c r="W445" s="2">
        <v>1000</v>
      </c>
    </row>
    <row r="446" spans="1:23">
      <c r="A446" s="2" t="s">
        <v>1408</v>
      </c>
      <c r="B446" s="2">
        <v>2012</v>
      </c>
      <c r="C446" s="2">
        <v>12</v>
      </c>
      <c r="D446" s="2">
        <v>135054532</v>
      </c>
      <c r="E446" s="2">
        <v>5556700</v>
      </c>
      <c r="F446" s="2">
        <v>1</v>
      </c>
      <c r="G446" s="2">
        <v>0</v>
      </c>
      <c r="H446" s="2">
        <v>505968</v>
      </c>
      <c r="I446" s="2" t="s">
        <v>990</v>
      </c>
      <c r="J446" s="69">
        <v>5890.64</v>
      </c>
      <c r="K446" s="2" t="s">
        <v>1214</v>
      </c>
      <c r="L446" s="2">
        <v>122071514</v>
      </c>
      <c r="Q446" s="2">
        <v>13292</v>
      </c>
      <c r="R446" s="2">
        <v>13292</v>
      </c>
      <c r="S446" s="2" t="s">
        <v>342</v>
      </c>
      <c r="T446" s="2">
        <v>1192</v>
      </c>
      <c r="U446" s="2" t="s">
        <v>323</v>
      </c>
      <c r="V446" s="2" t="s">
        <v>324</v>
      </c>
      <c r="W446" s="2">
        <v>1000</v>
      </c>
    </row>
    <row r="447" spans="1:23">
      <c r="A447" s="2" t="s">
        <v>1408</v>
      </c>
      <c r="B447" s="2">
        <v>2012</v>
      </c>
      <c r="C447" s="2">
        <v>12</v>
      </c>
      <c r="D447" s="2">
        <v>135054532</v>
      </c>
      <c r="E447" s="2">
        <v>5556700</v>
      </c>
      <c r="F447" s="2">
        <v>1</v>
      </c>
      <c r="G447" s="2">
        <v>0</v>
      </c>
      <c r="H447" s="2">
        <v>505968</v>
      </c>
      <c r="I447" s="2" t="s">
        <v>990</v>
      </c>
      <c r="J447" s="69">
        <v>-797.28</v>
      </c>
      <c r="K447" s="2" t="s">
        <v>1089</v>
      </c>
      <c r="L447" s="2">
        <v>122071514</v>
      </c>
      <c r="Q447" s="2">
        <v>13292</v>
      </c>
      <c r="R447" s="2">
        <v>13292</v>
      </c>
      <c r="S447" s="2" t="s">
        <v>342</v>
      </c>
      <c r="T447" s="2">
        <v>1192</v>
      </c>
      <c r="U447" s="2" t="s">
        <v>323</v>
      </c>
      <c r="V447" s="2" t="s">
        <v>324</v>
      </c>
      <c r="W447" s="2">
        <v>1000</v>
      </c>
    </row>
    <row r="448" spans="1:23">
      <c r="A448" s="2" t="s">
        <v>1408</v>
      </c>
      <c r="B448" s="2">
        <v>2012</v>
      </c>
      <c r="C448" s="2">
        <v>12</v>
      </c>
      <c r="D448" s="2">
        <v>135054532</v>
      </c>
      <c r="E448" s="2">
        <v>5556700</v>
      </c>
      <c r="F448" s="2">
        <v>1</v>
      </c>
      <c r="G448" s="2">
        <v>0</v>
      </c>
      <c r="H448" s="2">
        <v>505968</v>
      </c>
      <c r="I448" s="2" t="s">
        <v>990</v>
      </c>
      <c r="J448" s="69">
        <v>-5249.19</v>
      </c>
      <c r="K448" s="2" t="s">
        <v>1215</v>
      </c>
      <c r="L448" s="2">
        <v>122071514</v>
      </c>
      <c r="Q448" s="2">
        <v>13292</v>
      </c>
      <c r="R448" s="2">
        <v>13292</v>
      </c>
      <c r="S448" s="2" t="s">
        <v>342</v>
      </c>
      <c r="T448" s="2">
        <v>1192</v>
      </c>
      <c r="U448" s="2" t="s">
        <v>323</v>
      </c>
      <c r="V448" s="2" t="s">
        <v>324</v>
      </c>
      <c r="W448" s="2">
        <v>1000</v>
      </c>
    </row>
    <row r="449" spans="1:23">
      <c r="A449" s="2" t="s">
        <v>1408</v>
      </c>
      <c r="B449" s="2">
        <v>2012</v>
      </c>
      <c r="C449" s="2">
        <v>12</v>
      </c>
      <c r="D449" s="2">
        <v>135136867</v>
      </c>
      <c r="E449" s="2">
        <v>5556700</v>
      </c>
      <c r="F449" s="2">
        <v>1</v>
      </c>
      <c r="G449" s="2">
        <v>0</v>
      </c>
      <c r="H449" s="2">
        <v>505968</v>
      </c>
      <c r="I449" s="2" t="s">
        <v>990</v>
      </c>
      <c r="J449" s="69">
        <v>-302.94</v>
      </c>
      <c r="K449" s="2" t="s">
        <v>1216</v>
      </c>
      <c r="L449" s="2">
        <v>122084767</v>
      </c>
      <c r="Q449" s="2">
        <v>13292</v>
      </c>
      <c r="R449" s="2">
        <v>13292</v>
      </c>
      <c r="S449" s="2" t="s">
        <v>342</v>
      </c>
      <c r="T449" s="2">
        <v>1192</v>
      </c>
      <c r="U449" s="2" t="s">
        <v>323</v>
      </c>
      <c r="V449" s="2" t="s">
        <v>324</v>
      </c>
      <c r="W449" s="2">
        <v>1000</v>
      </c>
    </row>
    <row r="450" spans="1:23">
      <c r="A450" s="2" t="s">
        <v>1408</v>
      </c>
      <c r="B450" s="2">
        <v>2012</v>
      </c>
      <c r="C450" s="2">
        <v>12</v>
      </c>
      <c r="D450" s="2">
        <v>135136867</v>
      </c>
      <c r="E450" s="2">
        <v>5556700</v>
      </c>
      <c r="F450" s="2">
        <v>1</v>
      </c>
      <c r="G450" s="2">
        <v>0</v>
      </c>
      <c r="H450" s="2">
        <v>505968</v>
      </c>
      <c r="I450" s="2" t="s">
        <v>990</v>
      </c>
      <c r="J450" s="69">
        <v>5285.61</v>
      </c>
      <c r="K450" s="2" t="s">
        <v>1217</v>
      </c>
      <c r="L450" s="2">
        <v>122084767</v>
      </c>
      <c r="Q450" s="2">
        <v>13292</v>
      </c>
      <c r="R450" s="2">
        <v>13292</v>
      </c>
      <c r="S450" s="2" t="s">
        <v>342</v>
      </c>
      <c r="T450" s="2">
        <v>1192</v>
      </c>
      <c r="U450" s="2" t="s">
        <v>323</v>
      </c>
      <c r="V450" s="2" t="s">
        <v>324</v>
      </c>
      <c r="W450" s="2">
        <v>1000</v>
      </c>
    </row>
    <row r="451" spans="1:23">
      <c r="A451" s="2" t="s">
        <v>1408</v>
      </c>
      <c r="B451" s="2">
        <v>2012</v>
      </c>
      <c r="C451" s="2">
        <v>12</v>
      </c>
      <c r="D451" s="2">
        <v>135136868</v>
      </c>
      <c r="E451" s="2">
        <v>5556700</v>
      </c>
      <c r="F451" s="2">
        <v>1</v>
      </c>
      <c r="G451" s="2">
        <v>0</v>
      </c>
      <c r="H451" s="2">
        <v>505968</v>
      </c>
      <c r="I451" s="2" t="s">
        <v>990</v>
      </c>
      <c r="J451" s="69">
        <v>-1273.5999999999999</v>
      </c>
      <c r="K451" s="2" t="s">
        <v>1218</v>
      </c>
      <c r="L451" s="2">
        <v>122084768</v>
      </c>
      <c r="Q451" s="2">
        <v>13292</v>
      </c>
      <c r="R451" s="2">
        <v>13292</v>
      </c>
      <c r="S451" s="2" t="s">
        <v>342</v>
      </c>
      <c r="T451" s="2">
        <v>1192</v>
      </c>
      <c r="U451" s="2" t="s">
        <v>323</v>
      </c>
      <c r="V451" s="2" t="s">
        <v>324</v>
      </c>
      <c r="W451" s="2">
        <v>1000</v>
      </c>
    </row>
    <row r="452" spans="1:23">
      <c r="A452" s="2" t="s">
        <v>1408</v>
      </c>
      <c r="B452" s="2">
        <v>2012</v>
      </c>
      <c r="C452" s="2">
        <v>12</v>
      </c>
      <c r="D452" s="2">
        <v>135136868</v>
      </c>
      <c r="E452" s="2">
        <v>5556700</v>
      </c>
      <c r="F452" s="2">
        <v>1</v>
      </c>
      <c r="G452" s="2">
        <v>0</v>
      </c>
      <c r="H452" s="2">
        <v>505968</v>
      </c>
      <c r="I452" s="2" t="s">
        <v>990</v>
      </c>
      <c r="J452" s="69">
        <v>3306.51</v>
      </c>
      <c r="K452" s="2" t="s">
        <v>1219</v>
      </c>
      <c r="L452" s="2">
        <v>122084768</v>
      </c>
      <c r="Q452" s="2">
        <v>13292</v>
      </c>
      <c r="R452" s="2">
        <v>13292</v>
      </c>
      <c r="S452" s="2" t="s">
        <v>342</v>
      </c>
      <c r="T452" s="2">
        <v>1192</v>
      </c>
      <c r="U452" s="2" t="s">
        <v>323</v>
      </c>
      <c r="V452" s="2" t="s">
        <v>324</v>
      </c>
      <c r="W452" s="2">
        <v>1000</v>
      </c>
    </row>
    <row r="453" spans="1:23">
      <c r="A453" s="2" t="s">
        <v>1408</v>
      </c>
      <c r="B453" s="2">
        <v>2012</v>
      </c>
      <c r="C453" s="2">
        <v>12</v>
      </c>
      <c r="D453" s="2">
        <v>135144633</v>
      </c>
      <c r="E453" s="2">
        <v>5556700</v>
      </c>
      <c r="F453" s="2">
        <v>1</v>
      </c>
      <c r="G453" s="2">
        <v>0</v>
      </c>
      <c r="H453" s="2">
        <v>505968</v>
      </c>
      <c r="I453" s="2" t="s">
        <v>990</v>
      </c>
      <c r="J453" s="69">
        <v>-3343.56</v>
      </c>
      <c r="K453" s="2" t="s">
        <v>1220</v>
      </c>
      <c r="L453" s="2">
        <v>122078108</v>
      </c>
      <c r="Q453" s="2">
        <v>13292</v>
      </c>
      <c r="R453" s="2">
        <v>13292</v>
      </c>
      <c r="S453" s="2" t="s">
        <v>342</v>
      </c>
      <c r="T453" s="2">
        <v>1192</v>
      </c>
      <c r="U453" s="2" t="s">
        <v>323</v>
      </c>
      <c r="V453" s="2" t="s">
        <v>324</v>
      </c>
      <c r="W453" s="2">
        <v>1000</v>
      </c>
    </row>
    <row r="454" spans="1:23">
      <c r="A454" s="2" t="s">
        <v>1408</v>
      </c>
      <c r="B454" s="2">
        <v>2012</v>
      </c>
      <c r="C454" s="2">
        <v>12</v>
      </c>
      <c r="D454" s="2">
        <v>135144633</v>
      </c>
      <c r="E454" s="2">
        <v>5556700</v>
      </c>
      <c r="F454" s="2">
        <v>1</v>
      </c>
      <c r="G454" s="2">
        <v>0</v>
      </c>
      <c r="H454" s="2">
        <v>505968</v>
      </c>
      <c r="I454" s="2" t="s">
        <v>990</v>
      </c>
      <c r="J454" s="69">
        <v>5468.19</v>
      </c>
      <c r="K454" s="2" t="s">
        <v>1221</v>
      </c>
      <c r="L454" s="2">
        <v>122078108</v>
      </c>
      <c r="Q454" s="2">
        <v>13292</v>
      </c>
      <c r="R454" s="2">
        <v>13292</v>
      </c>
      <c r="S454" s="2" t="s">
        <v>342</v>
      </c>
      <c r="T454" s="2">
        <v>1192</v>
      </c>
      <c r="U454" s="2" t="s">
        <v>323</v>
      </c>
      <c r="V454" s="2" t="s">
        <v>324</v>
      </c>
      <c r="W454" s="2">
        <v>1000</v>
      </c>
    </row>
    <row r="455" spans="1:23">
      <c r="A455" s="2" t="s">
        <v>1408</v>
      </c>
      <c r="B455" s="2">
        <v>2012</v>
      </c>
      <c r="C455" s="2">
        <v>12</v>
      </c>
      <c r="D455" s="2">
        <v>135263279</v>
      </c>
      <c r="E455" s="2">
        <v>5556700</v>
      </c>
      <c r="F455" s="2">
        <v>1</v>
      </c>
      <c r="G455" s="2">
        <v>0</v>
      </c>
      <c r="H455" s="2">
        <v>505968</v>
      </c>
      <c r="I455" s="2" t="s">
        <v>990</v>
      </c>
      <c r="J455" s="69">
        <v>-547.94000000000005</v>
      </c>
      <c r="K455" s="2" t="s">
        <v>1222</v>
      </c>
      <c r="L455" s="2">
        <v>122078488</v>
      </c>
      <c r="Q455" s="2">
        <v>13292</v>
      </c>
      <c r="R455" s="2">
        <v>13292</v>
      </c>
      <c r="S455" s="2" t="s">
        <v>342</v>
      </c>
      <c r="T455" s="2">
        <v>1192</v>
      </c>
      <c r="U455" s="2" t="s">
        <v>323</v>
      </c>
      <c r="V455" s="2" t="s">
        <v>324</v>
      </c>
      <c r="W455" s="2">
        <v>1000</v>
      </c>
    </row>
    <row r="456" spans="1:23">
      <c r="A456" s="2" t="s">
        <v>1408</v>
      </c>
      <c r="B456" s="2">
        <v>2012</v>
      </c>
      <c r="C456" s="2">
        <v>12</v>
      </c>
      <c r="D456" s="2">
        <v>135263279</v>
      </c>
      <c r="E456" s="2">
        <v>5556700</v>
      </c>
      <c r="F456" s="2">
        <v>1</v>
      </c>
      <c r="G456" s="2">
        <v>0</v>
      </c>
      <c r="H456" s="2">
        <v>505968</v>
      </c>
      <c r="I456" s="2" t="s">
        <v>990</v>
      </c>
      <c r="J456" s="69">
        <v>22226.98</v>
      </c>
      <c r="K456" s="2" t="s">
        <v>1223</v>
      </c>
      <c r="L456" s="2">
        <v>122078488</v>
      </c>
      <c r="Q456" s="2">
        <v>13292</v>
      </c>
      <c r="R456" s="2">
        <v>13292</v>
      </c>
      <c r="S456" s="2" t="s">
        <v>342</v>
      </c>
      <c r="T456" s="2">
        <v>1192</v>
      </c>
      <c r="U456" s="2" t="s">
        <v>323</v>
      </c>
      <c r="V456" s="2" t="s">
        <v>324</v>
      </c>
      <c r="W456" s="2">
        <v>1000</v>
      </c>
    </row>
    <row r="457" spans="1:23">
      <c r="A457" s="2" t="s">
        <v>1408</v>
      </c>
      <c r="B457" s="2">
        <v>2012</v>
      </c>
      <c r="C457" s="2">
        <v>12</v>
      </c>
      <c r="D457" s="2">
        <v>135263280</v>
      </c>
      <c r="E457" s="2">
        <v>5556700</v>
      </c>
      <c r="F457" s="2">
        <v>1</v>
      </c>
      <c r="G457" s="2">
        <v>0</v>
      </c>
      <c r="H457" s="2">
        <v>505968</v>
      </c>
      <c r="I457" s="2" t="s">
        <v>990</v>
      </c>
      <c r="J457" s="69">
        <v>-2140.17</v>
      </c>
      <c r="K457" s="2" t="s">
        <v>1224</v>
      </c>
      <c r="L457" s="2">
        <v>122078489</v>
      </c>
      <c r="Q457" s="2">
        <v>13292</v>
      </c>
      <c r="R457" s="2">
        <v>13292</v>
      </c>
      <c r="S457" s="2" t="s">
        <v>342</v>
      </c>
      <c r="T457" s="2">
        <v>1192</v>
      </c>
      <c r="U457" s="2" t="s">
        <v>323</v>
      </c>
      <c r="V457" s="2" t="s">
        <v>324</v>
      </c>
      <c r="W457" s="2">
        <v>1000</v>
      </c>
    </row>
    <row r="458" spans="1:23">
      <c r="A458" s="2" t="s">
        <v>1408</v>
      </c>
      <c r="B458" s="2">
        <v>2012</v>
      </c>
      <c r="C458" s="2">
        <v>12</v>
      </c>
      <c r="D458" s="2">
        <v>135263281</v>
      </c>
      <c r="E458" s="2">
        <v>5556700</v>
      </c>
      <c r="F458" s="2">
        <v>1</v>
      </c>
      <c r="G458" s="2">
        <v>0</v>
      </c>
      <c r="H458" s="2">
        <v>505968</v>
      </c>
      <c r="I458" s="2" t="s">
        <v>990</v>
      </c>
      <c r="J458" s="69">
        <v>155145.49</v>
      </c>
      <c r="K458" s="2" t="s">
        <v>1225</v>
      </c>
      <c r="L458" s="2">
        <v>122078490</v>
      </c>
      <c r="Q458" s="2">
        <v>13292</v>
      </c>
      <c r="R458" s="2">
        <v>13292</v>
      </c>
      <c r="S458" s="2" t="s">
        <v>342</v>
      </c>
      <c r="T458" s="2">
        <v>1192</v>
      </c>
      <c r="U458" s="2" t="s">
        <v>323</v>
      </c>
      <c r="V458" s="2" t="s">
        <v>324</v>
      </c>
      <c r="W458" s="2">
        <v>1000</v>
      </c>
    </row>
    <row r="459" spans="1:23">
      <c r="A459" s="2" t="s">
        <v>1408</v>
      </c>
      <c r="B459" s="2">
        <v>2012</v>
      </c>
      <c r="C459" s="2">
        <v>12</v>
      </c>
      <c r="D459" s="2">
        <v>135263281</v>
      </c>
      <c r="E459" s="2">
        <v>5556700</v>
      </c>
      <c r="F459" s="2">
        <v>1</v>
      </c>
      <c r="G459" s="2">
        <v>0</v>
      </c>
      <c r="H459" s="2">
        <v>505968</v>
      </c>
      <c r="I459" s="2" t="s">
        <v>990</v>
      </c>
      <c r="J459" s="69">
        <v>39871.160000000003</v>
      </c>
      <c r="K459" s="2" t="s">
        <v>1225</v>
      </c>
      <c r="L459" s="2">
        <v>122078490</v>
      </c>
      <c r="Q459" s="2">
        <v>13292</v>
      </c>
      <c r="R459" s="2">
        <v>13292</v>
      </c>
      <c r="S459" s="2" t="s">
        <v>342</v>
      </c>
      <c r="T459" s="2">
        <v>1192</v>
      </c>
      <c r="U459" s="2" t="s">
        <v>323</v>
      </c>
      <c r="V459" s="2" t="s">
        <v>324</v>
      </c>
      <c r="W459" s="2">
        <v>1000</v>
      </c>
    </row>
    <row r="460" spans="1:23">
      <c r="A460" s="2" t="s">
        <v>1408</v>
      </c>
      <c r="B460" s="2">
        <v>2012</v>
      </c>
      <c r="C460" s="2">
        <v>12</v>
      </c>
      <c r="D460" s="2">
        <v>135263281</v>
      </c>
      <c r="E460" s="2">
        <v>5556700</v>
      </c>
      <c r="F460" s="2">
        <v>1</v>
      </c>
      <c r="G460" s="2">
        <v>0</v>
      </c>
      <c r="H460" s="2">
        <v>505968</v>
      </c>
      <c r="I460" s="2" t="s">
        <v>990</v>
      </c>
      <c r="J460" s="69">
        <v>70736.12</v>
      </c>
      <c r="K460" s="2" t="s">
        <v>1225</v>
      </c>
      <c r="L460" s="2">
        <v>122078490</v>
      </c>
      <c r="Q460" s="2">
        <v>13292</v>
      </c>
      <c r="R460" s="2">
        <v>13292</v>
      </c>
      <c r="S460" s="2" t="s">
        <v>342</v>
      </c>
      <c r="T460" s="2">
        <v>1192</v>
      </c>
      <c r="U460" s="2" t="s">
        <v>323</v>
      </c>
      <c r="V460" s="2" t="s">
        <v>324</v>
      </c>
      <c r="W460" s="2">
        <v>1000</v>
      </c>
    </row>
    <row r="461" spans="1:23">
      <c r="A461" s="2" t="s">
        <v>1408</v>
      </c>
      <c r="B461" s="2">
        <v>2012</v>
      </c>
      <c r="C461" s="2">
        <v>12</v>
      </c>
      <c r="D461" s="2">
        <v>135263281</v>
      </c>
      <c r="E461" s="2">
        <v>5556700</v>
      </c>
      <c r="F461" s="2">
        <v>1</v>
      </c>
      <c r="G461" s="2">
        <v>0</v>
      </c>
      <c r="H461" s="2">
        <v>505968</v>
      </c>
      <c r="I461" s="2" t="s">
        <v>990</v>
      </c>
      <c r="J461" s="69">
        <v>-157.13</v>
      </c>
      <c r="K461" s="2" t="s">
        <v>1226</v>
      </c>
      <c r="L461" s="2">
        <v>122078490</v>
      </c>
      <c r="Q461" s="2">
        <v>13292</v>
      </c>
      <c r="R461" s="2">
        <v>13292</v>
      </c>
      <c r="S461" s="2" t="s">
        <v>342</v>
      </c>
      <c r="T461" s="2">
        <v>1192</v>
      </c>
      <c r="U461" s="2" t="s">
        <v>323</v>
      </c>
      <c r="V461" s="2" t="s">
        <v>324</v>
      </c>
      <c r="W461" s="2">
        <v>1000</v>
      </c>
    </row>
    <row r="462" spans="1:23">
      <c r="A462" s="2" t="s">
        <v>1408</v>
      </c>
      <c r="B462" s="2">
        <v>2012</v>
      </c>
      <c r="C462" s="2">
        <v>12</v>
      </c>
      <c r="D462" s="2">
        <v>135268545</v>
      </c>
      <c r="E462" s="2">
        <v>5556700</v>
      </c>
      <c r="F462" s="2">
        <v>1</v>
      </c>
      <c r="G462" s="2">
        <v>0</v>
      </c>
      <c r="H462" s="2">
        <v>505968</v>
      </c>
      <c r="I462" s="2" t="s">
        <v>990</v>
      </c>
      <c r="J462" s="69">
        <v>14402.03</v>
      </c>
      <c r="K462" s="2" t="s">
        <v>1227</v>
      </c>
      <c r="L462" s="2">
        <v>122085311</v>
      </c>
      <c r="Q462" s="2">
        <v>13292</v>
      </c>
      <c r="R462" s="2">
        <v>13292</v>
      </c>
      <c r="S462" s="2" t="s">
        <v>342</v>
      </c>
      <c r="T462" s="2">
        <v>1192</v>
      </c>
      <c r="U462" s="2" t="s">
        <v>323</v>
      </c>
      <c r="V462" s="2" t="s">
        <v>324</v>
      </c>
      <c r="W462" s="2">
        <v>1000</v>
      </c>
    </row>
    <row r="463" spans="1:23">
      <c r="A463" s="2" t="s">
        <v>1408</v>
      </c>
      <c r="B463" s="2">
        <v>2012</v>
      </c>
      <c r="C463" s="2">
        <v>12</v>
      </c>
      <c r="D463" s="2">
        <v>135289197</v>
      </c>
      <c r="E463" s="2">
        <v>5556700</v>
      </c>
      <c r="F463" s="2">
        <v>1</v>
      </c>
      <c r="G463" s="2">
        <v>0</v>
      </c>
      <c r="H463" s="2">
        <v>505968</v>
      </c>
      <c r="I463" s="2" t="s">
        <v>990</v>
      </c>
      <c r="J463" s="69">
        <v>-7199.7</v>
      </c>
      <c r="K463" s="2" t="s">
        <v>1228</v>
      </c>
      <c r="L463" s="2">
        <v>122090086</v>
      </c>
      <c r="Q463" s="2">
        <v>13292</v>
      </c>
      <c r="R463" s="2">
        <v>13292</v>
      </c>
      <c r="S463" s="2" t="s">
        <v>342</v>
      </c>
      <c r="T463" s="2">
        <v>1192</v>
      </c>
      <c r="U463" s="2" t="s">
        <v>323</v>
      </c>
      <c r="V463" s="2" t="s">
        <v>324</v>
      </c>
      <c r="W463" s="2">
        <v>1000</v>
      </c>
    </row>
    <row r="464" spans="1:23">
      <c r="A464" s="2" t="s">
        <v>1408</v>
      </c>
      <c r="B464" s="2">
        <v>2012</v>
      </c>
      <c r="C464" s="2">
        <v>12</v>
      </c>
      <c r="D464" s="2">
        <v>135289197</v>
      </c>
      <c r="E464" s="2">
        <v>5556700</v>
      </c>
      <c r="F464" s="2">
        <v>1</v>
      </c>
      <c r="G464" s="2">
        <v>0</v>
      </c>
      <c r="H464" s="2">
        <v>505968</v>
      </c>
      <c r="I464" s="2" t="s">
        <v>990</v>
      </c>
      <c r="J464" s="69">
        <v>-5206.8599999999997</v>
      </c>
      <c r="K464" s="2" t="s">
        <v>1090</v>
      </c>
      <c r="L464" s="2">
        <v>122090086</v>
      </c>
      <c r="Q464" s="2">
        <v>13292</v>
      </c>
      <c r="R464" s="2">
        <v>13292</v>
      </c>
      <c r="S464" s="2" t="s">
        <v>342</v>
      </c>
      <c r="T464" s="2">
        <v>1192</v>
      </c>
      <c r="U464" s="2" t="s">
        <v>323</v>
      </c>
      <c r="V464" s="2" t="s">
        <v>324</v>
      </c>
      <c r="W464" s="2">
        <v>1000</v>
      </c>
    </row>
    <row r="465" spans="1:23">
      <c r="A465" s="2" t="s">
        <v>1408</v>
      </c>
      <c r="B465" s="2">
        <v>2012</v>
      </c>
      <c r="C465" s="2">
        <v>12</v>
      </c>
      <c r="D465" s="2">
        <v>135289197</v>
      </c>
      <c r="E465" s="2">
        <v>5556700</v>
      </c>
      <c r="F465" s="2">
        <v>1</v>
      </c>
      <c r="G465" s="2">
        <v>0</v>
      </c>
      <c r="H465" s="2">
        <v>505968</v>
      </c>
      <c r="I465" s="2" t="s">
        <v>990</v>
      </c>
      <c r="J465" s="69">
        <v>8266.48</v>
      </c>
      <c r="K465" s="2" t="s">
        <v>1229</v>
      </c>
      <c r="L465" s="2">
        <v>122090086</v>
      </c>
      <c r="Q465" s="2">
        <v>13292</v>
      </c>
      <c r="R465" s="2">
        <v>13292</v>
      </c>
      <c r="S465" s="2" t="s">
        <v>342</v>
      </c>
      <c r="T465" s="2">
        <v>1192</v>
      </c>
      <c r="U465" s="2" t="s">
        <v>323</v>
      </c>
      <c r="V465" s="2" t="s">
        <v>324</v>
      </c>
      <c r="W465" s="2">
        <v>1000</v>
      </c>
    </row>
    <row r="466" spans="1:23">
      <c r="A466" s="2" t="s">
        <v>1408</v>
      </c>
      <c r="B466" s="2">
        <v>2012</v>
      </c>
      <c r="C466" s="2">
        <v>12</v>
      </c>
      <c r="D466" s="2">
        <v>135289199</v>
      </c>
      <c r="E466" s="2">
        <v>5556700</v>
      </c>
      <c r="F466" s="2">
        <v>1</v>
      </c>
      <c r="G466" s="2">
        <v>0</v>
      </c>
      <c r="H466" s="2">
        <v>505968</v>
      </c>
      <c r="I466" s="2" t="s">
        <v>990</v>
      </c>
      <c r="J466" s="69">
        <v>73154.44</v>
      </c>
      <c r="K466" s="2" t="s">
        <v>1230</v>
      </c>
      <c r="L466" s="2">
        <v>122090088</v>
      </c>
      <c r="Q466" s="2">
        <v>13292</v>
      </c>
      <c r="R466" s="2">
        <v>13292</v>
      </c>
      <c r="S466" s="2" t="s">
        <v>342</v>
      </c>
      <c r="T466" s="2">
        <v>1192</v>
      </c>
      <c r="U466" s="2" t="s">
        <v>323</v>
      </c>
      <c r="V466" s="2" t="s">
        <v>324</v>
      </c>
      <c r="W466" s="2">
        <v>1000</v>
      </c>
    </row>
    <row r="467" spans="1:23">
      <c r="A467" s="2" t="s">
        <v>1408</v>
      </c>
      <c r="B467" s="2">
        <v>2012</v>
      </c>
      <c r="C467" s="2">
        <v>12</v>
      </c>
      <c r="D467" s="2">
        <v>135289199</v>
      </c>
      <c r="E467" s="2">
        <v>5556700</v>
      </c>
      <c r="F467" s="2">
        <v>1</v>
      </c>
      <c r="G467" s="2">
        <v>0</v>
      </c>
      <c r="H467" s="2">
        <v>505968</v>
      </c>
      <c r="I467" s="2" t="s">
        <v>990</v>
      </c>
      <c r="J467" s="69">
        <v>57020.51</v>
      </c>
      <c r="K467" s="2" t="s">
        <v>1091</v>
      </c>
      <c r="L467" s="2">
        <v>122090088</v>
      </c>
      <c r="Q467" s="2">
        <v>13292</v>
      </c>
      <c r="R467" s="2">
        <v>13292</v>
      </c>
      <c r="S467" s="2" t="s">
        <v>342</v>
      </c>
      <c r="T467" s="2">
        <v>1192</v>
      </c>
      <c r="U467" s="2" t="s">
        <v>323</v>
      </c>
      <c r="V467" s="2" t="s">
        <v>324</v>
      </c>
      <c r="W467" s="2">
        <v>1000</v>
      </c>
    </row>
    <row r="468" spans="1:23">
      <c r="A468" s="2" t="s">
        <v>1408</v>
      </c>
      <c r="B468" s="2">
        <v>2012</v>
      </c>
      <c r="C468" s="2">
        <v>12</v>
      </c>
      <c r="D468" s="2">
        <v>135289199</v>
      </c>
      <c r="E468" s="2">
        <v>5556700</v>
      </c>
      <c r="F468" s="2">
        <v>1</v>
      </c>
      <c r="G468" s="2">
        <v>0</v>
      </c>
      <c r="H468" s="2">
        <v>505968</v>
      </c>
      <c r="I468" s="2" t="s">
        <v>990</v>
      </c>
      <c r="J468" s="69">
        <v>19934.759999999998</v>
      </c>
      <c r="K468" s="2" t="s">
        <v>1231</v>
      </c>
      <c r="L468" s="2">
        <v>122090088</v>
      </c>
      <c r="Q468" s="2">
        <v>13292</v>
      </c>
      <c r="R468" s="2">
        <v>13292</v>
      </c>
      <c r="S468" s="2" t="s">
        <v>342</v>
      </c>
      <c r="T468" s="2">
        <v>1192</v>
      </c>
      <c r="U468" s="2" t="s">
        <v>323</v>
      </c>
      <c r="V468" s="2" t="s">
        <v>324</v>
      </c>
      <c r="W468" s="2">
        <v>1000</v>
      </c>
    </row>
    <row r="469" spans="1:23">
      <c r="A469" s="2" t="s">
        <v>1408</v>
      </c>
      <c r="B469" s="2">
        <v>2012</v>
      </c>
      <c r="C469" s="2">
        <v>12</v>
      </c>
      <c r="D469" s="2">
        <v>135289199</v>
      </c>
      <c r="E469" s="2">
        <v>5556700</v>
      </c>
      <c r="F469" s="2">
        <v>1</v>
      </c>
      <c r="G469" s="2">
        <v>0</v>
      </c>
      <c r="H469" s="2">
        <v>505968</v>
      </c>
      <c r="I469" s="2" t="s">
        <v>990</v>
      </c>
      <c r="J469" s="69">
        <v>-82145.77</v>
      </c>
      <c r="K469" s="2" t="s">
        <v>1232</v>
      </c>
      <c r="L469" s="2">
        <v>122090088</v>
      </c>
      <c r="Q469" s="2">
        <v>13292</v>
      </c>
      <c r="R469" s="2">
        <v>13292</v>
      </c>
      <c r="S469" s="2" t="s">
        <v>342</v>
      </c>
      <c r="T469" s="2">
        <v>1192</v>
      </c>
      <c r="U469" s="2" t="s">
        <v>323</v>
      </c>
      <c r="V469" s="2" t="s">
        <v>324</v>
      </c>
      <c r="W469" s="2">
        <v>1000</v>
      </c>
    </row>
    <row r="470" spans="1:23">
      <c r="A470" s="2" t="s">
        <v>1408</v>
      </c>
      <c r="B470" s="2">
        <v>2012</v>
      </c>
      <c r="C470" s="2">
        <v>12</v>
      </c>
      <c r="D470" s="2">
        <v>135289199</v>
      </c>
      <c r="E470" s="2">
        <v>5556700</v>
      </c>
      <c r="F470" s="2">
        <v>1</v>
      </c>
      <c r="G470" s="2">
        <v>0</v>
      </c>
      <c r="H470" s="2">
        <v>505968</v>
      </c>
      <c r="I470" s="2" t="s">
        <v>990</v>
      </c>
      <c r="J470" s="69">
        <v>-54719.49</v>
      </c>
      <c r="K470" s="2" t="s">
        <v>1092</v>
      </c>
      <c r="L470" s="2">
        <v>122090088</v>
      </c>
      <c r="Q470" s="2">
        <v>13292</v>
      </c>
      <c r="R470" s="2">
        <v>13292</v>
      </c>
      <c r="S470" s="2" t="s">
        <v>342</v>
      </c>
      <c r="T470" s="2">
        <v>1192</v>
      </c>
      <c r="U470" s="2" t="s">
        <v>323</v>
      </c>
      <c r="V470" s="2" t="s">
        <v>324</v>
      </c>
      <c r="W470" s="2">
        <v>1000</v>
      </c>
    </row>
    <row r="471" spans="1:23">
      <c r="A471" s="2" t="s">
        <v>1408</v>
      </c>
      <c r="B471" s="2">
        <v>2012</v>
      </c>
      <c r="C471" s="2">
        <v>12</v>
      </c>
      <c r="D471" s="2">
        <v>135289199</v>
      </c>
      <c r="E471" s="2">
        <v>5556700</v>
      </c>
      <c r="F471" s="2">
        <v>1</v>
      </c>
      <c r="G471" s="2">
        <v>0</v>
      </c>
      <c r="H471" s="2">
        <v>505968</v>
      </c>
      <c r="I471" s="2" t="s">
        <v>990</v>
      </c>
      <c r="J471" s="69">
        <v>-17918.84</v>
      </c>
      <c r="K471" s="2" t="s">
        <v>1233</v>
      </c>
      <c r="L471" s="2">
        <v>122090088</v>
      </c>
      <c r="Q471" s="2">
        <v>13292</v>
      </c>
      <c r="R471" s="2">
        <v>13292</v>
      </c>
      <c r="S471" s="2" t="s">
        <v>342</v>
      </c>
      <c r="T471" s="2">
        <v>1192</v>
      </c>
      <c r="U471" s="2" t="s">
        <v>323</v>
      </c>
      <c r="V471" s="2" t="s">
        <v>324</v>
      </c>
      <c r="W471" s="2">
        <v>1000</v>
      </c>
    </row>
    <row r="472" spans="1:23">
      <c r="A472" s="2" t="s">
        <v>1408</v>
      </c>
      <c r="B472" s="2">
        <v>2012</v>
      </c>
      <c r="C472" s="2">
        <v>12</v>
      </c>
      <c r="D472" s="2">
        <v>135297047</v>
      </c>
      <c r="E472" s="2">
        <v>5556700</v>
      </c>
      <c r="F472" s="2">
        <v>1</v>
      </c>
      <c r="G472" s="2">
        <v>0</v>
      </c>
      <c r="H472" s="2">
        <v>505968</v>
      </c>
      <c r="I472" s="2" t="s">
        <v>990</v>
      </c>
      <c r="J472" s="69">
        <v>90345.97</v>
      </c>
      <c r="K472" s="2" t="s">
        <v>1234</v>
      </c>
      <c r="L472" s="2">
        <v>122094648</v>
      </c>
      <c r="Q472" s="2">
        <v>13292</v>
      </c>
      <c r="R472" s="2">
        <v>13292</v>
      </c>
      <c r="S472" s="2" t="s">
        <v>342</v>
      </c>
      <c r="T472" s="2">
        <v>1192</v>
      </c>
      <c r="U472" s="2" t="s">
        <v>323</v>
      </c>
      <c r="V472" s="2" t="s">
        <v>324</v>
      </c>
      <c r="W472" s="2">
        <v>1000</v>
      </c>
    </row>
    <row r="473" spans="1:23">
      <c r="A473" s="2" t="s">
        <v>1408</v>
      </c>
      <c r="B473" s="2">
        <v>2012</v>
      </c>
      <c r="C473" s="2">
        <v>12</v>
      </c>
      <c r="D473" s="2">
        <v>135297047</v>
      </c>
      <c r="E473" s="2">
        <v>5556700</v>
      </c>
      <c r="F473" s="2">
        <v>1</v>
      </c>
      <c r="G473" s="2">
        <v>0</v>
      </c>
      <c r="H473" s="2">
        <v>505968</v>
      </c>
      <c r="I473" s="2" t="s">
        <v>990</v>
      </c>
      <c r="J473" s="69">
        <v>50494.39</v>
      </c>
      <c r="K473" s="2" t="s">
        <v>1235</v>
      </c>
      <c r="L473" s="2">
        <v>122094648</v>
      </c>
      <c r="Q473" s="2">
        <v>13292</v>
      </c>
      <c r="R473" s="2">
        <v>13292</v>
      </c>
      <c r="S473" s="2" t="s">
        <v>342</v>
      </c>
      <c r="T473" s="2">
        <v>1192</v>
      </c>
      <c r="U473" s="2" t="s">
        <v>323</v>
      </c>
      <c r="V473" s="2" t="s">
        <v>324</v>
      </c>
      <c r="W473" s="2">
        <v>1000</v>
      </c>
    </row>
    <row r="474" spans="1:23">
      <c r="A474" s="2" t="s">
        <v>1408</v>
      </c>
      <c r="B474" s="2">
        <v>2012</v>
      </c>
      <c r="C474" s="2">
        <v>12</v>
      </c>
      <c r="D474" s="2">
        <v>135297047</v>
      </c>
      <c r="E474" s="2">
        <v>5556700</v>
      </c>
      <c r="F474" s="2">
        <v>1</v>
      </c>
      <c r="G474" s="2">
        <v>0</v>
      </c>
      <c r="H474" s="2">
        <v>505968</v>
      </c>
      <c r="I474" s="2" t="s">
        <v>990</v>
      </c>
      <c r="J474" s="69">
        <v>18887.09</v>
      </c>
      <c r="K474" s="2" t="s">
        <v>1236</v>
      </c>
      <c r="L474" s="2">
        <v>122094648</v>
      </c>
      <c r="Q474" s="2">
        <v>13292</v>
      </c>
      <c r="R474" s="2">
        <v>13292</v>
      </c>
      <c r="S474" s="2" t="s">
        <v>342</v>
      </c>
      <c r="T474" s="2">
        <v>1192</v>
      </c>
      <c r="U474" s="2" t="s">
        <v>323</v>
      </c>
      <c r="V474" s="2" t="s">
        <v>324</v>
      </c>
      <c r="W474" s="2">
        <v>1000</v>
      </c>
    </row>
    <row r="475" spans="1:23">
      <c r="A475" s="2" t="s">
        <v>1408</v>
      </c>
      <c r="B475" s="2">
        <v>2012</v>
      </c>
      <c r="C475" s="2">
        <v>12</v>
      </c>
      <c r="D475" s="2">
        <v>135297047</v>
      </c>
      <c r="E475" s="2">
        <v>5556700</v>
      </c>
      <c r="F475" s="2">
        <v>1</v>
      </c>
      <c r="G475" s="2">
        <v>0</v>
      </c>
      <c r="H475" s="2">
        <v>505968</v>
      </c>
      <c r="I475" s="2" t="s">
        <v>990</v>
      </c>
      <c r="J475" s="69">
        <v>-54318.49</v>
      </c>
      <c r="K475" s="2" t="s">
        <v>1237</v>
      </c>
      <c r="L475" s="2">
        <v>122094648</v>
      </c>
      <c r="Q475" s="2">
        <v>13292</v>
      </c>
      <c r="R475" s="2">
        <v>13292</v>
      </c>
      <c r="S475" s="2" t="s">
        <v>342</v>
      </c>
      <c r="T475" s="2">
        <v>1192</v>
      </c>
      <c r="U475" s="2" t="s">
        <v>323</v>
      </c>
      <c r="V475" s="2" t="s">
        <v>324</v>
      </c>
      <c r="W475" s="2">
        <v>1000</v>
      </c>
    </row>
    <row r="476" spans="1:23">
      <c r="A476" s="2" t="s">
        <v>1408</v>
      </c>
      <c r="B476" s="2">
        <v>2012</v>
      </c>
      <c r="C476" s="2">
        <v>12</v>
      </c>
      <c r="D476" s="2">
        <v>135297047</v>
      </c>
      <c r="E476" s="2">
        <v>5556700</v>
      </c>
      <c r="F476" s="2">
        <v>1</v>
      </c>
      <c r="G476" s="2">
        <v>0</v>
      </c>
      <c r="H476" s="2">
        <v>505968</v>
      </c>
      <c r="I476" s="2" t="s">
        <v>990</v>
      </c>
      <c r="J476" s="69">
        <v>-41820.730000000003</v>
      </c>
      <c r="K476" s="2" t="s">
        <v>1238</v>
      </c>
      <c r="L476" s="2">
        <v>122094648</v>
      </c>
      <c r="Q476" s="2">
        <v>13292</v>
      </c>
      <c r="R476" s="2">
        <v>13292</v>
      </c>
      <c r="S476" s="2" t="s">
        <v>342</v>
      </c>
      <c r="T476" s="2">
        <v>1192</v>
      </c>
      <c r="U476" s="2" t="s">
        <v>323</v>
      </c>
      <c r="V476" s="2" t="s">
        <v>324</v>
      </c>
      <c r="W476" s="2">
        <v>1000</v>
      </c>
    </row>
    <row r="477" spans="1:23">
      <c r="A477" s="2" t="s">
        <v>1408</v>
      </c>
      <c r="B477" s="2">
        <v>2012</v>
      </c>
      <c r="C477" s="2">
        <v>12</v>
      </c>
      <c r="D477" s="2">
        <v>135297047</v>
      </c>
      <c r="E477" s="2">
        <v>5556700</v>
      </c>
      <c r="F477" s="2">
        <v>1</v>
      </c>
      <c r="G477" s="2">
        <v>0</v>
      </c>
      <c r="H477" s="2">
        <v>505968</v>
      </c>
      <c r="I477" s="2" t="s">
        <v>990</v>
      </c>
      <c r="J477" s="69">
        <v>-18121.23</v>
      </c>
      <c r="K477" s="2" t="s">
        <v>1239</v>
      </c>
      <c r="L477" s="2">
        <v>122094648</v>
      </c>
      <c r="Q477" s="2">
        <v>13292</v>
      </c>
      <c r="R477" s="2">
        <v>13292</v>
      </c>
      <c r="S477" s="2" t="s">
        <v>342</v>
      </c>
      <c r="T477" s="2">
        <v>1192</v>
      </c>
      <c r="U477" s="2" t="s">
        <v>323</v>
      </c>
      <c r="V477" s="2" t="s">
        <v>324</v>
      </c>
      <c r="W477" s="2">
        <v>1000</v>
      </c>
    </row>
    <row r="478" spans="1:23">
      <c r="A478" s="2" t="s">
        <v>1408</v>
      </c>
      <c r="B478" s="2">
        <v>2012</v>
      </c>
      <c r="C478" s="2">
        <v>12</v>
      </c>
      <c r="D478" s="2">
        <v>135299077</v>
      </c>
      <c r="E478" s="2">
        <v>5556700</v>
      </c>
      <c r="F478" s="2">
        <v>1</v>
      </c>
      <c r="G478" s="2">
        <v>0</v>
      </c>
      <c r="H478" s="2">
        <v>505968</v>
      </c>
      <c r="I478" s="2" t="s">
        <v>990</v>
      </c>
      <c r="J478" s="69">
        <v>-16332.86</v>
      </c>
      <c r="K478" s="2" t="s">
        <v>1240</v>
      </c>
      <c r="L478" s="2">
        <v>122092733</v>
      </c>
      <c r="Q478" s="2">
        <v>13292</v>
      </c>
      <c r="R478" s="2">
        <v>13292</v>
      </c>
      <c r="S478" s="2" t="s">
        <v>342</v>
      </c>
      <c r="T478" s="2">
        <v>1192</v>
      </c>
      <c r="U478" s="2" t="s">
        <v>323</v>
      </c>
      <c r="V478" s="2" t="s">
        <v>324</v>
      </c>
      <c r="W478" s="2">
        <v>1000</v>
      </c>
    </row>
    <row r="479" spans="1:23">
      <c r="A479" s="2" t="s">
        <v>1408</v>
      </c>
      <c r="B479" s="2">
        <v>2012</v>
      </c>
      <c r="C479" s="2">
        <v>12</v>
      </c>
      <c r="D479" s="2">
        <v>135299077</v>
      </c>
      <c r="E479" s="2">
        <v>5556700</v>
      </c>
      <c r="F479" s="2">
        <v>1</v>
      </c>
      <c r="G479" s="2">
        <v>0</v>
      </c>
      <c r="H479" s="2">
        <v>505968</v>
      </c>
      <c r="I479" s="2" t="s">
        <v>990</v>
      </c>
      <c r="J479" s="69">
        <v>-4806.7299999999996</v>
      </c>
      <c r="K479" s="2" t="s">
        <v>1241</v>
      </c>
      <c r="L479" s="2">
        <v>122092733</v>
      </c>
      <c r="Q479" s="2">
        <v>13292</v>
      </c>
      <c r="R479" s="2">
        <v>13292</v>
      </c>
      <c r="S479" s="2" t="s">
        <v>342</v>
      </c>
      <c r="T479" s="2">
        <v>1192</v>
      </c>
      <c r="U479" s="2" t="s">
        <v>323</v>
      </c>
      <c r="V479" s="2" t="s">
        <v>324</v>
      </c>
      <c r="W479" s="2">
        <v>1000</v>
      </c>
    </row>
    <row r="480" spans="1:23">
      <c r="A480" s="2" t="s">
        <v>1408</v>
      </c>
      <c r="B480" s="2">
        <v>2012</v>
      </c>
      <c r="C480" s="2">
        <v>12</v>
      </c>
      <c r="D480" s="2">
        <v>135299077</v>
      </c>
      <c r="E480" s="2">
        <v>5556700</v>
      </c>
      <c r="F480" s="2">
        <v>1</v>
      </c>
      <c r="G480" s="2">
        <v>0</v>
      </c>
      <c r="H480" s="2">
        <v>505968</v>
      </c>
      <c r="I480" s="2" t="s">
        <v>990</v>
      </c>
      <c r="J480" s="69">
        <v>6592.56</v>
      </c>
      <c r="K480" s="2" t="s">
        <v>1242</v>
      </c>
      <c r="L480" s="2">
        <v>122092733</v>
      </c>
      <c r="Q480" s="2">
        <v>13292</v>
      </c>
      <c r="R480" s="2">
        <v>13292</v>
      </c>
      <c r="S480" s="2" t="s">
        <v>342</v>
      </c>
      <c r="T480" s="2">
        <v>1192</v>
      </c>
      <c r="U480" s="2" t="s">
        <v>323</v>
      </c>
      <c r="V480" s="2" t="s">
        <v>324</v>
      </c>
      <c r="W480" s="2">
        <v>1000</v>
      </c>
    </row>
    <row r="481" spans="1:23">
      <c r="A481" s="2" t="s">
        <v>1408</v>
      </c>
      <c r="B481" s="2">
        <v>2012</v>
      </c>
      <c r="C481" s="2">
        <v>12</v>
      </c>
      <c r="D481" s="2">
        <v>135299077</v>
      </c>
      <c r="E481" s="2">
        <v>5556700</v>
      </c>
      <c r="F481" s="2">
        <v>1</v>
      </c>
      <c r="G481" s="2">
        <v>0</v>
      </c>
      <c r="H481" s="2">
        <v>505968</v>
      </c>
      <c r="I481" s="2" t="s">
        <v>990</v>
      </c>
      <c r="J481" s="69">
        <v>754.77</v>
      </c>
      <c r="K481" s="2" t="s">
        <v>1243</v>
      </c>
      <c r="L481" s="2">
        <v>122092733</v>
      </c>
      <c r="Q481" s="2">
        <v>13292</v>
      </c>
      <c r="R481" s="2">
        <v>13292</v>
      </c>
      <c r="S481" s="2" t="s">
        <v>342</v>
      </c>
      <c r="T481" s="2">
        <v>1192</v>
      </c>
      <c r="U481" s="2" t="s">
        <v>323</v>
      </c>
      <c r="V481" s="2" t="s">
        <v>324</v>
      </c>
      <c r="W481" s="2">
        <v>1000</v>
      </c>
    </row>
    <row r="482" spans="1:23">
      <c r="A482" s="2" t="s">
        <v>1408</v>
      </c>
      <c r="B482" s="2">
        <v>2012</v>
      </c>
      <c r="C482" s="2">
        <v>12</v>
      </c>
      <c r="D482" s="2">
        <v>135301192</v>
      </c>
      <c r="E482" s="2">
        <v>5556700</v>
      </c>
      <c r="F482" s="2">
        <v>1</v>
      </c>
      <c r="G482" s="2">
        <v>0</v>
      </c>
      <c r="H482" s="2">
        <v>505968</v>
      </c>
      <c r="I482" s="2" t="s">
        <v>990</v>
      </c>
      <c r="J482" s="69">
        <v>-26348.959999999999</v>
      </c>
      <c r="K482" s="2" t="s">
        <v>1244</v>
      </c>
      <c r="L482" s="2">
        <v>122089482</v>
      </c>
      <c r="Q482" s="2">
        <v>13292</v>
      </c>
      <c r="R482" s="2">
        <v>13292</v>
      </c>
      <c r="S482" s="2" t="s">
        <v>342</v>
      </c>
      <c r="T482" s="2">
        <v>1192</v>
      </c>
      <c r="U482" s="2" t="s">
        <v>323</v>
      </c>
      <c r="V482" s="2" t="s">
        <v>324</v>
      </c>
      <c r="W482" s="2">
        <v>1000</v>
      </c>
    </row>
    <row r="483" spans="1:23">
      <c r="A483" s="2" t="s">
        <v>1408</v>
      </c>
      <c r="B483" s="2">
        <v>2012</v>
      </c>
      <c r="C483" s="2">
        <v>12</v>
      </c>
      <c r="D483" s="2">
        <v>135301192</v>
      </c>
      <c r="E483" s="2">
        <v>5556700</v>
      </c>
      <c r="F483" s="2">
        <v>1</v>
      </c>
      <c r="G483" s="2">
        <v>0</v>
      </c>
      <c r="H483" s="2">
        <v>505968</v>
      </c>
      <c r="I483" s="2" t="s">
        <v>990</v>
      </c>
      <c r="J483" s="69">
        <v>-10082.67</v>
      </c>
      <c r="K483" s="2" t="s">
        <v>1244</v>
      </c>
      <c r="L483" s="2">
        <v>122089482</v>
      </c>
      <c r="Q483" s="2">
        <v>13292</v>
      </c>
      <c r="R483" s="2">
        <v>13292</v>
      </c>
      <c r="S483" s="2" t="s">
        <v>342</v>
      </c>
      <c r="T483" s="2">
        <v>1192</v>
      </c>
      <c r="U483" s="2" t="s">
        <v>323</v>
      </c>
      <c r="V483" s="2" t="s">
        <v>324</v>
      </c>
      <c r="W483" s="2">
        <v>1000</v>
      </c>
    </row>
    <row r="484" spans="1:23">
      <c r="A484" s="2" t="s">
        <v>1408</v>
      </c>
      <c r="B484" s="2">
        <v>2012</v>
      </c>
      <c r="C484" s="2">
        <v>12</v>
      </c>
      <c r="D484" s="2">
        <v>135301192</v>
      </c>
      <c r="E484" s="2">
        <v>5556700</v>
      </c>
      <c r="F484" s="2">
        <v>1</v>
      </c>
      <c r="G484" s="2">
        <v>0</v>
      </c>
      <c r="H484" s="2">
        <v>505968</v>
      </c>
      <c r="I484" s="2" t="s">
        <v>990</v>
      </c>
      <c r="J484" s="69">
        <v>75248.52</v>
      </c>
      <c r="K484" s="2" t="s">
        <v>1245</v>
      </c>
      <c r="L484" s="2">
        <v>122089482</v>
      </c>
      <c r="Q484" s="2">
        <v>13292</v>
      </c>
      <c r="R484" s="2">
        <v>13292</v>
      </c>
      <c r="S484" s="2" t="s">
        <v>342</v>
      </c>
      <c r="T484" s="2">
        <v>1192</v>
      </c>
      <c r="U484" s="2" t="s">
        <v>323</v>
      </c>
      <c r="V484" s="2" t="s">
        <v>324</v>
      </c>
      <c r="W484" s="2">
        <v>1000</v>
      </c>
    </row>
    <row r="485" spans="1:23">
      <c r="A485" s="2" t="s">
        <v>1408</v>
      </c>
      <c r="B485" s="2">
        <v>2012</v>
      </c>
      <c r="C485" s="2">
        <v>12</v>
      </c>
      <c r="D485" s="2">
        <v>135301192</v>
      </c>
      <c r="E485" s="2">
        <v>5556700</v>
      </c>
      <c r="F485" s="2">
        <v>1</v>
      </c>
      <c r="G485" s="2">
        <v>0</v>
      </c>
      <c r="H485" s="2">
        <v>505968</v>
      </c>
      <c r="I485" s="2" t="s">
        <v>990</v>
      </c>
      <c r="J485" s="69">
        <v>33820.129999999997</v>
      </c>
      <c r="K485" s="2" t="s">
        <v>1245</v>
      </c>
      <c r="L485" s="2">
        <v>122089482</v>
      </c>
      <c r="Q485" s="2">
        <v>13292</v>
      </c>
      <c r="R485" s="2">
        <v>13292</v>
      </c>
      <c r="S485" s="2" t="s">
        <v>342</v>
      </c>
      <c r="T485" s="2">
        <v>1192</v>
      </c>
      <c r="U485" s="2" t="s">
        <v>323</v>
      </c>
      <c r="V485" s="2" t="s">
        <v>324</v>
      </c>
      <c r="W485" s="2">
        <v>1000</v>
      </c>
    </row>
    <row r="486" spans="1:23">
      <c r="A486" s="2" t="s">
        <v>1408</v>
      </c>
      <c r="B486" s="2">
        <v>2012</v>
      </c>
      <c r="C486" s="2">
        <v>12</v>
      </c>
      <c r="D486" s="2">
        <v>135301192</v>
      </c>
      <c r="E486" s="2">
        <v>5556700</v>
      </c>
      <c r="F486" s="2">
        <v>1</v>
      </c>
      <c r="G486" s="2">
        <v>0</v>
      </c>
      <c r="H486" s="2">
        <v>505968</v>
      </c>
      <c r="I486" s="2" t="s">
        <v>990</v>
      </c>
      <c r="J486" s="69">
        <v>350.12</v>
      </c>
      <c r="K486" s="2" t="s">
        <v>1246</v>
      </c>
      <c r="L486" s="2">
        <v>122089482</v>
      </c>
      <c r="Q486" s="2">
        <v>13292</v>
      </c>
      <c r="R486" s="2">
        <v>13292</v>
      </c>
      <c r="S486" s="2" t="s">
        <v>342</v>
      </c>
      <c r="T486" s="2">
        <v>1192</v>
      </c>
      <c r="U486" s="2" t="s">
        <v>323</v>
      </c>
      <c r="V486" s="2" t="s">
        <v>324</v>
      </c>
      <c r="W486" s="2">
        <v>1000</v>
      </c>
    </row>
    <row r="487" spans="1:23">
      <c r="A487" s="2" t="s">
        <v>1408</v>
      </c>
      <c r="B487" s="2">
        <v>2012</v>
      </c>
      <c r="C487" s="2">
        <v>12</v>
      </c>
      <c r="D487" s="2">
        <v>135301196</v>
      </c>
      <c r="E487" s="2">
        <v>5556700</v>
      </c>
      <c r="F487" s="2">
        <v>1</v>
      </c>
      <c r="G487" s="2">
        <v>0</v>
      </c>
      <c r="H487" s="2">
        <v>505968</v>
      </c>
      <c r="I487" s="2" t="s">
        <v>990</v>
      </c>
      <c r="J487" s="69">
        <v>8650.59</v>
      </c>
      <c r="K487" s="2" t="s">
        <v>1247</v>
      </c>
      <c r="L487" s="2">
        <v>122089486</v>
      </c>
      <c r="Q487" s="2">
        <v>13292</v>
      </c>
      <c r="R487" s="2">
        <v>13292</v>
      </c>
      <c r="S487" s="2" t="s">
        <v>342</v>
      </c>
      <c r="T487" s="2">
        <v>1192</v>
      </c>
      <c r="U487" s="2" t="s">
        <v>323</v>
      </c>
      <c r="V487" s="2" t="s">
        <v>324</v>
      </c>
      <c r="W487" s="2">
        <v>1000</v>
      </c>
    </row>
    <row r="488" spans="1:23">
      <c r="A488" s="2" t="s">
        <v>1408</v>
      </c>
      <c r="B488" s="2">
        <v>2012</v>
      </c>
      <c r="C488" s="2">
        <v>12</v>
      </c>
      <c r="D488" s="2">
        <v>135301197</v>
      </c>
      <c r="E488" s="2">
        <v>5556700</v>
      </c>
      <c r="F488" s="2">
        <v>1</v>
      </c>
      <c r="G488" s="2">
        <v>0</v>
      </c>
      <c r="H488" s="2">
        <v>505968</v>
      </c>
      <c r="I488" s="2" t="s">
        <v>990</v>
      </c>
      <c r="J488" s="69">
        <v>-5080.47</v>
      </c>
      <c r="K488" s="2" t="s">
        <v>1248</v>
      </c>
      <c r="L488" s="2">
        <v>122089487</v>
      </c>
      <c r="Q488" s="2">
        <v>13292</v>
      </c>
      <c r="R488" s="2">
        <v>13292</v>
      </c>
      <c r="S488" s="2" t="s">
        <v>342</v>
      </c>
      <c r="T488" s="2">
        <v>1192</v>
      </c>
      <c r="U488" s="2" t="s">
        <v>323</v>
      </c>
      <c r="V488" s="2" t="s">
        <v>324</v>
      </c>
      <c r="W488" s="2">
        <v>1000</v>
      </c>
    </row>
    <row r="489" spans="1:23">
      <c r="A489" s="2" t="s">
        <v>1408</v>
      </c>
      <c r="B489" s="2">
        <v>2012</v>
      </c>
      <c r="C489" s="2">
        <v>12</v>
      </c>
      <c r="D489" s="2">
        <v>135301198</v>
      </c>
      <c r="E489" s="2">
        <v>5556700</v>
      </c>
      <c r="F489" s="2">
        <v>1</v>
      </c>
      <c r="G489" s="2">
        <v>0</v>
      </c>
      <c r="H489" s="2">
        <v>505968</v>
      </c>
      <c r="I489" s="2" t="s">
        <v>990</v>
      </c>
      <c r="J489" s="69">
        <v>4812.46</v>
      </c>
      <c r="K489" s="2" t="s">
        <v>1249</v>
      </c>
      <c r="L489" s="2">
        <v>122089488</v>
      </c>
      <c r="Q489" s="2">
        <v>13292</v>
      </c>
      <c r="R489" s="2">
        <v>13292</v>
      </c>
      <c r="S489" s="2" t="s">
        <v>342</v>
      </c>
      <c r="T489" s="2">
        <v>1192</v>
      </c>
      <c r="U489" s="2" t="s">
        <v>323</v>
      </c>
      <c r="V489" s="2" t="s">
        <v>324</v>
      </c>
      <c r="W489" s="2">
        <v>1000</v>
      </c>
    </row>
    <row r="490" spans="1:23">
      <c r="A490" s="2" t="s">
        <v>1408</v>
      </c>
      <c r="B490" s="2">
        <v>2012</v>
      </c>
      <c r="C490" s="2">
        <v>12</v>
      </c>
      <c r="D490" s="2">
        <v>135301198</v>
      </c>
      <c r="E490" s="2">
        <v>5556700</v>
      </c>
      <c r="F490" s="2">
        <v>1</v>
      </c>
      <c r="G490" s="2">
        <v>0</v>
      </c>
      <c r="H490" s="2">
        <v>505968</v>
      </c>
      <c r="I490" s="2" t="s">
        <v>990</v>
      </c>
      <c r="J490" s="69">
        <v>1014.14</v>
      </c>
      <c r="K490" s="2" t="s">
        <v>1249</v>
      </c>
      <c r="L490" s="2">
        <v>122089488</v>
      </c>
      <c r="Q490" s="2">
        <v>13292</v>
      </c>
      <c r="R490" s="2">
        <v>13292</v>
      </c>
      <c r="S490" s="2" t="s">
        <v>342</v>
      </c>
      <c r="T490" s="2">
        <v>1192</v>
      </c>
      <c r="U490" s="2" t="s">
        <v>323</v>
      </c>
      <c r="V490" s="2" t="s">
        <v>324</v>
      </c>
      <c r="W490" s="2">
        <v>1000</v>
      </c>
    </row>
    <row r="491" spans="1:23">
      <c r="A491" s="2" t="s">
        <v>1408</v>
      </c>
      <c r="B491" s="2">
        <v>2012</v>
      </c>
      <c r="C491" s="2">
        <v>12</v>
      </c>
      <c r="D491" s="2">
        <v>135301198</v>
      </c>
      <c r="E491" s="2">
        <v>5556700</v>
      </c>
      <c r="F491" s="2">
        <v>1</v>
      </c>
      <c r="G491" s="2">
        <v>0</v>
      </c>
      <c r="H491" s="2">
        <v>505968</v>
      </c>
      <c r="I491" s="2" t="s">
        <v>990</v>
      </c>
      <c r="J491" s="69">
        <v>6084.19</v>
      </c>
      <c r="K491" s="2" t="s">
        <v>1250</v>
      </c>
      <c r="L491" s="2">
        <v>122089488</v>
      </c>
      <c r="Q491" s="2">
        <v>13292</v>
      </c>
      <c r="R491" s="2">
        <v>13292</v>
      </c>
      <c r="S491" s="2" t="s">
        <v>342</v>
      </c>
      <c r="T491" s="2">
        <v>1192</v>
      </c>
      <c r="U491" s="2" t="s">
        <v>323</v>
      </c>
      <c r="V491" s="2" t="s">
        <v>324</v>
      </c>
      <c r="W491" s="2">
        <v>1000</v>
      </c>
    </row>
    <row r="492" spans="1:23">
      <c r="A492" s="2" t="s">
        <v>1408</v>
      </c>
      <c r="B492" s="2">
        <v>2012</v>
      </c>
      <c r="C492" s="2">
        <v>12</v>
      </c>
      <c r="D492" s="2">
        <v>135301198</v>
      </c>
      <c r="E492" s="2">
        <v>5556700</v>
      </c>
      <c r="F492" s="2">
        <v>1</v>
      </c>
      <c r="G492" s="2">
        <v>0</v>
      </c>
      <c r="H492" s="2">
        <v>505968</v>
      </c>
      <c r="I492" s="2" t="s">
        <v>990</v>
      </c>
      <c r="J492" s="69">
        <v>5375.26</v>
      </c>
      <c r="K492" s="2" t="s">
        <v>1250</v>
      </c>
      <c r="L492" s="2">
        <v>122089488</v>
      </c>
      <c r="Q492" s="2">
        <v>13292</v>
      </c>
      <c r="R492" s="2">
        <v>13292</v>
      </c>
      <c r="S492" s="2" t="s">
        <v>342</v>
      </c>
      <c r="T492" s="2">
        <v>1192</v>
      </c>
      <c r="U492" s="2" t="s">
        <v>323</v>
      </c>
      <c r="V492" s="2" t="s">
        <v>324</v>
      </c>
      <c r="W492" s="2">
        <v>1000</v>
      </c>
    </row>
    <row r="493" spans="1:23">
      <c r="A493" s="2" t="s">
        <v>1408</v>
      </c>
      <c r="B493" s="2">
        <v>2012</v>
      </c>
      <c r="C493" s="2">
        <v>12</v>
      </c>
      <c r="D493" s="2">
        <v>135301198</v>
      </c>
      <c r="E493" s="2">
        <v>5556700</v>
      </c>
      <c r="F493" s="2">
        <v>1</v>
      </c>
      <c r="G493" s="2">
        <v>0</v>
      </c>
      <c r="H493" s="2">
        <v>505968</v>
      </c>
      <c r="I493" s="2" t="s">
        <v>990</v>
      </c>
      <c r="J493" s="69">
        <v>38.43</v>
      </c>
      <c r="K493" s="2" t="s">
        <v>1251</v>
      </c>
      <c r="L493" s="2">
        <v>122089488</v>
      </c>
      <c r="Q493" s="2">
        <v>13292</v>
      </c>
      <c r="R493" s="2">
        <v>13292</v>
      </c>
      <c r="S493" s="2" t="s">
        <v>342</v>
      </c>
      <c r="T493" s="2">
        <v>1192</v>
      </c>
      <c r="U493" s="2" t="s">
        <v>323</v>
      </c>
      <c r="V493" s="2" t="s">
        <v>324</v>
      </c>
      <c r="W493" s="2">
        <v>1000</v>
      </c>
    </row>
    <row r="494" spans="1:23">
      <c r="A494" s="2" t="s">
        <v>1408</v>
      </c>
      <c r="B494" s="2">
        <v>2012</v>
      </c>
      <c r="C494" s="2">
        <v>12</v>
      </c>
      <c r="D494" s="2">
        <v>135301198</v>
      </c>
      <c r="E494" s="2">
        <v>5556700</v>
      </c>
      <c r="F494" s="2">
        <v>1</v>
      </c>
      <c r="G494" s="2">
        <v>0</v>
      </c>
      <c r="H494" s="2">
        <v>505968</v>
      </c>
      <c r="I494" s="2" t="s">
        <v>990</v>
      </c>
      <c r="J494" s="69">
        <v>-86865.33</v>
      </c>
      <c r="K494" s="2" t="s">
        <v>1249</v>
      </c>
      <c r="L494" s="2">
        <v>122089488</v>
      </c>
      <c r="Q494" s="2">
        <v>13292</v>
      </c>
      <c r="R494" s="2">
        <v>13292</v>
      </c>
      <c r="S494" s="2" t="s">
        <v>342</v>
      </c>
      <c r="T494" s="2">
        <v>1192</v>
      </c>
      <c r="U494" s="2" t="s">
        <v>323</v>
      </c>
      <c r="V494" s="2" t="s">
        <v>324</v>
      </c>
      <c r="W494" s="2">
        <v>1000</v>
      </c>
    </row>
    <row r="495" spans="1:23">
      <c r="A495" s="2" t="s">
        <v>1408</v>
      </c>
      <c r="B495" s="2">
        <v>2012</v>
      </c>
      <c r="C495" s="2">
        <v>12</v>
      </c>
      <c r="D495" s="2">
        <v>135301198</v>
      </c>
      <c r="E495" s="2">
        <v>5556700</v>
      </c>
      <c r="F495" s="2">
        <v>1</v>
      </c>
      <c r="G495" s="2">
        <v>0</v>
      </c>
      <c r="H495" s="2">
        <v>505968</v>
      </c>
      <c r="I495" s="2" t="s">
        <v>990</v>
      </c>
      <c r="J495" s="69">
        <v>-27776.78</v>
      </c>
      <c r="K495" s="2" t="s">
        <v>1249</v>
      </c>
      <c r="L495" s="2">
        <v>122089488</v>
      </c>
      <c r="Q495" s="2">
        <v>13292</v>
      </c>
      <c r="R495" s="2">
        <v>13292</v>
      </c>
      <c r="S495" s="2" t="s">
        <v>342</v>
      </c>
      <c r="T495" s="2">
        <v>1192</v>
      </c>
      <c r="U495" s="2" t="s">
        <v>323</v>
      </c>
      <c r="V495" s="2" t="s">
        <v>324</v>
      </c>
      <c r="W495" s="2">
        <v>1000</v>
      </c>
    </row>
    <row r="496" spans="1:23">
      <c r="A496" s="2" t="s">
        <v>1408</v>
      </c>
      <c r="B496" s="2">
        <v>2012</v>
      </c>
      <c r="C496" s="2">
        <v>12</v>
      </c>
      <c r="D496" s="2">
        <v>135301198</v>
      </c>
      <c r="E496" s="2">
        <v>5556700</v>
      </c>
      <c r="F496" s="2">
        <v>1</v>
      </c>
      <c r="G496" s="2">
        <v>0</v>
      </c>
      <c r="H496" s="2">
        <v>505968</v>
      </c>
      <c r="I496" s="2" t="s">
        <v>990</v>
      </c>
      <c r="J496" s="69">
        <v>204224.42</v>
      </c>
      <c r="K496" s="2" t="s">
        <v>1250</v>
      </c>
      <c r="L496" s="2">
        <v>122089488</v>
      </c>
      <c r="Q496" s="2">
        <v>13292</v>
      </c>
      <c r="R496" s="2">
        <v>13292</v>
      </c>
      <c r="S496" s="2" t="s">
        <v>342</v>
      </c>
      <c r="T496" s="2">
        <v>1192</v>
      </c>
      <c r="U496" s="2" t="s">
        <v>323</v>
      </c>
      <c r="V496" s="2" t="s">
        <v>324</v>
      </c>
      <c r="W496" s="2">
        <v>1000</v>
      </c>
    </row>
    <row r="497" spans="1:23">
      <c r="A497" s="2" t="s">
        <v>1408</v>
      </c>
      <c r="B497" s="2">
        <v>2012</v>
      </c>
      <c r="C497" s="2">
        <v>12</v>
      </c>
      <c r="D497" s="2">
        <v>135301198</v>
      </c>
      <c r="E497" s="2">
        <v>5556700</v>
      </c>
      <c r="F497" s="2">
        <v>1</v>
      </c>
      <c r="G497" s="2">
        <v>0</v>
      </c>
      <c r="H497" s="2">
        <v>505968</v>
      </c>
      <c r="I497" s="2" t="s">
        <v>990</v>
      </c>
      <c r="J497" s="69">
        <v>63737.81</v>
      </c>
      <c r="K497" s="2" t="s">
        <v>1250</v>
      </c>
      <c r="L497" s="2">
        <v>122089488</v>
      </c>
      <c r="Q497" s="2">
        <v>13292</v>
      </c>
      <c r="R497" s="2">
        <v>13292</v>
      </c>
      <c r="S497" s="2" t="s">
        <v>342</v>
      </c>
      <c r="T497" s="2">
        <v>1192</v>
      </c>
      <c r="U497" s="2" t="s">
        <v>323</v>
      </c>
      <c r="V497" s="2" t="s">
        <v>324</v>
      </c>
      <c r="W497" s="2">
        <v>1000</v>
      </c>
    </row>
    <row r="498" spans="1:23">
      <c r="A498" s="2" t="s">
        <v>1408</v>
      </c>
      <c r="B498" s="2">
        <v>2012</v>
      </c>
      <c r="C498" s="2">
        <v>12</v>
      </c>
      <c r="D498" s="2">
        <v>135317391</v>
      </c>
      <c r="E498" s="2">
        <v>5556700</v>
      </c>
      <c r="F498" s="2">
        <v>1</v>
      </c>
      <c r="G498" s="2">
        <v>0</v>
      </c>
      <c r="H498" s="2">
        <v>505968</v>
      </c>
      <c r="I498" s="2" t="s">
        <v>990</v>
      </c>
      <c r="J498" s="69">
        <v>-34672.730000000003</v>
      </c>
      <c r="K498" s="2" t="s">
        <v>1252</v>
      </c>
      <c r="L498" s="2">
        <v>122095160</v>
      </c>
      <c r="Q498" s="2">
        <v>13292</v>
      </c>
      <c r="R498" s="2">
        <v>13292</v>
      </c>
      <c r="S498" s="2" t="s">
        <v>342</v>
      </c>
      <c r="T498" s="2">
        <v>1192</v>
      </c>
      <c r="U498" s="2" t="s">
        <v>323</v>
      </c>
      <c r="V498" s="2" t="s">
        <v>324</v>
      </c>
      <c r="W498" s="2">
        <v>1000</v>
      </c>
    </row>
    <row r="499" spans="1:23">
      <c r="A499" s="2" t="s">
        <v>1408</v>
      </c>
      <c r="B499" s="2">
        <v>2012</v>
      </c>
      <c r="C499" s="2">
        <v>12</v>
      </c>
      <c r="D499" s="2">
        <v>135317391</v>
      </c>
      <c r="E499" s="2">
        <v>5556700</v>
      </c>
      <c r="F499" s="2">
        <v>1</v>
      </c>
      <c r="G499" s="2">
        <v>0</v>
      </c>
      <c r="H499" s="2">
        <v>505968</v>
      </c>
      <c r="I499" s="2" t="s">
        <v>990</v>
      </c>
      <c r="J499" s="69">
        <v>-10920.62</v>
      </c>
      <c r="K499" s="2" t="s">
        <v>1252</v>
      </c>
      <c r="L499" s="2">
        <v>122095160</v>
      </c>
      <c r="Q499" s="2">
        <v>13292</v>
      </c>
      <c r="R499" s="2">
        <v>13292</v>
      </c>
      <c r="S499" s="2" t="s">
        <v>342</v>
      </c>
      <c r="T499" s="2">
        <v>1192</v>
      </c>
      <c r="U499" s="2" t="s">
        <v>323</v>
      </c>
      <c r="V499" s="2" t="s">
        <v>324</v>
      </c>
      <c r="W499" s="2">
        <v>1000</v>
      </c>
    </row>
    <row r="500" spans="1:23">
      <c r="A500" s="2" t="s">
        <v>1408</v>
      </c>
      <c r="B500" s="2">
        <v>2012</v>
      </c>
      <c r="C500" s="2">
        <v>12</v>
      </c>
      <c r="D500" s="2">
        <v>135317391</v>
      </c>
      <c r="E500" s="2">
        <v>5556700</v>
      </c>
      <c r="F500" s="2">
        <v>1</v>
      </c>
      <c r="G500" s="2">
        <v>0</v>
      </c>
      <c r="H500" s="2">
        <v>505968</v>
      </c>
      <c r="I500" s="2" t="s">
        <v>990</v>
      </c>
      <c r="J500" s="69">
        <v>-57442.77</v>
      </c>
      <c r="K500" s="2" t="s">
        <v>1253</v>
      </c>
      <c r="L500" s="2">
        <v>122095160</v>
      </c>
      <c r="Q500" s="2">
        <v>13292</v>
      </c>
      <c r="R500" s="2">
        <v>13292</v>
      </c>
      <c r="S500" s="2" t="s">
        <v>342</v>
      </c>
      <c r="T500" s="2">
        <v>1192</v>
      </c>
      <c r="U500" s="2" t="s">
        <v>323</v>
      </c>
      <c r="V500" s="2" t="s">
        <v>324</v>
      </c>
      <c r="W500" s="2">
        <v>1000</v>
      </c>
    </row>
    <row r="501" spans="1:23">
      <c r="A501" s="2" t="s">
        <v>1408</v>
      </c>
      <c r="B501" s="2">
        <v>2012</v>
      </c>
      <c r="C501" s="2">
        <v>12</v>
      </c>
      <c r="D501" s="2">
        <v>135317391</v>
      </c>
      <c r="E501" s="2">
        <v>5556700</v>
      </c>
      <c r="F501" s="2">
        <v>1</v>
      </c>
      <c r="G501" s="2">
        <v>0</v>
      </c>
      <c r="H501" s="2">
        <v>505968</v>
      </c>
      <c r="I501" s="2" t="s">
        <v>990</v>
      </c>
      <c r="J501" s="69">
        <v>-78195.199999999997</v>
      </c>
      <c r="K501" s="2" t="s">
        <v>1253</v>
      </c>
      <c r="L501" s="2">
        <v>122095160</v>
      </c>
      <c r="Q501" s="2">
        <v>13292</v>
      </c>
      <c r="R501" s="2">
        <v>13292</v>
      </c>
      <c r="S501" s="2" t="s">
        <v>342</v>
      </c>
      <c r="T501" s="2">
        <v>1192</v>
      </c>
      <c r="U501" s="2" t="s">
        <v>323</v>
      </c>
      <c r="V501" s="2" t="s">
        <v>324</v>
      </c>
      <c r="W501" s="2">
        <v>1000</v>
      </c>
    </row>
    <row r="502" spans="1:23">
      <c r="A502" s="2" t="s">
        <v>1408</v>
      </c>
      <c r="B502" s="2">
        <v>2012</v>
      </c>
      <c r="C502" s="2">
        <v>12</v>
      </c>
      <c r="D502" s="2">
        <v>135317391</v>
      </c>
      <c r="E502" s="2">
        <v>5556700</v>
      </c>
      <c r="F502" s="2">
        <v>1</v>
      </c>
      <c r="G502" s="2">
        <v>0</v>
      </c>
      <c r="H502" s="2">
        <v>505968</v>
      </c>
      <c r="I502" s="2" t="s">
        <v>990</v>
      </c>
      <c r="J502" s="69">
        <v>91.57</v>
      </c>
      <c r="K502" s="2" t="s">
        <v>1254</v>
      </c>
      <c r="L502" s="2">
        <v>122095160</v>
      </c>
      <c r="Q502" s="2">
        <v>13292</v>
      </c>
      <c r="R502" s="2">
        <v>13292</v>
      </c>
      <c r="S502" s="2" t="s">
        <v>342</v>
      </c>
      <c r="T502" s="2">
        <v>1192</v>
      </c>
      <c r="U502" s="2" t="s">
        <v>323</v>
      </c>
      <c r="V502" s="2" t="s">
        <v>324</v>
      </c>
      <c r="W502" s="2">
        <v>1000</v>
      </c>
    </row>
    <row r="503" spans="1:23">
      <c r="A503" s="2" t="s">
        <v>1408</v>
      </c>
      <c r="B503" s="2">
        <v>2012</v>
      </c>
      <c r="C503" s="2">
        <v>12</v>
      </c>
      <c r="D503" s="2">
        <v>135317391</v>
      </c>
      <c r="E503" s="2">
        <v>5556700</v>
      </c>
      <c r="F503" s="2">
        <v>1</v>
      </c>
      <c r="G503" s="2">
        <v>0</v>
      </c>
      <c r="H503" s="2">
        <v>505968</v>
      </c>
      <c r="I503" s="2" t="s">
        <v>990</v>
      </c>
      <c r="J503" s="69">
        <v>-108237.74</v>
      </c>
      <c r="K503" s="2" t="s">
        <v>1252</v>
      </c>
      <c r="L503" s="2">
        <v>122095160</v>
      </c>
      <c r="Q503" s="2">
        <v>13292</v>
      </c>
      <c r="R503" s="2">
        <v>13292</v>
      </c>
      <c r="S503" s="2" t="s">
        <v>342</v>
      </c>
      <c r="T503" s="2">
        <v>1192</v>
      </c>
      <c r="U503" s="2" t="s">
        <v>323</v>
      </c>
      <c r="V503" s="2" t="s">
        <v>324</v>
      </c>
      <c r="W503" s="2">
        <v>1000</v>
      </c>
    </row>
    <row r="504" spans="1:23">
      <c r="A504" s="2" t="s">
        <v>1408</v>
      </c>
      <c r="B504" s="2">
        <v>2012</v>
      </c>
      <c r="C504" s="2">
        <v>12</v>
      </c>
      <c r="D504" s="2">
        <v>135317391</v>
      </c>
      <c r="E504" s="2">
        <v>5556700</v>
      </c>
      <c r="F504" s="2">
        <v>1</v>
      </c>
      <c r="G504" s="2">
        <v>0</v>
      </c>
      <c r="H504" s="2">
        <v>505968</v>
      </c>
      <c r="I504" s="2" t="s">
        <v>990</v>
      </c>
      <c r="J504" s="69">
        <v>-62089.64</v>
      </c>
      <c r="K504" s="2" t="s">
        <v>1252</v>
      </c>
      <c r="L504" s="2">
        <v>122095160</v>
      </c>
      <c r="Q504" s="2">
        <v>13292</v>
      </c>
      <c r="R504" s="2">
        <v>13292</v>
      </c>
      <c r="S504" s="2" t="s">
        <v>342</v>
      </c>
      <c r="T504" s="2">
        <v>1192</v>
      </c>
      <c r="U504" s="2" t="s">
        <v>323</v>
      </c>
      <c r="V504" s="2" t="s">
        <v>324</v>
      </c>
      <c r="W504" s="2">
        <v>1000</v>
      </c>
    </row>
    <row r="505" spans="1:23">
      <c r="A505" s="2" t="s">
        <v>1408</v>
      </c>
      <c r="B505" s="2">
        <v>2012</v>
      </c>
      <c r="C505" s="2">
        <v>12</v>
      </c>
      <c r="D505" s="2">
        <v>135317391</v>
      </c>
      <c r="E505" s="2">
        <v>5556700</v>
      </c>
      <c r="F505" s="2">
        <v>1</v>
      </c>
      <c r="G505" s="2">
        <v>0</v>
      </c>
      <c r="H505" s="2">
        <v>505968</v>
      </c>
      <c r="I505" s="2" t="s">
        <v>990</v>
      </c>
      <c r="J505" s="69">
        <v>40170.199999999997</v>
      </c>
      <c r="K505" s="2" t="s">
        <v>1253</v>
      </c>
      <c r="L505" s="2">
        <v>122095160</v>
      </c>
      <c r="Q505" s="2">
        <v>13292</v>
      </c>
      <c r="R505" s="2">
        <v>13292</v>
      </c>
      <c r="S505" s="2" t="s">
        <v>342</v>
      </c>
      <c r="T505" s="2">
        <v>1192</v>
      </c>
      <c r="U505" s="2" t="s">
        <v>323</v>
      </c>
      <c r="V505" s="2" t="s">
        <v>324</v>
      </c>
      <c r="W505" s="2">
        <v>1000</v>
      </c>
    </row>
    <row r="506" spans="1:23">
      <c r="A506" s="2" t="s">
        <v>1408</v>
      </c>
      <c r="B506" s="2">
        <v>2012</v>
      </c>
      <c r="C506" s="2">
        <v>12</v>
      </c>
      <c r="D506" s="2">
        <v>135317391</v>
      </c>
      <c r="E506" s="2">
        <v>5556700</v>
      </c>
      <c r="F506" s="2">
        <v>1</v>
      </c>
      <c r="G506" s="2">
        <v>0</v>
      </c>
      <c r="H506" s="2">
        <v>505968</v>
      </c>
      <c r="I506" s="2" t="s">
        <v>990</v>
      </c>
      <c r="J506" s="69">
        <v>14917.11</v>
      </c>
      <c r="K506" s="2" t="s">
        <v>1253</v>
      </c>
      <c r="L506" s="2">
        <v>122095160</v>
      </c>
      <c r="Q506" s="2">
        <v>13292</v>
      </c>
      <c r="R506" s="2">
        <v>13292</v>
      </c>
      <c r="S506" s="2" t="s">
        <v>342</v>
      </c>
      <c r="T506" s="2">
        <v>1192</v>
      </c>
      <c r="U506" s="2" t="s">
        <v>323</v>
      </c>
      <c r="V506" s="2" t="s">
        <v>324</v>
      </c>
      <c r="W506" s="2">
        <v>1000</v>
      </c>
    </row>
    <row r="507" spans="1:23">
      <c r="A507" s="2" t="s">
        <v>1408</v>
      </c>
      <c r="B507" s="2">
        <v>2012</v>
      </c>
      <c r="C507" s="2">
        <v>12</v>
      </c>
      <c r="D507" s="2">
        <v>135323166</v>
      </c>
      <c r="E507" s="2">
        <v>5556700</v>
      </c>
      <c r="F507" s="2">
        <v>1</v>
      </c>
      <c r="G507" s="2">
        <v>0</v>
      </c>
      <c r="H507" s="2">
        <v>505968</v>
      </c>
      <c r="I507" s="2" t="s">
        <v>990</v>
      </c>
      <c r="J507" s="69">
        <v>-259676.54</v>
      </c>
      <c r="K507" s="2" t="s">
        <v>1255</v>
      </c>
      <c r="L507" s="2">
        <v>122094700</v>
      </c>
      <c r="Q507" s="2">
        <v>13292</v>
      </c>
      <c r="R507" s="2">
        <v>13292</v>
      </c>
      <c r="S507" s="2" t="s">
        <v>342</v>
      </c>
      <c r="T507" s="2">
        <v>1192</v>
      </c>
      <c r="U507" s="2" t="s">
        <v>323</v>
      </c>
      <c r="V507" s="2" t="s">
        <v>324</v>
      </c>
      <c r="W507" s="2">
        <v>1000</v>
      </c>
    </row>
    <row r="508" spans="1:23">
      <c r="A508" s="2" t="s">
        <v>1408</v>
      </c>
      <c r="B508" s="2">
        <v>2012</v>
      </c>
      <c r="C508" s="2">
        <v>12</v>
      </c>
      <c r="D508" s="2">
        <v>135268266</v>
      </c>
      <c r="E508" s="2">
        <v>5558000</v>
      </c>
      <c r="F508" s="2">
        <v>70</v>
      </c>
      <c r="G508" s="2">
        <v>0</v>
      </c>
      <c r="H508" s="2">
        <v>505227</v>
      </c>
      <c r="I508" s="2" t="s">
        <v>1256</v>
      </c>
      <c r="J508" s="69">
        <v>-22334</v>
      </c>
      <c r="K508" s="2" t="s">
        <v>1193</v>
      </c>
      <c r="L508" s="2">
        <v>122092458</v>
      </c>
      <c r="Q508" s="2">
        <v>11900</v>
      </c>
      <c r="R508" s="2">
        <v>11900</v>
      </c>
      <c r="S508" s="2" t="s">
        <v>950</v>
      </c>
      <c r="T508" s="2">
        <v>1196</v>
      </c>
      <c r="U508" s="2" t="s">
        <v>316</v>
      </c>
      <c r="V508" s="2" t="s">
        <v>317</v>
      </c>
      <c r="W508" s="2">
        <v>1000</v>
      </c>
    </row>
    <row r="509" spans="1:23">
      <c r="A509" s="2" t="s">
        <v>1408</v>
      </c>
      <c r="B509" s="2">
        <v>2012</v>
      </c>
      <c r="C509" s="2">
        <v>12</v>
      </c>
      <c r="D509" s="2">
        <v>136144376</v>
      </c>
      <c r="E509" s="2">
        <v>5558000</v>
      </c>
      <c r="F509" s="2">
        <v>70</v>
      </c>
      <c r="G509" s="2">
        <v>0</v>
      </c>
      <c r="H509" s="2">
        <v>505227</v>
      </c>
      <c r="I509" s="2" t="s">
        <v>1256</v>
      </c>
      <c r="J509" s="69">
        <v>22334</v>
      </c>
      <c r="K509" s="2" t="s">
        <v>1257</v>
      </c>
      <c r="L509" s="2">
        <v>122359606</v>
      </c>
      <c r="Q509" s="2">
        <v>11900</v>
      </c>
      <c r="R509" s="2">
        <v>11900</v>
      </c>
      <c r="S509" s="2" t="s">
        <v>950</v>
      </c>
      <c r="T509" s="2">
        <v>1196</v>
      </c>
      <c r="U509" s="2" t="s">
        <v>316</v>
      </c>
      <c r="V509" s="2" t="s">
        <v>317</v>
      </c>
      <c r="W509" s="2">
        <v>1000</v>
      </c>
    </row>
    <row r="510" spans="1:23">
      <c r="A510" s="2" t="s">
        <v>1408</v>
      </c>
      <c r="B510" s="2">
        <v>2013</v>
      </c>
      <c r="C510" s="2">
        <v>1</v>
      </c>
      <c r="D510" s="2">
        <v>135686841</v>
      </c>
      <c r="E510" s="2">
        <v>5551100</v>
      </c>
      <c r="F510" s="2">
        <v>108</v>
      </c>
      <c r="G510" s="2">
        <v>0</v>
      </c>
      <c r="H510" s="2">
        <v>505201</v>
      </c>
      <c r="I510" s="2" t="s">
        <v>924</v>
      </c>
      <c r="J510" s="358">
        <v>2421257.17</v>
      </c>
      <c r="K510" s="2" t="s">
        <v>1184</v>
      </c>
      <c r="L510" s="2">
        <v>122144078</v>
      </c>
      <c r="Q510" s="2">
        <v>13258</v>
      </c>
      <c r="R510" s="357">
        <v>13258</v>
      </c>
      <c r="S510" s="2" t="s">
        <v>925</v>
      </c>
      <c r="T510" s="2">
        <v>1180</v>
      </c>
      <c r="U510" s="2" t="s">
        <v>926</v>
      </c>
      <c r="V510" s="2" t="s">
        <v>324</v>
      </c>
      <c r="W510" s="2">
        <v>1000</v>
      </c>
    </row>
    <row r="511" spans="1:23">
      <c r="A511" s="2" t="s">
        <v>1408</v>
      </c>
      <c r="B511" s="2">
        <v>2013</v>
      </c>
      <c r="C511" s="2">
        <v>1</v>
      </c>
      <c r="D511" s="2">
        <v>136487920</v>
      </c>
      <c r="E511" s="2">
        <v>5551100</v>
      </c>
      <c r="F511" s="2">
        <v>108</v>
      </c>
      <c r="G511" s="2">
        <v>0</v>
      </c>
      <c r="H511" s="2">
        <v>505201</v>
      </c>
      <c r="I511" s="2" t="s">
        <v>924</v>
      </c>
      <c r="J511" s="358">
        <v>-2421257.17</v>
      </c>
      <c r="K511" s="2" t="s">
        <v>1999</v>
      </c>
      <c r="L511" s="2">
        <v>122391595</v>
      </c>
      <c r="Q511" s="2">
        <v>13258</v>
      </c>
      <c r="R511" s="357">
        <v>13258</v>
      </c>
      <c r="S511" s="2" t="s">
        <v>925</v>
      </c>
      <c r="T511" s="2">
        <v>1180</v>
      </c>
      <c r="U511" s="2" t="s">
        <v>926</v>
      </c>
      <c r="V511" s="2" t="s">
        <v>324</v>
      </c>
      <c r="W511" s="2">
        <v>1000</v>
      </c>
    </row>
    <row r="512" spans="1:23">
      <c r="A512" s="2" t="s">
        <v>1408</v>
      </c>
      <c r="B512" s="2">
        <v>2013</v>
      </c>
      <c r="C512" s="2">
        <v>1</v>
      </c>
      <c r="D512" s="2">
        <v>136742862</v>
      </c>
      <c r="E512" s="2">
        <v>5551100</v>
      </c>
      <c r="F512" s="2">
        <v>108</v>
      </c>
      <c r="G512" s="2">
        <v>0</v>
      </c>
      <c r="H512" s="2">
        <v>505201</v>
      </c>
      <c r="I512" s="2" t="s">
        <v>924</v>
      </c>
      <c r="J512" s="358">
        <v>-2603097.37</v>
      </c>
      <c r="K512" s="2" t="s">
        <v>2000</v>
      </c>
      <c r="L512" s="2">
        <v>122443527</v>
      </c>
      <c r="Q512" s="2">
        <v>13258</v>
      </c>
      <c r="R512" s="357">
        <v>13258</v>
      </c>
      <c r="S512" s="2" t="s">
        <v>925</v>
      </c>
      <c r="T512" s="2">
        <v>1180</v>
      </c>
      <c r="U512" s="2" t="s">
        <v>926</v>
      </c>
      <c r="V512" s="2" t="s">
        <v>324</v>
      </c>
      <c r="W512" s="2">
        <v>1000</v>
      </c>
    </row>
    <row r="513" spans="1:23">
      <c r="A513" s="2" t="s">
        <v>1408</v>
      </c>
      <c r="B513" s="2">
        <v>2013</v>
      </c>
      <c r="C513" s="2">
        <v>1</v>
      </c>
      <c r="D513" s="2">
        <v>135686841</v>
      </c>
      <c r="E513" s="2">
        <v>5551200</v>
      </c>
      <c r="F513" s="2">
        <v>110</v>
      </c>
      <c r="G513" s="2">
        <v>0</v>
      </c>
      <c r="H513" s="2">
        <v>505202</v>
      </c>
      <c r="I513" s="2" t="s">
        <v>928</v>
      </c>
      <c r="J513" s="358">
        <v>775933.87</v>
      </c>
      <c r="K513" s="2" t="s">
        <v>1184</v>
      </c>
      <c r="L513" s="2">
        <v>122144078</v>
      </c>
      <c r="Q513" s="2">
        <v>13257</v>
      </c>
      <c r="R513" s="357">
        <v>13257</v>
      </c>
      <c r="S513" s="2" t="s">
        <v>929</v>
      </c>
      <c r="T513" s="2">
        <v>1179</v>
      </c>
      <c r="U513" s="2" t="s">
        <v>930</v>
      </c>
      <c r="V513" s="2" t="s">
        <v>324</v>
      </c>
      <c r="W513" s="2">
        <v>1000</v>
      </c>
    </row>
    <row r="514" spans="1:23">
      <c r="A514" s="2" t="s">
        <v>1408</v>
      </c>
      <c r="B514" s="2">
        <v>2013</v>
      </c>
      <c r="C514" s="2">
        <v>1</v>
      </c>
      <c r="D514" s="2">
        <v>136487920</v>
      </c>
      <c r="E514" s="2">
        <v>5551200</v>
      </c>
      <c r="F514" s="2">
        <v>110</v>
      </c>
      <c r="G514" s="2">
        <v>0</v>
      </c>
      <c r="H514" s="2">
        <v>505202</v>
      </c>
      <c r="I514" s="2" t="s">
        <v>928</v>
      </c>
      <c r="J514" s="358">
        <v>-775933.87</v>
      </c>
      <c r="K514" s="2" t="s">
        <v>1999</v>
      </c>
      <c r="L514" s="2">
        <v>122391595</v>
      </c>
      <c r="Q514" s="2">
        <v>13257</v>
      </c>
      <c r="R514" s="357">
        <v>13257</v>
      </c>
      <c r="S514" s="2" t="s">
        <v>929</v>
      </c>
      <c r="T514" s="2">
        <v>1179</v>
      </c>
      <c r="U514" s="2" t="s">
        <v>930</v>
      </c>
      <c r="V514" s="2" t="s">
        <v>324</v>
      </c>
      <c r="W514" s="2">
        <v>1000</v>
      </c>
    </row>
    <row r="515" spans="1:23">
      <c r="A515" s="2" t="s">
        <v>1408</v>
      </c>
      <c r="B515" s="2">
        <v>2013</v>
      </c>
      <c r="C515" s="2">
        <v>1</v>
      </c>
      <c r="D515" s="2">
        <v>136742862</v>
      </c>
      <c r="E515" s="2">
        <v>5551200</v>
      </c>
      <c r="F515" s="2">
        <v>110</v>
      </c>
      <c r="G515" s="2">
        <v>0</v>
      </c>
      <c r="H515" s="2">
        <v>505202</v>
      </c>
      <c r="I515" s="2" t="s">
        <v>928</v>
      </c>
      <c r="J515" s="358">
        <v>-888336.37</v>
      </c>
      <c r="K515" s="2" t="s">
        <v>2000</v>
      </c>
      <c r="L515" s="2">
        <v>122443527</v>
      </c>
      <c r="Q515" s="2">
        <v>13257</v>
      </c>
      <c r="R515" s="357">
        <v>13257</v>
      </c>
      <c r="S515" s="2" t="s">
        <v>929</v>
      </c>
      <c r="T515" s="2">
        <v>1179</v>
      </c>
      <c r="U515" s="2" t="s">
        <v>930</v>
      </c>
      <c r="V515" s="2" t="s">
        <v>324</v>
      </c>
      <c r="W515" s="2">
        <v>1000</v>
      </c>
    </row>
    <row r="516" spans="1:23">
      <c r="A516" s="2" t="s">
        <v>1408</v>
      </c>
      <c r="B516" s="2">
        <v>2013</v>
      </c>
      <c r="C516" s="2">
        <v>1</v>
      </c>
      <c r="D516" s="2">
        <v>135686841</v>
      </c>
      <c r="E516" s="2">
        <v>5551330</v>
      </c>
      <c r="F516" s="2">
        <v>106</v>
      </c>
      <c r="G516" s="2">
        <v>0</v>
      </c>
      <c r="H516" s="2">
        <v>505204</v>
      </c>
      <c r="I516" s="2" t="s">
        <v>931</v>
      </c>
      <c r="J516" s="358">
        <v>178779.58</v>
      </c>
      <c r="K516" s="2" t="s">
        <v>1184</v>
      </c>
      <c r="L516" s="2">
        <v>122144078</v>
      </c>
      <c r="Q516" s="2">
        <v>13256</v>
      </c>
      <c r="R516" s="357">
        <v>13256</v>
      </c>
      <c r="S516" s="2" t="s">
        <v>932</v>
      </c>
      <c r="T516" s="2">
        <v>1143</v>
      </c>
      <c r="U516" s="2" t="s">
        <v>933</v>
      </c>
      <c r="V516" s="2" t="s">
        <v>696</v>
      </c>
      <c r="W516" s="2">
        <v>1000</v>
      </c>
    </row>
    <row r="517" spans="1:23">
      <c r="A517" s="2" t="s">
        <v>1408</v>
      </c>
      <c r="B517" s="2">
        <v>2013</v>
      </c>
      <c r="C517" s="2">
        <v>1</v>
      </c>
      <c r="D517" s="2">
        <v>136487920</v>
      </c>
      <c r="E517" s="2">
        <v>5551330</v>
      </c>
      <c r="F517" s="2">
        <v>106</v>
      </c>
      <c r="G517" s="2">
        <v>0</v>
      </c>
      <c r="H517" s="2">
        <v>505204</v>
      </c>
      <c r="I517" s="2" t="s">
        <v>931</v>
      </c>
      <c r="J517" s="358">
        <v>-178779.58</v>
      </c>
      <c r="K517" s="2" t="s">
        <v>1999</v>
      </c>
      <c r="L517" s="2">
        <v>122391595</v>
      </c>
      <c r="Q517" s="2">
        <v>13256</v>
      </c>
      <c r="R517" s="357">
        <v>13256</v>
      </c>
      <c r="S517" s="2" t="s">
        <v>932</v>
      </c>
      <c r="T517" s="2">
        <v>1143</v>
      </c>
      <c r="U517" s="2" t="s">
        <v>933</v>
      </c>
      <c r="V517" s="2" t="s">
        <v>696</v>
      </c>
      <c r="W517" s="2">
        <v>1000</v>
      </c>
    </row>
    <row r="518" spans="1:23">
      <c r="A518" s="2" t="s">
        <v>1408</v>
      </c>
      <c r="B518" s="2">
        <v>2013</v>
      </c>
      <c r="C518" s="2">
        <v>1</v>
      </c>
      <c r="D518" s="2">
        <v>136742862</v>
      </c>
      <c r="E518" s="2">
        <v>5551330</v>
      </c>
      <c r="F518" s="2">
        <v>106</v>
      </c>
      <c r="G518" s="2">
        <v>0</v>
      </c>
      <c r="H518" s="2">
        <v>505204</v>
      </c>
      <c r="I518" s="2" t="s">
        <v>931</v>
      </c>
      <c r="J518" s="358">
        <v>-201164.16</v>
      </c>
      <c r="K518" s="2" t="s">
        <v>2000</v>
      </c>
      <c r="L518" s="2">
        <v>122443527</v>
      </c>
      <c r="Q518" s="2">
        <v>13256</v>
      </c>
      <c r="R518" s="357">
        <v>13256</v>
      </c>
      <c r="S518" s="2" t="s">
        <v>932</v>
      </c>
      <c r="T518" s="2">
        <v>1143</v>
      </c>
      <c r="U518" s="2" t="s">
        <v>933</v>
      </c>
      <c r="V518" s="2" t="s">
        <v>696</v>
      </c>
      <c r="W518" s="2">
        <v>1000</v>
      </c>
    </row>
    <row r="519" spans="1:23">
      <c r="A519" s="2" t="s">
        <v>1407</v>
      </c>
      <c r="B519" s="2">
        <v>2013</v>
      </c>
      <c r="C519" s="2">
        <v>1</v>
      </c>
      <c r="D519" s="2">
        <v>136487917</v>
      </c>
      <c r="E519" s="2">
        <v>5552500</v>
      </c>
      <c r="F519" s="2">
        <v>70</v>
      </c>
      <c r="G519" s="2">
        <v>0</v>
      </c>
      <c r="H519" s="2">
        <v>505206</v>
      </c>
      <c r="I519" s="2" t="s">
        <v>951</v>
      </c>
      <c r="J519" s="2">
        <v>7</v>
      </c>
      <c r="K519" s="2" t="s">
        <v>2001</v>
      </c>
      <c r="L519" s="2">
        <v>122391592</v>
      </c>
      <c r="Q519" s="2">
        <v>11900</v>
      </c>
      <c r="R519" s="357">
        <v>11900</v>
      </c>
      <c r="S519" s="2" t="s">
        <v>950</v>
      </c>
      <c r="T519" s="2">
        <v>1196</v>
      </c>
      <c r="U519" s="2" t="s">
        <v>316</v>
      </c>
      <c r="V519" s="2" t="s">
        <v>317</v>
      </c>
      <c r="W519" s="2">
        <v>1000</v>
      </c>
    </row>
    <row r="520" spans="1:23">
      <c r="A520" s="2" t="s">
        <v>1407</v>
      </c>
      <c r="B520" s="2">
        <v>2013</v>
      </c>
      <c r="C520" s="2">
        <v>1</v>
      </c>
      <c r="D520" s="2">
        <v>136487917</v>
      </c>
      <c r="E520" s="2">
        <v>5552500</v>
      </c>
      <c r="F520" s="2">
        <v>70</v>
      </c>
      <c r="G520" s="2">
        <v>0</v>
      </c>
      <c r="H520" s="2">
        <v>505206</v>
      </c>
      <c r="I520" s="2" t="s">
        <v>951</v>
      </c>
      <c r="J520" s="358">
        <v>-1530</v>
      </c>
      <c r="K520" s="2" t="s">
        <v>2001</v>
      </c>
      <c r="L520" s="2">
        <v>122391592</v>
      </c>
      <c r="Q520" s="2">
        <v>11900</v>
      </c>
      <c r="R520" s="357">
        <v>11900</v>
      </c>
      <c r="S520" s="2" t="s">
        <v>950</v>
      </c>
      <c r="T520" s="2">
        <v>1196</v>
      </c>
      <c r="U520" s="2" t="s">
        <v>316</v>
      </c>
      <c r="V520" s="2" t="s">
        <v>317</v>
      </c>
      <c r="W520" s="2">
        <v>1000</v>
      </c>
    </row>
    <row r="521" spans="1:23">
      <c r="A521" s="2" t="s">
        <v>1407</v>
      </c>
      <c r="B521" s="2">
        <v>2013</v>
      </c>
      <c r="C521" s="2">
        <v>1</v>
      </c>
      <c r="D521" s="2">
        <v>136487919</v>
      </c>
      <c r="E521" s="2">
        <v>5552500</v>
      </c>
      <c r="F521" s="2">
        <v>70</v>
      </c>
      <c r="G521" s="2">
        <v>0</v>
      </c>
      <c r="H521" s="2">
        <v>505206</v>
      </c>
      <c r="I521" s="2" t="s">
        <v>951</v>
      </c>
      <c r="J521" s="358">
        <v>9949</v>
      </c>
      <c r="K521" s="2" t="s">
        <v>2002</v>
      </c>
      <c r="L521" s="2">
        <v>122391594</v>
      </c>
      <c r="Q521" s="2">
        <v>11900</v>
      </c>
      <c r="R521" s="357">
        <v>11900</v>
      </c>
      <c r="S521" s="2" t="s">
        <v>950</v>
      </c>
      <c r="T521" s="2">
        <v>1196</v>
      </c>
      <c r="U521" s="2" t="s">
        <v>316</v>
      </c>
      <c r="V521" s="2" t="s">
        <v>317</v>
      </c>
      <c r="W521" s="2">
        <v>1000</v>
      </c>
    </row>
    <row r="522" spans="1:23">
      <c r="A522" s="2" t="s">
        <v>1407</v>
      </c>
      <c r="B522" s="2">
        <v>2013</v>
      </c>
      <c r="C522" s="2">
        <v>1</v>
      </c>
      <c r="D522" s="2">
        <v>136487919</v>
      </c>
      <c r="E522" s="2">
        <v>5552500</v>
      </c>
      <c r="F522" s="2">
        <v>70</v>
      </c>
      <c r="G522" s="2">
        <v>0</v>
      </c>
      <c r="H522" s="2">
        <v>505206</v>
      </c>
      <c r="I522" s="2" t="s">
        <v>951</v>
      </c>
      <c r="J522" s="358">
        <v>28248</v>
      </c>
      <c r="K522" s="2" t="s">
        <v>2002</v>
      </c>
      <c r="L522" s="2">
        <v>122391594</v>
      </c>
      <c r="Q522" s="2">
        <v>11900</v>
      </c>
      <c r="R522" s="357">
        <v>11900</v>
      </c>
      <c r="S522" s="2" t="s">
        <v>950</v>
      </c>
      <c r="T522" s="2">
        <v>1196</v>
      </c>
      <c r="U522" s="2" t="s">
        <v>316</v>
      </c>
      <c r="V522" s="2" t="s">
        <v>317</v>
      </c>
      <c r="W522" s="2">
        <v>1000</v>
      </c>
    </row>
    <row r="523" spans="1:23">
      <c r="A523" s="2" t="s">
        <v>1407</v>
      </c>
      <c r="B523" s="2">
        <v>2013</v>
      </c>
      <c r="C523" s="2">
        <v>1</v>
      </c>
      <c r="D523" s="2">
        <v>136487919</v>
      </c>
      <c r="E523" s="2">
        <v>5552500</v>
      </c>
      <c r="F523" s="2">
        <v>70</v>
      </c>
      <c r="G523" s="2">
        <v>0</v>
      </c>
      <c r="H523" s="2">
        <v>505206</v>
      </c>
      <c r="I523" s="2" t="s">
        <v>951</v>
      </c>
      <c r="J523" s="358">
        <v>11582</v>
      </c>
      <c r="K523" s="2" t="s">
        <v>2002</v>
      </c>
      <c r="L523" s="2">
        <v>122391594</v>
      </c>
      <c r="Q523" s="2">
        <v>11900</v>
      </c>
      <c r="R523" s="357">
        <v>11900</v>
      </c>
      <c r="S523" s="2" t="s">
        <v>950</v>
      </c>
      <c r="T523" s="2">
        <v>1196</v>
      </c>
      <c r="U523" s="2" t="s">
        <v>316</v>
      </c>
      <c r="V523" s="2" t="s">
        <v>317</v>
      </c>
      <c r="W523" s="2">
        <v>1000</v>
      </c>
    </row>
    <row r="524" spans="1:23">
      <c r="A524" s="2" t="s">
        <v>1407</v>
      </c>
      <c r="B524" s="2">
        <v>2013</v>
      </c>
      <c r="C524" s="2">
        <v>1</v>
      </c>
      <c r="D524" s="2">
        <v>136487919</v>
      </c>
      <c r="E524" s="2">
        <v>5552500</v>
      </c>
      <c r="F524" s="2">
        <v>70</v>
      </c>
      <c r="G524" s="2">
        <v>0</v>
      </c>
      <c r="H524" s="2">
        <v>505206</v>
      </c>
      <c r="I524" s="2" t="s">
        <v>951</v>
      </c>
      <c r="J524" s="358">
        <v>9721</v>
      </c>
      <c r="K524" s="2" t="s">
        <v>2002</v>
      </c>
      <c r="L524" s="2">
        <v>122391594</v>
      </c>
      <c r="Q524" s="2">
        <v>11900</v>
      </c>
      <c r="R524" s="357">
        <v>11900</v>
      </c>
      <c r="S524" s="2" t="s">
        <v>950</v>
      </c>
      <c r="T524" s="2">
        <v>1196</v>
      </c>
      <c r="U524" s="2" t="s">
        <v>316</v>
      </c>
      <c r="V524" s="2" t="s">
        <v>317</v>
      </c>
      <c r="W524" s="2">
        <v>1000</v>
      </c>
    </row>
    <row r="525" spans="1:23">
      <c r="A525" s="2" t="s">
        <v>1407</v>
      </c>
      <c r="B525" s="2">
        <v>2013</v>
      </c>
      <c r="C525" s="2">
        <v>1</v>
      </c>
      <c r="D525" s="2">
        <v>136487919</v>
      </c>
      <c r="E525" s="2">
        <v>5552500</v>
      </c>
      <c r="F525" s="2">
        <v>70</v>
      </c>
      <c r="G525" s="2">
        <v>0</v>
      </c>
      <c r="H525" s="2">
        <v>505206</v>
      </c>
      <c r="I525" s="2" t="s">
        <v>951</v>
      </c>
      <c r="J525" s="358">
        <v>53770</v>
      </c>
      <c r="K525" s="2" t="s">
        <v>2002</v>
      </c>
      <c r="L525" s="2">
        <v>122391594</v>
      </c>
      <c r="Q525" s="2">
        <v>11900</v>
      </c>
      <c r="R525" s="357">
        <v>11900</v>
      </c>
      <c r="S525" s="2" t="s">
        <v>950</v>
      </c>
      <c r="T525" s="2">
        <v>1196</v>
      </c>
      <c r="U525" s="2" t="s">
        <v>316</v>
      </c>
      <c r="V525" s="2" t="s">
        <v>317</v>
      </c>
      <c r="W525" s="2">
        <v>1000</v>
      </c>
    </row>
    <row r="526" spans="1:23">
      <c r="A526" s="2" t="s">
        <v>1407</v>
      </c>
      <c r="B526" s="2">
        <v>2013</v>
      </c>
      <c r="C526" s="2">
        <v>1</v>
      </c>
      <c r="D526" s="2">
        <v>136487918</v>
      </c>
      <c r="E526" s="2">
        <v>5552500</v>
      </c>
      <c r="F526" s="2">
        <v>70</v>
      </c>
      <c r="G526" s="2">
        <v>0</v>
      </c>
      <c r="H526" s="2">
        <v>505206</v>
      </c>
      <c r="I526" s="2" t="s">
        <v>951</v>
      </c>
      <c r="J526" s="358">
        <v>1756</v>
      </c>
      <c r="K526" s="2" t="s">
        <v>2003</v>
      </c>
      <c r="L526" s="2">
        <v>122391593</v>
      </c>
      <c r="Q526" s="2">
        <v>11900</v>
      </c>
      <c r="R526" s="357">
        <v>11900</v>
      </c>
      <c r="S526" s="2" t="s">
        <v>950</v>
      </c>
      <c r="T526" s="2">
        <v>1196</v>
      </c>
      <c r="U526" s="2" t="s">
        <v>316</v>
      </c>
      <c r="V526" s="2" t="s">
        <v>317</v>
      </c>
      <c r="W526" s="2">
        <v>1000</v>
      </c>
    </row>
    <row r="527" spans="1:23">
      <c r="A527" s="2" t="s">
        <v>1407</v>
      </c>
      <c r="B527" s="2">
        <v>2013</v>
      </c>
      <c r="C527" s="2">
        <v>1</v>
      </c>
      <c r="D527" s="2">
        <v>136488130</v>
      </c>
      <c r="E527" s="2">
        <v>5552500</v>
      </c>
      <c r="F527" s="2">
        <v>70</v>
      </c>
      <c r="G527" s="2">
        <v>0</v>
      </c>
      <c r="H527" s="2">
        <v>505206</v>
      </c>
      <c r="I527" s="2" t="s">
        <v>951</v>
      </c>
      <c r="J527" s="358">
        <v>315013</v>
      </c>
      <c r="K527" s="2" t="s">
        <v>2002</v>
      </c>
      <c r="L527" s="2">
        <v>122391605</v>
      </c>
      <c r="Q527" s="2">
        <v>11900</v>
      </c>
      <c r="R527" s="357">
        <v>11900</v>
      </c>
      <c r="S527" s="2" t="s">
        <v>950</v>
      </c>
      <c r="T527" s="2">
        <v>1196</v>
      </c>
      <c r="U527" s="2" t="s">
        <v>316</v>
      </c>
      <c r="V527" s="2" t="s">
        <v>317</v>
      </c>
      <c r="W527" s="2">
        <v>1000</v>
      </c>
    </row>
    <row r="528" spans="1:23">
      <c r="A528" s="2" t="s">
        <v>1407</v>
      </c>
      <c r="B528" s="2">
        <v>2013</v>
      </c>
      <c r="C528" s="2">
        <v>1</v>
      </c>
      <c r="D528" s="2">
        <v>136488130</v>
      </c>
      <c r="E528" s="2">
        <v>5552500</v>
      </c>
      <c r="F528" s="2">
        <v>70</v>
      </c>
      <c r="G528" s="2">
        <v>0</v>
      </c>
      <c r="H528" s="2">
        <v>505206</v>
      </c>
      <c r="I528" s="2" t="s">
        <v>951</v>
      </c>
      <c r="J528" s="358">
        <v>17018</v>
      </c>
      <c r="K528" s="2" t="s">
        <v>2002</v>
      </c>
      <c r="L528" s="2">
        <v>122391605</v>
      </c>
      <c r="Q528" s="2">
        <v>11900</v>
      </c>
      <c r="R528" s="357">
        <v>11900</v>
      </c>
      <c r="S528" s="2" t="s">
        <v>950</v>
      </c>
      <c r="T528" s="2">
        <v>1196</v>
      </c>
      <c r="U528" s="2" t="s">
        <v>316</v>
      </c>
      <c r="V528" s="2" t="s">
        <v>317</v>
      </c>
      <c r="W528" s="2">
        <v>1000</v>
      </c>
    </row>
    <row r="529" spans="1:23">
      <c r="A529" s="2" t="s">
        <v>1407</v>
      </c>
      <c r="B529" s="2">
        <v>2013</v>
      </c>
      <c r="C529" s="2">
        <v>1</v>
      </c>
      <c r="D529" s="2">
        <v>136488131</v>
      </c>
      <c r="E529" s="2">
        <v>5552500</v>
      </c>
      <c r="F529" s="2">
        <v>70</v>
      </c>
      <c r="G529" s="2">
        <v>0</v>
      </c>
      <c r="H529" s="2">
        <v>505206</v>
      </c>
      <c r="I529" s="2" t="s">
        <v>951</v>
      </c>
      <c r="J529" s="2">
        <v>8</v>
      </c>
      <c r="K529" s="2" t="s">
        <v>2004</v>
      </c>
      <c r="L529" s="2">
        <v>122391606</v>
      </c>
      <c r="Q529" s="2">
        <v>11900</v>
      </c>
      <c r="R529" s="357">
        <v>11900</v>
      </c>
      <c r="S529" s="2" t="s">
        <v>950</v>
      </c>
      <c r="T529" s="2">
        <v>1196</v>
      </c>
      <c r="U529" s="2" t="s">
        <v>316</v>
      </c>
      <c r="V529" s="2" t="s">
        <v>317</v>
      </c>
      <c r="W529" s="2">
        <v>1000</v>
      </c>
    </row>
    <row r="530" spans="1:23">
      <c r="A530" s="2" t="s">
        <v>1407</v>
      </c>
      <c r="B530" s="2">
        <v>2013</v>
      </c>
      <c r="C530" s="2">
        <v>1</v>
      </c>
      <c r="D530" s="2">
        <v>136488129</v>
      </c>
      <c r="E530" s="2">
        <v>5552500</v>
      </c>
      <c r="F530" s="2">
        <v>70</v>
      </c>
      <c r="G530" s="2">
        <v>0</v>
      </c>
      <c r="H530" s="2">
        <v>505206</v>
      </c>
      <c r="I530" s="2" t="s">
        <v>951</v>
      </c>
      <c r="J530" s="2">
        <v>753</v>
      </c>
      <c r="K530" s="2" t="s">
        <v>2005</v>
      </c>
      <c r="L530" s="2">
        <v>122391604</v>
      </c>
      <c r="Q530" s="2">
        <v>11900</v>
      </c>
      <c r="R530" s="357">
        <v>11900</v>
      </c>
      <c r="S530" s="2" t="s">
        <v>950</v>
      </c>
      <c r="T530" s="2">
        <v>1196</v>
      </c>
      <c r="U530" s="2" t="s">
        <v>316</v>
      </c>
      <c r="V530" s="2" t="s">
        <v>317</v>
      </c>
      <c r="W530" s="2">
        <v>1000</v>
      </c>
    </row>
    <row r="531" spans="1:23">
      <c r="A531" s="2" t="s">
        <v>1408</v>
      </c>
      <c r="B531" s="2">
        <v>2013</v>
      </c>
      <c r="C531" s="2">
        <v>1</v>
      </c>
      <c r="D531" s="2">
        <v>136488134</v>
      </c>
      <c r="E531" s="2">
        <v>5552500</v>
      </c>
      <c r="F531" s="2">
        <v>70</v>
      </c>
      <c r="G531" s="2">
        <v>0</v>
      </c>
      <c r="H531" s="2">
        <v>505216</v>
      </c>
      <c r="I531" s="2" t="s">
        <v>953</v>
      </c>
      <c r="J531" s="358">
        <v>-22225</v>
      </c>
      <c r="K531" s="2" t="s">
        <v>1999</v>
      </c>
      <c r="L531" s="2">
        <v>122391609</v>
      </c>
      <c r="Q531" s="2">
        <v>11900</v>
      </c>
      <c r="R531" s="357">
        <v>11900</v>
      </c>
      <c r="S531" s="2" t="s">
        <v>950</v>
      </c>
      <c r="T531" s="2">
        <v>1196</v>
      </c>
      <c r="U531" s="2" t="s">
        <v>316</v>
      </c>
      <c r="V531" s="2" t="s">
        <v>317</v>
      </c>
      <c r="W531" s="2">
        <v>1000</v>
      </c>
    </row>
    <row r="532" spans="1:23">
      <c r="A532" s="2" t="s">
        <v>1408</v>
      </c>
      <c r="B532" s="2">
        <v>2013</v>
      </c>
      <c r="C532" s="2">
        <v>1</v>
      </c>
      <c r="D532" s="2">
        <v>136488134</v>
      </c>
      <c r="E532" s="2">
        <v>5552500</v>
      </c>
      <c r="F532" s="2">
        <v>70</v>
      </c>
      <c r="G532" s="2">
        <v>0</v>
      </c>
      <c r="H532" s="2">
        <v>505216</v>
      </c>
      <c r="I532" s="2" t="s">
        <v>953</v>
      </c>
      <c r="J532" s="358">
        <v>-23695</v>
      </c>
      <c r="K532" s="2" t="s">
        <v>1999</v>
      </c>
      <c r="L532" s="2">
        <v>122391609</v>
      </c>
      <c r="Q532" s="2">
        <v>11900</v>
      </c>
      <c r="R532" s="357">
        <v>11900</v>
      </c>
      <c r="S532" s="2" t="s">
        <v>950</v>
      </c>
      <c r="T532" s="2">
        <v>1196</v>
      </c>
      <c r="U532" s="2" t="s">
        <v>316</v>
      </c>
      <c r="V532" s="2" t="s">
        <v>317</v>
      </c>
      <c r="W532" s="2">
        <v>1000</v>
      </c>
    </row>
    <row r="533" spans="1:23">
      <c r="A533" s="2" t="s">
        <v>1408</v>
      </c>
      <c r="B533" s="2">
        <v>2013</v>
      </c>
      <c r="C533" s="2">
        <v>1</v>
      </c>
      <c r="D533" s="2">
        <v>136488134</v>
      </c>
      <c r="E533" s="2">
        <v>5552500</v>
      </c>
      <c r="F533" s="2">
        <v>70</v>
      </c>
      <c r="G533" s="2">
        <v>0</v>
      </c>
      <c r="H533" s="2">
        <v>505216</v>
      </c>
      <c r="I533" s="2" t="s">
        <v>953</v>
      </c>
      <c r="J533" s="358">
        <v>-215845</v>
      </c>
      <c r="K533" s="2" t="s">
        <v>1999</v>
      </c>
      <c r="L533" s="2">
        <v>122391609</v>
      </c>
      <c r="Q533" s="2">
        <v>11900</v>
      </c>
      <c r="R533" s="357">
        <v>11900</v>
      </c>
      <c r="S533" s="2" t="s">
        <v>950</v>
      </c>
      <c r="T533" s="2">
        <v>1196</v>
      </c>
      <c r="U533" s="2" t="s">
        <v>316</v>
      </c>
      <c r="V533" s="2" t="s">
        <v>317</v>
      </c>
      <c r="W533" s="2">
        <v>1000</v>
      </c>
    </row>
    <row r="534" spans="1:23">
      <c r="A534" s="2" t="s">
        <v>1408</v>
      </c>
      <c r="B534" s="2">
        <v>2013</v>
      </c>
      <c r="C534" s="2">
        <v>1</v>
      </c>
      <c r="D534" s="2">
        <v>136488134</v>
      </c>
      <c r="E534" s="2">
        <v>5552500</v>
      </c>
      <c r="F534" s="2">
        <v>70</v>
      </c>
      <c r="G534" s="2">
        <v>0</v>
      </c>
      <c r="H534" s="2">
        <v>505216</v>
      </c>
      <c r="I534" s="2" t="s">
        <v>953</v>
      </c>
      <c r="J534" s="358">
        <v>-131705</v>
      </c>
      <c r="K534" s="2" t="s">
        <v>1999</v>
      </c>
      <c r="L534" s="2">
        <v>122391609</v>
      </c>
      <c r="Q534" s="2">
        <v>11900</v>
      </c>
      <c r="R534" s="357">
        <v>11900</v>
      </c>
      <c r="S534" s="2" t="s">
        <v>950</v>
      </c>
      <c r="T534" s="2">
        <v>1196</v>
      </c>
      <c r="U534" s="2" t="s">
        <v>316</v>
      </c>
      <c r="V534" s="2" t="s">
        <v>317</v>
      </c>
      <c r="W534" s="2">
        <v>1000</v>
      </c>
    </row>
    <row r="535" spans="1:23">
      <c r="A535" s="2" t="s">
        <v>1407</v>
      </c>
      <c r="B535" s="2">
        <v>2013</v>
      </c>
      <c r="C535" s="2">
        <v>1</v>
      </c>
      <c r="D535" s="2">
        <v>136488132</v>
      </c>
      <c r="E535" s="2">
        <v>5552500</v>
      </c>
      <c r="F535" s="2">
        <v>70</v>
      </c>
      <c r="G535" s="2">
        <v>0</v>
      </c>
      <c r="H535" s="2">
        <v>505206</v>
      </c>
      <c r="I535" s="2" t="s">
        <v>951</v>
      </c>
      <c r="J535" s="358">
        <v>-14735</v>
      </c>
      <c r="K535" s="2" t="s">
        <v>1999</v>
      </c>
      <c r="L535" s="2">
        <v>122391607</v>
      </c>
      <c r="Q535" s="2">
        <v>11900</v>
      </c>
      <c r="R535" s="357">
        <v>11900</v>
      </c>
      <c r="S535" s="2" t="s">
        <v>950</v>
      </c>
      <c r="T535" s="2">
        <v>1196</v>
      </c>
      <c r="U535" s="2" t="s">
        <v>316</v>
      </c>
      <c r="V535" s="2" t="s">
        <v>317</v>
      </c>
      <c r="W535" s="2">
        <v>1000</v>
      </c>
    </row>
    <row r="536" spans="1:23">
      <c r="A536" s="2" t="s">
        <v>1407</v>
      </c>
      <c r="B536" s="2">
        <v>2013</v>
      </c>
      <c r="C536" s="2">
        <v>1</v>
      </c>
      <c r="D536" s="2">
        <v>136488132</v>
      </c>
      <c r="E536" s="2">
        <v>5552500</v>
      </c>
      <c r="F536" s="2">
        <v>70</v>
      </c>
      <c r="G536" s="2">
        <v>0</v>
      </c>
      <c r="H536" s="2">
        <v>505206</v>
      </c>
      <c r="I536" s="2" t="s">
        <v>951</v>
      </c>
      <c r="J536" s="358">
        <v>-298942</v>
      </c>
      <c r="K536" s="2" t="s">
        <v>1999</v>
      </c>
      <c r="L536" s="2">
        <v>122391607</v>
      </c>
      <c r="Q536" s="2">
        <v>11900</v>
      </c>
      <c r="R536" s="357">
        <v>11900</v>
      </c>
      <c r="S536" s="2" t="s">
        <v>950</v>
      </c>
      <c r="T536" s="2">
        <v>1196</v>
      </c>
      <c r="U536" s="2" t="s">
        <v>316</v>
      </c>
      <c r="V536" s="2" t="s">
        <v>317</v>
      </c>
      <c r="W536" s="2">
        <v>1000</v>
      </c>
    </row>
    <row r="537" spans="1:23">
      <c r="A537" s="2" t="s">
        <v>1408</v>
      </c>
      <c r="B537" s="2">
        <v>2013</v>
      </c>
      <c r="C537" s="2">
        <v>1</v>
      </c>
      <c r="D537" s="2">
        <v>136488133</v>
      </c>
      <c r="E537" s="2">
        <v>5552500</v>
      </c>
      <c r="F537" s="2">
        <v>70</v>
      </c>
      <c r="G537" s="2">
        <v>0</v>
      </c>
      <c r="H537" s="2">
        <v>505216</v>
      </c>
      <c r="I537" s="2" t="s">
        <v>953</v>
      </c>
      <c r="J537" s="358">
        <v>17148.57</v>
      </c>
      <c r="K537" s="2" t="s">
        <v>2002</v>
      </c>
      <c r="L537" s="2">
        <v>122391608</v>
      </c>
      <c r="Q537" s="2">
        <v>11900</v>
      </c>
      <c r="R537" s="357">
        <v>11900</v>
      </c>
      <c r="S537" s="2" t="s">
        <v>950</v>
      </c>
      <c r="T537" s="2">
        <v>1196</v>
      </c>
      <c r="U537" s="2" t="s">
        <v>316</v>
      </c>
      <c r="V537" s="2" t="s">
        <v>317</v>
      </c>
      <c r="W537" s="2">
        <v>1000</v>
      </c>
    </row>
    <row r="538" spans="1:23">
      <c r="A538" s="2" t="s">
        <v>1408</v>
      </c>
      <c r="B538" s="2">
        <v>2013</v>
      </c>
      <c r="C538" s="2">
        <v>1</v>
      </c>
      <c r="D538" s="2">
        <v>136488133</v>
      </c>
      <c r="E538" s="2">
        <v>5552500</v>
      </c>
      <c r="F538" s="2">
        <v>70</v>
      </c>
      <c r="G538" s="2">
        <v>0</v>
      </c>
      <c r="H538" s="2">
        <v>505216</v>
      </c>
      <c r="I538" s="2" t="s">
        <v>953</v>
      </c>
      <c r="J538" s="358">
        <v>19985.009999999998</v>
      </c>
      <c r="K538" s="2" t="s">
        <v>2002</v>
      </c>
      <c r="L538" s="2">
        <v>122391608</v>
      </c>
      <c r="Q538" s="2">
        <v>11900</v>
      </c>
      <c r="R538" s="357">
        <v>11900</v>
      </c>
      <c r="S538" s="2" t="s">
        <v>950</v>
      </c>
      <c r="T538" s="2">
        <v>1196</v>
      </c>
      <c r="U538" s="2" t="s">
        <v>316</v>
      </c>
      <c r="V538" s="2" t="s">
        <v>317</v>
      </c>
      <c r="W538" s="2">
        <v>1000</v>
      </c>
    </row>
    <row r="539" spans="1:23">
      <c r="A539" s="2" t="s">
        <v>1408</v>
      </c>
      <c r="B539" s="2">
        <v>2013</v>
      </c>
      <c r="C539" s="2">
        <v>1</v>
      </c>
      <c r="D539" s="2">
        <v>136488133</v>
      </c>
      <c r="E539" s="2">
        <v>5552500</v>
      </c>
      <c r="F539" s="2">
        <v>70</v>
      </c>
      <c r="G539" s="2">
        <v>0</v>
      </c>
      <c r="H539" s="2">
        <v>505216</v>
      </c>
      <c r="I539" s="2" t="s">
        <v>953</v>
      </c>
      <c r="J539" s="358">
        <v>183682.35</v>
      </c>
      <c r="K539" s="2" t="s">
        <v>2002</v>
      </c>
      <c r="L539" s="2">
        <v>122391608</v>
      </c>
      <c r="Q539" s="2">
        <v>11900</v>
      </c>
      <c r="R539" s="357">
        <v>11900</v>
      </c>
      <c r="S539" s="2" t="s">
        <v>950</v>
      </c>
      <c r="T539" s="2">
        <v>1196</v>
      </c>
      <c r="U539" s="2" t="s">
        <v>316</v>
      </c>
      <c r="V539" s="2" t="s">
        <v>317</v>
      </c>
      <c r="W539" s="2">
        <v>1000</v>
      </c>
    </row>
    <row r="540" spans="1:23">
      <c r="A540" s="2" t="s">
        <v>1408</v>
      </c>
      <c r="B540" s="2">
        <v>2013</v>
      </c>
      <c r="C540" s="2">
        <v>1</v>
      </c>
      <c r="D540" s="2">
        <v>136488133</v>
      </c>
      <c r="E540" s="2">
        <v>5552500</v>
      </c>
      <c r="F540" s="2">
        <v>70</v>
      </c>
      <c r="G540" s="2">
        <v>0</v>
      </c>
      <c r="H540" s="2">
        <v>505216</v>
      </c>
      <c r="I540" s="2" t="s">
        <v>953</v>
      </c>
      <c r="J540" s="358">
        <v>114309.98</v>
      </c>
      <c r="K540" s="2" t="s">
        <v>2002</v>
      </c>
      <c r="L540" s="2">
        <v>122391608</v>
      </c>
      <c r="Q540" s="2">
        <v>11900</v>
      </c>
      <c r="R540" s="357">
        <v>11900</v>
      </c>
      <c r="S540" s="2" t="s">
        <v>950</v>
      </c>
      <c r="T540" s="2">
        <v>1196</v>
      </c>
      <c r="U540" s="2" t="s">
        <v>316</v>
      </c>
      <c r="V540" s="2" t="s">
        <v>317</v>
      </c>
      <c r="W540" s="2">
        <v>1000</v>
      </c>
    </row>
    <row r="541" spans="1:23">
      <c r="A541" s="2" t="s">
        <v>1408</v>
      </c>
      <c r="B541" s="2">
        <v>2013</v>
      </c>
      <c r="C541" s="2">
        <v>1</v>
      </c>
      <c r="D541" s="2">
        <v>136488170</v>
      </c>
      <c r="E541" s="2">
        <v>5552500</v>
      </c>
      <c r="F541" s="2">
        <v>70</v>
      </c>
      <c r="G541" s="2">
        <v>0</v>
      </c>
      <c r="H541" s="2">
        <v>505216</v>
      </c>
      <c r="I541" s="2" t="s">
        <v>953</v>
      </c>
      <c r="J541" s="358">
        <v>555552.91</v>
      </c>
      <c r="K541" s="2" t="s">
        <v>2002</v>
      </c>
      <c r="L541" s="2">
        <v>122392145</v>
      </c>
      <c r="Q541" s="2">
        <v>11900</v>
      </c>
      <c r="R541" s="357">
        <v>11900</v>
      </c>
      <c r="S541" s="2" t="s">
        <v>950</v>
      </c>
      <c r="T541" s="2">
        <v>1196</v>
      </c>
      <c r="U541" s="2" t="s">
        <v>316</v>
      </c>
      <c r="V541" s="2" t="s">
        <v>317</v>
      </c>
      <c r="W541" s="2">
        <v>1000</v>
      </c>
    </row>
    <row r="542" spans="1:23">
      <c r="A542" s="2" t="s">
        <v>1408</v>
      </c>
      <c r="B542" s="2">
        <v>2013</v>
      </c>
      <c r="C542" s="2">
        <v>1</v>
      </c>
      <c r="D542" s="2">
        <v>136488171</v>
      </c>
      <c r="E542" s="2">
        <v>5552500</v>
      </c>
      <c r="F542" s="2">
        <v>70</v>
      </c>
      <c r="G542" s="2">
        <v>0</v>
      </c>
      <c r="H542" s="2">
        <v>505216</v>
      </c>
      <c r="I542" s="2" t="s">
        <v>953</v>
      </c>
      <c r="J542" s="358">
        <v>-409739</v>
      </c>
      <c r="K542" s="2" t="s">
        <v>1999</v>
      </c>
      <c r="L542" s="2">
        <v>122392146</v>
      </c>
      <c r="Q542" s="2">
        <v>11900</v>
      </c>
      <c r="R542" s="357">
        <v>11900</v>
      </c>
      <c r="S542" s="2" t="s">
        <v>950</v>
      </c>
      <c r="T542" s="2">
        <v>1196</v>
      </c>
      <c r="U542" s="2" t="s">
        <v>316</v>
      </c>
      <c r="V542" s="2" t="s">
        <v>317</v>
      </c>
      <c r="W542" s="2">
        <v>1000</v>
      </c>
    </row>
    <row r="543" spans="1:23">
      <c r="A543" s="2" t="s">
        <v>1408</v>
      </c>
      <c r="B543" s="2">
        <v>2013</v>
      </c>
      <c r="C543" s="2">
        <v>1</v>
      </c>
      <c r="D543" s="2">
        <v>136488171</v>
      </c>
      <c r="E543" s="2">
        <v>5552500</v>
      </c>
      <c r="F543" s="2">
        <v>70</v>
      </c>
      <c r="G543" s="2">
        <v>0</v>
      </c>
      <c r="H543" s="2">
        <v>505216</v>
      </c>
      <c r="I543" s="2" t="s">
        <v>953</v>
      </c>
      <c r="J543" s="358">
        <v>-787460.07</v>
      </c>
      <c r="K543" s="2" t="s">
        <v>1999</v>
      </c>
      <c r="L543" s="2">
        <v>122392146</v>
      </c>
      <c r="Q543" s="2">
        <v>11900</v>
      </c>
      <c r="R543" s="357">
        <v>11900</v>
      </c>
      <c r="S543" s="2" t="s">
        <v>950</v>
      </c>
      <c r="T543" s="2">
        <v>1196</v>
      </c>
      <c r="U543" s="2" t="s">
        <v>316</v>
      </c>
      <c r="V543" s="2" t="s">
        <v>317</v>
      </c>
      <c r="W543" s="2">
        <v>1000</v>
      </c>
    </row>
    <row r="544" spans="1:23">
      <c r="A544" s="2" t="s">
        <v>1407</v>
      </c>
      <c r="B544" s="2">
        <v>2013</v>
      </c>
      <c r="C544" s="2">
        <v>1</v>
      </c>
      <c r="D544" s="2">
        <v>136488184</v>
      </c>
      <c r="E544" s="2">
        <v>5552500</v>
      </c>
      <c r="F544" s="2">
        <v>70</v>
      </c>
      <c r="G544" s="2">
        <v>0</v>
      </c>
      <c r="H544" s="2">
        <v>505206</v>
      </c>
      <c r="I544" s="2" t="s">
        <v>951</v>
      </c>
      <c r="J544" s="358">
        <v>-83385.73</v>
      </c>
      <c r="K544" s="2" t="s">
        <v>1191</v>
      </c>
      <c r="L544" s="2">
        <v>122392159</v>
      </c>
      <c r="Q544" s="2">
        <v>11900</v>
      </c>
      <c r="R544" s="357">
        <v>11900</v>
      </c>
      <c r="S544" s="2" t="s">
        <v>950</v>
      </c>
      <c r="T544" s="2">
        <v>1196</v>
      </c>
      <c r="U544" s="2" t="s">
        <v>316</v>
      </c>
      <c r="V544" s="2" t="s">
        <v>317</v>
      </c>
      <c r="W544" s="2">
        <v>1000</v>
      </c>
    </row>
    <row r="545" spans="1:23">
      <c r="A545" s="2" t="s">
        <v>1407</v>
      </c>
      <c r="B545" s="2">
        <v>2013</v>
      </c>
      <c r="C545" s="2">
        <v>1</v>
      </c>
      <c r="D545" s="2">
        <v>136488178</v>
      </c>
      <c r="E545" s="2">
        <v>5552500</v>
      </c>
      <c r="F545" s="2">
        <v>70</v>
      </c>
      <c r="G545" s="2">
        <v>0</v>
      </c>
      <c r="H545" s="2">
        <v>505206</v>
      </c>
      <c r="I545" s="2" t="s">
        <v>951</v>
      </c>
      <c r="J545" s="358">
        <v>4555.24</v>
      </c>
      <c r="K545" s="2" t="s">
        <v>2002</v>
      </c>
      <c r="L545" s="2">
        <v>122392153</v>
      </c>
      <c r="Q545" s="2">
        <v>11900</v>
      </c>
      <c r="R545" s="357">
        <v>11900</v>
      </c>
      <c r="S545" s="2" t="s">
        <v>950</v>
      </c>
      <c r="T545" s="2">
        <v>1196</v>
      </c>
      <c r="U545" s="2" t="s">
        <v>316</v>
      </c>
      <c r="V545" s="2" t="s">
        <v>317</v>
      </c>
      <c r="W545" s="2">
        <v>1000</v>
      </c>
    </row>
    <row r="546" spans="1:23">
      <c r="A546" s="2" t="s">
        <v>1407</v>
      </c>
      <c r="B546" s="2">
        <v>2013</v>
      </c>
      <c r="C546" s="2">
        <v>1</v>
      </c>
      <c r="D546" s="2">
        <v>136488178</v>
      </c>
      <c r="E546" s="2">
        <v>5552500</v>
      </c>
      <c r="F546" s="2">
        <v>70</v>
      </c>
      <c r="G546" s="2">
        <v>0</v>
      </c>
      <c r="H546" s="2">
        <v>505206</v>
      </c>
      <c r="I546" s="2" t="s">
        <v>951</v>
      </c>
      <c r="J546" s="358">
        <v>9778.41</v>
      </c>
      <c r="K546" s="2" t="s">
        <v>2002</v>
      </c>
      <c r="L546" s="2">
        <v>122392153</v>
      </c>
      <c r="Q546" s="2">
        <v>11900</v>
      </c>
      <c r="R546" s="357">
        <v>11900</v>
      </c>
      <c r="S546" s="2" t="s">
        <v>950</v>
      </c>
      <c r="T546" s="2">
        <v>1196</v>
      </c>
      <c r="U546" s="2" t="s">
        <v>316</v>
      </c>
      <c r="V546" s="2" t="s">
        <v>317</v>
      </c>
      <c r="W546" s="2">
        <v>1000</v>
      </c>
    </row>
    <row r="547" spans="1:23">
      <c r="A547" s="2" t="s">
        <v>1407</v>
      </c>
      <c r="B547" s="2">
        <v>2013</v>
      </c>
      <c r="C547" s="2">
        <v>1</v>
      </c>
      <c r="D547" s="2">
        <v>136488183</v>
      </c>
      <c r="E547" s="2">
        <v>5552500</v>
      </c>
      <c r="F547" s="2">
        <v>70</v>
      </c>
      <c r="G547" s="2">
        <v>0</v>
      </c>
      <c r="H547" s="2">
        <v>505206</v>
      </c>
      <c r="I547" s="2" t="s">
        <v>951</v>
      </c>
      <c r="J547" s="2">
        <v>0.3</v>
      </c>
      <c r="K547" s="2" t="s">
        <v>954</v>
      </c>
      <c r="L547" s="2">
        <v>122392158</v>
      </c>
      <c r="Q547" s="2">
        <v>11900</v>
      </c>
      <c r="R547" s="357">
        <v>11900</v>
      </c>
      <c r="S547" s="2" t="s">
        <v>950</v>
      </c>
      <c r="T547" s="2">
        <v>1196</v>
      </c>
      <c r="U547" s="2" t="s">
        <v>316</v>
      </c>
      <c r="V547" s="2" t="s">
        <v>317</v>
      </c>
      <c r="W547" s="2">
        <v>1000</v>
      </c>
    </row>
    <row r="548" spans="1:23">
      <c r="A548" s="2" t="s">
        <v>1408</v>
      </c>
      <c r="B548" s="2">
        <v>2013</v>
      </c>
      <c r="C548" s="2">
        <v>1</v>
      </c>
      <c r="D548" s="2">
        <v>136488207</v>
      </c>
      <c r="E548" s="2">
        <v>5552500</v>
      </c>
      <c r="F548" s="2">
        <v>70</v>
      </c>
      <c r="G548" s="2">
        <v>0</v>
      </c>
      <c r="H548" s="2">
        <v>505216</v>
      </c>
      <c r="I548" s="2" t="s">
        <v>953</v>
      </c>
      <c r="J548" s="358">
        <v>56979.98</v>
      </c>
      <c r="K548" s="2" t="s">
        <v>2002</v>
      </c>
      <c r="L548" s="2">
        <v>122392182</v>
      </c>
      <c r="Q548" s="2">
        <v>11900</v>
      </c>
      <c r="R548" s="357">
        <v>11900</v>
      </c>
      <c r="S548" s="2" t="s">
        <v>950</v>
      </c>
      <c r="T548" s="2">
        <v>1196</v>
      </c>
      <c r="U548" s="2" t="s">
        <v>316</v>
      </c>
      <c r="V548" s="2" t="s">
        <v>317</v>
      </c>
      <c r="W548" s="2">
        <v>1000</v>
      </c>
    </row>
    <row r="549" spans="1:23">
      <c r="A549" s="2" t="s">
        <v>1408</v>
      </c>
      <c r="B549" s="2">
        <v>2013</v>
      </c>
      <c r="C549" s="2">
        <v>1</v>
      </c>
      <c r="D549" s="2">
        <v>136488208</v>
      </c>
      <c r="E549" s="2">
        <v>5552500</v>
      </c>
      <c r="F549" s="2">
        <v>70</v>
      </c>
      <c r="G549" s="2">
        <v>0</v>
      </c>
      <c r="H549" s="2">
        <v>505216</v>
      </c>
      <c r="I549" s="2" t="s">
        <v>953</v>
      </c>
      <c r="J549" s="358">
        <v>-65415</v>
      </c>
      <c r="K549" s="2" t="s">
        <v>1999</v>
      </c>
      <c r="L549" s="2">
        <v>122392183</v>
      </c>
      <c r="Q549" s="2">
        <v>11900</v>
      </c>
      <c r="R549" s="357">
        <v>11900</v>
      </c>
      <c r="S549" s="2" t="s">
        <v>950</v>
      </c>
      <c r="T549" s="2">
        <v>1196</v>
      </c>
      <c r="U549" s="2" t="s">
        <v>316</v>
      </c>
      <c r="V549" s="2" t="s">
        <v>317</v>
      </c>
      <c r="W549" s="2">
        <v>1000</v>
      </c>
    </row>
    <row r="550" spans="1:23">
      <c r="A550" s="2" t="s">
        <v>1407</v>
      </c>
      <c r="B550" s="2">
        <v>2013</v>
      </c>
      <c r="C550" s="2">
        <v>1</v>
      </c>
      <c r="D550" s="2">
        <v>136488217</v>
      </c>
      <c r="E550" s="2">
        <v>5552500</v>
      </c>
      <c r="F550" s="2">
        <v>70</v>
      </c>
      <c r="G550" s="2">
        <v>0</v>
      </c>
      <c r="H550" s="2">
        <v>505206</v>
      </c>
      <c r="I550" s="2" t="s">
        <v>951</v>
      </c>
      <c r="J550" s="358">
        <v>375000</v>
      </c>
      <c r="K550" s="2" t="s">
        <v>2002</v>
      </c>
      <c r="L550" s="2">
        <v>122392192</v>
      </c>
      <c r="Q550" s="2">
        <v>11900</v>
      </c>
      <c r="R550" s="357">
        <v>11900</v>
      </c>
      <c r="S550" s="2" t="s">
        <v>950</v>
      </c>
      <c r="T550" s="2">
        <v>1196</v>
      </c>
      <c r="U550" s="2" t="s">
        <v>316</v>
      </c>
      <c r="V550" s="2" t="s">
        <v>317</v>
      </c>
      <c r="W550" s="2">
        <v>1000</v>
      </c>
    </row>
    <row r="551" spans="1:23">
      <c r="A551" s="2" t="s">
        <v>1407</v>
      </c>
      <c r="B551" s="2">
        <v>2013</v>
      </c>
      <c r="C551" s="2">
        <v>1</v>
      </c>
      <c r="D551" s="2">
        <v>136488213</v>
      </c>
      <c r="E551" s="2">
        <v>5552500</v>
      </c>
      <c r="F551" s="2">
        <v>70</v>
      </c>
      <c r="G551" s="2">
        <v>0</v>
      </c>
      <c r="H551" s="2">
        <v>505206</v>
      </c>
      <c r="I551" s="2" t="s">
        <v>951</v>
      </c>
      <c r="J551" s="358">
        <v>4304.1499999999996</v>
      </c>
      <c r="K551" s="2" t="s">
        <v>2001</v>
      </c>
      <c r="L551" s="2">
        <v>122392188</v>
      </c>
      <c r="Q551" s="2">
        <v>11900</v>
      </c>
      <c r="R551" s="357">
        <v>11900</v>
      </c>
      <c r="S551" s="2" t="s">
        <v>950</v>
      </c>
      <c r="T551" s="2">
        <v>1196</v>
      </c>
      <c r="U551" s="2" t="s">
        <v>316</v>
      </c>
      <c r="V551" s="2" t="s">
        <v>317</v>
      </c>
      <c r="W551" s="2">
        <v>1000</v>
      </c>
    </row>
    <row r="552" spans="1:23">
      <c r="A552" s="2" t="s">
        <v>1408</v>
      </c>
      <c r="B552" s="2">
        <v>2013</v>
      </c>
      <c r="C552" s="2">
        <v>1</v>
      </c>
      <c r="D552" s="2">
        <v>136488221</v>
      </c>
      <c r="E552" s="2">
        <v>5552500</v>
      </c>
      <c r="F552" s="2">
        <v>70</v>
      </c>
      <c r="G552" s="2">
        <v>0</v>
      </c>
      <c r="H552" s="2">
        <v>505216</v>
      </c>
      <c r="I552" s="2" t="s">
        <v>953</v>
      </c>
      <c r="J552" s="358">
        <v>191399.99</v>
      </c>
      <c r="K552" s="2" t="s">
        <v>2002</v>
      </c>
      <c r="L552" s="2">
        <v>122392196</v>
      </c>
      <c r="Q552" s="2">
        <v>11900</v>
      </c>
      <c r="R552" s="357">
        <v>11900</v>
      </c>
      <c r="S552" s="2" t="s">
        <v>950</v>
      </c>
      <c r="T552" s="2">
        <v>1196</v>
      </c>
      <c r="U552" s="2" t="s">
        <v>316</v>
      </c>
      <c r="V552" s="2" t="s">
        <v>317</v>
      </c>
      <c r="W552" s="2">
        <v>1000</v>
      </c>
    </row>
    <row r="553" spans="1:23">
      <c r="A553" s="2" t="s">
        <v>1408</v>
      </c>
      <c r="B553" s="2">
        <v>2013</v>
      </c>
      <c r="C553" s="2">
        <v>1</v>
      </c>
      <c r="D553" s="2">
        <v>136488221</v>
      </c>
      <c r="E553" s="2">
        <v>5552500</v>
      </c>
      <c r="F553" s="2">
        <v>70</v>
      </c>
      <c r="G553" s="2">
        <v>0</v>
      </c>
      <c r="H553" s="2">
        <v>505216</v>
      </c>
      <c r="I553" s="2" t="s">
        <v>953</v>
      </c>
      <c r="J553" s="358">
        <v>2418000</v>
      </c>
      <c r="K553" s="2" t="s">
        <v>2002</v>
      </c>
      <c r="L553" s="2">
        <v>122392196</v>
      </c>
      <c r="Q553" s="2">
        <v>11900</v>
      </c>
      <c r="R553" s="357">
        <v>11900</v>
      </c>
      <c r="S553" s="2" t="s">
        <v>950</v>
      </c>
      <c r="T553" s="2">
        <v>1196</v>
      </c>
      <c r="U553" s="2" t="s">
        <v>316</v>
      </c>
      <c r="V553" s="2" t="s">
        <v>317</v>
      </c>
      <c r="W553" s="2">
        <v>1000</v>
      </c>
    </row>
    <row r="554" spans="1:23">
      <c r="A554" s="2" t="s">
        <v>1407</v>
      </c>
      <c r="B554" s="2">
        <v>2013</v>
      </c>
      <c r="C554" s="2">
        <v>1</v>
      </c>
      <c r="D554" s="2">
        <v>136488214</v>
      </c>
      <c r="E554" s="2">
        <v>5552500</v>
      </c>
      <c r="F554" s="2">
        <v>70</v>
      </c>
      <c r="G554" s="2">
        <v>0</v>
      </c>
      <c r="H554" s="2">
        <v>505206</v>
      </c>
      <c r="I554" s="2" t="s">
        <v>951</v>
      </c>
      <c r="J554" s="358">
        <v>-2757.72</v>
      </c>
      <c r="K554" s="2" t="s">
        <v>2006</v>
      </c>
      <c r="L554" s="2">
        <v>122392189</v>
      </c>
      <c r="Q554" s="2">
        <v>11900</v>
      </c>
      <c r="R554" s="357">
        <v>11900</v>
      </c>
      <c r="S554" s="2" t="s">
        <v>950</v>
      </c>
      <c r="T554" s="2">
        <v>1196</v>
      </c>
      <c r="U554" s="2" t="s">
        <v>316</v>
      </c>
      <c r="V554" s="2" t="s">
        <v>317</v>
      </c>
      <c r="W554" s="2">
        <v>1000</v>
      </c>
    </row>
    <row r="555" spans="1:23">
      <c r="A555" s="2" t="s">
        <v>1407</v>
      </c>
      <c r="B555" s="2">
        <v>2013</v>
      </c>
      <c r="C555" s="2">
        <v>1</v>
      </c>
      <c r="D555" s="2">
        <v>136488235</v>
      </c>
      <c r="E555" s="2">
        <v>5552500</v>
      </c>
      <c r="F555" s="2">
        <v>70</v>
      </c>
      <c r="G555" s="2">
        <v>0</v>
      </c>
      <c r="H555" s="2">
        <v>505206</v>
      </c>
      <c r="I555" s="2" t="s">
        <v>951</v>
      </c>
      <c r="J555" s="358">
        <v>136610.38</v>
      </c>
      <c r="K555" s="2" t="s">
        <v>2007</v>
      </c>
      <c r="L555" s="2">
        <v>122392210</v>
      </c>
      <c r="Q555" s="2">
        <v>11900</v>
      </c>
      <c r="R555" s="357">
        <v>11900</v>
      </c>
      <c r="S555" s="2" t="s">
        <v>950</v>
      </c>
      <c r="T555" s="2">
        <v>1196</v>
      </c>
      <c r="U555" s="2" t="s">
        <v>316</v>
      </c>
      <c r="V555" s="2" t="s">
        <v>317</v>
      </c>
      <c r="W555" s="2">
        <v>1000</v>
      </c>
    </row>
    <row r="556" spans="1:23">
      <c r="A556" s="2" t="s">
        <v>1408</v>
      </c>
      <c r="B556" s="2">
        <v>2013</v>
      </c>
      <c r="C556" s="2">
        <v>1</v>
      </c>
      <c r="D556" s="2">
        <v>136488222</v>
      </c>
      <c r="E556" s="2">
        <v>5552500</v>
      </c>
      <c r="F556" s="2">
        <v>70</v>
      </c>
      <c r="G556" s="2">
        <v>0</v>
      </c>
      <c r="H556" s="2">
        <v>505216</v>
      </c>
      <c r="I556" s="2" t="s">
        <v>953</v>
      </c>
      <c r="J556" s="358">
        <v>-239308</v>
      </c>
      <c r="K556" s="2" t="s">
        <v>1999</v>
      </c>
      <c r="L556" s="2">
        <v>122392197</v>
      </c>
      <c r="Q556" s="2">
        <v>11900</v>
      </c>
      <c r="R556" s="357">
        <v>11900</v>
      </c>
      <c r="S556" s="2" t="s">
        <v>950</v>
      </c>
      <c r="T556" s="2">
        <v>1196</v>
      </c>
      <c r="U556" s="2" t="s">
        <v>316</v>
      </c>
      <c r="V556" s="2" t="s">
        <v>317</v>
      </c>
      <c r="W556" s="2">
        <v>1000</v>
      </c>
    </row>
    <row r="557" spans="1:23">
      <c r="A557" s="2" t="s">
        <v>1408</v>
      </c>
      <c r="B557" s="2">
        <v>2013</v>
      </c>
      <c r="C557" s="2">
        <v>1</v>
      </c>
      <c r="D557" s="2">
        <v>136488222</v>
      </c>
      <c r="E557" s="2">
        <v>5552500</v>
      </c>
      <c r="F557" s="2">
        <v>70</v>
      </c>
      <c r="G557" s="2">
        <v>0</v>
      </c>
      <c r="H557" s="2">
        <v>505216</v>
      </c>
      <c r="I557" s="2" t="s">
        <v>953</v>
      </c>
      <c r="J557" s="358">
        <v>-2418000</v>
      </c>
      <c r="K557" s="2" t="s">
        <v>1999</v>
      </c>
      <c r="L557" s="2">
        <v>122392197</v>
      </c>
      <c r="Q557" s="2">
        <v>11900</v>
      </c>
      <c r="R557" s="357">
        <v>11900</v>
      </c>
      <c r="S557" s="2" t="s">
        <v>950</v>
      </c>
      <c r="T557" s="2">
        <v>1196</v>
      </c>
      <c r="U557" s="2" t="s">
        <v>316</v>
      </c>
      <c r="V557" s="2" t="s">
        <v>317</v>
      </c>
      <c r="W557" s="2">
        <v>1000</v>
      </c>
    </row>
    <row r="558" spans="1:23">
      <c r="A558" s="2" t="s">
        <v>1408</v>
      </c>
      <c r="B558" s="2">
        <v>2013</v>
      </c>
      <c r="C558" s="2">
        <v>1</v>
      </c>
      <c r="D558" s="2">
        <v>136488234</v>
      </c>
      <c r="E558" s="2">
        <v>5552500</v>
      </c>
      <c r="F558" s="2">
        <v>70</v>
      </c>
      <c r="G558" s="2">
        <v>0</v>
      </c>
      <c r="H558" s="2">
        <v>505216</v>
      </c>
      <c r="I558" s="2" t="s">
        <v>953</v>
      </c>
      <c r="J558" s="358">
        <v>5262544</v>
      </c>
      <c r="K558" s="2" t="s">
        <v>2002</v>
      </c>
      <c r="L558" s="2">
        <v>122392209</v>
      </c>
      <c r="Q558" s="2">
        <v>11900</v>
      </c>
      <c r="R558" s="357">
        <v>11900</v>
      </c>
      <c r="S558" s="2" t="s">
        <v>950</v>
      </c>
      <c r="T558" s="2">
        <v>1196</v>
      </c>
      <c r="U558" s="2" t="s">
        <v>316</v>
      </c>
      <c r="V558" s="2" t="s">
        <v>317</v>
      </c>
      <c r="W558" s="2">
        <v>1000</v>
      </c>
    </row>
    <row r="559" spans="1:23">
      <c r="A559" s="2" t="s">
        <v>1407</v>
      </c>
      <c r="B559" s="2">
        <v>2013</v>
      </c>
      <c r="C559" s="2">
        <v>1</v>
      </c>
      <c r="D559" s="2">
        <v>136488253</v>
      </c>
      <c r="E559" s="2">
        <v>5552500</v>
      </c>
      <c r="F559" s="2">
        <v>70</v>
      </c>
      <c r="G559" s="2">
        <v>0</v>
      </c>
      <c r="H559" s="2">
        <v>505206</v>
      </c>
      <c r="I559" s="2" t="s">
        <v>951</v>
      </c>
      <c r="J559" s="358">
        <v>4987.4799999999996</v>
      </c>
      <c r="K559" s="2" t="s">
        <v>2007</v>
      </c>
      <c r="L559" s="2">
        <v>122392228</v>
      </c>
      <c r="Q559" s="2">
        <v>11900</v>
      </c>
      <c r="R559" s="357">
        <v>11900</v>
      </c>
      <c r="S559" s="2" t="s">
        <v>950</v>
      </c>
      <c r="T559" s="2">
        <v>1196</v>
      </c>
      <c r="U559" s="2" t="s">
        <v>316</v>
      </c>
      <c r="V559" s="2" t="s">
        <v>317</v>
      </c>
      <c r="W559" s="2">
        <v>1000</v>
      </c>
    </row>
    <row r="560" spans="1:23">
      <c r="A560" s="2" t="s">
        <v>1408</v>
      </c>
      <c r="B560" s="2">
        <v>2013</v>
      </c>
      <c r="C560" s="2">
        <v>1</v>
      </c>
      <c r="D560" s="2">
        <v>136488256</v>
      </c>
      <c r="E560" s="2">
        <v>5552500</v>
      </c>
      <c r="F560" s="2">
        <v>70</v>
      </c>
      <c r="G560" s="2">
        <v>0</v>
      </c>
      <c r="H560" s="2">
        <v>505216</v>
      </c>
      <c r="I560" s="2" t="s">
        <v>953</v>
      </c>
      <c r="J560" s="358">
        <v>-4828.01</v>
      </c>
      <c r="K560" s="2" t="s">
        <v>2007</v>
      </c>
      <c r="L560" s="2">
        <v>122392231</v>
      </c>
      <c r="Q560" s="2">
        <v>11900</v>
      </c>
      <c r="R560" s="357">
        <v>11900</v>
      </c>
      <c r="S560" s="2" t="s">
        <v>950</v>
      </c>
      <c r="T560" s="2">
        <v>1196</v>
      </c>
      <c r="U560" s="2" t="s">
        <v>316</v>
      </c>
      <c r="V560" s="2" t="s">
        <v>317</v>
      </c>
      <c r="W560" s="2">
        <v>1000</v>
      </c>
    </row>
    <row r="561" spans="1:23">
      <c r="A561" s="2" t="s">
        <v>1407</v>
      </c>
      <c r="B561" s="2">
        <v>2013</v>
      </c>
      <c r="C561" s="2">
        <v>1</v>
      </c>
      <c r="D561" s="2">
        <v>136488264</v>
      </c>
      <c r="E561" s="2">
        <v>5552500</v>
      </c>
      <c r="F561" s="2">
        <v>70</v>
      </c>
      <c r="G561" s="2">
        <v>0</v>
      </c>
      <c r="H561" s="2">
        <v>505206</v>
      </c>
      <c r="I561" s="2" t="s">
        <v>951</v>
      </c>
      <c r="J561" s="358">
        <v>-1503.35</v>
      </c>
      <c r="K561" s="2" t="s">
        <v>1999</v>
      </c>
      <c r="L561" s="2">
        <v>122392239</v>
      </c>
      <c r="Q561" s="2">
        <v>11900</v>
      </c>
      <c r="R561" s="357">
        <v>11900</v>
      </c>
      <c r="S561" s="2" t="s">
        <v>950</v>
      </c>
      <c r="T561" s="2">
        <v>1196</v>
      </c>
      <c r="U561" s="2" t="s">
        <v>316</v>
      </c>
      <c r="V561" s="2" t="s">
        <v>317</v>
      </c>
      <c r="W561" s="2">
        <v>1000</v>
      </c>
    </row>
    <row r="562" spans="1:23">
      <c r="A562" s="2" t="s">
        <v>1408</v>
      </c>
      <c r="B562" s="2">
        <v>2013</v>
      </c>
      <c r="C562" s="2">
        <v>1</v>
      </c>
      <c r="D562" s="2">
        <v>136488297</v>
      </c>
      <c r="E562" s="2">
        <v>5552500</v>
      </c>
      <c r="F562" s="2">
        <v>70</v>
      </c>
      <c r="G562" s="2">
        <v>0</v>
      </c>
      <c r="H562" s="2">
        <v>505216</v>
      </c>
      <c r="I562" s="2" t="s">
        <v>953</v>
      </c>
      <c r="J562" s="358">
        <v>243175</v>
      </c>
      <c r="K562" s="2" t="s">
        <v>2002</v>
      </c>
      <c r="L562" s="2">
        <v>122392272</v>
      </c>
      <c r="Q562" s="2">
        <v>11900</v>
      </c>
      <c r="R562" s="357">
        <v>11900</v>
      </c>
      <c r="S562" s="2" t="s">
        <v>950</v>
      </c>
      <c r="T562" s="2">
        <v>1196</v>
      </c>
      <c r="U562" s="2" t="s">
        <v>316</v>
      </c>
      <c r="V562" s="2" t="s">
        <v>317</v>
      </c>
      <c r="W562" s="2">
        <v>1000</v>
      </c>
    </row>
    <row r="563" spans="1:23">
      <c r="A563" s="2" t="s">
        <v>1407</v>
      </c>
      <c r="B563" s="2">
        <v>2013</v>
      </c>
      <c r="C563" s="2">
        <v>1</v>
      </c>
      <c r="D563" s="2">
        <v>136488443</v>
      </c>
      <c r="E563" s="2">
        <v>5552500</v>
      </c>
      <c r="F563" s="2">
        <v>70</v>
      </c>
      <c r="G563" s="2">
        <v>0</v>
      </c>
      <c r="H563" s="2">
        <v>505206</v>
      </c>
      <c r="I563" s="2" t="s">
        <v>951</v>
      </c>
      <c r="J563" s="358">
        <v>-8015.24</v>
      </c>
      <c r="K563" s="2" t="s">
        <v>1999</v>
      </c>
      <c r="L563" s="2">
        <v>122392418</v>
      </c>
      <c r="Q563" s="2">
        <v>11900</v>
      </c>
      <c r="R563" s="357">
        <v>11900</v>
      </c>
      <c r="S563" s="2" t="s">
        <v>950</v>
      </c>
      <c r="T563" s="2">
        <v>1196</v>
      </c>
      <c r="U563" s="2" t="s">
        <v>316</v>
      </c>
      <c r="V563" s="2" t="s">
        <v>317</v>
      </c>
      <c r="W563" s="2">
        <v>1000</v>
      </c>
    </row>
    <row r="564" spans="1:23">
      <c r="A564" s="2" t="s">
        <v>1407</v>
      </c>
      <c r="B564" s="2">
        <v>2013</v>
      </c>
      <c r="C564" s="2">
        <v>1</v>
      </c>
      <c r="D564" s="2">
        <v>136488433</v>
      </c>
      <c r="E564" s="2">
        <v>5552500</v>
      </c>
      <c r="F564" s="2">
        <v>70</v>
      </c>
      <c r="G564" s="2">
        <v>0</v>
      </c>
      <c r="H564" s="2">
        <v>505206</v>
      </c>
      <c r="I564" s="2" t="s">
        <v>951</v>
      </c>
      <c r="J564" s="358">
        <v>-9778.41</v>
      </c>
      <c r="K564" s="2" t="s">
        <v>1999</v>
      </c>
      <c r="L564" s="2">
        <v>122392408</v>
      </c>
      <c r="Q564" s="2">
        <v>11900</v>
      </c>
      <c r="R564" s="357">
        <v>11900</v>
      </c>
      <c r="S564" s="2" t="s">
        <v>950</v>
      </c>
      <c r="T564" s="2">
        <v>1196</v>
      </c>
      <c r="U564" s="2" t="s">
        <v>316</v>
      </c>
      <c r="V564" s="2" t="s">
        <v>317</v>
      </c>
      <c r="W564" s="2">
        <v>1000</v>
      </c>
    </row>
    <row r="565" spans="1:23">
      <c r="A565" s="2" t="s">
        <v>1408</v>
      </c>
      <c r="B565" s="2">
        <v>2013</v>
      </c>
      <c r="C565" s="2">
        <v>1</v>
      </c>
      <c r="D565" s="2">
        <v>136649925</v>
      </c>
      <c r="E565" s="2">
        <v>5552500</v>
      </c>
      <c r="F565" s="2">
        <v>70</v>
      </c>
      <c r="G565" s="2">
        <v>0</v>
      </c>
      <c r="H565" s="2">
        <v>505219</v>
      </c>
      <c r="I565" s="2" t="s">
        <v>949</v>
      </c>
      <c r="J565" s="358">
        <v>-131592.35999999999</v>
      </c>
      <c r="K565" s="2" t="s">
        <v>955</v>
      </c>
      <c r="L565" s="2">
        <v>122410233</v>
      </c>
      <c r="Q565" s="2">
        <v>11900</v>
      </c>
      <c r="R565" s="357">
        <v>11900</v>
      </c>
      <c r="S565" s="2" t="s">
        <v>950</v>
      </c>
      <c r="T565" s="2">
        <v>1196</v>
      </c>
      <c r="U565" s="2" t="s">
        <v>316</v>
      </c>
      <c r="V565" s="2" t="s">
        <v>317</v>
      </c>
      <c r="W565" s="2">
        <v>1000</v>
      </c>
    </row>
    <row r="566" spans="1:23">
      <c r="A566" s="2" t="s">
        <v>1408</v>
      </c>
      <c r="B566" s="2">
        <v>2013</v>
      </c>
      <c r="C566" s="2">
        <v>1</v>
      </c>
      <c r="D566" s="2">
        <v>136649925</v>
      </c>
      <c r="E566" s="2">
        <v>5552500</v>
      </c>
      <c r="F566" s="2">
        <v>70</v>
      </c>
      <c r="G566" s="2">
        <v>0</v>
      </c>
      <c r="H566" s="2">
        <v>505217</v>
      </c>
      <c r="I566" s="2" t="s">
        <v>956</v>
      </c>
      <c r="J566" s="358">
        <v>-4866954.75</v>
      </c>
      <c r="K566" s="2" t="s">
        <v>957</v>
      </c>
      <c r="L566" s="2">
        <v>122410233</v>
      </c>
      <c r="Q566" s="2">
        <v>11900</v>
      </c>
      <c r="R566" s="357">
        <v>11900</v>
      </c>
      <c r="S566" s="2" t="s">
        <v>950</v>
      </c>
      <c r="T566" s="2">
        <v>1196</v>
      </c>
      <c r="U566" s="2" t="s">
        <v>316</v>
      </c>
      <c r="V566" s="2" t="s">
        <v>317</v>
      </c>
      <c r="W566" s="2">
        <v>1000</v>
      </c>
    </row>
    <row r="567" spans="1:23">
      <c r="A567" s="2" t="s">
        <v>1408</v>
      </c>
      <c r="B567" s="2">
        <v>2013</v>
      </c>
      <c r="C567" s="2">
        <v>1</v>
      </c>
      <c r="D567" s="2">
        <v>136649925</v>
      </c>
      <c r="E567" s="2">
        <v>5552500</v>
      </c>
      <c r="F567" s="2">
        <v>70</v>
      </c>
      <c r="G567" s="2">
        <v>0</v>
      </c>
      <c r="H567" s="2">
        <v>505219</v>
      </c>
      <c r="I567" s="2" t="s">
        <v>949</v>
      </c>
      <c r="J567" s="358">
        <v>-89962019.799999997</v>
      </c>
      <c r="K567" s="2" t="s">
        <v>955</v>
      </c>
      <c r="L567" s="2">
        <v>122410233</v>
      </c>
      <c r="Q567" s="2">
        <v>11900</v>
      </c>
      <c r="R567" s="357">
        <v>11900</v>
      </c>
      <c r="S567" s="2" t="s">
        <v>950</v>
      </c>
      <c r="T567" s="2">
        <v>1196</v>
      </c>
      <c r="U567" s="2" t="s">
        <v>316</v>
      </c>
      <c r="V567" s="2" t="s">
        <v>317</v>
      </c>
      <c r="W567" s="2">
        <v>1000</v>
      </c>
    </row>
    <row r="568" spans="1:23">
      <c r="A568" s="2" t="s">
        <v>1408</v>
      </c>
      <c r="B568" s="2">
        <v>2013</v>
      </c>
      <c r="C568" s="2">
        <v>1</v>
      </c>
      <c r="D568" s="2">
        <v>136753814</v>
      </c>
      <c r="E568" s="2">
        <v>5552500</v>
      </c>
      <c r="F568" s="2">
        <v>70</v>
      </c>
      <c r="G568" s="2">
        <v>0</v>
      </c>
      <c r="H568" s="2">
        <v>505217</v>
      </c>
      <c r="I568" s="2" t="s">
        <v>956</v>
      </c>
      <c r="J568" s="358">
        <v>5521050.4299999997</v>
      </c>
      <c r="K568" s="2" t="s">
        <v>957</v>
      </c>
      <c r="L568" s="2">
        <v>122443922</v>
      </c>
      <c r="Q568" s="2">
        <v>11900</v>
      </c>
      <c r="R568" s="357">
        <v>11900</v>
      </c>
      <c r="S568" s="2" t="s">
        <v>950</v>
      </c>
      <c r="T568" s="2">
        <v>1196</v>
      </c>
      <c r="U568" s="2" t="s">
        <v>316</v>
      </c>
      <c r="V568" s="2" t="s">
        <v>317</v>
      </c>
      <c r="W568" s="2">
        <v>1000</v>
      </c>
    </row>
    <row r="569" spans="1:23">
      <c r="A569" s="2" t="s">
        <v>1408</v>
      </c>
      <c r="B569" s="2">
        <v>2013</v>
      </c>
      <c r="C569" s="2">
        <v>1</v>
      </c>
      <c r="D569" s="2">
        <v>136753814</v>
      </c>
      <c r="E569" s="2">
        <v>5552500</v>
      </c>
      <c r="F569" s="2">
        <v>70</v>
      </c>
      <c r="G569" s="2">
        <v>0</v>
      </c>
      <c r="H569" s="2">
        <v>505219</v>
      </c>
      <c r="I569" s="2" t="s">
        <v>949</v>
      </c>
      <c r="J569" s="358">
        <v>67749288.709999993</v>
      </c>
      <c r="K569" s="2" t="s">
        <v>955</v>
      </c>
      <c r="L569" s="2">
        <v>122443922</v>
      </c>
      <c r="Q569" s="2">
        <v>11900</v>
      </c>
      <c r="R569" s="357">
        <v>11900</v>
      </c>
      <c r="S569" s="2" t="s">
        <v>950</v>
      </c>
      <c r="T569" s="2">
        <v>1196</v>
      </c>
      <c r="U569" s="2" t="s">
        <v>316</v>
      </c>
      <c r="V569" s="2" t="s">
        <v>317</v>
      </c>
      <c r="W569" s="2">
        <v>1000</v>
      </c>
    </row>
    <row r="570" spans="1:23">
      <c r="A570" s="2" t="s">
        <v>1407</v>
      </c>
      <c r="B570" s="2">
        <v>2013</v>
      </c>
      <c r="C570" s="2">
        <v>1</v>
      </c>
      <c r="D570" s="2">
        <v>136488303</v>
      </c>
      <c r="E570" s="2">
        <v>5552600</v>
      </c>
      <c r="F570" s="2">
        <v>70</v>
      </c>
      <c r="G570" s="2">
        <v>0</v>
      </c>
      <c r="H570" s="2">
        <v>505351</v>
      </c>
      <c r="I570" s="2" t="s">
        <v>959</v>
      </c>
      <c r="J570" s="358">
        <v>-1801773.18</v>
      </c>
      <c r="K570" s="2" t="s">
        <v>2007</v>
      </c>
      <c r="L570" s="2">
        <v>122392278</v>
      </c>
      <c r="Q570" s="2">
        <v>11900</v>
      </c>
      <c r="R570" s="357">
        <v>11900</v>
      </c>
      <c r="S570" s="2" t="s">
        <v>950</v>
      </c>
      <c r="T570" s="2">
        <v>1196</v>
      </c>
      <c r="U570" s="2" t="s">
        <v>316</v>
      </c>
      <c r="V570" s="2" t="s">
        <v>317</v>
      </c>
      <c r="W570" s="2">
        <v>1000</v>
      </c>
    </row>
    <row r="571" spans="1:23">
      <c r="A571" s="2" t="s">
        <v>1407</v>
      </c>
      <c r="B571" s="2">
        <v>2013</v>
      </c>
      <c r="C571" s="2">
        <v>1</v>
      </c>
      <c r="D571" s="2">
        <v>136488313</v>
      </c>
      <c r="E571" s="2">
        <v>5552600</v>
      </c>
      <c r="F571" s="2">
        <v>70</v>
      </c>
      <c r="G571" s="2">
        <v>0</v>
      </c>
      <c r="H571" s="2">
        <v>505351</v>
      </c>
      <c r="I571" s="2" t="s">
        <v>959</v>
      </c>
      <c r="J571" s="358">
        <v>-2370349.4500000002</v>
      </c>
      <c r="K571" s="2" t="s">
        <v>2007</v>
      </c>
      <c r="L571" s="2">
        <v>122392288</v>
      </c>
      <c r="Q571" s="2">
        <v>11900</v>
      </c>
      <c r="R571" s="357">
        <v>11900</v>
      </c>
      <c r="S571" s="2" t="s">
        <v>950</v>
      </c>
      <c r="T571" s="2">
        <v>1196</v>
      </c>
      <c r="U571" s="2" t="s">
        <v>316</v>
      </c>
      <c r="V571" s="2" t="s">
        <v>317</v>
      </c>
      <c r="W571" s="2">
        <v>1000</v>
      </c>
    </row>
    <row r="572" spans="1:23">
      <c r="A572" s="2" t="s">
        <v>1407</v>
      </c>
      <c r="B572" s="2">
        <v>2013</v>
      </c>
      <c r="C572" s="2">
        <v>1</v>
      </c>
      <c r="D572" s="2">
        <v>136488304</v>
      </c>
      <c r="E572" s="2">
        <v>5552600</v>
      </c>
      <c r="F572" s="2">
        <v>70</v>
      </c>
      <c r="G572" s="2">
        <v>0</v>
      </c>
      <c r="H572" s="2">
        <v>505351</v>
      </c>
      <c r="I572" s="2" t="s">
        <v>959</v>
      </c>
      <c r="J572" s="358">
        <v>-625300.84</v>
      </c>
      <c r="K572" s="2" t="s">
        <v>2007</v>
      </c>
      <c r="L572" s="2">
        <v>122392279</v>
      </c>
      <c r="Q572" s="2">
        <v>11900</v>
      </c>
      <c r="R572" s="357">
        <v>11900</v>
      </c>
      <c r="S572" s="2" t="s">
        <v>950</v>
      </c>
      <c r="T572" s="2">
        <v>1196</v>
      </c>
      <c r="U572" s="2" t="s">
        <v>316</v>
      </c>
      <c r="V572" s="2" t="s">
        <v>317</v>
      </c>
      <c r="W572" s="2">
        <v>1000</v>
      </c>
    </row>
    <row r="573" spans="1:23">
      <c r="A573" s="2" t="s">
        <v>1407</v>
      </c>
      <c r="B573" s="2">
        <v>2013</v>
      </c>
      <c r="C573" s="2">
        <v>1</v>
      </c>
      <c r="D573" s="2">
        <v>136488310</v>
      </c>
      <c r="E573" s="2">
        <v>5552600</v>
      </c>
      <c r="F573" s="2">
        <v>70</v>
      </c>
      <c r="G573" s="2">
        <v>0</v>
      </c>
      <c r="H573" s="2">
        <v>505351</v>
      </c>
      <c r="I573" s="2" t="s">
        <v>959</v>
      </c>
      <c r="J573" s="358">
        <v>-721919.3</v>
      </c>
      <c r="K573" s="2" t="s">
        <v>2007</v>
      </c>
      <c r="L573" s="2">
        <v>122392285</v>
      </c>
      <c r="Q573" s="2">
        <v>11900</v>
      </c>
      <c r="R573" s="357">
        <v>11900</v>
      </c>
      <c r="S573" s="2" t="s">
        <v>950</v>
      </c>
      <c r="T573" s="2">
        <v>1196</v>
      </c>
      <c r="U573" s="2" t="s">
        <v>316</v>
      </c>
      <c r="V573" s="2" t="s">
        <v>317</v>
      </c>
      <c r="W573" s="2">
        <v>1000</v>
      </c>
    </row>
    <row r="574" spans="1:23">
      <c r="A574" s="2" t="s">
        <v>1407</v>
      </c>
      <c r="B574" s="2">
        <v>2013</v>
      </c>
      <c r="C574" s="2">
        <v>1</v>
      </c>
      <c r="D574" s="2">
        <v>136488330</v>
      </c>
      <c r="E574" s="2">
        <v>5552600</v>
      </c>
      <c r="F574" s="2">
        <v>70</v>
      </c>
      <c r="G574" s="2">
        <v>0</v>
      </c>
      <c r="H574" s="2">
        <v>505351</v>
      </c>
      <c r="I574" s="2" t="s">
        <v>959</v>
      </c>
      <c r="J574" s="358">
        <v>-204520</v>
      </c>
      <c r="K574" s="2" t="s">
        <v>2007</v>
      </c>
      <c r="L574" s="2">
        <v>122392305</v>
      </c>
      <c r="Q574" s="2">
        <v>11900</v>
      </c>
      <c r="R574" s="357">
        <v>11900</v>
      </c>
      <c r="S574" s="2" t="s">
        <v>950</v>
      </c>
      <c r="T574" s="2">
        <v>1196</v>
      </c>
      <c r="U574" s="2" t="s">
        <v>316</v>
      </c>
      <c r="V574" s="2" t="s">
        <v>317</v>
      </c>
      <c r="W574" s="2">
        <v>1000</v>
      </c>
    </row>
    <row r="575" spans="1:23">
      <c r="A575" s="2" t="s">
        <v>1407</v>
      </c>
      <c r="B575" s="2">
        <v>2013</v>
      </c>
      <c r="C575" s="2">
        <v>1</v>
      </c>
      <c r="D575" s="2">
        <v>136488394</v>
      </c>
      <c r="E575" s="2">
        <v>5552600</v>
      </c>
      <c r="F575" s="2">
        <v>70</v>
      </c>
      <c r="G575" s="2">
        <v>0</v>
      </c>
      <c r="H575" s="2">
        <v>505351</v>
      </c>
      <c r="I575" s="2" t="s">
        <v>959</v>
      </c>
      <c r="J575" s="358">
        <v>-610642.93000000005</v>
      </c>
      <c r="K575" s="2" t="s">
        <v>2007</v>
      </c>
      <c r="L575" s="2">
        <v>122392369</v>
      </c>
      <c r="Q575" s="2">
        <v>11900</v>
      </c>
      <c r="R575" s="357">
        <v>11900</v>
      </c>
      <c r="S575" s="2" t="s">
        <v>950</v>
      </c>
      <c r="T575" s="2">
        <v>1196</v>
      </c>
      <c r="U575" s="2" t="s">
        <v>316</v>
      </c>
      <c r="V575" s="2" t="s">
        <v>317</v>
      </c>
      <c r="W575" s="2">
        <v>1000</v>
      </c>
    </row>
    <row r="576" spans="1:23">
      <c r="A576" s="2" t="s">
        <v>1407</v>
      </c>
      <c r="B576" s="2">
        <v>2013</v>
      </c>
      <c r="C576" s="2">
        <v>1</v>
      </c>
      <c r="D576" s="2">
        <v>136488397</v>
      </c>
      <c r="E576" s="2">
        <v>5552600</v>
      </c>
      <c r="F576" s="2">
        <v>70</v>
      </c>
      <c r="G576" s="2">
        <v>0</v>
      </c>
      <c r="H576" s="2">
        <v>505351</v>
      </c>
      <c r="I576" s="2" t="s">
        <v>959</v>
      </c>
      <c r="J576" s="358">
        <v>-2730271.98</v>
      </c>
      <c r="K576" s="2" t="s">
        <v>2007</v>
      </c>
      <c r="L576" s="2">
        <v>122392372</v>
      </c>
      <c r="Q576" s="2">
        <v>11900</v>
      </c>
      <c r="R576" s="357">
        <v>11900</v>
      </c>
      <c r="S576" s="2" t="s">
        <v>950</v>
      </c>
      <c r="T576" s="2">
        <v>1196</v>
      </c>
      <c r="U576" s="2" t="s">
        <v>316</v>
      </c>
      <c r="V576" s="2" t="s">
        <v>317</v>
      </c>
      <c r="W576" s="2">
        <v>1000</v>
      </c>
    </row>
    <row r="577" spans="1:23">
      <c r="A577" s="2" t="s">
        <v>1407</v>
      </c>
      <c r="B577" s="2">
        <v>2013</v>
      </c>
      <c r="C577" s="2">
        <v>1</v>
      </c>
      <c r="D577" s="2">
        <v>136488390</v>
      </c>
      <c r="E577" s="2">
        <v>5552600</v>
      </c>
      <c r="F577" s="2">
        <v>70</v>
      </c>
      <c r="G577" s="2">
        <v>0</v>
      </c>
      <c r="H577" s="2">
        <v>505351</v>
      </c>
      <c r="I577" s="2" t="s">
        <v>959</v>
      </c>
      <c r="J577" s="358">
        <v>-572513.57999999996</v>
      </c>
      <c r="K577" s="2" t="s">
        <v>2007</v>
      </c>
      <c r="L577" s="2">
        <v>122392365</v>
      </c>
      <c r="Q577" s="2">
        <v>11900</v>
      </c>
      <c r="R577" s="357">
        <v>11900</v>
      </c>
      <c r="S577" s="2" t="s">
        <v>950</v>
      </c>
      <c r="T577" s="2">
        <v>1196</v>
      </c>
      <c r="U577" s="2" t="s">
        <v>316</v>
      </c>
      <c r="V577" s="2" t="s">
        <v>317</v>
      </c>
      <c r="W577" s="2">
        <v>1000</v>
      </c>
    </row>
    <row r="578" spans="1:23">
      <c r="A578" s="2" t="s">
        <v>1407</v>
      </c>
      <c r="B578" s="2">
        <v>2013</v>
      </c>
      <c r="C578" s="2">
        <v>1</v>
      </c>
      <c r="D578" s="2">
        <v>136488402</v>
      </c>
      <c r="E578" s="2">
        <v>5552600</v>
      </c>
      <c r="F578" s="2">
        <v>70</v>
      </c>
      <c r="G578" s="2">
        <v>0</v>
      </c>
      <c r="H578" s="2">
        <v>505351</v>
      </c>
      <c r="I578" s="2" t="s">
        <v>959</v>
      </c>
      <c r="J578" s="358">
        <v>-1506915.38</v>
      </c>
      <c r="K578" s="2" t="s">
        <v>2007</v>
      </c>
      <c r="L578" s="2">
        <v>122392377</v>
      </c>
      <c r="Q578" s="2">
        <v>11900</v>
      </c>
      <c r="R578" s="357">
        <v>11900</v>
      </c>
      <c r="S578" s="2" t="s">
        <v>950</v>
      </c>
      <c r="T578" s="2">
        <v>1196</v>
      </c>
      <c r="U578" s="2" t="s">
        <v>316</v>
      </c>
      <c r="V578" s="2" t="s">
        <v>317</v>
      </c>
      <c r="W578" s="2">
        <v>1000</v>
      </c>
    </row>
    <row r="579" spans="1:23">
      <c r="A579" s="2" t="s">
        <v>1407</v>
      </c>
      <c r="B579" s="2">
        <v>2013</v>
      </c>
      <c r="C579" s="2">
        <v>1</v>
      </c>
      <c r="D579" s="2">
        <v>136488438</v>
      </c>
      <c r="E579" s="2">
        <v>5552600</v>
      </c>
      <c r="F579" s="2">
        <v>70</v>
      </c>
      <c r="G579" s="2">
        <v>0</v>
      </c>
      <c r="H579" s="2">
        <v>505351</v>
      </c>
      <c r="I579" s="2" t="s">
        <v>959</v>
      </c>
      <c r="J579" s="358">
        <v>-1981558.78</v>
      </c>
      <c r="K579" s="2" t="s">
        <v>2007</v>
      </c>
      <c r="L579" s="2">
        <v>122392413</v>
      </c>
      <c r="Q579" s="2">
        <v>11900</v>
      </c>
      <c r="R579" s="357">
        <v>11900</v>
      </c>
      <c r="S579" s="2" t="s">
        <v>950</v>
      </c>
      <c r="T579" s="2">
        <v>1196</v>
      </c>
      <c r="U579" s="2" t="s">
        <v>316</v>
      </c>
      <c r="V579" s="2" t="s">
        <v>317</v>
      </c>
      <c r="W579" s="2">
        <v>1000</v>
      </c>
    </row>
    <row r="580" spans="1:23">
      <c r="A580" s="2" t="s">
        <v>1408</v>
      </c>
      <c r="B580" s="2">
        <v>2013</v>
      </c>
      <c r="C580" s="2">
        <v>1</v>
      </c>
      <c r="D580" s="2">
        <v>136649925</v>
      </c>
      <c r="E580" s="2">
        <v>5552600</v>
      </c>
      <c r="F580" s="2">
        <v>70</v>
      </c>
      <c r="G580" s="2">
        <v>0</v>
      </c>
      <c r="H580" s="2">
        <v>505352</v>
      </c>
      <c r="I580" s="2" t="s">
        <v>84</v>
      </c>
      <c r="J580" s="358">
        <v>13124993.76</v>
      </c>
      <c r="K580" s="2" t="s">
        <v>960</v>
      </c>
      <c r="L580" s="2">
        <v>122410233</v>
      </c>
      <c r="Q580" s="2">
        <v>11900</v>
      </c>
      <c r="R580" s="357">
        <v>11900</v>
      </c>
      <c r="S580" s="2" t="s">
        <v>950</v>
      </c>
      <c r="T580" s="2">
        <v>1196</v>
      </c>
      <c r="U580" s="2" t="s">
        <v>316</v>
      </c>
      <c r="V580" s="2" t="s">
        <v>317</v>
      </c>
      <c r="W580" s="2">
        <v>1000</v>
      </c>
    </row>
    <row r="581" spans="1:23">
      <c r="A581" s="2" t="s">
        <v>1408</v>
      </c>
      <c r="B581" s="2">
        <v>2013</v>
      </c>
      <c r="C581" s="2">
        <v>1</v>
      </c>
      <c r="D581" s="2">
        <v>136753814</v>
      </c>
      <c r="E581" s="2">
        <v>5552600</v>
      </c>
      <c r="F581" s="2">
        <v>70</v>
      </c>
      <c r="G581" s="2">
        <v>0</v>
      </c>
      <c r="H581" s="2">
        <v>505352</v>
      </c>
      <c r="I581" s="2" t="s">
        <v>84</v>
      </c>
      <c r="J581" s="358">
        <v>-6254556.7300000004</v>
      </c>
      <c r="K581" s="2" t="s">
        <v>2008</v>
      </c>
      <c r="L581" s="2">
        <v>122443922</v>
      </c>
      <c r="Q581" s="2">
        <v>11900</v>
      </c>
      <c r="R581" s="357">
        <v>11900</v>
      </c>
      <c r="S581" s="2" t="s">
        <v>950</v>
      </c>
      <c r="T581" s="2">
        <v>1196</v>
      </c>
      <c r="U581" s="2" t="s">
        <v>316</v>
      </c>
      <c r="V581" s="2" t="s">
        <v>317</v>
      </c>
      <c r="W581" s="2">
        <v>1000</v>
      </c>
    </row>
    <row r="582" spans="1:23">
      <c r="A582" s="2" t="s">
        <v>1408</v>
      </c>
      <c r="B582" s="2">
        <v>2013</v>
      </c>
      <c r="C582" s="2">
        <v>1</v>
      </c>
      <c r="D582" s="2">
        <v>136753814</v>
      </c>
      <c r="E582" s="2">
        <v>5552600</v>
      </c>
      <c r="F582" s="2">
        <v>70</v>
      </c>
      <c r="G582" s="2">
        <v>0</v>
      </c>
      <c r="H582" s="2">
        <v>505352</v>
      </c>
      <c r="I582" s="2" t="s">
        <v>84</v>
      </c>
      <c r="J582" s="358">
        <v>25764.01</v>
      </c>
      <c r="K582" s="2" t="s">
        <v>2009</v>
      </c>
      <c r="L582" s="2">
        <v>122443922</v>
      </c>
      <c r="Q582" s="2">
        <v>11900</v>
      </c>
      <c r="R582" s="357">
        <v>11900</v>
      </c>
      <c r="S582" s="2" t="s">
        <v>950</v>
      </c>
      <c r="T582" s="2">
        <v>1196</v>
      </c>
      <c r="U582" s="2" t="s">
        <v>316</v>
      </c>
      <c r="V582" s="2" t="s">
        <v>317</v>
      </c>
      <c r="W582" s="2">
        <v>1000</v>
      </c>
    </row>
    <row r="583" spans="1:23">
      <c r="A583" s="2" t="s">
        <v>1407</v>
      </c>
      <c r="B583" s="2">
        <v>2013</v>
      </c>
      <c r="C583" s="2">
        <v>1</v>
      </c>
      <c r="D583" s="2">
        <v>136488271</v>
      </c>
      <c r="E583" s="2">
        <v>5555500</v>
      </c>
      <c r="F583" s="2">
        <v>70</v>
      </c>
      <c r="G583" s="2">
        <v>0</v>
      </c>
      <c r="H583" s="2">
        <v>505207</v>
      </c>
      <c r="I583" s="2" t="s">
        <v>961</v>
      </c>
      <c r="J583" s="358">
        <v>2555399</v>
      </c>
      <c r="K583" s="2" t="s">
        <v>2007</v>
      </c>
      <c r="L583" s="2">
        <v>122392246</v>
      </c>
      <c r="Q583" s="2">
        <v>11900</v>
      </c>
      <c r="R583" s="357">
        <v>11900</v>
      </c>
      <c r="S583" s="2" t="s">
        <v>950</v>
      </c>
      <c r="T583" s="2">
        <v>1196</v>
      </c>
      <c r="U583" s="2" t="s">
        <v>316</v>
      </c>
      <c r="V583" s="2" t="s">
        <v>317</v>
      </c>
      <c r="W583" s="2">
        <v>1000</v>
      </c>
    </row>
    <row r="584" spans="1:23">
      <c r="A584" s="2" t="s">
        <v>1407</v>
      </c>
      <c r="B584" s="2">
        <v>2013</v>
      </c>
      <c r="C584" s="2">
        <v>1</v>
      </c>
      <c r="D584" s="2">
        <v>136488191</v>
      </c>
      <c r="E584" s="2">
        <v>5556200</v>
      </c>
      <c r="F584" s="2">
        <v>70</v>
      </c>
      <c r="G584" s="2">
        <v>0</v>
      </c>
      <c r="H584" s="2">
        <v>304211</v>
      </c>
      <c r="I584" s="2" t="s">
        <v>1457</v>
      </c>
      <c r="J584" s="358">
        <v>1062.5</v>
      </c>
      <c r="K584" s="2" t="s">
        <v>2007</v>
      </c>
      <c r="L584" s="2">
        <v>122392166</v>
      </c>
      <c r="R584" s="357">
        <v>1196</v>
      </c>
      <c r="S584" s="2" t="s">
        <v>316</v>
      </c>
      <c r="T584" s="2">
        <v>1196</v>
      </c>
      <c r="U584" s="2" t="s">
        <v>316</v>
      </c>
      <c r="V584" s="2" t="s">
        <v>317</v>
      </c>
      <c r="W584" s="2">
        <v>1000</v>
      </c>
    </row>
    <row r="585" spans="1:23">
      <c r="A585" s="2" t="s">
        <v>1408</v>
      </c>
      <c r="B585" s="2">
        <v>2013</v>
      </c>
      <c r="C585" s="2">
        <v>1</v>
      </c>
      <c r="D585" s="2">
        <v>136649925</v>
      </c>
      <c r="E585" s="2">
        <v>5556200</v>
      </c>
      <c r="F585" s="2">
        <v>70</v>
      </c>
      <c r="G585" s="2">
        <v>0</v>
      </c>
      <c r="H585" s="2">
        <v>304213</v>
      </c>
      <c r="I585" s="2" t="s">
        <v>962</v>
      </c>
      <c r="J585" s="358">
        <v>-1062.5</v>
      </c>
      <c r="K585" s="2" t="s">
        <v>963</v>
      </c>
      <c r="L585" s="2">
        <v>122410233</v>
      </c>
      <c r="R585" s="357">
        <v>1196</v>
      </c>
      <c r="S585" s="2" t="s">
        <v>316</v>
      </c>
      <c r="T585" s="2">
        <v>1196</v>
      </c>
      <c r="U585" s="2" t="s">
        <v>316</v>
      </c>
      <c r="V585" s="2" t="s">
        <v>317</v>
      </c>
      <c r="W585" s="2">
        <v>1000</v>
      </c>
    </row>
    <row r="586" spans="1:23">
      <c r="A586" s="2" t="s">
        <v>1408</v>
      </c>
      <c r="B586" s="2">
        <v>2013</v>
      </c>
      <c r="C586" s="2">
        <v>1</v>
      </c>
      <c r="D586" s="2">
        <v>136753814</v>
      </c>
      <c r="E586" s="2">
        <v>5556200</v>
      </c>
      <c r="F586" s="2">
        <v>70</v>
      </c>
      <c r="G586" s="2">
        <v>0</v>
      </c>
      <c r="H586" s="2">
        <v>304213</v>
      </c>
      <c r="I586" s="2" t="s">
        <v>962</v>
      </c>
      <c r="J586" s="358">
        <v>-19949.11</v>
      </c>
      <c r="K586" s="2" t="s">
        <v>963</v>
      </c>
      <c r="L586" s="2">
        <v>122443922</v>
      </c>
      <c r="R586" s="357">
        <v>1196</v>
      </c>
      <c r="S586" s="2" t="s">
        <v>316</v>
      </c>
      <c r="T586" s="2">
        <v>1196</v>
      </c>
      <c r="U586" s="2" t="s">
        <v>316</v>
      </c>
      <c r="V586" s="2" t="s">
        <v>317</v>
      </c>
      <c r="W586" s="2">
        <v>1000</v>
      </c>
    </row>
    <row r="587" spans="1:23">
      <c r="A587" s="2" t="s">
        <v>1407</v>
      </c>
      <c r="B587" s="2">
        <v>2013</v>
      </c>
      <c r="C587" s="2">
        <v>1</v>
      </c>
      <c r="D587" s="2">
        <v>136488135</v>
      </c>
      <c r="E587" s="2">
        <v>5556300</v>
      </c>
      <c r="F587" s="2">
        <v>70</v>
      </c>
      <c r="G587" s="2">
        <v>0</v>
      </c>
      <c r="H587" s="2">
        <v>505214</v>
      </c>
      <c r="I587" s="2" t="s">
        <v>71</v>
      </c>
      <c r="J587" s="358">
        <v>-29546.25</v>
      </c>
      <c r="K587" s="2" t="s">
        <v>2010</v>
      </c>
      <c r="L587" s="2">
        <v>122391610</v>
      </c>
      <c r="Q587" s="2">
        <v>11900</v>
      </c>
      <c r="R587" s="357">
        <v>11900</v>
      </c>
      <c r="S587" s="2" t="s">
        <v>950</v>
      </c>
      <c r="T587" s="2">
        <v>1196</v>
      </c>
      <c r="U587" s="2" t="s">
        <v>316</v>
      </c>
      <c r="V587" s="2" t="s">
        <v>317</v>
      </c>
      <c r="W587" s="2">
        <v>1000</v>
      </c>
    </row>
    <row r="588" spans="1:23">
      <c r="A588" s="2" t="s">
        <v>1407</v>
      </c>
      <c r="B588" s="2">
        <v>2013</v>
      </c>
      <c r="C588" s="2">
        <v>1</v>
      </c>
      <c r="D588" s="2">
        <v>136487916</v>
      </c>
      <c r="E588" s="2">
        <v>5556300</v>
      </c>
      <c r="F588" s="2">
        <v>70</v>
      </c>
      <c r="G588" s="2">
        <v>0</v>
      </c>
      <c r="H588" s="2">
        <v>505214</v>
      </c>
      <c r="I588" s="2" t="s">
        <v>71</v>
      </c>
      <c r="J588" s="358">
        <v>646005</v>
      </c>
      <c r="K588" s="2" t="s">
        <v>2007</v>
      </c>
      <c r="L588" s="2">
        <v>122391591</v>
      </c>
      <c r="Q588" s="2">
        <v>11900</v>
      </c>
      <c r="R588" s="357">
        <v>11900</v>
      </c>
      <c r="S588" s="2" t="s">
        <v>950</v>
      </c>
      <c r="T588" s="2">
        <v>1196</v>
      </c>
      <c r="U588" s="2" t="s">
        <v>316</v>
      </c>
      <c r="V588" s="2" t="s">
        <v>317</v>
      </c>
      <c r="W588" s="2">
        <v>1000</v>
      </c>
    </row>
    <row r="589" spans="1:23">
      <c r="A589" s="2" t="s">
        <v>1407</v>
      </c>
      <c r="B589" s="2">
        <v>2013</v>
      </c>
      <c r="C589" s="2">
        <v>1</v>
      </c>
      <c r="D589" s="2">
        <v>136487916</v>
      </c>
      <c r="E589" s="2">
        <v>5556300</v>
      </c>
      <c r="F589" s="2">
        <v>70</v>
      </c>
      <c r="G589" s="2">
        <v>0</v>
      </c>
      <c r="H589" s="2">
        <v>505214</v>
      </c>
      <c r="I589" s="2" t="s">
        <v>71</v>
      </c>
      <c r="J589" s="2">
        <v>325</v>
      </c>
      <c r="K589" s="2" t="s">
        <v>2007</v>
      </c>
      <c r="L589" s="2">
        <v>122391591</v>
      </c>
      <c r="Q589" s="2">
        <v>11900</v>
      </c>
      <c r="R589" s="357">
        <v>11900</v>
      </c>
      <c r="S589" s="2" t="s">
        <v>950</v>
      </c>
      <c r="T589" s="2">
        <v>1196</v>
      </c>
      <c r="U589" s="2" t="s">
        <v>316</v>
      </c>
      <c r="V589" s="2" t="s">
        <v>317</v>
      </c>
      <c r="W589" s="2">
        <v>1000</v>
      </c>
    </row>
    <row r="590" spans="1:23">
      <c r="A590" s="2" t="s">
        <v>1407</v>
      </c>
      <c r="B590" s="2">
        <v>2013</v>
      </c>
      <c r="C590" s="2">
        <v>1</v>
      </c>
      <c r="D590" s="2">
        <v>136487916</v>
      </c>
      <c r="E590" s="2">
        <v>5556300</v>
      </c>
      <c r="F590" s="2">
        <v>70</v>
      </c>
      <c r="G590" s="2">
        <v>0</v>
      </c>
      <c r="H590" s="2">
        <v>505214</v>
      </c>
      <c r="I590" s="2" t="s">
        <v>71</v>
      </c>
      <c r="J590" s="358">
        <v>4891</v>
      </c>
      <c r="K590" s="2" t="s">
        <v>2007</v>
      </c>
      <c r="L590" s="2">
        <v>122391591</v>
      </c>
      <c r="Q590" s="2">
        <v>11900</v>
      </c>
      <c r="R590" s="357">
        <v>11900</v>
      </c>
      <c r="S590" s="2" t="s">
        <v>950</v>
      </c>
      <c r="T590" s="2">
        <v>1196</v>
      </c>
      <c r="U590" s="2" t="s">
        <v>316</v>
      </c>
      <c r="V590" s="2" t="s">
        <v>317</v>
      </c>
      <c r="W590" s="2">
        <v>1000</v>
      </c>
    </row>
    <row r="591" spans="1:23">
      <c r="A591" s="2" t="s">
        <v>1407</v>
      </c>
      <c r="B591" s="2">
        <v>2013</v>
      </c>
      <c r="C591" s="2">
        <v>1</v>
      </c>
      <c r="D591" s="2">
        <v>136488137</v>
      </c>
      <c r="E591" s="2">
        <v>5556300</v>
      </c>
      <c r="F591" s="2">
        <v>70</v>
      </c>
      <c r="G591" s="2">
        <v>0</v>
      </c>
      <c r="H591" s="2">
        <v>505214</v>
      </c>
      <c r="I591" s="2" t="s">
        <v>71</v>
      </c>
      <c r="J591" s="358">
        <v>-1128</v>
      </c>
      <c r="K591" s="2" t="s">
        <v>964</v>
      </c>
      <c r="L591" s="2">
        <v>122392112</v>
      </c>
      <c r="Q591" s="2">
        <v>11900</v>
      </c>
      <c r="R591" s="357">
        <v>11900</v>
      </c>
      <c r="S591" s="2" t="s">
        <v>950</v>
      </c>
      <c r="T591" s="2">
        <v>1196</v>
      </c>
      <c r="U591" s="2" t="s">
        <v>316</v>
      </c>
      <c r="V591" s="2" t="s">
        <v>317</v>
      </c>
      <c r="W591" s="2">
        <v>1000</v>
      </c>
    </row>
    <row r="592" spans="1:23">
      <c r="A592" s="2" t="s">
        <v>1407</v>
      </c>
      <c r="B592" s="2">
        <v>2013</v>
      </c>
      <c r="C592" s="2">
        <v>1</v>
      </c>
      <c r="D592" s="2">
        <v>136488137</v>
      </c>
      <c r="E592" s="2">
        <v>5556300</v>
      </c>
      <c r="F592" s="2">
        <v>70</v>
      </c>
      <c r="G592" s="2">
        <v>0</v>
      </c>
      <c r="H592" s="2">
        <v>505214</v>
      </c>
      <c r="I592" s="2" t="s">
        <v>71</v>
      </c>
      <c r="J592" s="358">
        <v>-29546.25</v>
      </c>
      <c r="K592" s="2" t="s">
        <v>964</v>
      </c>
      <c r="L592" s="2">
        <v>122392112</v>
      </c>
      <c r="Q592" s="2">
        <v>11900</v>
      </c>
      <c r="R592" s="357">
        <v>11900</v>
      </c>
      <c r="S592" s="2" t="s">
        <v>950</v>
      </c>
      <c r="T592" s="2">
        <v>1196</v>
      </c>
      <c r="U592" s="2" t="s">
        <v>316</v>
      </c>
      <c r="V592" s="2" t="s">
        <v>317</v>
      </c>
      <c r="W592" s="2">
        <v>1000</v>
      </c>
    </row>
    <row r="593" spans="1:23">
      <c r="A593" s="2" t="s">
        <v>1407</v>
      </c>
      <c r="B593" s="2">
        <v>2013</v>
      </c>
      <c r="C593" s="2">
        <v>1</v>
      </c>
      <c r="D593" s="2">
        <v>136488146</v>
      </c>
      <c r="E593" s="2">
        <v>5556300</v>
      </c>
      <c r="F593" s="2">
        <v>70</v>
      </c>
      <c r="G593" s="2">
        <v>0</v>
      </c>
      <c r="H593" s="2">
        <v>505214</v>
      </c>
      <c r="I593" s="2" t="s">
        <v>71</v>
      </c>
      <c r="J593" s="358">
        <v>-3010</v>
      </c>
      <c r="K593" s="2" t="s">
        <v>966</v>
      </c>
      <c r="L593" s="2">
        <v>122392121</v>
      </c>
      <c r="Q593" s="2">
        <v>11900</v>
      </c>
      <c r="R593" s="357">
        <v>11900</v>
      </c>
      <c r="S593" s="2" t="s">
        <v>950</v>
      </c>
      <c r="T593" s="2">
        <v>1196</v>
      </c>
      <c r="U593" s="2" t="s">
        <v>316</v>
      </c>
      <c r="V593" s="2" t="s">
        <v>317</v>
      </c>
      <c r="W593" s="2">
        <v>1000</v>
      </c>
    </row>
    <row r="594" spans="1:23">
      <c r="A594" s="2" t="s">
        <v>1407</v>
      </c>
      <c r="B594" s="2">
        <v>2013</v>
      </c>
      <c r="C594" s="2">
        <v>1</v>
      </c>
      <c r="D594" s="2">
        <v>136488146</v>
      </c>
      <c r="E594" s="2">
        <v>5556300</v>
      </c>
      <c r="F594" s="2">
        <v>70</v>
      </c>
      <c r="G594" s="2">
        <v>0</v>
      </c>
      <c r="H594" s="2">
        <v>505214</v>
      </c>
      <c r="I594" s="2" t="s">
        <v>71</v>
      </c>
      <c r="J594" s="358">
        <v>-29546.25</v>
      </c>
      <c r="K594" s="2" t="s">
        <v>966</v>
      </c>
      <c r="L594" s="2">
        <v>122392121</v>
      </c>
      <c r="Q594" s="2">
        <v>11900</v>
      </c>
      <c r="R594" s="357">
        <v>11900</v>
      </c>
      <c r="S594" s="2" t="s">
        <v>950</v>
      </c>
      <c r="T594" s="2">
        <v>1196</v>
      </c>
      <c r="U594" s="2" t="s">
        <v>316</v>
      </c>
      <c r="V594" s="2" t="s">
        <v>317</v>
      </c>
      <c r="W594" s="2">
        <v>1000</v>
      </c>
    </row>
    <row r="595" spans="1:23">
      <c r="A595" s="2" t="s">
        <v>1407</v>
      </c>
      <c r="B595" s="2">
        <v>2013</v>
      </c>
      <c r="C595" s="2">
        <v>1</v>
      </c>
      <c r="D595" s="2">
        <v>136488158</v>
      </c>
      <c r="E595" s="2">
        <v>5556300</v>
      </c>
      <c r="F595" s="2">
        <v>70</v>
      </c>
      <c r="G595" s="2">
        <v>0</v>
      </c>
      <c r="H595" s="2">
        <v>505214</v>
      </c>
      <c r="I595" s="2" t="s">
        <v>71</v>
      </c>
      <c r="J595" s="2">
        <v>27.16</v>
      </c>
      <c r="K595" s="2" t="s">
        <v>2007</v>
      </c>
      <c r="L595" s="2">
        <v>122392133</v>
      </c>
      <c r="Q595" s="2">
        <v>11900</v>
      </c>
      <c r="R595" s="357">
        <v>11900</v>
      </c>
      <c r="S595" s="2" t="s">
        <v>950</v>
      </c>
      <c r="T595" s="2">
        <v>1196</v>
      </c>
      <c r="U595" s="2" t="s">
        <v>316</v>
      </c>
      <c r="V595" s="2" t="s">
        <v>317</v>
      </c>
      <c r="W595" s="2">
        <v>1000</v>
      </c>
    </row>
    <row r="596" spans="1:23">
      <c r="A596" s="2" t="s">
        <v>1407</v>
      </c>
      <c r="B596" s="2">
        <v>2013</v>
      </c>
      <c r="C596" s="2">
        <v>1</v>
      </c>
      <c r="D596" s="2">
        <v>136488158</v>
      </c>
      <c r="E596" s="2">
        <v>5556300</v>
      </c>
      <c r="F596" s="2">
        <v>70</v>
      </c>
      <c r="G596" s="2">
        <v>0</v>
      </c>
      <c r="H596" s="2">
        <v>505214</v>
      </c>
      <c r="I596" s="2" t="s">
        <v>71</v>
      </c>
      <c r="J596" s="358">
        <v>382210</v>
      </c>
      <c r="K596" s="2" t="s">
        <v>2007</v>
      </c>
      <c r="L596" s="2">
        <v>122392133</v>
      </c>
      <c r="Q596" s="2">
        <v>11900</v>
      </c>
      <c r="R596" s="357">
        <v>11900</v>
      </c>
      <c r="S596" s="2" t="s">
        <v>950</v>
      </c>
      <c r="T596" s="2">
        <v>1196</v>
      </c>
      <c r="U596" s="2" t="s">
        <v>316</v>
      </c>
      <c r="V596" s="2" t="s">
        <v>317</v>
      </c>
      <c r="W596" s="2">
        <v>1000</v>
      </c>
    </row>
    <row r="597" spans="1:23">
      <c r="A597" s="2" t="s">
        <v>1407</v>
      </c>
      <c r="B597" s="2">
        <v>2013</v>
      </c>
      <c r="C597" s="2">
        <v>1</v>
      </c>
      <c r="D597" s="2">
        <v>136488158</v>
      </c>
      <c r="E597" s="2">
        <v>5556300</v>
      </c>
      <c r="F597" s="2">
        <v>70</v>
      </c>
      <c r="G597" s="2">
        <v>0</v>
      </c>
      <c r="H597" s="2">
        <v>505214</v>
      </c>
      <c r="I597" s="2" t="s">
        <v>71</v>
      </c>
      <c r="J597" s="2">
        <v>539.77</v>
      </c>
      <c r="K597" s="2" t="s">
        <v>2007</v>
      </c>
      <c r="L597" s="2">
        <v>122392133</v>
      </c>
      <c r="Q597" s="2">
        <v>11900</v>
      </c>
      <c r="R597" s="357">
        <v>11900</v>
      </c>
      <c r="S597" s="2" t="s">
        <v>950</v>
      </c>
      <c r="T597" s="2">
        <v>1196</v>
      </c>
      <c r="U597" s="2" t="s">
        <v>316</v>
      </c>
      <c r="V597" s="2" t="s">
        <v>317</v>
      </c>
      <c r="W597" s="2">
        <v>1000</v>
      </c>
    </row>
    <row r="598" spans="1:23">
      <c r="A598" s="2" t="s">
        <v>1407</v>
      </c>
      <c r="B598" s="2">
        <v>2013</v>
      </c>
      <c r="C598" s="2">
        <v>1</v>
      </c>
      <c r="D598" s="2">
        <v>136488140</v>
      </c>
      <c r="E598" s="2">
        <v>5556300</v>
      </c>
      <c r="F598" s="2">
        <v>70</v>
      </c>
      <c r="G598" s="2">
        <v>0</v>
      </c>
      <c r="H598" s="2">
        <v>505214</v>
      </c>
      <c r="I598" s="2" t="s">
        <v>71</v>
      </c>
      <c r="J598" s="358">
        <v>-29546.25</v>
      </c>
      <c r="K598" s="2" t="s">
        <v>1196</v>
      </c>
      <c r="L598" s="2">
        <v>122392115</v>
      </c>
      <c r="Q598" s="2">
        <v>11900</v>
      </c>
      <c r="R598" s="357">
        <v>11900</v>
      </c>
      <c r="S598" s="2" t="s">
        <v>950</v>
      </c>
      <c r="T598" s="2">
        <v>1196</v>
      </c>
      <c r="U598" s="2" t="s">
        <v>316</v>
      </c>
      <c r="V598" s="2" t="s">
        <v>317</v>
      </c>
      <c r="W598" s="2">
        <v>1000</v>
      </c>
    </row>
    <row r="599" spans="1:23">
      <c r="A599" s="2" t="s">
        <v>1407</v>
      </c>
      <c r="B599" s="2">
        <v>2013</v>
      </c>
      <c r="C599" s="2">
        <v>1</v>
      </c>
      <c r="D599" s="2">
        <v>136488149</v>
      </c>
      <c r="E599" s="2">
        <v>5556300</v>
      </c>
      <c r="F599" s="2">
        <v>70</v>
      </c>
      <c r="G599" s="2">
        <v>0</v>
      </c>
      <c r="H599" s="2">
        <v>505214</v>
      </c>
      <c r="I599" s="2" t="s">
        <v>71</v>
      </c>
      <c r="J599" s="2">
        <v>237.43</v>
      </c>
      <c r="K599" s="2" t="s">
        <v>2007</v>
      </c>
      <c r="L599" s="2">
        <v>122392124</v>
      </c>
      <c r="Q599" s="2">
        <v>11900</v>
      </c>
      <c r="R599" s="357">
        <v>11900</v>
      </c>
      <c r="S599" s="2" t="s">
        <v>950</v>
      </c>
      <c r="T599" s="2">
        <v>1196</v>
      </c>
      <c r="U599" s="2" t="s">
        <v>316</v>
      </c>
      <c r="V599" s="2" t="s">
        <v>317</v>
      </c>
      <c r="W599" s="2">
        <v>1000</v>
      </c>
    </row>
    <row r="600" spans="1:23">
      <c r="A600" s="2" t="s">
        <v>1407</v>
      </c>
      <c r="B600" s="2">
        <v>2013</v>
      </c>
      <c r="C600" s="2">
        <v>1</v>
      </c>
      <c r="D600" s="2">
        <v>136488149</v>
      </c>
      <c r="E600" s="2">
        <v>5556300</v>
      </c>
      <c r="F600" s="2">
        <v>70</v>
      </c>
      <c r="G600" s="2">
        <v>0</v>
      </c>
      <c r="H600" s="2">
        <v>505214</v>
      </c>
      <c r="I600" s="2" t="s">
        <v>71</v>
      </c>
      <c r="J600" s="358">
        <v>110300</v>
      </c>
      <c r="K600" s="2" t="s">
        <v>2007</v>
      </c>
      <c r="L600" s="2">
        <v>122392124</v>
      </c>
      <c r="Q600" s="2">
        <v>11900</v>
      </c>
      <c r="R600" s="357">
        <v>11900</v>
      </c>
      <c r="S600" s="2" t="s">
        <v>950</v>
      </c>
      <c r="T600" s="2">
        <v>1196</v>
      </c>
      <c r="U600" s="2" t="s">
        <v>316</v>
      </c>
      <c r="V600" s="2" t="s">
        <v>317</v>
      </c>
      <c r="W600" s="2">
        <v>1000</v>
      </c>
    </row>
    <row r="601" spans="1:23">
      <c r="A601" s="2" t="s">
        <v>1407</v>
      </c>
      <c r="B601" s="2">
        <v>2013</v>
      </c>
      <c r="C601" s="2">
        <v>1</v>
      </c>
      <c r="D601" s="2">
        <v>136488139</v>
      </c>
      <c r="E601" s="2">
        <v>5556300</v>
      </c>
      <c r="F601" s="2">
        <v>70</v>
      </c>
      <c r="G601" s="2">
        <v>0</v>
      </c>
      <c r="H601" s="2">
        <v>505214</v>
      </c>
      <c r="I601" s="2" t="s">
        <v>71</v>
      </c>
      <c r="J601" s="358">
        <v>-29546.25</v>
      </c>
      <c r="K601" s="2" t="s">
        <v>1195</v>
      </c>
      <c r="L601" s="2">
        <v>122392114</v>
      </c>
      <c r="Q601" s="2">
        <v>11900</v>
      </c>
      <c r="R601" s="357">
        <v>11900</v>
      </c>
      <c r="S601" s="2" t="s">
        <v>950</v>
      </c>
      <c r="T601" s="2">
        <v>1196</v>
      </c>
      <c r="U601" s="2" t="s">
        <v>316</v>
      </c>
      <c r="V601" s="2" t="s">
        <v>317</v>
      </c>
      <c r="W601" s="2">
        <v>1000</v>
      </c>
    </row>
    <row r="602" spans="1:23">
      <c r="A602" s="2" t="s">
        <v>1407</v>
      </c>
      <c r="B602" s="2">
        <v>2013</v>
      </c>
      <c r="C602" s="2">
        <v>1</v>
      </c>
      <c r="D602" s="2">
        <v>136488136</v>
      </c>
      <c r="E602" s="2">
        <v>5556300</v>
      </c>
      <c r="F602" s="2">
        <v>70</v>
      </c>
      <c r="G602" s="2">
        <v>0</v>
      </c>
      <c r="H602" s="2">
        <v>505214</v>
      </c>
      <c r="I602" s="2" t="s">
        <v>71</v>
      </c>
      <c r="J602" s="358">
        <v>-29546.25</v>
      </c>
      <c r="K602" s="2" t="s">
        <v>1194</v>
      </c>
      <c r="L602" s="2">
        <v>122391611</v>
      </c>
      <c r="Q602" s="2">
        <v>11900</v>
      </c>
      <c r="R602" s="357">
        <v>11900</v>
      </c>
      <c r="S602" s="2" t="s">
        <v>950</v>
      </c>
      <c r="T602" s="2">
        <v>1196</v>
      </c>
      <c r="U602" s="2" t="s">
        <v>316</v>
      </c>
      <c r="V602" s="2" t="s">
        <v>317</v>
      </c>
      <c r="W602" s="2">
        <v>1000</v>
      </c>
    </row>
    <row r="603" spans="1:23">
      <c r="A603" s="2" t="s">
        <v>1407</v>
      </c>
      <c r="B603" s="2">
        <v>2013</v>
      </c>
      <c r="C603" s="2">
        <v>1</v>
      </c>
      <c r="D603" s="2">
        <v>136488145</v>
      </c>
      <c r="E603" s="2">
        <v>5556300</v>
      </c>
      <c r="F603" s="2">
        <v>70</v>
      </c>
      <c r="G603" s="2">
        <v>0</v>
      </c>
      <c r="H603" s="2">
        <v>505214</v>
      </c>
      <c r="I603" s="2" t="s">
        <v>71</v>
      </c>
      <c r="J603" s="358">
        <v>-29546.25</v>
      </c>
      <c r="K603" s="2" t="s">
        <v>967</v>
      </c>
      <c r="L603" s="2">
        <v>122392120</v>
      </c>
      <c r="Q603" s="2">
        <v>11900</v>
      </c>
      <c r="R603" s="357">
        <v>11900</v>
      </c>
      <c r="S603" s="2" t="s">
        <v>950</v>
      </c>
      <c r="T603" s="2">
        <v>1196</v>
      </c>
      <c r="U603" s="2" t="s">
        <v>316</v>
      </c>
      <c r="V603" s="2" t="s">
        <v>317</v>
      </c>
      <c r="W603" s="2">
        <v>1000</v>
      </c>
    </row>
    <row r="604" spans="1:23">
      <c r="A604" s="2" t="s">
        <v>1407</v>
      </c>
      <c r="B604" s="2">
        <v>2013</v>
      </c>
      <c r="C604" s="2">
        <v>1</v>
      </c>
      <c r="D604" s="2">
        <v>136488164</v>
      </c>
      <c r="E604" s="2">
        <v>5556300</v>
      </c>
      <c r="F604" s="2">
        <v>70</v>
      </c>
      <c r="G604" s="2">
        <v>0</v>
      </c>
      <c r="H604" s="2">
        <v>505214</v>
      </c>
      <c r="I604" s="2" t="s">
        <v>71</v>
      </c>
      <c r="J604" s="2">
        <v>737.65</v>
      </c>
      <c r="K604" s="2" t="s">
        <v>2007</v>
      </c>
      <c r="L604" s="2">
        <v>122392139</v>
      </c>
      <c r="Q604" s="2">
        <v>11900</v>
      </c>
      <c r="R604" s="357">
        <v>11900</v>
      </c>
      <c r="S604" s="2" t="s">
        <v>950</v>
      </c>
      <c r="T604" s="2">
        <v>1196</v>
      </c>
      <c r="U604" s="2" t="s">
        <v>316</v>
      </c>
      <c r="V604" s="2" t="s">
        <v>317</v>
      </c>
      <c r="W604" s="2">
        <v>1000</v>
      </c>
    </row>
    <row r="605" spans="1:23">
      <c r="A605" s="2" t="s">
        <v>1407</v>
      </c>
      <c r="B605" s="2">
        <v>2013</v>
      </c>
      <c r="C605" s="2">
        <v>1</v>
      </c>
      <c r="D605" s="2">
        <v>136488138</v>
      </c>
      <c r="E605" s="2">
        <v>5556300</v>
      </c>
      <c r="F605" s="2">
        <v>70</v>
      </c>
      <c r="G605" s="2">
        <v>0</v>
      </c>
      <c r="H605" s="2">
        <v>505214</v>
      </c>
      <c r="I605" s="2" t="s">
        <v>71</v>
      </c>
      <c r="J605" s="2">
        <v>-376</v>
      </c>
      <c r="K605" s="2" t="s">
        <v>965</v>
      </c>
      <c r="L605" s="2">
        <v>122392113</v>
      </c>
      <c r="Q605" s="2">
        <v>11900</v>
      </c>
      <c r="R605" s="357">
        <v>11900</v>
      </c>
      <c r="S605" s="2" t="s">
        <v>950</v>
      </c>
      <c r="T605" s="2">
        <v>1196</v>
      </c>
      <c r="U605" s="2" t="s">
        <v>316</v>
      </c>
      <c r="V605" s="2" t="s">
        <v>317</v>
      </c>
      <c r="W605" s="2">
        <v>1000</v>
      </c>
    </row>
    <row r="606" spans="1:23">
      <c r="A606" s="2" t="s">
        <v>1407</v>
      </c>
      <c r="B606" s="2">
        <v>2013</v>
      </c>
      <c r="C606" s="2">
        <v>1</v>
      </c>
      <c r="D606" s="2">
        <v>136488138</v>
      </c>
      <c r="E606" s="2">
        <v>5556300</v>
      </c>
      <c r="F606" s="2">
        <v>70</v>
      </c>
      <c r="G606" s="2">
        <v>0</v>
      </c>
      <c r="H606" s="2">
        <v>505214</v>
      </c>
      <c r="I606" s="2" t="s">
        <v>71</v>
      </c>
      <c r="J606" s="358">
        <v>-29546.25</v>
      </c>
      <c r="K606" s="2" t="s">
        <v>965</v>
      </c>
      <c r="L606" s="2">
        <v>122392113</v>
      </c>
      <c r="Q606" s="2">
        <v>11900</v>
      </c>
      <c r="R606" s="357">
        <v>11900</v>
      </c>
      <c r="S606" s="2" t="s">
        <v>950</v>
      </c>
      <c r="T606" s="2">
        <v>1196</v>
      </c>
      <c r="U606" s="2" t="s">
        <v>316</v>
      </c>
      <c r="V606" s="2" t="s">
        <v>317</v>
      </c>
      <c r="W606" s="2">
        <v>1000</v>
      </c>
    </row>
    <row r="607" spans="1:23">
      <c r="A607" s="2" t="s">
        <v>1407</v>
      </c>
      <c r="B607" s="2">
        <v>2013</v>
      </c>
      <c r="C607" s="2">
        <v>1</v>
      </c>
      <c r="D607" s="2">
        <v>136488141</v>
      </c>
      <c r="E607" s="2">
        <v>5556300</v>
      </c>
      <c r="F607" s="2">
        <v>70</v>
      </c>
      <c r="G607" s="2">
        <v>0</v>
      </c>
      <c r="H607" s="2">
        <v>505214</v>
      </c>
      <c r="I607" s="2" t="s">
        <v>71</v>
      </c>
      <c r="J607" s="358">
        <v>-29546.25</v>
      </c>
      <c r="K607" s="2" t="s">
        <v>1197</v>
      </c>
      <c r="L607" s="2">
        <v>122392116</v>
      </c>
      <c r="Q607" s="2">
        <v>11900</v>
      </c>
      <c r="R607" s="357">
        <v>11900</v>
      </c>
      <c r="S607" s="2" t="s">
        <v>950</v>
      </c>
      <c r="T607" s="2">
        <v>1196</v>
      </c>
      <c r="U607" s="2" t="s">
        <v>316</v>
      </c>
      <c r="V607" s="2" t="s">
        <v>317</v>
      </c>
      <c r="W607" s="2">
        <v>1000</v>
      </c>
    </row>
    <row r="608" spans="1:23">
      <c r="A608" s="2" t="s">
        <v>1407</v>
      </c>
      <c r="B608" s="2">
        <v>2013</v>
      </c>
      <c r="C608" s="2">
        <v>1</v>
      </c>
      <c r="D608" s="2">
        <v>136488150</v>
      </c>
      <c r="E608" s="2">
        <v>5556300</v>
      </c>
      <c r="F608" s="2">
        <v>70</v>
      </c>
      <c r="G608" s="2">
        <v>0</v>
      </c>
      <c r="H608" s="2">
        <v>505214</v>
      </c>
      <c r="I608" s="2" t="s">
        <v>71</v>
      </c>
      <c r="J608" s="358">
        <v>131555</v>
      </c>
      <c r="K608" s="2" t="s">
        <v>2007</v>
      </c>
      <c r="L608" s="2">
        <v>122392125</v>
      </c>
      <c r="Q608" s="2">
        <v>11900</v>
      </c>
      <c r="R608" s="357">
        <v>11900</v>
      </c>
      <c r="S608" s="2" t="s">
        <v>950</v>
      </c>
      <c r="T608" s="2">
        <v>1196</v>
      </c>
      <c r="U608" s="2" t="s">
        <v>316</v>
      </c>
      <c r="V608" s="2" t="s">
        <v>317</v>
      </c>
      <c r="W608" s="2">
        <v>1000</v>
      </c>
    </row>
    <row r="609" spans="1:23">
      <c r="A609" s="2" t="s">
        <v>1407</v>
      </c>
      <c r="B609" s="2">
        <v>2013</v>
      </c>
      <c r="C609" s="2">
        <v>1</v>
      </c>
      <c r="D609" s="2">
        <v>136488150</v>
      </c>
      <c r="E609" s="2">
        <v>5556300</v>
      </c>
      <c r="F609" s="2">
        <v>70</v>
      </c>
      <c r="G609" s="2">
        <v>0</v>
      </c>
      <c r="H609" s="2">
        <v>505214</v>
      </c>
      <c r="I609" s="2" t="s">
        <v>71</v>
      </c>
      <c r="J609" s="358">
        <v>27420</v>
      </c>
      <c r="K609" s="2" t="s">
        <v>2007</v>
      </c>
      <c r="L609" s="2">
        <v>122392125</v>
      </c>
      <c r="Q609" s="2">
        <v>11900</v>
      </c>
      <c r="R609" s="357">
        <v>11900</v>
      </c>
      <c r="S609" s="2" t="s">
        <v>950</v>
      </c>
      <c r="T609" s="2">
        <v>1196</v>
      </c>
      <c r="U609" s="2" t="s">
        <v>316</v>
      </c>
      <c r="V609" s="2" t="s">
        <v>317</v>
      </c>
      <c r="W609" s="2">
        <v>1000</v>
      </c>
    </row>
    <row r="610" spans="1:23">
      <c r="A610" s="2" t="s">
        <v>1407</v>
      </c>
      <c r="B610" s="2">
        <v>2013</v>
      </c>
      <c r="C610" s="2">
        <v>1</v>
      </c>
      <c r="D610" s="2">
        <v>136488142</v>
      </c>
      <c r="E610" s="2">
        <v>5556300</v>
      </c>
      <c r="F610" s="2">
        <v>70</v>
      </c>
      <c r="G610" s="2">
        <v>0</v>
      </c>
      <c r="H610" s="2">
        <v>505214</v>
      </c>
      <c r="I610" s="2" t="s">
        <v>71</v>
      </c>
      <c r="J610" s="358">
        <v>-29546.25</v>
      </c>
      <c r="K610" s="2" t="s">
        <v>969</v>
      </c>
      <c r="L610" s="2">
        <v>122392117</v>
      </c>
      <c r="Q610" s="2">
        <v>11900</v>
      </c>
      <c r="R610" s="357">
        <v>11900</v>
      </c>
      <c r="S610" s="2" t="s">
        <v>950</v>
      </c>
      <c r="T610" s="2">
        <v>1196</v>
      </c>
      <c r="U610" s="2" t="s">
        <v>316</v>
      </c>
      <c r="V610" s="2" t="s">
        <v>317</v>
      </c>
      <c r="W610" s="2">
        <v>1000</v>
      </c>
    </row>
    <row r="611" spans="1:23">
      <c r="A611" s="2" t="s">
        <v>1407</v>
      </c>
      <c r="B611" s="2">
        <v>2013</v>
      </c>
      <c r="C611" s="2">
        <v>1</v>
      </c>
      <c r="D611" s="2">
        <v>136488147</v>
      </c>
      <c r="E611" s="2">
        <v>5556300</v>
      </c>
      <c r="F611" s="2">
        <v>70</v>
      </c>
      <c r="G611" s="2">
        <v>0</v>
      </c>
      <c r="H611" s="2">
        <v>505214</v>
      </c>
      <c r="I611" s="2" t="s">
        <v>71</v>
      </c>
      <c r="J611" s="358">
        <v>296144</v>
      </c>
      <c r="K611" s="2" t="s">
        <v>2007</v>
      </c>
      <c r="L611" s="2">
        <v>122392122</v>
      </c>
      <c r="Q611" s="2">
        <v>11900</v>
      </c>
      <c r="R611" s="357">
        <v>11900</v>
      </c>
      <c r="S611" s="2" t="s">
        <v>950</v>
      </c>
      <c r="T611" s="2">
        <v>1196</v>
      </c>
      <c r="U611" s="2" t="s">
        <v>316</v>
      </c>
      <c r="V611" s="2" t="s">
        <v>317</v>
      </c>
      <c r="W611" s="2">
        <v>1000</v>
      </c>
    </row>
    <row r="612" spans="1:23">
      <c r="A612" s="2" t="s">
        <v>1407</v>
      </c>
      <c r="B612" s="2">
        <v>2013</v>
      </c>
      <c r="C612" s="2">
        <v>1</v>
      </c>
      <c r="D612" s="2">
        <v>136488147</v>
      </c>
      <c r="E612" s="2">
        <v>5556300</v>
      </c>
      <c r="F612" s="2">
        <v>70</v>
      </c>
      <c r="G612" s="2">
        <v>0</v>
      </c>
      <c r="H612" s="2">
        <v>505214</v>
      </c>
      <c r="I612" s="2" t="s">
        <v>71</v>
      </c>
      <c r="J612" s="358">
        <v>267480</v>
      </c>
      <c r="K612" s="2" t="s">
        <v>2007</v>
      </c>
      <c r="L612" s="2">
        <v>122392122</v>
      </c>
      <c r="Q612" s="2">
        <v>11900</v>
      </c>
      <c r="R612" s="357">
        <v>11900</v>
      </c>
      <c r="S612" s="2" t="s">
        <v>950</v>
      </c>
      <c r="T612" s="2">
        <v>1196</v>
      </c>
      <c r="U612" s="2" t="s">
        <v>316</v>
      </c>
      <c r="V612" s="2" t="s">
        <v>317</v>
      </c>
      <c r="W612" s="2">
        <v>1000</v>
      </c>
    </row>
    <row r="613" spans="1:23">
      <c r="A613" s="2" t="s">
        <v>1407</v>
      </c>
      <c r="B613" s="2">
        <v>2013</v>
      </c>
      <c r="C613" s="2">
        <v>1</v>
      </c>
      <c r="D613" s="2">
        <v>136488147</v>
      </c>
      <c r="E613" s="2">
        <v>5556300</v>
      </c>
      <c r="F613" s="2">
        <v>70</v>
      </c>
      <c r="G613" s="2">
        <v>0</v>
      </c>
      <c r="H613" s="2">
        <v>505214</v>
      </c>
      <c r="I613" s="2" t="s">
        <v>71</v>
      </c>
      <c r="J613" s="2">
        <v>66.14</v>
      </c>
      <c r="K613" s="2" t="s">
        <v>2007</v>
      </c>
      <c r="L613" s="2">
        <v>122392122</v>
      </c>
      <c r="Q613" s="2">
        <v>11900</v>
      </c>
      <c r="R613" s="357">
        <v>11900</v>
      </c>
      <c r="S613" s="2" t="s">
        <v>950</v>
      </c>
      <c r="T613" s="2">
        <v>1196</v>
      </c>
      <c r="U613" s="2" t="s">
        <v>316</v>
      </c>
      <c r="V613" s="2" t="s">
        <v>317</v>
      </c>
      <c r="W613" s="2">
        <v>1000</v>
      </c>
    </row>
    <row r="614" spans="1:23">
      <c r="A614" s="2" t="s">
        <v>1407</v>
      </c>
      <c r="B614" s="2">
        <v>2013</v>
      </c>
      <c r="C614" s="2">
        <v>1</v>
      </c>
      <c r="D614" s="2">
        <v>136488147</v>
      </c>
      <c r="E614" s="2">
        <v>5556300</v>
      </c>
      <c r="F614" s="2">
        <v>70</v>
      </c>
      <c r="G614" s="2">
        <v>0</v>
      </c>
      <c r="H614" s="2">
        <v>505214</v>
      </c>
      <c r="I614" s="2" t="s">
        <v>71</v>
      </c>
      <c r="J614" s="358">
        <v>84899.16</v>
      </c>
      <c r="K614" s="2" t="s">
        <v>2007</v>
      </c>
      <c r="L614" s="2">
        <v>122392122</v>
      </c>
      <c r="Q614" s="2">
        <v>11900</v>
      </c>
      <c r="R614" s="357">
        <v>11900</v>
      </c>
      <c r="S614" s="2" t="s">
        <v>950</v>
      </c>
      <c r="T614" s="2">
        <v>1196</v>
      </c>
      <c r="U614" s="2" t="s">
        <v>316</v>
      </c>
      <c r="V614" s="2" t="s">
        <v>317</v>
      </c>
      <c r="W614" s="2">
        <v>1000</v>
      </c>
    </row>
    <row r="615" spans="1:23">
      <c r="A615" s="2" t="s">
        <v>1407</v>
      </c>
      <c r="B615" s="2">
        <v>2013</v>
      </c>
      <c r="C615" s="2">
        <v>1</v>
      </c>
      <c r="D615" s="2">
        <v>136488143</v>
      </c>
      <c r="E615" s="2">
        <v>5556300</v>
      </c>
      <c r="F615" s="2">
        <v>70</v>
      </c>
      <c r="G615" s="2">
        <v>0</v>
      </c>
      <c r="H615" s="2">
        <v>505214</v>
      </c>
      <c r="I615" s="2" t="s">
        <v>71</v>
      </c>
      <c r="J615" s="358">
        <v>-29546.25</v>
      </c>
      <c r="K615" s="2" t="s">
        <v>968</v>
      </c>
      <c r="L615" s="2">
        <v>122392118</v>
      </c>
      <c r="Q615" s="2">
        <v>11900</v>
      </c>
      <c r="R615" s="357">
        <v>11900</v>
      </c>
      <c r="S615" s="2" t="s">
        <v>950</v>
      </c>
      <c r="T615" s="2">
        <v>1196</v>
      </c>
      <c r="U615" s="2" t="s">
        <v>316</v>
      </c>
      <c r="V615" s="2" t="s">
        <v>317</v>
      </c>
      <c r="W615" s="2">
        <v>1000</v>
      </c>
    </row>
    <row r="616" spans="1:23">
      <c r="A616" s="2" t="s">
        <v>1407</v>
      </c>
      <c r="B616" s="2">
        <v>2013</v>
      </c>
      <c r="C616" s="2">
        <v>1</v>
      </c>
      <c r="D616" s="2">
        <v>136488152</v>
      </c>
      <c r="E616" s="2">
        <v>5556300</v>
      </c>
      <c r="F616" s="2">
        <v>70</v>
      </c>
      <c r="G616" s="2">
        <v>0</v>
      </c>
      <c r="H616" s="2">
        <v>505214</v>
      </c>
      <c r="I616" s="2" t="s">
        <v>71</v>
      </c>
      <c r="J616" s="358">
        <v>150970</v>
      </c>
      <c r="K616" s="2" t="s">
        <v>2007</v>
      </c>
      <c r="L616" s="2">
        <v>122392127</v>
      </c>
      <c r="Q616" s="2">
        <v>11900</v>
      </c>
      <c r="R616" s="357">
        <v>11900</v>
      </c>
      <c r="S616" s="2" t="s">
        <v>950</v>
      </c>
      <c r="T616" s="2">
        <v>1196</v>
      </c>
      <c r="U616" s="2" t="s">
        <v>316</v>
      </c>
      <c r="V616" s="2" t="s">
        <v>317</v>
      </c>
      <c r="W616" s="2">
        <v>1000</v>
      </c>
    </row>
    <row r="617" spans="1:23">
      <c r="A617" s="2" t="s">
        <v>1407</v>
      </c>
      <c r="B617" s="2">
        <v>2013</v>
      </c>
      <c r="C617" s="2">
        <v>1</v>
      </c>
      <c r="D617" s="2">
        <v>136488152</v>
      </c>
      <c r="E617" s="2">
        <v>5556300</v>
      </c>
      <c r="F617" s="2">
        <v>70</v>
      </c>
      <c r="G617" s="2">
        <v>0</v>
      </c>
      <c r="H617" s="2">
        <v>505214</v>
      </c>
      <c r="I617" s="2" t="s">
        <v>71</v>
      </c>
      <c r="J617" s="358">
        <v>35000</v>
      </c>
      <c r="K617" s="2" t="s">
        <v>2007</v>
      </c>
      <c r="L617" s="2">
        <v>122392127</v>
      </c>
      <c r="Q617" s="2">
        <v>11900</v>
      </c>
      <c r="R617" s="357">
        <v>11900</v>
      </c>
      <c r="S617" s="2" t="s">
        <v>950</v>
      </c>
      <c r="T617" s="2">
        <v>1196</v>
      </c>
      <c r="U617" s="2" t="s">
        <v>316</v>
      </c>
      <c r="V617" s="2" t="s">
        <v>317</v>
      </c>
      <c r="W617" s="2">
        <v>1000</v>
      </c>
    </row>
    <row r="618" spans="1:23">
      <c r="A618" s="2" t="s">
        <v>1407</v>
      </c>
      <c r="B618" s="2">
        <v>2013</v>
      </c>
      <c r="C618" s="2">
        <v>1</v>
      </c>
      <c r="D618" s="2">
        <v>136488152</v>
      </c>
      <c r="E618" s="2">
        <v>5556300</v>
      </c>
      <c r="F618" s="2">
        <v>70</v>
      </c>
      <c r="G618" s="2">
        <v>0</v>
      </c>
      <c r="H618" s="2">
        <v>505214</v>
      </c>
      <c r="I618" s="2" t="s">
        <v>71</v>
      </c>
      <c r="J618" s="2">
        <v>27.16</v>
      </c>
      <c r="K618" s="2" t="s">
        <v>2007</v>
      </c>
      <c r="L618" s="2">
        <v>122392127</v>
      </c>
      <c r="Q618" s="2">
        <v>11900</v>
      </c>
      <c r="R618" s="357">
        <v>11900</v>
      </c>
      <c r="S618" s="2" t="s">
        <v>950</v>
      </c>
      <c r="T618" s="2">
        <v>1196</v>
      </c>
      <c r="U618" s="2" t="s">
        <v>316</v>
      </c>
      <c r="V618" s="2" t="s">
        <v>317</v>
      </c>
      <c r="W618" s="2">
        <v>1000</v>
      </c>
    </row>
    <row r="619" spans="1:23">
      <c r="A619" s="2" t="s">
        <v>1407</v>
      </c>
      <c r="B619" s="2">
        <v>2013</v>
      </c>
      <c r="C619" s="2">
        <v>1</v>
      </c>
      <c r="D619" s="2">
        <v>136488152</v>
      </c>
      <c r="E619" s="2">
        <v>5556300</v>
      </c>
      <c r="F619" s="2">
        <v>70</v>
      </c>
      <c r="G619" s="2">
        <v>0</v>
      </c>
      <c r="H619" s="2">
        <v>505214</v>
      </c>
      <c r="I619" s="2" t="s">
        <v>71</v>
      </c>
      <c r="J619" s="2">
        <v>740.86</v>
      </c>
      <c r="K619" s="2" t="s">
        <v>2007</v>
      </c>
      <c r="L619" s="2">
        <v>122392127</v>
      </c>
      <c r="Q619" s="2">
        <v>11900</v>
      </c>
      <c r="R619" s="357">
        <v>11900</v>
      </c>
      <c r="S619" s="2" t="s">
        <v>950</v>
      </c>
      <c r="T619" s="2">
        <v>1196</v>
      </c>
      <c r="U619" s="2" t="s">
        <v>316</v>
      </c>
      <c r="V619" s="2" t="s">
        <v>317</v>
      </c>
      <c r="W619" s="2">
        <v>1000</v>
      </c>
    </row>
    <row r="620" spans="1:23">
      <c r="A620" s="2" t="s">
        <v>1407</v>
      </c>
      <c r="B620" s="2">
        <v>2013</v>
      </c>
      <c r="C620" s="2">
        <v>1</v>
      </c>
      <c r="D620" s="2">
        <v>136488144</v>
      </c>
      <c r="E620" s="2">
        <v>5556300</v>
      </c>
      <c r="F620" s="2">
        <v>70</v>
      </c>
      <c r="G620" s="2">
        <v>0</v>
      </c>
      <c r="H620" s="2">
        <v>505214</v>
      </c>
      <c r="I620" s="2" t="s">
        <v>71</v>
      </c>
      <c r="J620" s="358">
        <v>-29546.25</v>
      </c>
      <c r="K620" s="2" t="s">
        <v>971</v>
      </c>
      <c r="L620" s="2">
        <v>122392119</v>
      </c>
      <c r="Q620" s="2">
        <v>11900</v>
      </c>
      <c r="R620" s="357">
        <v>11900</v>
      </c>
      <c r="S620" s="2" t="s">
        <v>950</v>
      </c>
      <c r="T620" s="2">
        <v>1196</v>
      </c>
      <c r="U620" s="2" t="s">
        <v>316</v>
      </c>
      <c r="V620" s="2" t="s">
        <v>317</v>
      </c>
      <c r="W620" s="2">
        <v>1000</v>
      </c>
    </row>
    <row r="621" spans="1:23">
      <c r="A621" s="2" t="s">
        <v>1407</v>
      </c>
      <c r="B621" s="2">
        <v>2013</v>
      </c>
      <c r="C621" s="2">
        <v>1</v>
      </c>
      <c r="D621" s="2">
        <v>136488173</v>
      </c>
      <c r="E621" s="2">
        <v>5556300</v>
      </c>
      <c r="F621" s="2">
        <v>70</v>
      </c>
      <c r="G621" s="2">
        <v>0</v>
      </c>
      <c r="H621" s="2">
        <v>505214</v>
      </c>
      <c r="I621" s="2" t="s">
        <v>71</v>
      </c>
      <c r="J621" s="358">
        <v>1750</v>
      </c>
      <c r="K621" s="2" t="s">
        <v>2007</v>
      </c>
      <c r="L621" s="2">
        <v>122392148</v>
      </c>
      <c r="Q621" s="2">
        <v>11900</v>
      </c>
      <c r="R621" s="357">
        <v>11900</v>
      </c>
      <c r="S621" s="2" t="s">
        <v>950</v>
      </c>
      <c r="T621" s="2">
        <v>1196</v>
      </c>
      <c r="U621" s="2" t="s">
        <v>316</v>
      </c>
      <c r="V621" s="2" t="s">
        <v>317</v>
      </c>
      <c r="W621" s="2">
        <v>1000</v>
      </c>
    </row>
    <row r="622" spans="1:23">
      <c r="A622" s="2" t="s">
        <v>1407</v>
      </c>
      <c r="B622" s="2">
        <v>2013</v>
      </c>
      <c r="C622" s="2">
        <v>1</v>
      </c>
      <c r="D622" s="2">
        <v>136488173</v>
      </c>
      <c r="E622" s="2">
        <v>5556300</v>
      </c>
      <c r="F622" s="2">
        <v>70</v>
      </c>
      <c r="G622" s="2">
        <v>0</v>
      </c>
      <c r="H622" s="2">
        <v>505214</v>
      </c>
      <c r="I622" s="2" t="s">
        <v>71</v>
      </c>
      <c r="J622" s="358">
        <v>11600</v>
      </c>
      <c r="K622" s="2" t="s">
        <v>2007</v>
      </c>
      <c r="L622" s="2">
        <v>122392148</v>
      </c>
      <c r="Q622" s="2">
        <v>11900</v>
      </c>
      <c r="R622" s="357">
        <v>11900</v>
      </c>
      <c r="S622" s="2" t="s">
        <v>950</v>
      </c>
      <c r="T622" s="2">
        <v>1196</v>
      </c>
      <c r="U622" s="2" t="s">
        <v>316</v>
      </c>
      <c r="V622" s="2" t="s">
        <v>317</v>
      </c>
      <c r="W622" s="2">
        <v>1000</v>
      </c>
    </row>
    <row r="623" spans="1:23">
      <c r="A623" s="2" t="s">
        <v>1407</v>
      </c>
      <c r="B623" s="2">
        <v>2013</v>
      </c>
      <c r="C623" s="2">
        <v>1</v>
      </c>
      <c r="D623" s="2">
        <v>136488173</v>
      </c>
      <c r="E623" s="2">
        <v>5556300</v>
      </c>
      <c r="F623" s="2">
        <v>70</v>
      </c>
      <c r="G623" s="2">
        <v>0</v>
      </c>
      <c r="H623" s="2">
        <v>505214</v>
      </c>
      <c r="I623" s="2" t="s">
        <v>71</v>
      </c>
      <c r="J623" s="358">
        <v>11100</v>
      </c>
      <c r="K623" s="2" t="s">
        <v>2007</v>
      </c>
      <c r="L623" s="2">
        <v>122392148</v>
      </c>
      <c r="Q623" s="2">
        <v>11900</v>
      </c>
      <c r="R623" s="357">
        <v>11900</v>
      </c>
      <c r="S623" s="2" t="s">
        <v>950</v>
      </c>
      <c r="T623" s="2">
        <v>1196</v>
      </c>
      <c r="U623" s="2" t="s">
        <v>316</v>
      </c>
      <c r="V623" s="2" t="s">
        <v>317</v>
      </c>
      <c r="W623" s="2">
        <v>1000</v>
      </c>
    </row>
    <row r="624" spans="1:23">
      <c r="A624" s="2" t="s">
        <v>1407</v>
      </c>
      <c r="B624" s="2">
        <v>2013</v>
      </c>
      <c r="C624" s="2">
        <v>1</v>
      </c>
      <c r="D624" s="2">
        <v>136488150</v>
      </c>
      <c r="E624" s="2">
        <v>5556300</v>
      </c>
      <c r="F624" s="2">
        <v>70</v>
      </c>
      <c r="G624" s="2">
        <v>0</v>
      </c>
      <c r="H624" s="2">
        <v>505214</v>
      </c>
      <c r="I624" s="2" t="s">
        <v>71</v>
      </c>
      <c r="J624" s="358">
        <v>-532819.39</v>
      </c>
      <c r="K624" s="2" t="s">
        <v>2007</v>
      </c>
      <c r="L624" s="2">
        <v>122392125</v>
      </c>
      <c r="Q624" s="2">
        <v>11900</v>
      </c>
      <c r="R624" s="357">
        <v>11900</v>
      </c>
      <c r="S624" s="2" t="s">
        <v>950</v>
      </c>
      <c r="T624" s="2">
        <v>1196</v>
      </c>
      <c r="U624" s="2" t="s">
        <v>316</v>
      </c>
      <c r="V624" s="2" t="s">
        <v>317</v>
      </c>
      <c r="W624" s="2">
        <v>1000</v>
      </c>
    </row>
    <row r="625" spans="1:23">
      <c r="A625" s="2" t="s">
        <v>1407</v>
      </c>
      <c r="B625" s="2">
        <v>2013</v>
      </c>
      <c r="C625" s="2">
        <v>1</v>
      </c>
      <c r="D625" s="2">
        <v>136488150</v>
      </c>
      <c r="E625" s="2">
        <v>5556300</v>
      </c>
      <c r="F625" s="2">
        <v>70</v>
      </c>
      <c r="G625" s="2">
        <v>0</v>
      </c>
      <c r="H625" s="2">
        <v>505214</v>
      </c>
      <c r="I625" s="2" t="s">
        <v>71</v>
      </c>
      <c r="J625" s="2">
        <v>237.43</v>
      </c>
      <c r="K625" s="2" t="s">
        <v>2007</v>
      </c>
      <c r="L625" s="2">
        <v>122392125</v>
      </c>
      <c r="Q625" s="2">
        <v>11900</v>
      </c>
      <c r="R625" s="357">
        <v>11900</v>
      </c>
      <c r="S625" s="2" t="s">
        <v>950</v>
      </c>
      <c r="T625" s="2">
        <v>1196</v>
      </c>
      <c r="U625" s="2" t="s">
        <v>316</v>
      </c>
      <c r="V625" s="2" t="s">
        <v>317</v>
      </c>
      <c r="W625" s="2">
        <v>1000</v>
      </c>
    </row>
    <row r="626" spans="1:23">
      <c r="A626" s="2" t="s">
        <v>1407</v>
      </c>
      <c r="B626" s="2">
        <v>2013</v>
      </c>
      <c r="C626" s="2">
        <v>1</v>
      </c>
      <c r="D626" s="2">
        <v>136488150</v>
      </c>
      <c r="E626" s="2">
        <v>5556300</v>
      </c>
      <c r="F626" s="2">
        <v>70</v>
      </c>
      <c r="G626" s="2">
        <v>0</v>
      </c>
      <c r="H626" s="2">
        <v>505214</v>
      </c>
      <c r="I626" s="2" t="s">
        <v>71</v>
      </c>
      <c r="J626" s="358">
        <v>436691</v>
      </c>
      <c r="K626" s="2" t="s">
        <v>2007</v>
      </c>
      <c r="L626" s="2">
        <v>122392125</v>
      </c>
      <c r="Q626" s="2">
        <v>11900</v>
      </c>
      <c r="R626" s="357">
        <v>11900</v>
      </c>
      <c r="S626" s="2" t="s">
        <v>950</v>
      </c>
      <c r="T626" s="2">
        <v>1196</v>
      </c>
      <c r="U626" s="2" t="s">
        <v>316</v>
      </c>
      <c r="V626" s="2" t="s">
        <v>317</v>
      </c>
      <c r="W626" s="2">
        <v>1000</v>
      </c>
    </row>
    <row r="627" spans="1:23">
      <c r="A627" s="2" t="s">
        <v>1407</v>
      </c>
      <c r="B627" s="2">
        <v>2013</v>
      </c>
      <c r="C627" s="2">
        <v>1</v>
      </c>
      <c r="D627" s="2">
        <v>136488176</v>
      </c>
      <c r="E627" s="2">
        <v>5556300</v>
      </c>
      <c r="F627" s="2">
        <v>70</v>
      </c>
      <c r="G627" s="2">
        <v>0</v>
      </c>
      <c r="H627" s="2">
        <v>505214</v>
      </c>
      <c r="I627" s="2" t="s">
        <v>71</v>
      </c>
      <c r="J627" s="358">
        <v>1209</v>
      </c>
      <c r="K627" s="2" t="s">
        <v>2011</v>
      </c>
      <c r="L627" s="2">
        <v>122392151</v>
      </c>
      <c r="Q627" s="2">
        <v>11900</v>
      </c>
      <c r="R627" s="357">
        <v>11900</v>
      </c>
      <c r="S627" s="2" t="s">
        <v>950</v>
      </c>
      <c r="T627" s="2">
        <v>1196</v>
      </c>
      <c r="U627" s="2" t="s">
        <v>316</v>
      </c>
      <c r="V627" s="2" t="s">
        <v>317</v>
      </c>
      <c r="W627" s="2">
        <v>1000</v>
      </c>
    </row>
    <row r="628" spans="1:23">
      <c r="A628" s="2" t="s">
        <v>1407</v>
      </c>
      <c r="B628" s="2">
        <v>2013</v>
      </c>
      <c r="C628" s="2">
        <v>1</v>
      </c>
      <c r="D628" s="2">
        <v>136488162</v>
      </c>
      <c r="E628" s="2">
        <v>5556300</v>
      </c>
      <c r="F628" s="2">
        <v>70</v>
      </c>
      <c r="G628" s="2">
        <v>0</v>
      </c>
      <c r="H628" s="2">
        <v>505214</v>
      </c>
      <c r="I628" s="2" t="s">
        <v>71</v>
      </c>
      <c r="J628" s="358">
        <v>1389130</v>
      </c>
      <c r="K628" s="2" t="s">
        <v>2007</v>
      </c>
      <c r="L628" s="2">
        <v>122392137</v>
      </c>
      <c r="Q628" s="2">
        <v>11900</v>
      </c>
      <c r="R628" s="357">
        <v>11900</v>
      </c>
      <c r="S628" s="2" t="s">
        <v>950</v>
      </c>
      <c r="T628" s="2">
        <v>1196</v>
      </c>
      <c r="U628" s="2" t="s">
        <v>316</v>
      </c>
      <c r="V628" s="2" t="s">
        <v>317</v>
      </c>
      <c r="W628" s="2">
        <v>1000</v>
      </c>
    </row>
    <row r="629" spans="1:23">
      <c r="A629" s="2" t="s">
        <v>1407</v>
      </c>
      <c r="B629" s="2">
        <v>2013</v>
      </c>
      <c r="C629" s="2">
        <v>1</v>
      </c>
      <c r="D629" s="2">
        <v>136488162</v>
      </c>
      <c r="E629" s="2">
        <v>5556300</v>
      </c>
      <c r="F629" s="2">
        <v>70</v>
      </c>
      <c r="G629" s="2">
        <v>0</v>
      </c>
      <c r="H629" s="2">
        <v>505214</v>
      </c>
      <c r="I629" s="2" t="s">
        <v>71</v>
      </c>
      <c r="J629" s="2">
        <v>873.89</v>
      </c>
      <c r="K629" s="2" t="s">
        <v>2007</v>
      </c>
      <c r="L629" s="2">
        <v>122392137</v>
      </c>
      <c r="Q629" s="2">
        <v>11900</v>
      </c>
      <c r="R629" s="357">
        <v>11900</v>
      </c>
      <c r="S629" s="2" t="s">
        <v>950</v>
      </c>
      <c r="T629" s="2">
        <v>1196</v>
      </c>
      <c r="U629" s="2" t="s">
        <v>316</v>
      </c>
      <c r="V629" s="2" t="s">
        <v>317</v>
      </c>
      <c r="W629" s="2">
        <v>1000</v>
      </c>
    </row>
    <row r="630" spans="1:23">
      <c r="A630" s="2" t="s">
        <v>1407</v>
      </c>
      <c r="B630" s="2">
        <v>2013</v>
      </c>
      <c r="C630" s="2">
        <v>1</v>
      </c>
      <c r="D630" s="2">
        <v>136488162</v>
      </c>
      <c r="E630" s="2">
        <v>5556300</v>
      </c>
      <c r="F630" s="2">
        <v>70</v>
      </c>
      <c r="G630" s="2">
        <v>0</v>
      </c>
      <c r="H630" s="2">
        <v>505214</v>
      </c>
      <c r="I630" s="2" t="s">
        <v>71</v>
      </c>
      <c r="J630" s="2">
        <v>27.16</v>
      </c>
      <c r="K630" s="2" t="s">
        <v>2007</v>
      </c>
      <c r="L630" s="2">
        <v>122392137</v>
      </c>
      <c r="Q630" s="2">
        <v>11900</v>
      </c>
      <c r="R630" s="357">
        <v>11900</v>
      </c>
      <c r="S630" s="2" t="s">
        <v>950</v>
      </c>
      <c r="T630" s="2">
        <v>1196</v>
      </c>
      <c r="U630" s="2" t="s">
        <v>316</v>
      </c>
      <c r="V630" s="2" t="s">
        <v>317</v>
      </c>
      <c r="W630" s="2">
        <v>1000</v>
      </c>
    </row>
    <row r="631" spans="1:23">
      <c r="A631" s="2" t="s">
        <v>1407</v>
      </c>
      <c r="B631" s="2">
        <v>2013</v>
      </c>
      <c r="C631" s="2">
        <v>1</v>
      </c>
      <c r="D631" s="2">
        <v>136488180</v>
      </c>
      <c r="E631" s="2">
        <v>5556300</v>
      </c>
      <c r="F631" s="2">
        <v>70</v>
      </c>
      <c r="G631" s="2">
        <v>0</v>
      </c>
      <c r="H631" s="2">
        <v>505214</v>
      </c>
      <c r="I631" s="2" t="s">
        <v>71</v>
      </c>
      <c r="J631" s="2">
        <v>471.65</v>
      </c>
      <c r="K631" s="2" t="s">
        <v>2007</v>
      </c>
      <c r="L631" s="2">
        <v>122392155</v>
      </c>
      <c r="Q631" s="2">
        <v>11900</v>
      </c>
      <c r="R631" s="357">
        <v>11900</v>
      </c>
      <c r="S631" s="2" t="s">
        <v>950</v>
      </c>
      <c r="T631" s="2">
        <v>1196</v>
      </c>
      <c r="U631" s="2" t="s">
        <v>316</v>
      </c>
      <c r="V631" s="2" t="s">
        <v>317</v>
      </c>
      <c r="W631" s="2">
        <v>1000</v>
      </c>
    </row>
    <row r="632" spans="1:23">
      <c r="A632" s="2" t="s">
        <v>1407</v>
      </c>
      <c r="B632" s="2">
        <v>2013</v>
      </c>
      <c r="C632" s="2">
        <v>1</v>
      </c>
      <c r="D632" s="2">
        <v>136488167</v>
      </c>
      <c r="E632" s="2">
        <v>5556300</v>
      </c>
      <c r="F632" s="2">
        <v>70</v>
      </c>
      <c r="G632" s="2">
        <v>0</v>
      </c>
      <c r="H632" s="2">
        <v>505214</v>
      </c>
      <c r="I632" s="2" t="s">
        <v>71</v>
      </c>
      <c r="J632" s="358">
        <v>203990</v>
      </c>
      <c r="K632" s="2" t="s">
        <v>2007</v>
      </c>
      <c r="L632" s="2">
        <v>122392142</v>
      </c>
      <c r="Q632" s="2">
        <v>11900</v>
      </c>
      <c r="R632" s="357">
        <v>11900</v>
      </c>
      <c r="S632" s="2" t="s">
        <v>950</v>
      </c>
      <c r="T632" s="2">
        <v>1196</v>
      </c>
      <c r="U632" s="2" t="s">
        <v>316</v>
      </c>
      <c r="V632" s="2" t="s">
        <v>317</v>
      </c>
      <c r="W632" s="2">
        <v>1000</v>
      </c>
    </row>
    <row r="633" spans="1:23">
      <c r="A633" s="2" t="s">
        <v>1407</v>
      </c>
      <c r="B633" s="2">
        <v>2013</v>
      </c>
      <c r="C633" s="2">
        <v>1</v>
      </c>
      <c r="D633" s="2">
        <v>136488167</v>
      </c>
      <c r="E633" s="2">
        <v>5556300</v>
      </c>
      <c r="F633" s="2">
        <v>70</v>
      </c>
      <c r="G633" s="2">
        <v>0</v>
      </c>
      <c r="H633" s="2">
        <v>505214</v>
      </c>
      <c r="I633" s="2" t="s">
        <v>71</v>
      </c>
      <c r="J633" s="2">
        <v>204.36</v>
      </c>
      <c r="K633" s="2" t="s">
        <v>2007</v>
      </c>
      <c r="L633" s="2">
        <v>122392142</v>
      </c>
      <c r="Q633" s="2">
        <v>11900</v>
      </c>
      <c r="R633" s="357">
        <v>11900</v>
      </c>
      <c r="S633" s="2" t="s">
        <v>950</v>
      </c>
      <c r="T633" s="2">
        <v>1196</v>
      </c>
      <c r="U633" s="2" t="s">
        <v>316</v>
      </c>
      <c r="V633" s="2" t="s">
        <v>317</v>
      </c>
      <c r="W633" s="2">
        <v>1000</v>
      </c>
    </row>
    <row r="634" spans="1:23">
      <c r="A634" s="2" t="s">
        <v>1407</v>
      </c>
      <c r="B634" s="2">
        <v>2013</v>
      </c>
      <c r="C634" s="2">
        <v>1</v>
      </c>
      <c r="D634" s="2">
        <v>136488204</v>
      </c>
      <c r="E634" s="2">
        <v>5556300</v>
      </c>
      <c r="F634" s="2">
        <v>70</v>
      </c>
      <c r="G634" s="2">
        <v>0</v>
      </c>
      <c r="H634" s="2">
        <v>505214</v>
      </c>
      <c r="I634" s="2" t="s">
        <v>71</v>
      </c>
      <c r="J634" s="358">
        <v>606270.16</v>
      </c>
      <c r="K634" s="2" t="s">
        <v>2007</v>
      </c>
      <c r="L634" s="2">
        <v>122392179</v>
      </c>
      <c r="Q634" s="2">
        <v>11900</v>
      </c>
      <c r="R634" s="357">
        <v>11900</v>
      </c>
      <c r="S634" s="2" t="s">
        <v>950</v>
      </c>
      <c r="T634" s="2">
        <v>1196</v>
      </c>
      <c r="U634" s="2" t="s">
        <v>316</v>
      </c>
      <c r="V634" s="2" t="s">
        <v>317</v>
      </c>
      <c r="W634" s="2">
        <v>1000</v>
      </c>
    </row>
    <row r="635" spans="1:23">
      <c r="A635" s="2" t="s">
        <v>1407</v>
      </c>
      <c r="B635" s="2">
        <v>2013</v>
      </c>
      <c r="C635" s="2">
        <v>1</v>
      </c>
      <c r="D635" s="2">
        <v>136488182</v>
      </c>
      <c r="E635" s="2">
        <v>5556300</v>
      </c>
      <c r="F635" s="2">
        <v>70</v>
      </c>
      <c r="G635" s="2">
        <v>0</v>
      </c>
      <c r="H635" s="2">
        <v>505214</v>
      </c>
      <c r="I635" s="2" t="s">
        <v>71</v>
      </c>
      <c r="J635" s="2">
        <v>200</v>
      </c>
      <c r="K635" s="2" t="s">
        <v>2007</v>
      </c>
      <c r="L635" s="2">
        <v>122392157</v>
      </c>
      <c r="Q635" s="2">
        <v>11900</v>
      </c>
      <c r="R635" s="357">
        <v>11900</v>
      </c>
      <c r="S635" s="2" t="s">
        <v>950</v>
      </c>
      <c r="T635" s="2">
        <v>1196</v>
      </c>
      <c r="U635" s="2" t="s">
        <v>316</v>
      </c>
      <c r="V635" s="2" t="s">
        <v>317</v>
      </c>
      <c r="W635" s="2">
        <v>1000</v>
      </c>
    </row>
    <row r="636" spans="1:23">
      <c r="A636" s="2" t="s">
        <v>1407</v>
      </c>
      <c r="B636" s="2">
        <v>2013</v>
      </c>
      <c r="C636" s="2">
        <v>1</v>
      </c>
      <c r="D636" s="2">
        <v>136488182</v>
      </c>
      <c r="E636" s="2">
        <v>5556300</v>
      </c>
      <c r="F636" s="2">
        <v>70</v>
      </c>
      <c r="G636" s="2">
        <v>0</v>
      </c>
      <c r="H636" s="2">
        <v>505214</v>
      </c>
      <c r="I636" s="2" t="s">
        <v>71</v>
      </c>
      <c r="J636" s="358">
        <v>4215</v>
      </c>
      <c r="K636" s="2" t="s">
        <v>2007</v>
      </c>
      <c r="L636" s="2">
        <v>122392157</v>
      </c>
      <c r="Q636" s="2">
        <v>11900</v>
      </c>
      <c r="R636" s="357">
        <v>11900</v>
      </c>
      <c r="S636" s="2" t="s">
        <v>950</v>
      </c>
      <c r="T636" s="2">
        <v>1196</v>
      </c>
      <c r="U636" s="2" t="s">
        <v>316</v>
      </c>
      <c r="V636" s="2" t="s">
        <v>317</v>
      </c>
      <c r="W636" s="2">
        <v>1000</v>
      </c>
    </row>
    <row r="637" spans="1:23">
      <c r="A637" s="2" t="s">
        <v>1407</v>
      </c>
      <c r="B637" s="2">
        <v>2013</v>
      </c>
      <c r="C637" s="2">
        <v>1</v>
      </c>
      <c r="D637" s="2">
        <v>136488182</v>
      </c>
      <c r="E637" s="2">
        <v>5556300</v>
      </c>
      <c r="F637" s="2">
        <v>70</v>
      </c>
      <c r="G637" s="2">
        <v>0</v>
      </c>
      <c r="H637" s="2">
        <v>505214</v>
      </c>
      <c r="I637" s="2" t="s">
        <v>71</v>
      </c>
      <c r="J637" s="358">
        <v>80612.160000000003</v>
      </c>
      <c r="K637" s="2" t="s">
        <v>2007</v>
      </c>
      <c r="L637" s="2">
        <v>122392157</v>
      </c>
      <c r="Q637" s="2">
        <v>11900</v>
      </c>
      <c r="R637" s="357">
        <v>11900</v>
      </c>
      <c r="S637" s="2" t="s">
        <v>950</v>
      </c>
      <c r="T637" s="2">
        <v>1196</v>
      </c>
      <c r="U637" s="2" t="s">
        <v>316</v>
      </c>
      <c r="V637" s="2" t="s">
        <v>317</v>
      </c>
      <c r="W637" s="2">
        <v>1000</v>
      </c>
    </row>
    <row r="638" spans="1:23">
      <c r="A638" s="2" t="s">
        <v>1407</v>
      </c>
      <c r="B638" s="2">
        <v>2013</v>
      </c>
      <c r="C638" s="2">
        <v>1</v>
      </c>
      <c r="D638" s="2">
        <v>136488177</v>
      </c>
      <c r="E638" s="2">
        <v>5556300</v>
      </c>
      <c r="F638" s="2">
        <v>70</v>
      </c>
      <c r="G638" s="2">
        <v>0</v>
      </c>
      <c r="H638" s="2">
        <v>505214</v>
      </c>
      <c r="I638" s="2" t="s">
        <v>71</v>
      </c>
      <c r="J638" s="358">
        <v>285778</v>
      </c>
      <c r="K638" s="2" t="s">
        <v>2007</v>
      </c>
      <c r="L638" s="2">
        <v>122392152</v>
      </c>
      <c r="Q638" s="2">
        <v>11900</v>
      </c>
      <c r="R638" s="357">
        <v>11900</v>
      </c>
      <c r="S638" s="2" t="s">
        <v>950</v>
      </c>
      <c r="T638" s="2">
        <v>1196</v>
      </c>
      <c r="U638" s="2" t="s">
        <v>316</v>
      </c>
      <c r="V638" s="2" t="s">
        <v>317</v>
      </c>
      <c r="W638" s="2">
        <v>1000</v>
      </c>
    </row>
    <row r="639" spans="1:23">
      <c r="A639" s="2" t="s">
        <v>1407</v>
      </c>
      <c r="B639" s="2">
        <v>2013</v>
      </c>
      <c r="C639" s="2">
        <v>1</v>
      </c>
      <c r="D639" s="2">
        <v>136488180</v>
      </c>
      <c r="E639" s="2">
        <v>5556300</v>
      </c>
      <c r="F639" s="2">
        <v>70</v>
      </c>
      <c r="G639" s="2">
        <v>0</v>
      </c>
      <c r="H639" s="2">
        <v>505214</v>
      </c>
      <c r="I639" s="2" t="s">
        <v>71</v>
      </c>
      <c r="J639" s="2">
        <v>27.16</v>
      </c>
      <c r="K639" s="2" t="s">
        <v>2007</v>
      </c>
      <c r="L639" s="2">
        <v>122392155</v>
      </c>
      <c r="Q639" s="2">
        <v>11900</v>
      </c>
      <c r="R639" s="357">
        <v>11900</v>
      </c>
      <c r="S639" s="2" t="s">
        <v>950</v>
      </c>
      <c r="T639" s="2">
        <v>1196</v>
      </c>
      <c r="U639" s="2" t="s">
        <v>316</v>
      </c>
      <c r="V639" s="2" t="s">
        <v>317</v>
      </c>
      <c r="W639" s="2">
        <v>1000</v>
      </c>
    </row>
    <row r="640" spans="1:23">
      <c r="A640" s="2" t="s">
        <v>1407</v>
      </c>
      <c r="B640" s="2">
        <v>2013</v>
      </c>
      <c r="C640" s="2">
        <v>1</v>
      </c>
      <c r="D640" s="2">
        <v>136488199</v>
      </c>
      <c r="E640" s="2">
        <v>5556300</v>
      </c>
      <c r="F640" s="2">
        <v>70</v>
      </c>
      <c r="G640" s="2">
        <v>0</v>
      </c>
      <c r="H640" s="2">
        <v>505214</v>
      </c>
      <c r="I640" s="2" t="s">
        <v>71</v>
      </c>
      <c r="J640" s="358">
        <v>74390</v>
      </c>
      <c r="K640" s="2" t="s">
        <v>2007</v>
      </c>
      <c r="L640" s="2">
        <v>122392174</v>
      </c>
      <c r="Q640" s="2">
        <v>11900</v>
      </c>
      <c r="R640" s="357">
        <v>11900</v>
      </c>
      <c r="S640" s="2" t="s">
        <v>950</v>
      </c>
      <c r="T640" s="2">
        <v>1196</v>
      </c>
      <c r="U640" s="2" t="s">
        <v>316</v>
      </c>
      <c r="V640" s="2" t="s">
        <v>317</v>
      </c>
      <c r="W640" s="2">
        <v>1000</v>
      </c>
    </row>
    <row r="641" spans="1:23">
      <c r="A641" s="2" t="s">
        <v>1407</v>
      </c>
      <c r="B641" s="2">
        <v>2013</v>
      </c>
      <c r="C641" s="2">
        <v>1</v>
      </c>
      <c r="D641" s="2">
        <v>136488198</v>
      </c>
      <c r="E641" s="2">
        <v>5556300</v>
      </c>
      <c r="F641" s="2">
        <v>70</v>
      </c>
      <c r="G641" s="2">
        <v>0</v>
      </c>
      <c r="H641" s="2">
        <v>505214</v>
      </c>
      <c r="I641" s="2" t="s">
        <v>71</v>
      </c>
      <c r="J641" s="358">
        <v>2296</v>
      </c>
      <c r="K641" s="2" t="s">
        <v>970</v>
      </c>
      <c r="L641" s="2">
        <v>122392173</v>
      </c>
      <c r="Q641" s="2">
        <v>11900</v>
      </c>
      <c r="R641" s="357">
        <v>11900</v>
      </c>
      <c r="S641" s="2" t="s">
        <v>950</v>
      </c>
      <c r="T641" s="2">
        <v>1196</v>
      </c>
      <c r="U641" s="2" t="s">
        <v>316</v>
      </c>
      <c r="V641" s="2" t="s">
        <v>317</v>
      </c>
      <c r="W641" s="2">
        <v>1000</v>
      </c>
    </row>
    <row r="642" spans="1:23">
      <c r="A642" s="2" t="s">
        <v>1407</v>
      </c>
      <c r="B642" s="2">
        <v>2013</v>
      </c>
      <c r="C642" s="2">
        <v>1</v>
      </c>
      <c r="D642" s="2">
        <v>136488202</v>
      </c>
      <c r="E642" s="2">
        <v>5556300</v>
      </c>
      <c r="F642" s="2">
        <v>70</v>
      </c>
      <c r="G642" s="2">
        <v>0</v>
      </c>
      <c r="H642" s="2">
        <v>505214</v>
      </c>
      <c r="I642" s="2" t="s">
        <v>71</v>
      </c>
      <c r="J642" s="2">
        <v>373.67</v>
      </c>
      <c r="K642" s="2" t="s">
        <v>2007</v>
      </c>
      <c r="L642" s="2">
        <v>122392177</v>
      </c>
      <c r="Q642" s="2">
        <v>11900</v>
      </c>
      <c r="R642" s="357">
        <v>11900</v>
      </c>
      <c r="S642" s="2" t="s">
        <v>950</v>
      </c>
      <c r="T642" s="2">
        <v>1196</v>
      </c>
      <c r="U642" s="2" t="s">
        <v>316</v>
      </c>
      <c r="V642" s="2" t="s">
        <v>317</v>
      </c>
      <c r="W642" s="2">
        <v>1000</v>
      </c>
    </row>
    <row r="643" spans="1:23">
      <c r="A643" s="2" t="s">
        <v>1407</v>
      </c>
      <c r="B643" s="2">
        <v>2013</v>
      </c>
      <c r="C643" s="2">
        <v>1</v>
      </c>
      <c r="D643" s="2">
        <v>136488202</v>
      </c>
      <c r="E643" s="2">
        <v>5556300</v>
      </c>
      <c r="F643" s="2">
        <v>70</v>
      </c>
      <c r="G643" s="2">
        <v>0</v>
      </c>
      <c r="H643" s="2">
        <v>505214</v>
      </c>
      <c r="I643" s="2" t="s">
        <v>71</v>
      </c>
      <c r="J643" s="358">
        <v>114410</v>
      </c>
      <c r="K643" s="2" t="s">
        <v>2007</v>
      </c>
      <c r="L643" s="2">
        <v>122392177</v>
      </c>
      <c r="Q643" s="2">
        <v>11900</v>
      </c>
      <c r="R643" s="357">
        <v>11900</v>
      </c>
      <c r="S643" s="2" t="s">
        <v>950</v>
      </c>
      <c r="T643" s="2">
        <v>1196</v>
      </c>
      <c r="U643" s="2" t="s">
        <v>316</v>
      </c>
      <c r="V643" s="2" t="s">
        <v>317</v>
      </c>
      <c r="W643" s="2">
        <v>1000</v>
      </c>
    </row>
    <row r="644" spans="1:23">
      <c r="A644" s="2" t="s">
        <v>1407</v>
      </c>
      <c r="B644" s="2">
        <v>2013</v>
      </c>
      <c r="C644" s="2">
        <v>1</v>
      </c>
      <c r="D644" s="2">
        <v>136488193</v>
      </c>
      <c r="E644" s="2">
        <v>5556300</v>
      </c>
      <c r="F644" s="2">
        <v>70</v>
      </c>
      <c r="G644" s="2">
        <v>0</v>
      </c>
      <c r="H644" s="2">
        <v>505214</v>
      </c>
      <c r="I644" s="2" t="s">
        <v>71</v>
      </c>
      <c r="J644" s="358">
        <v>144845</v>
      </c>
      <c r="K644" s="2" t="s">
        <v>2007</v>
      </c>
      <c r="L644" s="2">
        <v>122392168</v>
      </c>
      <c r="Q644" s="2">
        <v>11900</v>
      </c>
      <c r="R644" s="357">
        <v>11900</v>
      </c>
      <c r="S644" s="2" t="s">
        <v>950</v>
      </c>
      <c r="T644" s="2">
        <v>1196</v>
      </c>
      <c r="U644" s="2" t="s">
        <v>316</v>
      </c>
      <c r="V644" s="2" t="s">
        <v>317</v>
      </c>
      <c r="W644" s="2">
        <v>1000</v>
      </c>
    </row>
    <row r="645" spans="1:23">
      <c r="A645" s="2" t="s">
        <v>1407</v>
      </c>
      <c r="B645" s="2">
        <v>2013</v>
      </c>
      <c r="C645" s="2">
        <v>1</v>
      </c>
      <c r="D645" s="2">
        <v>136488193</v>
      </c>
      <c r="E645" s="2">
        <v>5556300</v>
      </c>
      <c r="F645" s="2">
        <v>70</v>
      </c>
      <c r="G645" s="2">
        <v>0</v>
      </c>
      <c r="H645" s="2">
        <v>505214</v>
      </c>
      <c r="I645" s="2" t="s">
        <v>71</v>
      </c>
      <c r="J645" s="358">
        <v>1746800</v>
      </c>
      <c r="K645" s="2" t="s">
        <v>2007</v>
      </c>
      <c r="L645" s="2">
        <v>122392168</v>
      </c>
      <c r="Q645" s="2">
        <v>11900</v>
      </c>
      <c r="R645" s="357">
        <v>11900</v>
      </c>
      <c r="S645" s="2" t="s">
        <v>950</v>
      </c>
      <c r="T645" s="2">
        <v>1196</v>
      </c>
      <c r="U645" s="2" t="s">
        <v>316</v>
      </c>
      <c r="V645" s="2" t="s">
        <v>317</v>
      </c>
      <c r="W645" s="2">
        <v>1000</v>
      </c>
    </row>
    <row r="646" spans="1:23">
      <c r="A646" s="2" t="s">
        <v>1407</v>
      </c>
      <c r="B646" s="2">
        <v>2013</v>
      </c>
      <c r="C646" s="2">
        <v>1</v>
      </c>
      <c r="D646" s="2">
        <v>136488209</v>
      </c>
      <c r="E646" s="2">
        <v>5556300</v>
      </c>
      <c r="F646" s="2">
        <v>70</v>
      </c>
      <c r="G646" s="2">
        <v>0</v>
      </c>
      <c r="H646" s="2">
        <v>505214</v>
      </c>
      <c r="I646" s="2" t="s">
        <v>71</v>
      </c>
      <c r="J646" s="358">
        <v>262630</v>
      </c>
      <c r="K646" s="2" t="s">
        <v>2007</v>
      </c>
      <c r="L646" s="2">
        <v>122392184</v>
      </c>
      <c r="Q646" s="2">
        <v>11900</v>
      </c>
      <c r="R646" s="357">
        <v>11900</v>
      </c>
      <c r="S646" s="2" t="s">
        <v>950</v>
      </c>
      <c r="T646" s="2">
        <v>1196</v>
      </c>
      <c r="U646" s="2" t="s">
        <v>316</v>
      </c>
      <c r="V646" s="2" t="s">
        <v>317</v>
      </c>
      <c r="W646" s="2">
        <v>1000</v>
      </c>
    </row>
    <row r="647" spans="1:23">
      <c r="A647" s="2" t="s">
        <v>1407</v>
      </c>
      <c r="B647" s="2">
        <v>2013</v>
      </c>
      <c r="C647" s="2">
        <v>1</v>
      </c>
      <c r="D647" s="2">
        <v>136488239</v>
      </c>
      <c r="E647" s="2">
        <v>5556300</v>
      </c>
      <c r="F647" s="2">
        <v>70</v>
      </c>
      <c r="G647" s="2">
        <v>0</v>
      </c>
      <c r="H647" s="2">
        <v>505214</v>
      </c>
      <c r="I647" s="2" t="s">
        <v>71</v>
      </c>
      <c r="J647" s="358">
        <v>162450</v>
      </c>
      <c r="K647" s="2" t="s">
        <v>2007</v>
      </c>
      <c r="L647" s="2">
        <v>122392214</v>
      </c>
      <c r="Q647" s="2">
        <v>11900</v>
      </c>
      <c r="R647" s="357">
        <v>11900</v>
      </c>
      <c r="S647" s="2" t="s">
        <v>950</v>
      </c>
      <c r="T647" s="2">
        <v>1196</v>
      </c>
      <c r="U647" s="2" t="s">
        <v>316</v>
      </c>
      <c r="V647" s="2" t="s">
        <v>317</v>
      </c>
      <c r="W647" s="2">
        <v>1000</v>
      </c>
    </row>
    <row r="648" spans="1:23">
      <c r="A648" s="2" t="s">
        <v>1407</v>
      </c>
      <c r="B648" s="2">
        <v>2013</v>
      </c>
      <c r="C648" s="2">
        <v>1</v>
      </c>
      <c r="D648" s="2">
        <v>136488212</v>
      </c>
      <c r="E648" s="2">
        <v>5556300</v>
      </c>
      <c r="F648" s="2">
        <v>70</v>
      </c>
      <c r="G648" s="2">
        <v>0</v>
      </c>
      <c r="H648" s="2">
        <v>505214</v>
      </c>
      <c r="I648" s="2" t="s">
        <v>71</v>
      </c>
      <c r="J648" s="358">
        <v>17780</v>
      </c>
      <c r="K648" s="2" t="s">
        <v>2007</v>
      </c>
      <c r="L648" s="2">
        <v>122392187</v>
      </c>
      <c r="Q648" s="2">
        <v>11900</v>
      </c>
      <c r="R648" s="357">
        <v>11900</v>
      </c>
      <c r="S648" s="2" t="s">
        <v>950</v>
      </c>
      <c r="T648" s="2">
        <v>1196</v>
      </c>
      <c r="U648" s="2" t="s">
        <v>316</v>
      </c>
      <c r="V648" s="2" t="s">
        <v>317</v>
      </c>
      <c r="W648" s="2">
        <v>1000</v>
      </c>
    </row>
    <row r="649" spans="1:23">
      <c r="A649" s="2" t="s">
        <v>1407</v>
      </c>
      <c r="B649" s="2">
        <v>2013</v>
      </c>
      <c r="C649" s="2">
        <v>1</v>
      </c>
      <c r="D649" s="2">
        <v>136488212</v>
      </c>
      <c r="E649" s="2">
        <v>5556300</v>
      </c>
      <c r="F649" s="2">
        <v>70</v>
      </c>
      <c r="G649" s="2">
        <v>0</v>
      </c>
      <c r="H649" s="2">
        <v>505214</v>
      </c>
      <c r="I649" s="2" t="s">
        <v>71</v>
      </c>
      <c r="J649" s="358">
        <v>152600</v>
      </c>
      <c r="K649" s="2" t="s">
        <v>2007</v>
      </c>
      <c r="L649" s="2">
        <v>122392187</v>
      </c>
      <c r="Q649" s="2">
        <v>11900</v>
      </c>
      <c r="R649" s="357">
        <v>11900</v>
      </c>
      <c r="S649" s="2" t="s">
        <v>950</v>
      </c>
      <c r="T649" s="2">
        <v>1196</v>
      </c>
      <c r="U649" s="2" t="s">
        <v>316</v>
      </c>
      <c r="V649" s="2" t="s">
        <v>317</v>
      </c>
      <c r="W649" s="2">
        <v>1000</v>
      </c>
    </row>
    <row r="650" spans="1:23">
      <c r="A650" s="2" t="s">
        <v>1407</v>
      </c>
      <c r="B650" s="2">
        <v>2013</v>
      </c>
      <c r="C650" s="2">
        <v>1</v>
      </c>
      <c r="D650" s="2">
        <v>136488212</v>
      </c>
      <c r="E650" s="2">
        <v>5556300</v>
      </c>
      <c r="F650" s="2">
        <v>70</v>
      </c>
      <c r="G650" s="2">
        <v>0</v>
      </c>
      <c r="H650" s="2">
        <v>505214</v>
      </c>
      <c r="I650" s="2" t="s">
        <v>71</v>
      </c>
      <c r="J650" s="358">
        <v>331364.76</v>
      </c>
      <c r="K650" s="2" t="s">
        <v>2007</v>
      </c>
      <c r="L650" s="2">
        <v>122392187</v>
      </c>
      <c r="Q650" s="2">
        <v>11900</v>
      </c>
      <c r="R650" s="357">
        <v>11900</v>
      </c>
      <c r="S650" s="2" t="s">
        <v>950</v>
      </c>
      <c r="T650" s="2">
        <v>1196</v>
      </c>
      <c r="U650" s="2" t="s">
        <v>316</v>
      </c>
      <c r="V650" s="2" t="s">
        <v>317</v>
      </c>
      <c r="W650" s="2">
        <v>1000</v>
      </c>
    </row>
    <row r="651" spans="1:23">
      <c r="A651" s="2" t="s">
        <v>1407</v>
      </c>
      <c r="B651" s="2">
        <v>2013</v>
      </c>
      <c r="C651" s="2">
        <v>1</v>
      </c>
      <c r="D651" s="2">
        <v>136488212</v>
      </c>
      <c r="E651" s="2">
        <v>5556300</v>
      </c>
      <c r="F651" s="2">
        <v>70</v>
      </c>
      <c r="G651" s="2">
        <v>0</v>
      </c>
      <c r="H651" s="2">
        <v>505214</v>
      </c>
      <c r="I651" s="2" t="s">
        <v>71</v>
      </c>
      <c r="J651" s="358">
        <v>44717.91</v>
      </c>
      <c r="K651" s="2" t="s">
        <v>2007</v>
      </c>
      <c r="L651" s="2">
        <v>122392187</v>
      </c>
      <c r="Q651" s="2">
        <v>11900</v>
      </c>
      <c r="R651" s="357">
        <v>11900</v>
      </c>
      <c r="S651" s="2" t="s">
        <v>950</v>
      </c>
      <c r="T651" s="2">
        <v>1196</v>
      </c>
      <c r="U651" s="2" t="s">
        <v>316</v>
      </c>
      <c r="V651" s="2" t="s">
        <v>317</v>
      </c>
      <c r="W651" s="2">
        <v>1000</v>
      </c>
    </row>
    <row r="652" spans="1:23">
      <c r="A652" s="2" t="s">
        <v>1407</v>
      </c>
      <c r="B652" s="2">
        <v>2013</v>
      </c>
      <c r="C652" s="2">
        <v>1</v>
      </c>
      <c r="D652" s="2">
        <v>136488223</v>
      </c>
      <c r="E652" s="2">
        <v>5556300</v>
      </c>
      <c r="F652" s="2">
        <v>70</v>
      </c>
      <c r="G652" s="2">
        <v>0</v>
      </c>
      <c r="H652" s="2">
        <v>505214</v>
      </c>
      <c r="I652" s="2" t="s">
        <v>71</v>
      </c>
      <c r="J652" s="358">
        <v>472830</v>
      </c>
      <c r="K652" s="2" t="s">
        <v>2007</v>
      </c>
      <c r="L652" s="2">
        <v>122392198</v>
      </c>
      <c r="Q652" s="2">
        <v>11900</v>
      </c>
      <c r="R652" s="357">
        <v>11900</v>
      </c>
      <c r="S652" s="2" t="s">
        <v>950</v>
      </c>
      <c r="T652" s="2">
        <v>1196</v>
      </c>
      <c r="U652" s="2" t="s">
        <v>316</v>
      </c>
      <c r="V652" s="2" t="s">
        <v>317</v>
      </c>
      <c r="W652" s="2">
        <v>1000</v>
      </c>
    </row>
    <row r="653" spans="1:23">
      <c r="A653" s="2" t="s">
        <v>1407</v>
      </c>
      <c r="B653" s="2">
        <v>2013</v>
      </c>
      <c r="C653" s="2">
        <v>1</v>
      </c>
      <c r="D653" s="2">
        <v>136488223</v>
      </c>
      <c r="E653" s="2">
        <v>5556300</v>
      </c>
      <c r="F653" s="2">
        <v>70</v>
      </c>
      <c r="G653" s="2">
        <v>0</v>
      </c>
      <c r="H653" s="2">
        <v>505214</v>
      </c>
      <c r="I653" s="2" t="s">
        <v>71</v>
      </c>
      <c r="J653" s="358">
        <v>14009.78</v>
      </c>
      <c r="K653" s="2" t="s">
        <v>2007</v>
      </c>
      <c r="L653" s="2">
        <v>122392198</v>
      </c>
      <c r="Q653" s="2">
        <v>11900</v>
      </c>
      <c r="R653" s="357">
        <v>11900</v>
      </c>
      <c r="S653" s="2" t="s">
        <v>950</v>
      </c>
      <c r="T653" s="2">
        <v>1196</v>
      </c>
      <c r="U653" s="2" t="s">
        <v>316</v>
      </c>
      <c r="V653" s="2" t="s">
        <v>317</v>
      </c>
      <c r="W653" s="2">
        <v>1000</v>
      </c>
    </row>
    <row r="654" spans="1:23">
      <c r="A654" s="2" t="s">
        <v>1407</v>
      </c>
      <c r="B654" s="2">
        <v>2013</v>
      </c>
      <c r="C654" s="2">
        <v>1</v>
      </c>
      <c r="D654" s="2">
        <v>136488235</v>
      </c>
      <c r="E654" s="2">
        <v>5556300</v>
      </c>
      <c r="F654" s="2">
        <v>70</v>
      </c>
      <c r="G654" s="2">
        <v>0</v>
      </c>
      <c r="H654" s="2">
        <v>505214</v>
      </c>
      <c r="I654" s="2" t="s">
        <v>71</v>
      </c>
      <c r="J654" s="358">
        <v>1301.47</v>
      </c>
      <c r="K654" s="2" t="s">
        <v>2007</v>
      </c>
      <c r="L654" s="2">
        <v>122392210</v>
      </c>
      <c r="Q654" s="2">
        <v>11900</v>
      </c>
      <c r="R654" s="357">
        <v>11900</v>
      </c>
      <c r="S654" s="2" t="s">
        <v>950</v>
      </c>
      <c r="T654" s="2">
        <v>1196</v>
      </c>
      <c r="U654" s="2" t="s">
        <v>316</v>
      </c>
      <c r="V654" s="2" t="s">
        <v>317</v>
      </c>
      <c r="W654" s="2">
        <v>1000</v>
      </c>
    </row>
    <row r="655" spans="1:23">
      <c r="A655" s="2" t="s">
        <v>1407</v>
      </c>
      <c r="B655" s="2">
        <v>2013</v>
      </c>
      <c r="C655" s="2">
        <v>1</v>
      </c>
      <c r="D655" s="2">
        <v>136488254</v>
      </c>
      <c r="E655" s="2">
        <v>5556300</v>
      </c>
      <c r="F655" s="2">
        <v>70</v>
      </c>
      <c r="G655" s="2">
        <v>0</v>
      </c>
      <c r="H655" s="2">
        <v>505214</v>
      </c>
      <c r="I655" s="2" t="s">
        <v>71</v>
      </c>
      <c r="J655" s="358">
        <v>336252</v>
      </c>
      <c r="K655" s="2" t="s">
        <v>2007</v>
      </c>
      <c r="L655" s="2">
        <v>122392229</v>
      </c>
      <c r="Q655" s="2">
        <v>11900</v>
      </c>
      <c r="R655" s="357">
        <v>11900</v>
      </c>
      <c r="S655" s="2" t="s">
        <v>950</v>
      </c>
      <c r="T655" s="2">
        <v>1196</v>
      </c>
      <c r="U655" s="2" t="s">
        <v>316</v>
      </c>
      <c r="V655" s="2" t="s">
        <v>317</v>
      </c>
      <c r="W655" s="2">
        <v>1000</v>
      </c>
    </row>
    <row r="656" spans="1:23">
      <c r="A656" s="2" t="s">
        <v>1407</v>
      </c>
      <c r="B656" s="2">
        <v>2013</v>
      </c>
      <c r="C656" s="2">
        <v>1</v>
      </c>
      <c r="D656" s="2">
        <v>136488228</v>
      </c>
      <c r="E656" s="2">
        <v>5556300</v>
      </c>
      <c r="F656" s="2">
        <v>70</v>
      </c>
      <c r="G656" s="2">
        <v>0</v>
      </c>
      <c r="H656" s="2">
        <v>505214</v>
      </c>
      <c r="I656" s="2" t="s">
        <v>71</v>
      </c>
      <c r="J656" s="2">
        <v>134.26</v>
      </c>
      <c r="K656" s="2" t="s">
        <v>2007</v>
      </c>
      <c r="L656" s="2">
        <v>122392203</v>
      </c>
      <c r="Q656" s="2">
        <v>11900</v>
      </c>
      <c r="R656" s="357">
        <v>11900</v>
      </c>
      <c r="S656" s="2" t="s">
        <v>950</v>
      </c>
      <c r="T656" s="2">
        <v>1196</v>
      </c>
      <c r="U656" s="2" t="s">
        <v>316</v>
      </c>
      <c r="V656" s="2" t="s">
        <v>317</v>
      </c>
      <c r="W656" s="2">
        <v>1000</v>
      </c>
    </row>
    <row r="657" spans="1:23">
      <c r="A657" s="2" t="s">
        <v>1407</v>
      </c>
      <c r="B657" s="2">
        <v>2013</v>
      </c>
      <c r="C657" s="2">
        <v>1</v>
      </c>
      <c r="D657" s="2">
        <v>136488228</v>
      </c>
      <c r="E657" s="2">
        <v>5556300</v>
      </c>
      <c r="F657" s="2">
        <v>70</v>
      </c>
      <c r="G657" s="2">
        <v>0</v>
      </c>
      <c r="H657" s="2">
        <v>505214</v>
      </c>
      <c r="I657" s="2" t="s">
        <v>71</v>
      </c>
      <c r="J657" s="358">
        <v>33600</v>
      </c>
      <c r="K657" s="2" t="s">
        <v>2007</v>
      </c>
      <c r="L657" s="2">
        <v>122392203</v>
      </c>
      <c r="Q657" s="2">
        <v>11900</v>
      </c>
      <c r="R657" s="357">
        <v>11900</v>
      </c>
      <c r="S657" s="2" t="s">
        <v>950</v>
      </c>
      <c r="T657" s="2">
        <v>1196</v>
      </c>
      <c r="U657" s="2" t="s">
        <v>316</v>
      </c>
      <c r="V657" s="2" t="s">
        <v>317</v>
      </c>
      <c r="W657" s="2">
        <v>1000</v>
      </c>
    </row>
    <row r="658" spans="1:23">
      <c r="A658" s="2" t="s">
        <v>1407</v>
      </c>
      <c r="B658" s="2">
        <v>2013</v>
      </c>
      <c r="C658" s="2">
        <v>1</v>
      </c>
      <c r="D658" s="2">
        <v>136488231</v>
      </c>
      <c r="E658" s="2">
        <v>5556300</v>
      </c>
      <c r="F658" s="2">
        <v>70</v>
      </c>
      <c r="G658" s="2">
        <v>0</v>
      </c>
      <c r="H658" s="2">
        <v>505214</v>
      </c>
      <c r="I658" s="2" t="s">
        <v>71</v>
      </c>
      <c r="J658" s="358">
        <v>9657</v>
      </c>
      <c r="K658" s="2" t="s">
        <v>2007</v>
      </c>
      <c r="L658" s="2">
        <v>122392206</v>
      </c>
      <c r="Q658" s="2">
        <v>11900</v>
      </c>
      <c r="R658" s="357">
        <v>11900</v>
      </c>
      <c r="S658" s="2" t="s">
        <v>950</v>
      </c>
      <c r="T658" s="2">
        <v>1196</v>
      </c>
      <c r="U658" s="2" t="s">
        <v>316</v>
      </c>
      <c r="V658" s="2" t="s">
        <v>317</v>
      </c>
      <c r="W658" s="2">
        <v>1000</v>
      </c>
    </row>
    <row r="659" spans="1:23">
      <c r="A659" s="2" t="s">
        <v>1407</v>
      </c>
      <c r="B659" s="2">
        <v>2013</v>
      </c>
      <c r="C659" s="2">
        <v>1</v>
      </c>
      <c r="D659" s="2">
        <v>136488231</v>
      </c>
      <c r="E659" s="2">
        <v>5556300</v>
      </c>
      <c r="F659" s="2">
        <v>70</v>
      </c>
      <c r="G659" s="2">
        <v>0</v>
      </c>
      <c r="H659" s="2">
        <v>505214</v>
      </c>
      <c r="I659" s="2" t="s">
        <v>71</v>
      </c>
      <c r="J659" s="358">
        <v>25594.5</v>
      </c>
      <c r="K659" s="2" t="s">
        <v>2007</v>
      </c>
      <c r="L659" s="2">
        <v>122392206</v>
      </c>
      <c r="Q659" s="2">
        <v>11900</v>
      </c>
      <c r="R659" s="357">
        <v>11900</v>
      </c>
      <c r="S659" s="2" t="s">
        <v>950</v>
      </c>
      <c r="T659" s="2">
        <v>1196</v>
      </c>
      <c r="U659" s="2" t="s">
        <v>316</v>
      </c>
      <c r="V659" s="2" t="s">
        <v>317</v>
      </c>
      <c r="W659" s="2">
        <v>1000</v>
      </c>
    </row>
    <row r="660" spans="1:23">
      <c r="A660" s="2" t="s">
        <v>1407</v>
      </c>
      <c r="B660" s="2">
        <v>2013</v>
      </c>
      <c r="C660" s="2">
        <v>1</v>
      </c>
      <c r="D660" s="2">
        <v>136488231</v>
      </c>
      <c r="E660" s="2">
        <v>5556300</v>
      </c>
      <c r="F660" s="2">
        <v>70</v>
      </c>
      <c r="G660" s="2">
        <v>0</v>
      </c>
      <c r="H660" s="2">
        <v>505214</v>
      </c>
      <c r="I660" s="2" t="s">
        <v>71</v>
      </c>
      <c r="J660" s="358">
        <v>7785.88</v>
      </c>
      <c r="K660" s="2" t="s">
        <v>2007</v>
      </c>
      <c r="L660" s="2">
        <v>122392206</v>
      </c>
      <c r="Q660" s="2">
        <v>11900</v>
      </c>
      <c r="R660" s="357">
        <v>11900</v>
      </c>
      <c r="S660" s="2" t="s">
        <v>950</v>
      </c>
      <c r="T660" s="2">
        <v>1196</v>
      </c>
      <c r="U660" s="2" t="s">
        <v>316</v>
      </c>
      <c r="V660" s="2" t="s">
        <v>317</v>
      </c>
      <c r="W660" s="2">
        <v>1000</v>
      </c>
    </row>
    <row r="661" spans="1:23">
      <c r="A661" s="2" t="s">
        <v>1407</v>
      </c>
      <c r="B661" s="2">
        <v>2013</v>
      </c>
      <c r="C661" s="2">
        <v>1</v>
      </c>
      <c r="D661" s="2">
        <v>136488231</v>
      </c>
      <c r="E661" s="2">
        <v>5556300</v>
      </c>
      <c r="F661" s="2">
        <v>70</v>
      </c>
      <c r="G661" s="2">
        <v>0</v>
      </c>
      <c r="H661" s="2">
        <v>505214</v>
      </c>
      <c r="I661" s="2" t="s">
        <v>71</v>
      </c>
      <c r="J661" s="358">
        <v>328530</v>
      </c>
      <c r="K661" s="2" t="s">
        <v>2007</v>
      </c>
      <c r="L661" s="2">
        <v>122392206</v>
      </c>
      <c r="Q661" s="2">
        <v>11900</v>
      </c>
      <c r="R661" s="357">
        <v>11900</v>
      </c>
      <c r="S661" s="2" t="s">
        <v>950</v>
      </c>
      <c r="T661" s="2">
        <v>1196</v>
      </c>
      <c r="U661" s="2" t="s">
        <v>316</v>
      </c>
      <c r="V661" s="2" t="s">
        <v>317</v>
      </c>
      <c r="W661" s="2">
        <v>1000</v>
      </c>
    </row>
    <row r="662" spans="1:23">
      <c r="A662" s="2" t="s">
        <v>1407</v>
      </c>
      <c r="B662" s="2">
        <v>2013</v>
      </c>
      <c r="C662" s="2">
        <v>1</v>
      </c>
      <c r="D662" s="2">
        <v>136488236</v>
      </c>
      <c r="E662" s="2">
        <v>5556300</v>
      </c>
      <c r="F662" s="2">
        <v>70</v>
      </c>
      <c r="G662" s="2">
        <v>0</v>
      </c>
      <c r="H662" s="2">
        <v>505214</v>
      </c>
      <c r="I662" s="2" t="s">
        <v>71</v>
      </c>
      <c r="J662" s="358">
        <v>1268278</v>
      </c>
      <c r="K662" s="2" t="s">
        <v>2007</v>
      </c>
      <c r="L662" s="2">
        <v>122392211</v>
      </c>
      <c r="Q662" s="2">
        <v>11900</v>
      </c>
      <c r="R662" s="357">
        <v>11900</v>
      </c>
      <c r="S662" s="2" t="s">
        <v>950</v>
      </c>
      <c r="T662" s="2">
        <v>1196</v>
      </c>
      <c r="U662" s="2" t="s">
        <v>316</v>
      </c>
      <c r="V662" s="2" t="s">
        <v>317</v>
      </c>
      <c r="W662" s="2">
        <v>1000</v>
      </c>
    </row>
    <row r="663" spans="1:23">
      <c r="A663" s="2" t="s">
        <v>1407</v>
      </c>
      <c r="B663" s="2">
        <v>2013</v>
      </c>
      <c r="C663" s="2">
        <v>1</v>
      </c>
      <c r="D663" s="2">
        <v>136488236</v>
      </c>
      <c r="E663" s="2">
        <v>5556300</v>
      </c>
      <c r="F663" s="2">
        <v>70</v>
      </c>
      <c r="G663" s="2">
        <v>0</v>
      </c>
      <c r="H663" s="2">
        <v>505214</v>
      </c>
      <c r="I663" s="2" t="s">
        <v>71</v>
      </c>
      <c r="J663" s="358">
        <v>10541.15</v>
      </c>
      <c r="K663" s="2" t="s">
        <v>2007</v>
      </c>
      <c r="L663" s="2">
        <v>122392211</v>
      </c>
      <c r="Q663" s="2">
        <v>11900</v>
      </c>
      <c r="R663" s="357">
        <v>11900</v>
      </c>
      <c r="S663" s="2" t="s">
        <v>950</v>
      </c>
      <c r="T663" s="2">
        <v>1196</v>
      </c>
      <c r="U663" s="2" t="s">
        <v>316</v>
      </c>
      <c r="V663" s="2" t="s">
        <v>317</v>
      </c>
      <c r="W663" s="2">
        <v>1000</v>
      </c>
    </row>
    <row r="664" spans="1:23">
      <c r="A664" s="2" t="s">
        <v>1407</v>
      </c>
      <c r="B664" s="2">
        <v>2013</v>
      </c>
      <c r="C664" s="2">
        <v>1</v>
      </c>
      <c r="D664" s="2">
        <v>136488259</v>
      </c>
      <c r="E664" s="2">
        <v>5556300</v>
      </c>
      <c r="F664" s="2">
        <v>70</v>
      </c>
      <c r="G664" s="2">
        <v>0</v>
      </c>
      <c r="H664" s="2">
        <v>505214</v>
      </c>
      <c r="I664" s="2" t="s">
        <v>71</v>
      </c>
      <c r="J664" s="358">
        <v>8863.14</v>
      </c>
      <c r="K664" s="2" t="s">
        <v>2007</v>
      </c>
      <c r="L664" s="2">
        <v>122392234</v>
      </c>
      <c r="Q664" s="2">
        <v>11900</v>
      </c>
      <c r="R664" s="357">
        <v>11900</v>
      </c>
      <c r="S664" s="2" t="s">
        <v>950</v>
      </c>
      <c r="T664" s="2">
        <v>1196</v>
      </c>
      <c r="U664" s="2" t="s">
        <v>316</v>
      </c>
      <c r="V664" s="2" t="s">
        <v>317</v>
      </c>
      <c r="W664" s="2">
        <v>1000</v>
      </c>
    </row>
    <row r="665" spans="1:23">
      <c r="A665" s="2" t="s">
        <v>1407</v>
      </c>
      <c r="B665" s="2">
        <v>2013</v>
      </c>
      <c r="C665" s="2">
        <v>1</v>
      </c>
      <c r="D665" s="2">
        <v>136488268</v>
      </c>
      <c r="E665" s="2">
        <v>5556300</v>
      </c>
      <c r="F665" s="2">
        <v>70</v>
      </c>
      <c r="G665" s="2">
        <v>0</v>
      </c>
      <c r="H665" s="2">
        <v>505214</v>
      </c>
      <c r="I665" s="2" t="s">
        <v>71</v>
      </c>
      <c r="J665" s="2">
        <v>452</v>
      </c>
      <c r="K665" s="2" t="s">
        <v>2007</v>
      </c>
      <c r="L665" s="2">
        <v>122392243</v>
      </c>
      <c r="Q665" s="2">
        <v>11900</v>
      </c>
      <c r="R665" s="357">
        <v>11900</v>
      </c>
      <c r="S665" s="2" t="s">
        <v>950</v>
      </c>
      <c r="T665" s="2">
        <v>1196</v>
      </c>
      <c r="U665" s="2" t="s">
        <v>316</v>
      </c>
      <c r="V665" s="2" t="s">
        <v>317</v>
      </c>
      <c r="W665" s="2">
        <v>1000</v>
      </c>
    </row>
    <row r="666" spans="1:23">
      <c r="A666" s="2" t="s">
        <v>1407</v>
      </c>
      <c r="B666" s="2">
        <v>2013</v>
      </c>
      <c r="C666" s="2">
        <v>1</v>
      </c>
      <c r="D666" s="2">
        <v>136488241</v>
      </c>
      <c r="E666" s="2">
        <v>5556300</v>
      </c>
      <c r="F666" s="2">
        <v>70</v>
      </c>
      <c r="G666" s="2">
        <v>0</v>
      </c>
      <c r="H666" s="2">
        <v>505214</v>
      </c>
      <c r="I666" s="2" t="s">
        <v>71</v>
      </c>
      <c r="J666" s="358">
        <v>637336</v>
      </c>
      <c r="K666" s="2" t="s">
        <v>2007</v>
      </c>
      <c r="L666" s="2">
        <v>122392216</v>
      </c>
      <c r="Q666" s="2">
        <v>11900</v>
      </c>
      <c r="R666" s="357">
        <v>11900</v>
      </c>
      <c r="S666" s="2" t="s">
        <v>950</v>
      </c>
      <c r="T666" s="2">
        <v>1196</v>
      </c>
      <c r="U666" s="2" t="s">
        <v>316</v>
      </c>
      <c r="V666" s="2" t="s">
        <v>317</v>
      </c>
      <c r="W666" s="2">
        <v>1000</v>
      </c>
    </row>
    <row r="667" spans="1:23">
      <c r="A667" s="2" t="s">
        <v>1407</v>
      </c>
      <c r="B667" s="2">
        <v>2013</v>
      </c>
      <c r="C667" s="2">
        <v>1</v>
      </c>
      <c r="D667" s="2">
        <v>136488241</v>
      </c>
      <c r="E667" s="2">
        <v>5556300</v>
      </c>
      <c r="F667" s="2">
        <v>70</v>
      </c>
      <c r="G667" s="2">
        <v>0</v>
      </c>
      <c r="H667" s="2">
        <v>505214</v>
      </c>
      <c r="I667" s="2" t="s">
        <v>71</v>
      </c>
      <c r="J667" s="358">
        <v>1193.0899999999999</v>
      </c>
      <c r="K667" s="2" t="s">
        <v>2007</v>
      </c>
      <c r="L667" s="2">
        <v>122392216</v>
      </c>
      <c r="Q667" s="2">
        <v>11900</v>
      </c>
      <c r="R667" s="357">
        <v>11900</v>
      </c>
      <c r="S667" s="2" t="s">
        <v>950</v>
      </c>
      <c r="T667" s="2">
        <v>1196</v>
      </c>
      <c r="U667" s="2" t="s">
        <v>316</v>
      </c>
      <c r="V667" s="2" t="s">
        <v>317</v>
      </c>
      <c r="W667" s="2">
        <v>1000</v>
      </c>
    </row>
    <row r="668" spans="1:23">
      <c r="A668" s="2" t="s">
        <v>1407</v>
      </c>
      <c r="B668" s="2">
        <v>2013</v>
      </c>
      <c r="C668" s="2">
        <v>1</v>
      </c>
      <c r="D668" s="2">
        <v>136488281</v>
      </c>
      <c r="E668" s="2">
        <v>5556300</v>
      </c>
      <c r="F668" s="2">
        <v>70</v>
      </c>
      <c r="G668" s="2">
        <v>0</v>
      </c>
      <c r="H668" s="2">
        <v>505214</v>
      </c>
      <c r="I668" s="2" t="s">
        <v>71</v>
      </c>
      <c r="J668" s="358">
        <v>13362.65</v>
      </c>
      <c r="K668" s="2" t="s">
        <v>2007</v>
      </c>
      <c r="L668" s="2">
        <v>122392256</v>
      </c>
      <c r="Q668" s="2">
        <v>11900</v>
      </c>
      <c r="R668" s="357">
        <v>11900</v>
      </c>
      <c r="S668" s="2" t="s">
        <v>950</v>
      </c>
      <c r="T668" s="2">
        <v>1196</v>
      </c>
      <c r="U668" s="2" t="s">
        <v>316</v>
      </c>
      <c r="V668" s="2" t="s">
        <v>317</v>
      </c>
      <c r="W668" s="2">
        <v>1000</v>
      </c>
    </row>
    <row r="669" spans="1:23">
      <c r="A669" s="2" t="s">
        <v>1407</v>
      </c>
      <c r="B669" s="2">
        <v>2013</v>
      </c>
      <c r="C669" s="2">
        <v>1</v>
      </c>
      <c r="D669" s="2">
        <v>136488276</v>
      </c>
      <c r="E669" s="2">
        <v>5556300</v>
      </c>
      <c r="F669" s="2">
        <v>70</v>
      </c>
      <c r="G669" s="2">
        <v>0</v>
      </c>
      <c r="H669" s="2">
        <v>505214</v>
      </c>
      <c r="I669" s="2" t="s">
        <v>71</v>
      </c>
      <c r="J669" s="358">
        <v>1640</v>
      </c>
      <c r="K669" s="2" t="s">
        <v>2007</v>
      </c>
      <c r="L669" s="2">
        <v>122392251</v>
      </c>
      <c r="Q669" s="2">
        <v>11900</v>
      </c>
      <c r="R669" s="357">
        <v>11900</v>
      </c>
      <c r="S669" s="2" t="s">
        <v>950</v>
      </c>
      <c r="T669" s="2">
        <v>1196</v>
      </c>
      <c r="U669" s="2" t="s">
        <v>316</v>
      </c>
      <c r="V669" s="2" t="s">
        <v>317</v>
      </c>
      <c r="W669" s="2">
        <v>1000</v>
      </c>
    </row>
    <row r="670" spans="1:23">
      <c r="A670" s="2" t="s">
        <v>1407</v>
      </c>
      <c r="B670" s="2">
        <v>2013</v>
      </c>
      <c r="C670" s="2">
        <v>1</v>
      </c>
      <c r="D670" s="2">
        <v>136488265</v>
      </c>
      <c r="E670" s="2">
        <v>5556300</v>
      </c>
      <c r="F670" s="2">
        <v>70</v>
      </c>
      <c r="G670" s="2">
        <v>0</v>
      </c>
      <c r="H670" s="2">
        <v>505214</v>
      </c>
      <c r="I670" s="2" t="s">
        <v>71</v>
      </c>
      <c r="J670" s="358">
        <v>26075</v>
      </c>
      <c r="K670" s="2" t="s">
        <v>2007</v>
      </c>
      <c r="L670" s="2">
        <v>122392240</v>
      </c>
      <c r="Q670" s="2">
        <v>11900</v>
      </c>
      <c r="R670" s="357">
        <v>11900</v>
      </c>
      <c r="S670" s="2" t="s">
        <v>950</v>
      </c>
      <c r="T670" s="2">
        <v>1196</v>
      </c>
      <c r="U670" s="2" t="s">
        <v>316</v>
      </c>
      <c r="V670" s="2" t="s">
        <v>317</v>
      </c>
      <c r="W670" s="2">
        <v>1000</v>
      </c>
    </row>
    <row r="671" spans="1:23">
      <c r="A671" s="2" t="s">
        <v>1407</v>
      </c>
      <c r="B671" s="2">
        <v>2013</v>
      </c>
      <c r="C671" s="2">
        <v>1</v>
      </c>
      <c r="D671" s="2">
        <v>136488275</v>
      </c>
      <c r="E671" s="2">
        <v>5556300</v>
      </c>
      <c r="F671" s="2">
        <v>70</v>
      </c>
      <c r="G671" s="2">
        <v>0</v>
      </c>
      <c r="H671" s="2">
        <v>505214</v>
      </c>
      <c r="I671" s="2" t="s">
        <v>71</v>
      </c>
      <c r="J671" s="358">
        <v>3500.85</v>
      </c>
      <c r="K671" s="2" t="s">
        <v>2007</v>
      </c>
      <c r="L671" s="2">
        <v>122392250</v>
      </c>
      <c r="Q671" s="2">
        <v>11900</v>
      </c>
      <c r="R671" s="357">
        <v>11900</v>
      </c>
      <c r="S671" s="2" t="s">
        <v>950</v>
      </c>
      <c r="T671" s="2">
        <v>1196</v>
      </c>
      <c r="U671" s="2" t="s">
        <v>316</v>
      </c>
      <c r="V671" s="2" t="s">
        <v>317</v>
      </c>
      <c r="W671" s="2">
        <v>1000</v>
      </c>
    </row>
    <row r="672" spans="1:23">
      <c r="A672" s="2" t="s">
        <v>1407</v>
      </c>
      <c r="B672" s="2">
        <v>2013</v>
      </c>
      <c r="C672" s="2">
        <v>1</v>
      </c>
      <c r="D672" s="2">
        <v>136488261</v>
      </c>
      <c r="E672" s="2">
        <v>5556300</v>
      </c>
      <c r="F672" s="2">
        <v>70</v>
      </c>
      <c r="G672" s="2">
        <v>0</v>
      </c>
      <c r="H672" s="2">
        <v>505214</v>
      </c>
      <c r="I672" s="2" t="s">
        <v>71</v>
      </c>
      <c r="J672" s="358">
        <v>330762.3</v>
      </c>
      <c r="K672" s="2" t="s">
        <v>2007</v>
      </c>
      <c r="L672" s="2">
        <v>122392236</v>
      </c>
      <c r="Q672" s="2">
        <v>11900</v>
      </c>
      <c r="R672" s="357">
        <v>11900</v>
      </c>
      <c r="S672" s="2" t="s">
        <v>950</v>
      </c>
      <c r="T672" s="2">
        <v>1196</v>
      </c>
      <c r="U672" s="2" t="s">
        <v>316</v>
      </c>
      <c r="V672" s="2" t="s">
        <v>317</v>
      </c>
      <c r="W672" s="2">
        <v>1000</v>
      </c>
    </row>
    <row r="673" spans="1:23">
      <c r="A673" s="2" t="s">
        <v>1407</v>
      </c>
      <c r="B673" s="2">
        <v>2013</v>
      </c>
      <c r="C673" s="2">
        <v>1</v>
      </c>
      <c r="D673" s="2">
        <v>136488270</v>
      </c>
      <c r="E673" s="2">
        <v>5556300</v>
      </c>
      <c r="F673" s="2">
        <v>70</v>
      </c>
      <c r="G673" s="2">
        <v>0</v>
      </c>
      <c r="H673" s="2">
        <v>505214</v>
      </c>
      <c r="I673" s="2" t="s">
        <v>71</v>
      </c>
      <c r="J673" s="358">
        <v>287155.48</v>
      </c>
      <c r="K673" s="2" t="s">
        <v>2007</v>
      </c>
      <c r="L673" s="2">
        <v>122392245</v>
      </c>
      <c r="Q673" s="2">
        <v>11900</v>
      </c>
      <c r="R673" s="357">
        <v>11900</v>
      </c>
      <c r="S673" s="2" t="s">
        <v>950</v>
      </c>
      <c r="T673" s="2">
        <v>1196</v>
      </c>
      <c r="U673" s="2" t="s">
        <v>316</v>
      </c>
      <c r="V673" s="2" t="s">
        <v>317</v>
      </c>
      <c r="W673" s="2">
        <v>1000</v>
      </c>
    </row>
    <row r="674" spans="1:23">
      <c r="A674" s="2" t="s">
        <v>1407</v>
      </c>
      <c r="B674" s="2">
        <v>2013</v>
      </c>
      <c r="C674" s="2">
        <v>1</v>
      </c>
      <c r="D674" s="2">
        <v>136488280</v>
      </c>
      <c r="E674" s="2">
        <v>5556300</v>
      </c>
      <c r="F674" s="2">
        <v>70</v>
      </c>
      <c r="G674" s="2">
        <v>0</v>
      </c>
      <c r="H674" s="2">
        <v>505214</v>
      </c>
      <c r="I674" s="2" t="s">
        <v>71</v>
      </c>
      <c r="J674" s="2">
        <v>592.69000000000005</v>
      </c>
      <c r="K674" s="2" t="s">
        <v>2007</v>
      </c>
      <c r="L674" s="2">
        <v>122392255</v>
      </c>
      <c r="Q674" s="2">
        <v>11900</v>
      </c>
      <c r="R674" s="357">
        <v>11900</v>
      </c>
      <c r="S674" s="2" t="s">
        <v>950</v>
      </c>
      <c r="T674" s="2">
        <v>1196</v>
      </c>
      <c r="U674" s="2" t="s">
        <v>316</v>
      </c>
      <c r="V674" s="2" t="s">
        <v>317</v>
      </c>
      <c r="W674" s="2">
        <v>1000</v>
      </c>
    </row>
    <row r="675" spans="1:23">
      <c r="A675" s="2" t="s">
        <v>1407</v>
      </c>
      <c r="B675" s="2">
        <v>2013</v>
      </c>
      <c r="C675" s="2">
        <v>1</v>
      </c>
      <c r="D675" s="2">
        <v>136488290</v>
      </c>
      <c r="E675" s="2">
        <v>5556300</v>
      </c>
      <c r="F675" s="2">
        <v>70</v>
      </c>
      <c r="G675" s="2">
        <v>0</v>
      </c>
      <c r="H675" s="2">
        <v>505214</v>
      </c>
      <c r="I675" s="2" t="s">
        <v>71</v>
      </c>
      <c r="J675" s="358">
        <v>233400</v>
      </c>
      <c r="K675" s="2" t="s">
        <v>2007</v>
      </c>
      <c r="L675" s="2">
        <v>122392265</v>
      </c>
      <c r="Q675" s="2">
        <v>11900</v>
      </c>
      <c r="R675" s="357">
        <v>11900</v>
      </c>
      <c r="S675" s="2" t="s">
        <v>950</v>
      </c>
      <c r="T675" s="2">
        <v>1196</v>
      </c>
      <c r="U675" s="2" t="s">
        <v>316</v>
      </c>
      <c r="V675" s="2" t="s">
        <v>317</v>
      </c>
      <c r="W675" s="2">
        <v>1000</v>
      </c>
    </row>
    <row r="676" spans="1:23">
      <c r="A676" s="2" t="s">
        <v>1407</v>
      </c>
      <c r="B676" s="2">
        <v>2013</v>
      </c>
      <c r="C676" s="2">
        <v>1</v>
      </c>
      <c r="D676" s="2">
        <v>136488279</v>
      </c>
      <c r="E676" s="2">
        <v>5556300</v>
      </c>
      <c r="F676" s="2">
        <v>70</v>
      </c>
      <c r="G676" s="2">
        <v>0</v>
      </c>
      <c r="H676" s="2">
        <v>505214</v>
      </c>
      <c r="I676" s="2" t="s">
        <v>71</v>
      </c>
      <c r="J676" s="2">
        <v>156.4</v>
      </c>
      <c r="K676" s="2" t="s">
        <v>2007</v>
      </c>
      <c r="L676" s="2">
        <v>122392254</v>
      </c>
      <c r="Q676" s="2">
        <v>11900</v>
      </c>
      <c r="R676" s="357">
        <v>11900</v>
      </c>
      <c r="S676" s="2" t="s">
        <v>950</v>
      </c>
      <c r="T676" s="2">
        <v>1196</v>
      </c>
      <c r="U676" s="2" t="s">
        <v>316</v>
      </c>
      <c r="V676" s="2" t="s">
        <v>317</v>
      </c>
      <c r="W676" s="2">
        <v>1000</v>
      </c>
    </row>
    <row r="677" spans="1:23">
      <c r="A677" s="2" t="s">
        <v>1407</v>
      </c>
      <c r="B677" s="2">
        <v>2013</v>
      </c>
      <c r="C677" s="2">
        <v>1</v>
      </c>
      <c r="D677" s="2">
        <v>136488262</v>
      </c>
      <c r="E677" s="2">
        <v>5556300</v>
      </c>
      <c r="F677" s="2">
        <v>70</v>
      </c>
      <c r="G677" s="2">
        <v>0</v>
      </c>
      <c r="H677" s="2">
        <v>505214</v>
      </c>
      <c r="I677" s="2" t="s">
        <v>71</v>
      </c>
      <c r="J677" s="358">
        <v>320075.39</v>
      </c>
      <c r="K677" s="2" t="s">
        <v>2007</v>
      </c>
      <c r="L677" s="2">
        <v>122392237</v>
      </c>
      <c r="Q677" s="2">
        <v>11900</v>
      </c>
      <c r="R677" s="357">
        <v>11900</v>
      </c>
      <c r="S677" s="2" t="s">
        <v>950</v>
      </c>
      <c r="T677" s="2">
        <v>1196</v>
      </c>
      <c r="U677" s="2" t="s">
        <v>316</v>
      </c>
      <c r="V677" s="2" t="s">
        <v>317</v>
      </c>
      <c r="W677" s="2">
        <v>1000</v>
      </c>
    </row>
    <row r="678" spans="1:23">
      <c r="A678" s="2" t="s">
        <v>1407</v>
      </c>
      <c r="B678" s="2">
        <v>2013</v>
      </c>
      <c r="C678" s="2">
        <v>1</v>
      </c>
      <c r="D678" s="2">
        <v>136488262</v>
      </c>
      <c r="E678" s="2">
        <v>5556300</v>
      </c>
      <c r="F678" s="2">
        <v>70</v>
      </c>
      <c r="G678" s="2">
        <v>0</v>
      </c>
      <c r="H678" s="2">
        <v>505214</v>
      </c>
      <c r="I678" s="2" t="s">
        <v>71</v>
      </c>
      <c r="J678" s="358">
        <v>1285760.3500000001</v>
      </c>
      <c r="K678" s="2" t="s">
        <v>2007</v>
      </c>
      <c r="L678" s="2">
        <v>122392237</v>
      </c>
      <c r="Q678" s="2">
        <v>11900</v>
      </c>
      <c r="R678" s="357">
        <v>11900</v>
      </c>
      <c r="S678" s="2" t="s">
        <v>950</v>
      </c>
      <c r="T678" s="2">
        <v>1196</v>
      </c>
      <c r="U678" s="2" t="s">
        <v>316</v>
      </c>
      <c r="V678" s="2" t="s">
        <v>317</v>
      </c>
      <c r="W678" s="2">
        <v>1000</v>
      </c>
    </row>
    <row r="679" spans="1:23">
      <c r="A679" s="2" t="s">
        <v>1407</v>
      </c>
      <c r="B679" s="2">
        <v>2013</v>
      </c>
      <c r="C679" s="2">
        <v>1</v>
      </c>
      <c r="D679" s="2">
        <v>136488272</v>
      </c>
      <c r="E679" s="2">
        <v>5556300</v>
      </c>
      <c r="F679" s="2">
        <v>70</v>
      </c>
      <c r="G679" s="2">
        <v>0</v>
      </c>
      <c r="H679" s="2">
        <v>505214</v>
      </c>
      <c r="I679" s="2" t="s">
        <v>71</v>
      </c>
      <c r="J679" s="2">
        <v>467.14</v>
      </c>
      <c r="K679" s="2" t="s">
        <v>2007</v>
      </c>
      <c r="L679" s="2">
        <v>122392247</v>
      </c>
      <c r="Q679" s="2">
        <v>11900</v>
      </c>
      <c r="R679" s="357">
        <v>11900</v>
      </c>
      <c r="S679" s="2" t="s">
        <v>950</v>
      </c>
      <c r="T679" s="2">
        <v>1196</v>
      </c>
      <c r="U679" s="2" t="s">
        <v>316</v>
      </c>
      <c r="V679" s="2" t="s">
        <v>317</v>
      </c>
      <c r="W679" s="2">
        <v>1000</v>
      </c>
    </row>
    <row r="680" spans="1:23">
      <c r="A680" s="2" t="s">
        <v>1407</v>
      </c>
      <c r="B680" s="2">
        <v>2013</v>
      </c>
      <c r="C680" s="2">
        <v>1</v>
      </c>
      <c r="D680" s="2">
        <v>136488282</v>
      </c>
      <c r="E680" s="2">
        <v>5556300</v>
      </c>
      <c r="F680" s="2">
        <v>70</v>
      </c>
      <c r="G680" s="2">
        <v>0</v>
      </c>
      <c r="H680" s="2">
        <v>505214</v>
      </c>
      <c r="I680" s="2" t="s">
        <v>71</v>
      </c>
      <c r="J680" s="2">
        <v>216.19</v>
      </c>
      <c r="K680" s="2" t="s">
        <v>2007</v>
      </c>
      <c r="L680" s="2">
        <v>122392257</v>
      </c>
      <c r="Q680" s="2">
        <v>11900</v>
      </c>
      <c r="R680" s="357">
        <v>11900</v>
      </c>
      <c r="S680" s="2" t="s">
        <v>950</v>
      </c>
      <c r="T680" s="2">
        <v>1196</v>
      </c>
      <c r="U680" s="2" t="s">
        <v>316</v>
      </c>
      <c r="V680" s="2" t="s">
        <v>317</v>
      </c>
      <c r="W680" s="2">
        <v>1000</v>
      </c>
    </row>
    <row r="681" spans="1:23">
      <c r="A681" s="2" t="s">
        <v>1407</v>
      </c>
      <c r="B681" s="2">
        <v>2013</v>
      </c>
      <c r="C681" s="2">
        <v>1</v>
      </c>
      <c r="D681" s="2">
        <v>136488274</v>
      </c>
      <c r="E681" s="2">
        <v>5556300</v>
      </c>
      <c r="F681" s="2">
        <v>70</v>
      </c>
      <c r="G681" s="2">
        <v>0</v>
      </c>
      <c r="H681" s="2">
        <v>505214</v>
      </c>
      <c r="I681" s="2" t="s">
        <v>71</v>
      </c>
      <c r="J681" s="2">
        <v>653.16999999999996</v>
      </c>
      <c r="K681" s="2" t="s">
        <v>2007</v>
      </c>
      <c r="L681" s="2">
        <v>122392249</v>
      </c>
      <c r="Q681" s="2">
        <v>11900</v>
      </c>
      <c r="R681" s="357">
        <v>11900</v>
      </c>
      <c r="S681" s="2" t="s">
        <v>950</v>
      </c>
      <c r="T681" s="2">
        <v>1196</v>
      </c>
      <c r="U681" s="2" t="s">
        <v>316</v>
      </c>
      <c r="V681" s="2" t="s">
        <v>317</v>
      </c>
      <c r="W681" s="2">
        <v>1000</v>
      </c>
    </row>
    <row r="682" spans="1:23">
      <c r="A682" s="2" t="s">
        <v>1407</v>
      </c>
      <c r="B682" s="2">
        <v>2013</v>
      </c>
      <c r="C682" s="2">
        <v>1</v>
      </c>
      <c r="D682" s="2">
        <v>136488267</v>
      </c>
      <c r="E682" s="2">
        <v>5556300</v>
      </c>
      <c r="F682" s="2">
        <v>70</v>
      </c>
      <c r="G682" s="2">
        <v>0</v>
      </c>
      <c r="H682" s="2">
        <v>505214</v>
      </c>
      <c r="I682" s="2" t="s">
        <v>71</v>
      </c>
      <c r="J682" s="358">
        <v>15254.04</v>
      </c>
      <c r="K682" s="2" t="s">
        <v>2007</v>
      </c>
      <c r="L682" s="2">
        <v>122392242</v>
      </c>
      <c r="Q682" s="2">
        <v>11900</v>
      </c>
      <c r="R682" s="357">
        <v>11900</v>
      </c>
      <c r="S682" s="2" t="s">
        <v>950</v>
      </c>
      <c r="T682" s="2">
        <v>1196</v>
      </c>
      <c r="U682" s="2" t="s">
        <v>316</v>
      </c>
      <c r="V682" s="2" t="s">
        <v>317</v>
      </c>
      <c r="W682" s="2">
        <v>1000</v>
      </c>
    </row>
    <row r="683" spans="1:23">
      <c r="A683" s="2" t="s">
        <v>1407</v>
      </c>
      <c r="B683" s="2">
        <v>2013</v>
      </c>
      <c r="C683" s="2">
        <v>1</v>
      </c>
      <c r="D683" s="2">
        <v>136488277</v>
      </c>
      <c r="E683" s="2">
        <v>5556300</v>
      </c>
      <c r="F683" s="2">
        <v>70</v>
      </c>
      <c r="G683" s="2">
        <v>0</v>
      </c>
      <c r="H683" s="2">
        <v>505214</v>
      </c>
      <c r="I683" s="2" t="s">
        <v>71</v>
      </c>
      <c r="J683" s="358">
        <v>1736.33</v>
      </c>
      <c r="K683" s="2" t="s">
        <v>2007</v>
      </c>
      <c r="L683" s="2">
        <v>122392252</v>
      </c>
      <c r="Q683" s="2">
        <v>11900</v>
      </c>
      <c r="R683" s="357">
        <v>11900</v>
      </c>
      <c r="S683" s="2" t="s">
        <v>950</v>
      </c>
      <c r="T683" s="2">
        <v>1196</v>
      </c>
      <c r="U683" s="2" t="s">
        <v>316</v>
      </c>
      <c r="V683" s="2" t="s">
        <v>317</v>
      </c>
      <c r="W683" s="2">
        <v>1000</v>
      </c>
    </row>
    <row r="684" spans="1:23">
      <c r="A684" s="2" t="s">
        <v>1407</v>
      </c>
      <c r="B684" s="2">
        <v>2013</v>
      </c>
      <c r="C684" s="2">
        <v>1</v>
      </c>
      <c r="D684" s="2">
        <v>136488278</v>
      </c>
      <c r="E684" s="2">
        <v>5556300</v>
      </c>
      <c r="F684" s="2">
        <v>70</v>
      </c>
      <c r="G684" s="2">
        <v>0</v>
      </c>
      <c r="H684" s="2">
        <v>505214</v>
      </c>
      <c r="I684" s="2" t="s">
        <v>71</v>
      </c>
      <c r="J684" s="2">
        <v>246.4</v>
      </c>
      <c r="K684" s="2" t="s">
        <v>2007</v>
      </c>
      <c r="L684" s="2">
        <v>122392253</v>
      </c>
      <c r="Q684" s="2">
        <v>11900</v>
      </c>
      <c r="R684" s="357">
        <v>11900</v>
      </c>
      <c r="S684" s="2" t="s">
        <v>950</v>
      </c>
      <c r="T684" s="2">
        <v>1196</v>
      </c>
      <c r="U684" s="2" t="s">
        <v>316</v>
      </c>
      <c r="V684" s="2" t="s">
        <v>317</v>
      </c>
      <c r="W684" s="2">
        <v>1000</v>
      </c>
    </row>
    <row r="685" spans="1:23">
      <c r="A685" s="2" t="s">
        <v>1407</v>
      </c>
      <c r="B685" s="2">
        <v>2013</v>
      </c>
      <c r="C685" s="2">
        <v>1</v>
      </c>
      <c r="D685" s="2">
        <v>136488292</v>
      </c>
      <c r="E685" s="2">
        <v>5556300</v>
      </c>
      <c r="F685" s="2">
        <v>70</v>
      </c>
      <c r="G685" s="2">
        <v>0</v>
      </c>
      <c r="H685" s="2">
        <v>505214</v>
      </c>
      <c r="I685" s="2" t="s">
        <v>71</v>
      </c>
      <c r="J685" s="358">
        <v>47925</v>
      </c>
      <c r="K685" s="2" t="s">
        <v>2007</v>
      </c>
      <c r="L685" s="2">
        <v>122392267</v>
      </c>
      <c r="Q685" s="2">
        <v>11900</v>
      </c>
      <c r="R685" s="357">
        <v>11900</v>
      </c>
      <c r="S685" s="2" t="s">
        <v>950</v>
      </c>
      <c r="T685" s="2">
        <v>1196</v>
      </c>
      <c r="U685" s="2" t="s">
        <v>316</v>
      </c>
      <c r="V685" s="2" t="s">
        <v>317</v>
      </c>
      <c r="W685" s="2">
        <v>1000</v>
      </c>
    </row>
    <row r="686" spans="1:23">
      <c r="A686" s="2" t="s">
        <v>1407</v>
      </c>
      <c r="B686" s="2">
        <v>2013</v>
      </c>
      <c r="C686" s="2">
        <v>1</v>
      </c>
      <c r="D686" s="2">
        <v>136488301</v>
      </c>
      <c r="E686" s="2">
        <v>5556300</v>
      </c>
      <c r="F686" s="2">
        <v>70</v>
      </c>
      <c r="G686" s="2">
        <v>0</v>
      </c>
      <c r="H686" s="2">
        <v>505214</v>
      </c>
      <c r="I686" s="2" t="s">
        <v>71</v>
      </c>
      <c r="J686" s="358">
        <v>28200</v>
      </c>
      <c r="K686" s="2" t="s">
        <v>2007</v>
      </c>
      <c r="L686" s="2">
        <v>122392276</v>
      </c>
      <c r="Q686" s="2">
        <v>11900</v>
      </c>
      <c r="R686" s="357">
        <v>11900</v>
      </c>
      <c r="S686" s="2" t="s">
        <v>950</v>
      </c>
      <c r="T686" s="2">
        <v>1196</v>
      </c>
      <c r="U686" s="2" t="s">
        <v>316</v>
      </c>
      <c r="V686" s="2" t="s">
        <v>317</v>
      </c>
      <c r="W686" s="2">
        <v>1000</v>
      </c>
    </row>
    <row r="687" spans="1:23">
      <c r="A687" s="2" t="s">
        <v>1407</v>
      </c>
      <c r="B687" s="2">
        <v>2013</v>
      </c>
      <c r="C687" s="2">
        <v>1</v>
      </c>
      <c r="D687" s="2">
        <v>136488313</v>
      </c>
      <c r="E687" s="2">
        <v>5556300</v>
      </c>
      <c r="F687" s="2">
        <v>70</v>
      </c>
      <c r="G687" s="2">
        <v>0</v>
      </c>
      <c r="H687" s="2">
        <v>505214</v>
      </c>
      <c r="I687" s="2" t="s">
        <v>71</v>
      </c>
      <c r="J687" s="358">
        <v>254482</v>
      </c>
      <c r="K687" s="2" t="s">
        <v>2007</v>
      </c>
      <c r="L687" s="2">
        <v>122392288</v>
      </c>
      <c r="Q687" s="2">
        <v>11900</v>
      </c>
      <c r="R687" s="357">
        <v>11900</v>
      </c>
      <c r="S687" s="2" t="s">
        <v>950</v>
      </c>
      <c r="T687" s="2">
        <v>1196</v>
      </c>
      <c r="U687" s="2" t="s">
        <v>316</v>
      </c>
      <c r="V687" s="2" t="s">
        <v>317</v>
      </c>
      <c r="W687" s="2">
        <v>1000</v>
      </c>
    </row>
    <row r="688" spans="1:23">
      <c r="A688" s="2" t="s">
        <v>1407</v>
      </c>
      <c r="B688" s="2">
        <v>2013</v>
      </c>
      <c r="C688" s="2">
        <v>1</v>
      </c>
      <c r="D688" s="2">
        <v>136488313</v>
      </c>
      <c r="E688" s="2">
        <v>5556300</v>
      </c>
      <c r="F688" s="2">
        <v>70</v>
      </c>
      <c r="G688" s="2">
        <v>0</v>
      </c>
      <c r="H688" s="2">
        <v>505214</v>
      </c>
      <c r="I688" s="2" t="s">
        <v>71</v>
      </c>
      <c r="J688" s="358">
        <v>708011</v>
      </c>
      <c r="K688" s="2" t="s">
        <v>2007</v>
      </c>
      <c r="L688" s="2">
        <v>122392288</v>
      </c>
      <c r="Q688" s="2">
        <v>11900</v>
      </c>
      <c r="R688" s="357">
        <v>11900</v>
      </c>
      <c r="S688" s="2" t="s">
        <v>950</v>
      </c>
      <c r="T688" s="2">
        <v>1196</v>
      </c>
      <c r="U688" s="2" t="s">
        <v>316</v>
      </c>
      <c r="V688" s="2" t="s">
        <v>317</v>
      </c>
      <c r="W688" s="2">
        <v>1000</v>
      </c>
    </row>
    <row r="689" spans="1:23">
      <c r="A689" s="2" t="s">
        <v>1407</v>
      </c>
      <c r="B689" s="2">
        <v>2013</v>
      </c>
      <c r="C689" s="2">
        <v>1</v>
      </c>
      <c r="D689" s="2">
        <v>136488304</v>
      </c>
      <c r="E689" s="2">
        <v>5556300</v>
      </c>
      <c r="F689" s="2">
        <v>70</v>
      </c>
      <c r="G689" s="2">
        <v>0</v>
      </c>
      <c r="H689" s="2">
        <v>505214</v>
      </c>
      <c r="I689" s="2" t="s">
        <v>71</v>
      </c>
      <c r="J689" s="358">
        <v>67400</v>
      </c>
      <c r="K689" s="2" t="s">
        <v>2007</v>
      </c>
      <c r="L689" s="2">
        <v>122392279</v>
      </c>
      <c r="Q689" s="2">
        <v>11900</v>
      </c>
      <c r="R689" s="357">
        <v>11900</v>
      </c>
      <c r="S689" s="2" t="s">
        <v>950</v>
      </c>
      <c r="T689" s="2">
        <v>1196</v>
      </c>
      <c r="U689" s="2" t="s">
        <v>316</v>
      </c>
      <c r="V689" s="2" t="s">
        <v>317</v>
      </c>
      <c r="W689" s="2">
        <v>1000</v>
      </c>
    </row>
    <row r="690" spans="1:23">
      <c r="A690" s="2" t="s">
        <v>1407</v>
      </c>
      <c r="B690" s="2">
        <v>2013</v>
      </c>
      <c r="C690" s="2">
        <v>1</v>
      </c>
      <c r="D690" s="2">
        <v>136488304</v>
      </c>
      <c r="E690" s="2">
        <v>5556300</v>
      </c>
      <c r="F690" s="2">
        <v>70</v>
      </c>
      <c r="G690" s="2">
        <v>0</v>
      </c>
      <c r="H690" s="2">
        <v>505214</v>
      </c>
      <c r="I690" s="2" t="s">
        <v>71</v>
      </c>
      <c r="J690" s="358">
        <v>3684240.25</v>
      </c>
      <c r="K690" s="2" t="s">
        <v>2007</v>
      </c>
      <c r="L690" s="2">
        <v>122392279</v>
      </c>
      <c r="Q690" s="2">
        <v>11900</v>
      </c>
      <c r="R690" s="357">
        <v>11900</v>
      </c>
      <c r="S690" s="2" t="s">
        <v>950</v>
      </c>
      <c r="T690" s="2">
        <v>1196</v>
      </c>
      <c r="U690" s="2" t="s">
        <v>316</v>
      </c>
      <c r="V690" s="2" t="s">
        <v>317</v>
      </c>
      <c r="W690" s="2">
        <v>1000</v>
      </c>
    </row>
    <row r="691" spans="1:23">
      <c r="A691" s="2" t="s">
        <v>1407</v>
      </c>
      <c r="B691" s="2">
        <v>2013</v>
      </c>
      <c r="C691" s="2">
        <v>1</v>
      </c>
      <c r="D691" s="2">
        <v>136488298</v>
      </c>
      <c r="E691" s="2">
        <v>5556300</v>
      </c>
      <c r="F691" s="2">
        <v>70</v>
      </c>
      <c r="G691" s="2">
        <v>0</v>
      </c>
      <c r="H691" s="2">
        <v>505214</v>
      </c>
      <c r="I691" s="2" t="s">
        <v>71</v>
      </c>
      <c r="J691" s="358">
        <v>76553.73</v>
      </c>
      <c r="K691" s="2" t="s">
        <v>2011</v>
      </c>
      <c r="L691" s="2">
        <v>122392273</v>
      </c>
      <c r="Q691" s="2">
        <v>11900</v>
      </c>
      <c r="R691" s="357">
        <v>11900</v>
      </c>
      <c r="S691" s="2" t="s">
        <v>950</v>
      </c>
      <c r="T691" s="2">
        <v>1196</v>
      </c>
      <c r="U691" s="2" t="s">
        <v>316</v>
      </c>
      <c r="V691" s="2" t="s">
        <v>317</v>
      </c>
      <c r="W691" s="2">
        <v>1000</v>
      </c>
    </row>
    <row r="692" spans="1:23">
      <c r="A692" s="2" t="s">
        <v>1407</v>
      </c>
      <c r="B692" s="2">
        <v>2013</v>
      </c>
      <c r="C692" s="2">
        <v>1</v>
      </c>
      <c r="D692" s="2">
        <v>136488298</v>
      </c>
      <c r="E692" s="2">
        <v>5556300</v>
      </c>
      <c r="F692" s="2">
        <v>70</v>
      </c>
      <c r="G692" s="2">
        <v>0</v>
      </c>
      <c r="H692" s="2">
        <v>505214</v>
      </c>
      <c r="I692" s="2" t="s">
        <v>71</v>
      </c>
      <c r="J692" s="358">
        <v>-93675.29</v>
      </c>
      <c r="K692" s="2" t="s">
        <v>2011</v>
      </c>
      <c r="L692" s="2">
        <v>122392273</v>
      </c>
      <c r="Q692" s="2">
        <v>11900</v>
      </c>
      <c r="R692" s="357">
        <v>11900</v>
      </c>
      <c r="S692" s="2" t="s">
        <v>950</v>
      </c>
      <c r="T692" s="2">
        <v>1196</v>
      </c>
      <c r="U692" s="2" t="s">
        <v>316</v>
      </c>
      <c r="V692" s="2" t="s">
        <v>317</v>
      </c>
      <c r="W692" s="2">
        <v>1000</v>
      </c>
    </row>
    <row r="693" spans="1:23">
      <c r="A693" s="2" t="s">
        <v>1407</v>
      </c>
      <c r="B693" s="2">
        <v>2013</v>
      </c>
      <c r="C693" s="2">
        <v>1</v>
      </c>
      <c r="D693" s="2">
        <v>136488291</v>
      </c>
      <c r="E693" s="2">
        <v>5556300</v>
      </c>
      <c r="F693" s="2">
        <v>70</v>
      </c>
      <c r="G693" s="2">
        <v>0</v>
      </c>
      <c r="H693" s="2">
        <v>505214</v>
      </c>
      <c r="I693" s="2" t="s">
        <v>71</v>
      </c>
      <c r="J693" s="358">
        <v>8190</v>
      </c>
      <c r="K693" s="2" t="s">
        <v>2007</v>
      </c>
      <c r="L693" s="2">
        <v>122392266</v>
      </c>
      <c r="Q693" s="2">
        <v>11900</v>
      </c>
      <c r="R693" s="357">
        <v>11900</v>
      </c>
      <c r="S693" s="2" t="s">
        <v>950</v>
      </c>
      <c r="T693" s="2">
        <v>1196</v>
      </c>
      <c r="U693" s="2" t="s">
        <v>316</v>
      </c>
      <c r="V693" s="2" t="s">
        <v>317</v>
      </c>
      <c r="W693" s="2">
        <v>1000</v>
      </c>
    </row>
    <row r="694" spans="1:23">
      <c r="A694" s="2" t="s">
        <v>1407</v>
      </c>
      <c r="B694" s="2">
        <v>2013</v>
      </c>
      <c r="C694" s="2">
        <v>1</v>
      </c>
      <c r="D694" s="2">
        <v>136488300</v>
      </c>
      <c r="E694" s="2">
        <v>5556300</v>
      </c>
      <c r="F694" s="2">
        <v>70</v>
      </c>
      <c r="G694" s="2">
        <v>0</v>
      </c>
      <c r="H694" s="2">
        <v>505214</v>
      </c>
      <c r="I694" s="2" t="s">
        <v>71</v>
      </c>
      <c r="J694" s="358">
        <v>1438.62</v>
      </c>
      <c r="K694" s="2" t="s">
        <v>2007</v>
      </c>
      <c r="L694" s="2">
        <v>122392275</v>
      </c>
      <c r="Q694" s="2">
        <v>11900</v>
      </c>
      <c r="R694" s="357">
        <v>11900</v>
      </c>
      <c r="S694" s="2" t="s">
        <v>950</v>
      </c>
      <c r="T694" s="2">
        <v>1196</v>
      </c>
      <c r="U694" s="2" t="s">
        <v>316</v>
      </c>
      <c r="V694" s="2" t="s">
        <v>317</v>
      </c>
      <c r="W694" s="2">
        <v>1000</v>
      </c>
    </row>
    <row r="695" spans="1:23">
      <c r="A695" s="2" t="s">
        <v>1407</v>
      </c>
      <c r="B695" s="2">
        <v>2013</v>
      </c>
      <c r="C695" s="2">
        <v>1</v>
      </c>
      <c r="D695" s="2">
        <v>136488310</v>
      </c>
      <c r="E695" s="2">
        <v>5556300</v>
      </c>
      <c r="F695" s="2">
        <v>70</v>
      </c>
      <c r="G695" s="2">
        <v>0</v>
      </c>
      <c r="H695" s="2">
        <v>505214</v>
      </c>
      <c r="I695" s="2" t="s">
        <v>71</v>
      </c>
      <c r="J695" s="358">
        <v>4550027.8099999996</v>
      </c>
      <c r="K695" s="2" t="s">
        <v>2007</v>
      </c>
      <c r="L695" s="2">
        <v>122392285</v>
      </c>
      <c r="Q695" s="2">
        <v>11900</v>
      </c>
      <c r="R695" s="357">
        <v>11900</v>
      </c>
      <c r="S695" s="2" t="s">
        <v>950</v>
      </c>
      <c r="T695" s="2">
        <v>1196</v>
      </c>
      <c r="U695" s="2" t="s">
        <v>316</v>
      </c>
      <c r="V695" s="2" t="s">
        <v>317</v>
      </c>
      <c r="W695" s="2">
        <v>1000</v>
      </c>
    </row>
    <row r="696" spans="1:23">
      <c r="A696" s="2" t="s">
        <v>1407</v>
      </c>
      <c r="B696" s="2">
        <v>2013</v>
      </c>
      <c r="C696" s="2">
        <v>1</v>
      </c>
      <c r="D696" s="2">
        <v>136488310</v>
      </c>
      <c r="E696" s="2">
        <v>5556300</v>
      </c>
      <c r="F696" s="2">
        <v>70</v>
      </c>
      <c r="G696" s="2">
        <v>0</v>
      </c>
      <c r="H696" s="2">
        <v>505214</v>
      </c>
      <c r="I696" s="2" t="s">
        <v>71</v>
      </c>
      <c r="J696" s="358">
        <v>6381410</v>
      </c>
      <c r="K696" s="2" t="s">
        <v>2007</v>
      </c>
      <c r="L696" s="2">
        <v>122392285</v>
      </c>
      <c r="Q696" s="2">
        <v>11900</v>
      </c>
      <c r="R696" s="357">
        <v>11900</v>
      </c>
      <c r="S696" s="2" t="s">
        <v>950</v>
      </c>
      <c r="T696" s="2">
        <v>1196</v>
      </c>
      <c r="U696" s="2" t="s">
        <v>316</v>
      </c>
      <c r="V696" s="2" t="s">
        <v>317</v>
      </c>
      <c r="W696" s="2">
        <v>1000</v>
      </c>
    </row>
    <row r="697" spans="1:23">
      <c r="A697" s="2" t="s">
        <v>1407</v>
      </c>
      <c r="B697" s="2">
        <v>2013</v>
      </c>
      <c r="C697" s="2">
        <v>1</v>
      </c>
      <c r="D697" s="2">
        <v>136488307</v>
      </c>
      <c r="E697" s="2">
        <v>5556300</v>
      </c>
      <c r="F697" s="2">
        <v>70</v>
      </c>
      <c r="G697" s="2">
        <v>0</v>
      </c>
      <c r="H697" s="2">
        <v>505214</v>
      </c>
      <c r="I697" s="2" t="s">
        <v>71</v>
      </c>
      <c r="J697" s="358">
        <v>101150</v>
      </c>
      <c r="K697" s="2" t="s">
        <v>2007</v>
      </c>
      <c r="L697" s="2">
        <v>122392282</v>
      </c>
      <c r="Q697" s="2">
        <v>11900</v>
      </c>
      <c r="R697" s="357">
        <v>11900</v>
      </c>
      <c r="S697" s="2" t="s">
        <v>950</v>
      </c>
      <c r="T697" s="2">
        <v>1196</v>
      </c>
      <c r="U697" s="2" t="s">
        <v>316</v>
      </c>
      <c r="V697" s="2" t="s">
        <v>317</v>
      </c>
      <c r="W697" s="2">
        <v>1000</v>
      </c>
    </row>
    <row r="698" spans="1:23">
      <c r="A698" s="2" t="s">
        <v>1407</v>
      </c>
      <c r="B698" s="2">
        <v>2013</v>
      </c>
      <c r="C698" s="2">
        <v>1</v>
      </c>
      <c r="D698" s="2">
        <v>136488307</v>
      </c>
      <c r="E698" s="2">
        <v>5556300</v>
      </c>
      <c r="F698" s="2">
        <v>70</v>
      </c>
      <c r="G698" s="2">
        <v>0</v>
      </c>
      <c r="H698" s="2">
        <v>505214</v>
      </c>
      <c r="I698" s="2" t="s">
        <v>71</v>
      </c>
      <c r="J698" s="358">
        <v>488550</v>
      </c>
      <c r="K698" s="2" t="s">
        <v>2007</v>
      </c>
      <c r="L698" s="2">
        <v>122392282</v>
      </c>
      <c r="Q698" s="2">
        <v>11900</v>
      </c>
      <c r="R698" s="357">
        <v>11900</v>
      </c>
      <c r="S698" s="2" t="s">
        <v>950</v>
      </c>
      <c r="T698" s="2">
        <v>1196</v>
      </c>
      <c r="U698" s="2" t="s">
        <v>316</v>
      </c>
      <c r="V698" s="2" t="s">
        <v>317</v>
      </c>
      <c r="W698" s="2">
        <v>1000</v>
      </c>
    </row>
    <row r="699" spans="1:23">
      <c r="A699" s="2" t="s">
        <v>1407</v>
      </c>
      <c r="B699" s="2">
        <v>2013</v>
      </c>
      <c r="C699" s="2">
        <v>1</v>
      </c>
      <c r="D699" s="2">
        <v>136488299</v>
      </c>
      <c r="E699" s="2">
        <v>5556300</v>
      </c>
      <c r="F699" s="2">
        <v>70</v>
      </c>
      <c r="G699" s="2">
        <v>0</v>
      </c>
      <c r="H699" s="2">
        <v>505214</v>
      </c>
      <c r="I699" s="2" t="s">
        <v>71</v>
      </c>
      <c r="J699" s="358">
        <v>6810000</v>
      </c>
      <c r="K699" s="2" t="s">
        <v>2007</v>
      </c>
      <c r="L699" s="2">
        <v>122392274</v>
      </c>
      <c r="Q699" s="2">
        <v>11900</v>
      </c>
      <c r="R699" s="357">
        <v>11900</v>
      </c>
      <c r="S699" s="2" t="s">
        <v>950</v>
      </c>
      <c r="T699" s="2">
        <v>1196</v>
      </c>
      <c r="U699" s="2" t="s">
        <v>316</v>
      </c>
      <c r="V699" s="2" t="s">
        <v>317</v>
      </c>
      <c r="W699" s="2">
        <v>1000</v>
      </c>
    </row>
    <row r="700" spans="1:23">
      <c r="A700" s="2" t="s">
        <v>1407</v>
      </c>
      <c r="B700" s="2">
        <v>2013</v>
      </c>
      <c r="C700" s="2">
        <v>1</v>
      </c>
      <c r="D700" s="2">
        <v>136488318</v>
      </c>
      <c r="E700" s="2">
        <v>5556300</v>
      </c>
      <c r="F700" s="2">
        <v>70</v>
      </c>
      <c r="G700" s="2">
        <v>0</v>
      </c>
      <c r="H700" s="2">
        <v>505214</v>
      </c>
      <c r="I700" s="2" t="s">
        <v>71</v>
      </c>
      <c r="J700" s="358">
        <v>449295</v>
      </c>
      <c r="K700" s="2" t="s">
        <v>2007</v>
      </c>
      <c r="L700" s="2">
        <v>122392293</v>
      </c>
      <c r="Q700" s="2">
        <v>11900</v>
      </c>
      <c r="R700" s="357">
        <v>11900</v>
      </c>
      <c r="S700" s="2" t="s">
        <v>950</v>
      </c>
      <c r="T700" s="2">
        <v>1196</v>
      </c>
      <c r="U700" s="2" t="s">
        <v>316</v>
      </c>
      <c r="V700" s="2" t="s">
        <v>317</v>
      </c>
      <c r="W700" s="2">
        <v>1000</v>
      </c>
    </row>
    <row r="701" spans="1:23">
      <c r="A701" s="2" t="s">
        <v>1407</v>
      </c>
      <c r="B701" s="2">
        <v>2013</v>
      </c>
      <c r="C701" s="2">
        <v>1</v>
      </c>
      <c r="D701" s="2">
        <v>136488318</v>
      </c>
      <c r="E701" s="2">
        <v>5556300</v>
      </c>
      <c r="F701" s="2">
        <v>70</v>
      </c>
      <c r="G701" s="2">
        <v>0</v>
      </c>
      <c r="H701" s="2">
        <v>505214</v>
      </c>
      <c r="I701" s="2" t="s">
        <v>71</v>
      </c>
      <c r="J701" s="358">
        <v>981280</v>
      </c>
      <c r="K701" s="2" t="s">
        <v>2007</v>
      </c>
      <c r="L701" s="2">
        <v>122392293</v>
      </c>
      <c r="Q701" s="2">
        <v>11900</v>
      </c>
      <c r="R701" s="357">
        <v>11900</v>
      </c>
      <c r="S701" s="2" t="s">
        <v>950</v>
      </c>
      <c r="T701" s="2">
        <v>1196</v>
      </c>
      <c r="U701" s="2" t="s">
        <v>316</v>
      </c>
      <c r="V701" s="2" t="s">
        <v>317</v>
      </c>
      <c r="W701" s="2">
        <v>1000</v>
      </c>
    </row>
    <row r="702" spans="1:23">
      <c r="A702" s="2" t="s">
        <v>1407</v>
      </c>
      <c r="B702" s="2">
        <v>2013</v>
      </c>
      <c r="C702" s="2">
        <v>1</v>
      </c>
      <c r="D702" s="2">
        <v>136488347</v>
      </c>
      <c r="E702" s="2">
        <v>5556300</v>
      </c>
      <c r="F702" s="2">
        <v>70</v>
      </c>
      <c r="G702" s="2">
        <v>0</v>
      </c>
      <c r="H702" s="2">
        <v>505214</v>
      </c>
      <c r="I702" s="2" t="s">
        <v>71</v>
      </c>
      <c r="J702" s="358">
        <v>109541.8</v>
      </c>
      <c r="K702" s="2" t="s">
        <v>2007</v>
      </c>
      <c r="L702" s="2">
        <v>122392322</v>
      </c>
      <c r="Q702" s="2">
        <v>11900</v>
      </c>
      <c r="R702" s="357">
        <v>11900</v>
      </c>
      <c r="S702" s="2" t="s">
        <v>950</v>
      </c>
      <c r="T702" s="2">
        <v>1196</v>
      </c>
      <c r="U702" s="2" t="s">
        <v>316</v>
      </c>
      <c r="V702" s="2" t="s">
        <v>317</v>
      </c>
      <c r="W702" s="2">
        <v>1000</v>
      </c>
    </row>
    <row r="703" spans="1:23">
      <c r="A703" s="2" t="s">
        <v>1407</v>
      </c>
      <c r="B703" s="2">
        <v>2013</v>
      </c>
      <c r="C703" s="2">
        <v>1</v>
      </c>
      <c r="D703" s="2">
        <v>136488322</v>
      </c>
      <c r="E703" s="2">
        <v>5556300</v>
      </c>
      <c r="F703" s="2">
        <v>70</v>
      </c>
      <c r="G703" s="2">
        <v>0</v>
      </c>
      <c r="H703" s="2">
        <v>505214</v>
      </c>
      <c r="I703" s="2" t="s">
        <v>71</v>
      </c>
      <c r="J703" s="358">
        <v>364107.21</v>
      </c>
      <c r="K703" s="2" t="s">
        <v>2007</v>
      </c>
      <c r="L703" s="2">
        <v>122392297</v>
      </c>
      <c r="Q703" s="2">
        <v>11900</v>
      </c>
      <c r="R703" s="357">
        <v>11900</v>
      </c>
      <c r="S703" s="2" t="s">
        <v>950</v>
      </c>
      <c r="T703" s="2">
        <v>1196</v>
      </c>
      <c r="U703" s="2" t="s">
        <v>316</v>
      </c>
      <c r="V703" s="2" t="s">
        <v>317</v>
      </c>
      <c r="W703" s="2">
        <v>1000</v>
      </c>
    </row>
    <row r="704" spans="1:23">
      <c r="A704" s="2" t="s">
        <v>1407</v>
      </c>
      <c r="B704" s="2">
        <v>2013</v>
      </c>
      <c r="C704" s="2">
        <v>1</v>
      </c>
      <c r="D704" s="2">
        <v>136488322</v>
      </c>
      <c r="E704" s="2">
        <v>5556300</v>
      </c>
      <c r="F704" s="2">
        <v>70</v>
      </c>
      <c r="G704" s="2">
        <v>0</v>
      </c>
      <c r="H704" s="2">
        <v>505214</v>
      </c>
      <c r="I704" s="2" t="s">
        <v>71</v>
      </c>
      <c r="J704" s="358">
        <v>653257.55000000005</v>
      </c>
      <c r="K704" s="2" t="s">
        <v>2007</v>
      </c>
      <c r="L704" s="2">
        <v>122392297</v>
      </c>
      <c r="Q704" s="2">
        <v>11900</v>
      </c>
      <c r="R704" s="357">
        <v>11900</v>
      </c>
      <c r="S704" s="2" t="s">
        <v>950</v>
      </c>
      <c r="T704" s="2">
        <v>1196</v>
      </c>
      <c r="U704" s="2" t="s">
        <v>316</v>
      </c>
      <c r="V704" s="2" t="s">
        <v>317</v>
      </c>
      <c r="W704" s="2">
        <v>1000</v>
      </c>
    </row>
    <row r="705" spans="1:23">
      <c r="A705" s="2" t="s">
        <v>1407</v>
      </c>
      <c r="B705" s="2">
        <v>2013</v>
      </c>
      <c r="C705" s="2">
        <v>1</v>
      </c>
      <c r="D705" s="2">
        <v>136488316</v>
      </c>
      <c r="E705" s="2">
        <v>5556300</v>
      </c>
      <c r="F705" s="2">
        <v>70</v>
      </c>
      <c r="G705" s="2">
        <v>0</v>
      </c>
      <c r="H705" s="2">
        <v>505214</v>
      </c>
      <c r="I705" s="2" t="s">
        <v>71</v>
      </c>
      <c r="J705" s="358">
        <v>10462.5</v>
      </c>
      <c r="K705" s="2" t="s">
        <v>2007</v>
      </c>
      <c r="L705" s="2">
        <v>122392291</v>
      </c>
      <c r="Q705" s="2">
        <v>11900</v>
      </c>
      <c r="R705" s="357">
        <v>11900</v>
      </c>
      <c r="S705" s="2" t="s">
        <v>950</v>
      </c>
      <c r="T705" s="2">
        <v>1196</v>
      </c>
      <c r="U705" s="2" t="s">
        <v>316</v>
      </c>
      <c r="V705" s="2" t="s">
        <v>317</v>
      </c>
      <c r="W705" s="2">
        <v>1000</v>
      </c>
    </row>
    <row r="706" spans="1:23">
      <c r="A706" s="2" t="s">
        <v>1407</v>
      </c>
      <c r="B706" s="2">
        <v>2013</v>
      </c>
      <c r="C706" s="2">
        <v>1</v>
      </c>
      <c r="D706" s="2">
        <v>136488335</v>
      </c>
      <c r="E706" s="2">
        <v>5556300</v>
      </c>
      <c r="F706" s="2">
        <v>70</v>
      </c>
      <c r="G706" s="2">
        <v>0</v>
      </c>
      <c r="H706" s="2">
        <v>505214</v>
      </c>
      <c r="I706" s="2" t="s">
        <v>71</v>
      </c>
      <c r="J706" s="2">
        <v>138.27000000000001</v>
      </c>
      <c r="K706" s="2" t="s">
        <v>2007</v>
      </c>
      <c r="L706" s="2">
        <v>122392310</v>
      </c>
      <c r="Q706" s="2">
        <v>11900</v>
      </c>
      <c r="R706" s="357">
        <v>11900</v>
      </c>
      <c r="S706" s="2" t="s">
        <v>950</v>
      </c>
      <c r="T706" s="2">
        <v>1196</v>
      </c>
      <c r="U706" s="2" t="s">
        <v>316</v>
      </c>
      <c r="V706" s="2" t="s">
        <v>317</v>
      </c>
      <c r="W706" s="2">
        <v>1000</v>
      </c>
    </row>
    <row r="707" spans="1:23">
      <c r="A707" s="2" t="s">
        <v>1407</v>
      </c>
      <c r="B707" s="2">
        <v>2013</v>
      </c>
      <c r="C707" s="2">
        <v>1</v>
      </c>
      <c r="D707" s="2">
        <v>136488344</v>
      </c>
      <c r="E707" s="2">
        <v>5556300</v>
      </c>
      <c r="F707" s="2">
        <v>70</v>
      </c>
      <c r="G707" s="2">
        <v>0</v>
      </c>
      <c r="H707" s="2">
        <v>505214</v>
      </c>
      <c r="I707" s="2" t="s">
        <v>71</v>
      </c>
      <c r="J707" s="358">
        <v>14504.47</v>
      </c>
      <c r="K707" s="2" t="s">
        <v>2007</v>
      </c>
      <c r="L707" s="2">
        <v>122392319</v>
      </c>
      <c r="Q707" s="2">
        <v>11900</v>
      </c>
      <c r="R707" s="357">
        <v>11900</v>
      </c>
      <c r="S707" s="2" t="s">
        <v>950</v>
      </c>
      <c r="T707" s="2">
        <v>1196</v>
      </c>
      <c r="U707" s="2" t="s">
        <v>316</v>
      </c>
      <c r="V707" s="2" t="s">
        <v>317</v>
      </c>
      <c r="W707" s="2">
        <v>1000</v>
      </c>
    </row>
    <row r="708" spans="1:23">
      <c r="A708" s="2" t="s">
        <v>1407</v>
      </c>
      <c r="B708" s="2">
        <v>2013</v>
      </c>
      <c r="C708" s="2">
        <v>1</v>
      </c>
      <c r="D708" s="2">
        <v>136488320</v>
      </c>
      <c r="E708" s="2">
        <v>5556300</v>
      </c>
      <c r="F708" s="2">
        <v>70</v>
      </c>
      <c r="G708" s="2">
        <v>0</v>
      </c>
      <c r="H708" s="2">
        <v>505214</v>
      </c>
      <c r="I708" s="2" t="s">
        <v>71</v>
      </c>
      <c r="J708" s="358">
        <v>715351.42</v>
      </c>
      <c r="K708" s="2" t="s">
        <v>2007</v>
      </c>
      <c r="L708" s="2">
        <v>122392295</v>
      </c>
      <c r="Q708" s="2">
        <v>11900</v>
      </c>
      <c r="R708" s="357">
        <v>11900</v>
      </c>
      <c r="S708" s="2" t="s">
        <v>950</v>
      </c>
      <c r="T708" s="2">
        <v>1196</v>
      </c>
      <c r="U708" s="2" t="s">
        <v>316</v>
      </c>
      <c r="V708" s="2" t="s">
        <v>317</v>
      </c>
      <c r="W708" s="2">
        <v>1000</v>
      </c>
    </row>
    <row r="709" spans="1:23">
      <c r="A709" s="2" t="s">
        <v>1407</v>
      </c>
      <c r="B709" s="2">
        <v>2013</v>
      </c>
      <c r="C709" s="2">
        <v>1</v>
      </c>
      <c r="D709" s="2">
        <v>136488321</v>
      </c>
      <c r="E709" s="2">
        <v>5556300</v>
      </c>
      <c r="F709" s="2">
        <v>70</v>
      </c>
      <c r="G709" s="2">
        <v>0</v>
      </c>
      <c r="H709" s="2">
        <v>505214</v>
      </c>
      <c r="I709" s="2" t="s">
        <v>71</v>
      </c>
      <c r="J709" s="2">
        <v>-1.6</v>
      </c>
      <c r="K709" s="2" t="s">
        <v>966</v>
      </c>
      <c r="L709" s="2">
        <v>122392296</v>
      </c>
      <c r="Q709" s="2">
        <v>11900</v>
      </c>
      <c r="R709" s="357">
        <v>11900</v>
      </c>
      <c r="S709" s="2" t="s">
        <v>950</v>
      </c>
      <c r="T709" s="2">
        <v>1196</v>
      </c>
      <c r="U709" s="2" t="s">
        <v>316</v>
      </c>
      <c r="V709" s="2" t="s">
        <v>317</v>
      </c>
      <c r="W709" s="2">
        <v>1000</v>
      </c>
    </row>
    <row r="710" spans="1:23">
      <c r="A710" s="2" t="s">
        <v>1407</v>
      </c>
      <c r="B710" s="2">
        <v>2013</v>
      </c>
      <c r="C710" s="2">
        <v>1</v>
      </c>
      <c r="D710" s="2">
        <v>136488321</v>
      </c>
      <c r="E710" s="2">
        <v>5556300</v>
      </c>
      <c r="F710" s="2">
        <v>70</v>
      </c>
      <c r="G710" s="2">
        <v>0</v>
      </c>
      <c r="H710" s="2">
        <v>505214</v>
      </c>
      <c r="I710" s="2" t="s">
        <v>71</v>
      </c>
      <c r="J710" s="2">
        <v>192.25</v>
      </c>
      <c r="K710" s="2" t="s">
        <v>966</v>
      </c>
      <c r="L710" s="2">
        <v>122392296</v>
      </c>
      <c r="Q710" s="2">
        <v>11900</v>
      </c>
      <c r="R710" s="357">
        <v>11900</v>
      </c>
      <c r="S710" s="2" t="s">
        <v>950</v>
      </c>
      <c r="T710" s="2">
        <v>1196</v>
      </c>
      <c r="U710" s="2" t="s">
        <v>316</v>
      </c>
      <c r="V710" s="2" t="s">
        <v>317</v>
      </c>
      <c r="W710" s="2">
        <v>1000</v>
      </c>
    </row>
    <row r="711" spans="1:23">
      <c r="A711" s="2" t="s">
        <v>1407</v>
      </c>
      <c r="B711" s="2">
        <v>2013</v>
      </c>
      <c r="C711" s="2">
        <v>1</v>
      </c>
      <c r="D711" s="2">
        <v>136488330</v>
      </c>
      <c r="E711" s="2">
        <v>5556300</v>
      </c>
      <c r="F711" s="2">
        <v>70</v>
      </c>
      <c r="G711" s="2">
        <v>0</v>
      </c>
      <c r="H711" s="2">
        <v>505214</v>
      </c>
      <c r="I711" s="2" t="s">
        <v>71</v>
      </c>
      <c r="J711" s="358">
        <v>1071412.24</v>
      </c>
      <c r="K711" s="2" t="s">
        <v>2007</v>
      </c>
      <c r="L711" s="2">
        <v>122392305</v>
      </c>
      <c r="Q711" s="2">
        <v>11900</v>
      </c>
      <c r="R711" s="357">
        <v>11900</v>
      </c>
      <c r="S711" s="2" t="s">
        <v>950</v>
      </c>
      <c r="T711" s="2">
        <v>1196</v>
      </c>
      <c r="U711" s="2" t="s">
        <v>316</v>
      </c>
      <c r="V711" s="2" t="s">
        <v>317</v>
      </c>
      <c r="W711" s="2">
        <v>1000</v>
      </c>
    </row>
    <row r="712" spans="1:23">
      <c r="A712" s="2" t="s">
        <v>1407</v>
      </c>
      <c r="B712" s="2">
        <v>2013</v>
      </c>
      <c r="C712" s="2">
        <v>1</v>
      </c>
      <c r="D712" s="2">
        <v>136488330</v>
      </c>
      <c r="E712" s="2">
        <v>5556300</v>
      </c>
      <c r="F712" s="2">
        <v>70</v>
      </c>
      <c r="G712" s="2">
        <v>0</v>
      </c>
      <c r="H712" s="2">
        <v>505214</v>
      </c>
      <c r="I712" s="2" t="s">
        <v>71</v>
      </c>
      <c r="J712" s="358">
        <v>128670</v>
      </c>
      <c r="K712" s="2" t="s">
        <v>2007</v>
      </c>
      <c r="L712" s="2">
        <v>122392305</v>
      </c>
      <c r="Q712" s="2">
        <v>11900</v>
      </c>
      <c r="R712" s="357">
        <v>11900</v>
      </c>
      <c r="S712" s="2" t="s">
        <v>950</v>
      </c>
      <c r="T712" s="2">
        <v>1196</v>
      </c>
      <c r="U712" s="2" t="s">
        <v>316</v>
      </c>
      <c r="V712" s="2" t="s">
        <v>317</v>
      </c>
      <c r="W712" s="2">
        <v>1000</v>
      </c>
    </row>
    <row r="713" spans="1:23">
      <c r="A713" s="2" t="s">
        <v>1407</v>
      </c>
      <c r="B713" s="2">
        <v>2013</v>
      </c>
      <c r="C713" s="2">
        <v>1</v>
      </c>
      <c r="D713" s="2">
        <v>136488330</v>
      </c>
      <c r="E713" s="2">
        <v>5556300</v>
      </c>
      <c r="F713" s="2">
        <v>70</v>
      </c>
      <c r="G713" s="2">
        <v>0</v>
      </c>
      <c r="H713" s="2">
        <v>505214</v>
      </c>
      <c r="I713" s="2" t="s">
        <v>71</v>
      </c>
      <c r="J713" s="358">
        <v>1175</v>
      </c>
      <c r="K713" s="2" t="s">
        <v>2007</v>
      </c>
      <c r="L713" s="2">
        <v>122392305</v>
      </c>
      <c r="Q713" s="2">
        <v>11900</v>
      </c>
      <c r="R713" s="357">
        <v>11900</v>
      </c>
      <c r="S713" s="2" t="s">
        <v>950</v>
      </c>
      <c r="T713" s="2">
        <v>1196</v>
      </c>
      <c r="U713" s="2" t="s">
        <v>316</v>
      </c>
      <c r="V713" s="2" t="s">
        <v>317</v>
      </c>
      <c r="W713" s="2">
        <v>1000</v>
      </c>
    </row>
    <row r="714" spans="1:23">
      <c r="A714" s="2" t="s">
        <v>1407</v>
      </c>
      <c r="B714" s="2">
        <v>2013</v>
      </c>
      <c r="C714" s="2">
        <v>1</v>
      </c>
      <c r="D714" s="2">
        <v>136488342</v>
      </c>
      <c r="E714" s="2">
        <v>5556300</v>
      </c>
      <c r="F714" s="2">
        <v>70</v>
      </c>
      <c r="G714" s="2">
        <v>0</v>
      </c>
      <c r="H714" s="2">
        <v>505214</v>
      </c>
      <c r="I714" s="2" t="s">
        <v>71</v>
      </c>
      <c r="J714" s="358">
        <v>35670</v>
      </c>
      <c r="K714" s="2" t="s">
        <v>2007</v>
      </c>
      <c r="L714" s="2">
        <v>122392317</v>
      </c>
      <c r="Q714" s="2">
        <v>11900</v>
      </c>
      <c r="R714" s="357">
        <v>11900</v>
      </c>
      <c r="S714" s="2" t="s">
        <v>950</v>
      </c>
      <c r="T714" s="2">
        <v>1196</v>
      </c>
      <c r="U714" s="2" t="s">
        <v>316</v>
      </c>
      <c r="V714" s="2" t="s">
        <v>317</v>
      </c>
      <c r="W714" s="2">
        <v>1000</v>
      </c>
    </row>
    <row r="715" spans="1:23">
      <c r="A715" s="2" t="s">
        <v>1407</v>
      </c>
      <c r="B715" s="2">
        <v>2013</v>
      </c>
      <c r="C715" s="2">
        <v>1</v>
      </c>
      <c r="D715" s="2">
        <v>136488342</v>
      </c>
      <c r="E715" s="2">
        <v>5556300</v>
      </c>
      <c r="F715" s="2">
        <v>70</v>
      </c>
      <c r="G715" s="2">
        <v>0</v>
      </c>
      <c r="H715" s="2">
        <v>505214</v>
      </c>
      <c r="I715" s="2" t="s">
        <v>71</v>
      </c>
      <c r="J715" s="358">
        <v>604970</v>
      </c>
      <c r="K715" s="2" t="s">
        <v>2007</v>
      </c>
      <c r="L715" s="2">
        <v>122392317</v>
      </c>
      <c r="Q715" s="2">
        <v>11900</v>
      </c>
      <c r="R715" s="357">
        <v>11900</v>
      </c>
      <c r="S715" s="2" t="s">
        <v>950</v>
      </c>
      <c r="T715" s="2">
        <v>1196</v>
      </c>
      <c r="U715" s="2" t="s">
        <v>316</v>
      </c>
      <c r="V715" s="2" t="s">
        <v>317</v>
      </c>
      <c r="W715" s="2">
        <v>1000</v>
      </c>
    </row>
    <row r="716" spans="1:23">
      <c r="A716" s="2" t="s">
        <v>1407</v>
      </c>
      <c r="B716" s="2">
        <v>2013</v>
      </c>
      <c r="C716" s="2">
        <v>1</v>
      </c>
      <c r="D716" s="2">
        <v>136488352</v>
      </c>
      <c r="E716" s="2">
        <v>5556300</v>
      </c>
      <c r="F716" s="2">
        <v>70</v>
      </c>
      <c r="G716" s="2">
        <v>0</v>
      </c>
      <c r="H716" s="2">
        <v>505214</v>
      </c>
      <c r="I716" s="2" t="s">
        <v>71</v>
      </c>
      <c r="J716" s="358">
        <v>128349.74</v>
      </c>
      <c r="K716" s="2" t="s">
        <v>2007</v>
      </c>
      <c r="L716" s="2">
        <v>122392327</v>
      </c>
      <c r="Q716" s="2">
        <v>11900</v>
      </c>
      <c r="R716" s="357">
        <v>11900</v>
      </c>
      <c r="S716" s="2" t="s">
        <v>950</v>
      </c>
      <c r="T716" s="2">
        <v>1196</v>
      </c>
      <c r="U716" s="2" t="s">
        <v>316</v>
      </c>
      <c r="V716" s="2" t="s">
        <v>317</v>
      </c>
      <c r="W716" s="2">
        <v>1000</v>
      </c>
    </row>
    <row r="717" spans="1:23">
      <c r="A717" s="2" t="s">
        <v>1407</v>
      </c>
      <c r="B717" s="2">
        <v>2013</v>
      </c>
      <c r="C717" s="2">
        <v>1</v>
      </c>
      <c r="D717" s="2">
        <v>136488361</v>
      </c>
      <c r="E717" s="2">
        <v>5556300</v>
      </c>
      <c r="F717" s="2">
        <v>70</v>
      </c>
      <c r="G717" s="2">
        <v>0</v>
      </c>
      <c r="H717" s="2">
        <v>505214</v>
      </c>
      <c r="I717" s="2" t="s">
        <v>71</v>
      </c>
      <c r="J717" s="358">
        <v>3629.01</v>
      </c>
      <c r="K717" s="2" t="s">
        <v>2007</v>
      </c>
      <c r="L717" s="2">
        <v>122392336</v>
      </c>
      <c r="Q717" s="2">
        <v>11900</v>
      </c>
      <c r="R717" s="357">
        <v>11900</v>
      </c>
      <c r="S717" s="2" t="s">
        <v>950</v>
      </c>
      <c r="T717" s="2">
        <v>1196</v>
      </c>
      <c r="U717" s="2" t="s">
        <v>316</v>
      </c>
      <c r="V717" s="2" t="s">
        <v>317</v>
      </c>
      <c r="W717" s="2">
        <v>1000</v>
      </c>
    </row>
    <row r="718" spans="1:23">
      <c r="A718" s="2" t="s">
        <v>1407</v>
      </c>
      <c r="B718" s="2">
        <v>2013</v>
      </c>
      <c r="C718" s="2">
        <v>1</v>
      </c>
      <c r="D718" s="2">
        <v>136488353</v>
      </c>
      <c r="E718" s="2">
        <v>5556300</v>
      </c>
      <c r="F718" s="2">
        <v>70</v>
      </c>
      <c r="G718" s="2">
        <v>0</v>
      </c>
      <c r="H718" s="2">
        <v>505214</v>
      </c>
      <c r="I718" s="2" t="s">
        <v>71</v>
      </c>
      <c r="J718" s="358">
        <v>255119.16</v>
      </c>
      <c r="K718" s="2" t="s">
        <v>2007</v>
      </c>
      <c r="L718" s="2">
        <v>122392328</v>
      </c>
      <c r="Q718" s="2">
        <v>11900</v>
      </c>
      <c r="R718" s="357">
        <v>11900</v>
      </c>
      <c r="S718" s="2" t="s">
        <v>950</v>
      </c>
      <c r="T718" s="2">
        <v>1196</v>
      </c>
      <c r="U718" s="2" t="s">
        <v>316</v>
      </c>
      <c r="V718" s="2" t="s">
        <v>317</v>
      </c>
      <c r="W718" s="2">
        <v>1000</v>
      </c>
    </row>
    <row r="719" spans="1:23">
      <c r="A719" s="2" t="s">
        <v>1407</v>
      </c>
      <c r="B719" s="2">
        <v>2013</v>
      </c>
      <c r="C719" s="2">
        <v>1</v>
      </c>
      <c r="D719" s="2">
        <v>136488345</v>
      </c>
      <c r="E719" s="2">
        <v>5556300</v>
      </c>
      <c r="F719" s="2">
        <v>70</v>
      </c>
      <c r="G719" s="2">
        <v>0</v>
      </c>
      <c r="H719" s="2">
        <v>505214</v>
      </c>
      <c r="I719" s="2" t="s">
        <v>71</v>
      </c>
      <c r="J719" s="358">
        <v>337376.37</v>
      </c>
      <c r="K719" s="2" t="s">
        <v>2007</v>
      </c>
      <c r="L719" s="2">
        <v>122392320</v>
      </c>
      <c r="Q719" s="2">
        <v>11900</v>
      </c>
      <c r="R719" s="357">
        <v>11900</v>
      </c>
      <c r="S719" s="2" t="s">
        <v>950</v>
      </c>
      <c r="T719" s="2">
        <v>1196</v>
      </c>
      <c r="U719" s="2" t="s">
        <v>316</v>
      </c>
      <c r="V719" s="2" t="s">
        <v>317</v>
      </c>
      <c r="W719" s="2">
        <v>1000</v>
      </c>
    </row>
    <row r="720" spans="1:23">
      <c r="A720" s="2" t="s">
        <v>1407</v>
      </c>
      <c r="B720" s="2">
        <v>2013</v>
      </c>
      <c r="C720" s="2">
        <v>1</v>
      </c>
      <c r="D720" s="2">
        <v>136488345</v>
      </c>
      <c r="E720" s="2">
        <v>5556300</v>
      </c>
      <c r="F720" s="2">
        <v>70</v>
      </c>
      <c r="G720" s="2">
        <v>0</v>
      </c>
      <c r="H720" s="2">
        <v>505214</v>
      </c>
      <c r="I720" s="2" t="s">
        <v>71</v>
      </c>
      <c r="J720" s="358">
        <v>2664.94</v>
      </c>
      <c r="K720" s="2" t="s">
        <v>2007</v>
      </c>
      <c r="L720" s="2">
        <v>122392320</v>
      </c>
      <c r="Q720" s="2">
        <v>11900</v>
      </c>
      <c r="R720" s="357">
        <v>11900</v>
      </c>
      <c r="S720" s="2" t="s">
        <v>950</v>
      </c>
      <c r="T720" s="2">
        <v>1196</v>
      </c>
      <c r="U720" s="2" t="s">
        <v>316</v>
      </c>
      <c r="V720" s="2" t="s">
        <v>317</v>
      </c>
      <c r="W720" s="2">
        <v>1000</v>
      </c>
    </row>
    <row r="721" spans="1:23">
      <c r="A721" s="2" t="s">
        <v>1407</v>
      </c>
      <c r="B721" s="2">
        <v>2013</v>
      </c>
      <c r="C721" s="2">
        <v>1</v>
      </c>
      <c r="D721" s="2">
        <v>136488328</v>
      </c>
      <c r="E721" s="2">
        <v>5556300</v>
      </c>
      <c r="F721" s="2">
        <v>70</v>
      </c>
      <c r="G721" s="2">
        <v>0</v>
      </c>
      <c r="H721" s="2">
        <v>505214</v>
      </c>
      <c r="I721" s="2" t="s">
        <v>71</v>
      </c>
      <c r="J721" s="2">
        <v>981.69</v>
      </c>
      <c r="K721" s="2" t="s">
        <v>2007</v>
      </c>
      <c r="L721" s="2">
        <v>122392303</v>
      </c>
      <c r="Q721" s="2">
        <v>11900</v>
      </c>
      <c r="R721" s="357">
        <v>11900</v>
      </c>
      <c r="S721" s="2" t="s">
        <v>950</v>
      </c>
      <c r="T721" s="2">
        <v>1196</v>
      </c>
      <c r="U721" s="2" t="s">
        <v>316</v>
      </c>
      <c r="V721" s="2" t="s">
        <v>317</v>
      </c>
      <c r="W721" s="2">
        <v>1000</v>
      </c>
    </row>
    <row r="722" spans="1:23">
      <c r="A722" s="2" t="s">
        <v>1407</v>
      </c>
      <c r="B722" s="2">
        <v>2013</v>
      </c>
      <c r="C722" s="2">
        <v>1</v>
      </c>
      <c r="D722" s="2">
        <v>136488337</v>
      </c>
      <c r="E722" s="2">
        <v>5556300</v>
      </c>
      <c r="F722" s="2">
        <v>70</v>
      </c>
      <c r="G722" s="2">
        <v>0</v>
      </c>
      <c r="H722" s="2">
        <v>505214</v>
      </c>
      <c r="I722" s="2" t="s">
        <v>71</v>
      </c>
      <c r="J722" s="358">
        <v>1222704</v>
      </c>
      <c r="K722" s="2" t="s">
        <v>2007</v>
      </c>
      <c r="L722" s="2">
        <v>122392312</v>
      </c>
      <c r="Q722" s="2">
        <v>11900</v>
      </c>
      <c r="R722" s="357">
        <v>11900</v>
      </c>
      <c r="S722" s="2" t="s">
        <v>950</v>
      </c>
      <c r="T722" s="2">
        <v>1196</v>
      </c>
      <c r="U722" s="2" t="s">
        <v>316</v>
      </c>
      <c r="V722" s="2" t="s">
        <v>317</v>
      </c>
      <c r="W722" s="2">
        <v>1000</v>
      </c>
    </row>
    <row r="723" spans="1:23">
      <c r="A723" s="2" t="s">
        <v>1407</v>
      </c>
      <c r="B723" s="2">
        <v>2013</v>
      </c>
      <c r="C723" s="2">
        <v>1</v>
      </c>
      <c r="D723" s="2">
        <v>136488346</v>
      </c>
      <c r="E723" s="2">
        <v>5556300</v>
      </c>
      <c r="F723" s="2">
        <v>70</v>
      </c>
      <c r="G723" s="2">
        <v>0</v>
      </c>
      <c r="H723" s="2">
        <v>505214</v>
      </c>
      <c r="I723" s="2" t="s">
        <v>71</v>
      </c>
      <c r="J723" s="358">
        <v>65104.84</v>
      </c>
      <c r="K723" s="2" t="s">
        <v>2007</v>
      </c>
      <c r="L723" s="2">
        <v>122392321</v>
      </c>
      <c r="Q723" s="2">
        <v>11900</v>
      </c>
      <c r="R723" s="357">
        <v>11900</v>
      </c>
      <c r="S723" s="2" t="s">
        <v>950</v>
      </c>
      <c r="T723" s="2">
        <v>1196</v>
      </c>
      <c r="U723" s="2" t="s">
        <v>316</v>
      </c>
      <c r="V723" s="2" t="s">
        <v>317</v>
      </c>
      <c r="W723" s="2">
        <v>1000</v>
      </c>
    </row>
    <row r="724" spans="1:23">
      <c r="A724" s="2" t="s">
        <v>1407</v>
      </c>
      <c r="B724" s="2">
        <v>2013</v>
      </c>
      <c r="C724" s="2">
        <v>1</v>
      </c>
      <c r="D724" s="2">
        <v>136488355</v>
      </c>
      <c r="E724" s="2">
        <v>5556300</v>
      </c>
      <c r="F724" s="2">
        <v>70</v>
      </c>
      <c r="G724" s="2">
        <v>0</v>
      </c>
      <c r="H724" s="2">
        <v>505214</v>
      </c>
      <c r="I724" s="2" t="s">
        <v>71</v>
      </c>
      <c r="J724" s="2">
        <v>759.34</v>
      </c>
      <c r="K724" s="2" t="s">
        <v>2007</v>
      </c>
      <c r="L724" s="2">
        <v>122392330</v>
      </c>
      <c r="Q724" s="2">
        <v>11900</v>
      </c>
      <c r="R724" s="357">
        <v>11900</v>
      </c>
      <c r="S724" s="2" t="s">
        <v>950</v>
      </c>
      <c r="T724" s="2">
        <v>1196</v>
      </c>
      <c r="U724" s="2" t="s">
        <v>316</v>
      </c>
      <c r="V724" s="2" t="s">
        <v>317</v>
      </c>
      <c r="W724" s="2">
        <v>1000</v>
      </c>
    </row>
    <row r="725" spans="1:23">
      <c r="A725" s="2" t="s">
        <v>1407</v>
      </c>
      <c r="B725" s="2">
        <v>2013</v>
      </c>
      <c r="C725" s="2">
        <v>1</v>
      </c>
      <c r="D725" s="2">
        <v>136488339</v>
      </c>
      <c r="E725" s="2">
        <v>5556300</v>
      </c>
      <c r="F725" s="2">
        <v>70</v>
      </c>
      <c r="G725" s="2">
        <v>0</v>
      </c>
      <c r="H725" s="2">
        <v>505214</v>
      </c>
      <c r="I725" s="2" t="s">
        <v>71</v>
      </c>
      <c r="J725" s="358">
        <v>44581.120000000003</v>
      </c>
      <c r="K725" s="2" t="s">
        <v>2007</v>
      </c>
      <c r="L725" s="2">
        <v>122392314</v>
      </c>
      <c r="Q725" s="2">
        <v>11900</v>
      </c>
      <c r="R725" s="357">
        <v>11900</v>
      </c>
      <c r="S725" s="2" t="s">
        <v>950</v>
      </c>
      <c r="T725" s="2">
        <v>1196</v>
      </c>
      <c r="U725" s="2" t="s">
        <v>316</v>
      </c>
      <c r="V725" s="2" t="s">
        <v>317</v>
      </c>
      <c r="W725" s="2">
        <v>1000</v>
      </c>
    </row>
    <row r="726" spans="1:23">
      <c r="A726" s="2" t="s">
        <v>1407</v>
      </c>
      <c r="B726" s="2">
        <v>2013</v>
      </c>
      <c r="C726" s="2">
        <v>1</v>
      </c>
      <c r="D726" s="2">
        <v>136488349</v>
      </c>
      <c r="E726" s="2">
        <v>5556300</v>
      </c>
      <c r="F726" s="2">
        <v>70</v>
      </c>
      <c r="G726" s="2">
        <v>0</v>
      </c>
      <c r="H726" s="2">
        <v>505214</v>
      </c>
      <c r="I726" s="2" t="s">
        <v>71</v>
      </c>
      <c r="J726" s="358">
        <v>17579.12</v>
      </c>
      <c r="K726" s="2" t="s">
        <v>2007</v>
      </c>
      <c r="L726" s="2">
        <v>122392324</v>
      </c>
      <c r="Q726" s="2">
        <v>11900</v>
      </c>
      <c r="R726" s="357">
        <v>11900</v>
      </c>
      <c r="S726" s="2" t="s">
        <v>950</v>
      </c>
      <c r="T726" s="2">
        <v>1196</v>
      </c>
      <c r="U726" s="2" t="s">
        <v>316</v>
      </c>
      <c r="V726" s="2" t="s">
        <v>317</v>
      </c>
      <c r="W726" s="2">
        <v>1000</v>
      </c>
    </row>
    <row r="727" spans="1:23">
      <c r="A727" s="2" t="s">
        <v>1407</v>
      </c>
      <c r="B727" s="2">
        <v>2013</v>
      </c>
      <c r="C727" s="2">
        <v>1</v>
      </c>
      <c r="D727" s="2">
        <v>136488358</v>
      </c>
      <c r="E727" s="2">
        <v>5556300</v>
      </c>
      <c r="F727" s="2">
        <v>70</v>
      </c>
      <c r="G727" s="2">
        <v>0</v>
      </c>
      <c r="H727" s="2">
        <v>505214</v>
      </c>
      <c r="I727" s="2" t="s">
        <v>71</v>
      </c>
      <c r="J727" s="358">
        <v>2937.1</v>
      </c>
      <c r="K727" s="2" t="s">
        <v>2007</v>
      </c>
      <c r="L727" s="2">
        <v>122392333</v>
      </c>
      <c r="Q727" s="2">
        <v>11900</v>
      </c>
      <c r="R727" s="357">
        <v>11900</v>
      </c>
      <c r="S727" s="2" t="s">
        <v>950</v>
      </c>
      <c r="T727" s="2">
        <v>1196</v>
      </c>
      <c r="U727" s="2" t="s">
        <v>316</v>
      </c>
      <c r="V727" s="2" t="s">
        <v>317</v>
      </c>
      <c r="W727" s="2">
        <v>1000</v>
      </c>
    </row>
    <row r="728" spans="1:23">
      <c r="A728" s="2" t="s">
        <v>1407</v>
      </c>
      <c r="B728" s="2">
        <v>2013</v>
      </c>
      <c r="C728" s="2">
        <v>1</v>
      </c>
      <c r="D728" s="2">
        <v>136488367</v>
      </c>
      <c r="E728" s="2">
        <v>5556300</v>
      </c>
      <c r="F728" s="2">
        <v>70</v>
      </c>
      <c r="G728" s="2">
        <v>0</v>
      </c>
      <c r="H728" s="2">
        <v>505214</v>
      </c>
      <c r="I728" s="2" t="s">
        <v>71</v>
      </c>
      <c r="J728" s="358">
        <v>5119.0600000000004</v>
      </c>
      <c r="K728" s="2" t="s">
        <v>2007</v>
      </c>
      <c r="L728" s="2">
        <v>122392342</v>
      </c>
      <c r="Q728" s="2">
        <v>11900</v>
      </c>
      <c r="R728" s="357">
        <v>11900</v>
      </c>
      <c r="S728" s="2" t="s">
        <v>950</v>
      </c>
      <c r="T728" s="2">
        <v>1196</v>
      </c>
      <c r="U728" s="2" t="s">
        <v>316</v>
      </c>
      <c r="V728" s="2" t="s">
        <v>317</v>
      </c>
      <c r="W728" s="2">
        <v>1000</v>
      </c>
    </row>
    <row r="729" spans="1:23">
      <c r="A729" s="2" t="s">
        <v>1407</v>
      </c>
      <c r="B729" s="2">
        <v>2013</v>
      </c>
      <c r="C729" s="2">
        <v>1</v>
      </c>
      <c r="D729" s="2">
        <v>136488340</v>
      </c>
      <c r="E729" s="2">
        <v>5556300</v>
      </c>
      <c r="F729" s="2">
        <v>70</v>
      </c>
      <c r="G729" s="2">
        <v>0</v>
      </c>
      <c r="H729" s="2">
        <v>505214</v>
      </c>
      <c r="I729" s="2" t="s">
        <v>71</v>
      </c>
      <c r="J729" s="358">
        <v>3950426.62</v>
      </c>
      <c r="K729" s="2" t="s">
        <v>2007</v>
      </c>
      <c r="L729" s="2">
        <v>122392315</v>
      </c>
      <c r="Q729" s="2">
        <v>11900</v>
      </c>
      <c r="R729" s="357">
        <v>11900</v>
      </c>
      <c r="S729" s="2" t="s">
        <v>950</v>
      </c>
      <c r="T729" s="2">
        <v>1196</v>
      </c>
      <c r="U729" s="2" t="s">
        <v>316</v>
      </c>
      <c r="V729" s="2" t="s">
        <v>317</v>
      </c>
      <c r="W729" s="2">
        <v>1000</v>
      </c>
    </row>
    <row r="730" spans="1:23">
      <c r="A730" s="2" t="s">
        <v>1407</v>
      </c>
      <c r="B730" s="2">
        <v>2013</v>
      </c>
      <c r="C730" s="2">
        <v>1</v>
      </c>
      <c r="D730" s="2">
        <v>136488350</v>
      </c>
      <c r="E730" s="2">
        <v>5556300</v>
      </c>
      <c r="F730" s="2">
        <v>70</v>
      </c>
      <c r="G730" s="2">
        <v>0</v>
      </c>
      <c r="H730" s="2">
        <v>505214</v>
      </c>
      <c r="I730" s="2" t="s">
        <v>71</v>
      </c>
      <c r="J730" s="358">
        <v>13615.31</v>
      </c>
      <c r="K730" s="2" t="s">
        <v>2007</v>
      </c>
      <c r="L730" s="2">
        <v>122392325</v>
      </c>
      <c r="Q730" s="2">
        <v>11900</v>
      </c>
      <c r="R730" s="357">
        <v>11900</v>
      </c>
      <c r="S730" s="2" t="s">
        <v>950</v>
      </c>
      <c r="T730" s="2">
        <v>1196</v>
      </c>
      <c r="U730" s="2" t="s">
        <v>316</v>
      </c>
      <c r="V730" s="2" t="s">
        <v>317</v>
      </c>
      <c r="W730" s="2">
        <v>1000</v>
      </c>
    </row>
    <row r="731" spans="1:23">
      <c r="A731" s="2" t="s">
        <v>1407</v>
      </c>
      <c r="B731" s="2">
        <v>2013</v>
      </c>
      <c r="C731" s="2">
        <v>1</v>
      </c>
      <c r="D731" s="2">
        <v>136488332</v>
      </c>
      <c r="E731" s="2">
        <v>5556300</v>
      </c>
      <c r="F731" s="2">
        <v>70</v>
      </c>
      <c r="G731" s="2">
        <v>0</v>
      </c>
      <c r="H731" s="2">
        <v>505214</v>
      </c>
      <c r="I731" s="2" t="s">
        <v>71</v>
      </c>
      <c r="J731" s="358">
        <v>162763</v>
      </c>
      <c r="K731" s="2" t="s">
        <v>2007</v>
      </c>
      <c r="L731" s="2">
        <v>122392307</v>
      </c>
      <c r="Q731" s="2">
        <v>11900</v>
      </c>
      <c r="R731" s="357">
        <v>11900</v>
      </c>
      <c r="S731" s="2" t="s">
        <v>950</v>
      </c>
      <c r="T731" s="2">
        <v>1196</v>
      </c>
      <c r="U731" s="2" t="s">
        <v>316</v>
      </c>
      <c r="V731" s="2" t="s">
        <v>317</v>
      </c>
      <c r="W731" s="2">
        <v>1000</v>
      </c>
    </row>
    <row r="732" spans="1:23">
      <c r="A732" s="2" t="s">
        <v>1407</v>
      </c>
      <c r="B732" s="2">
        <v>2013</v>
      </c>
      <c r="C732" s="2">
        <v>1</v>
      </c>
      <c r="D732" s="2">
        <v>136488341</v>
      </c>
      <c r="E732" s="2">
        <v>5556300</v>
      </c>
      <c r="F732" s="2">
        <v>70</v>
      </c>
      <c r="G732" s="2">
        <v>0</v>
      </c>
      <c r="H732" s="2">
        <v>505214</v>
      </c>
      <c r="I732" s="2" t="s">
        <v>71</v>
      </c>
      <c r="J732" s="2">
        <v>0.41</v>
      </c>
      <c r="K732" s="2" t="s">
        <v>2007</v>
      </c>
      <c r="L732" s="2">
        <v>122392316</v>
      </c>
      <c r="Q732" s="2">
        <v>11900</v>
      </c>
      <c r="R732" s="357">
        <v>11900</v>
      </c>
      <c r="S732" s="2" t="s">
        <v>950</v>
      </c>
      <c r="T732" s="2">
        <v>1196</v>
      </c>
      <c r="U732" s="2" t="s">
        <v>316</v>
      </c>
      <c r="V732" s="2" t="s">
        <v>317</v>
      </c>
      <c r="W732" s="2">
        <v>1000</v>
      </c>
    </row>
    <row r="733" spans="1:23">
      <c r="A733" s="2" t="s">
        <v>1407</v>
      </c>
      <c r="B733" s="2">
        <v>2013</v>
      </c>
      <c r="C733" s="2">
        <v>1</v>
      </c>
      <c r="D733" s="2">
        <v>136488351</v>
      </c>
      <c r="E733" s="2">
        <v>5556300</v>
      </c>
      <c r="F733" s="2">
        <v>70</v>
      </c>
      <c r="G733" s="2">
        <v>0</v>
      </c>
      <c r="H733" s="2">
        <v>505214</v>
      </c>
      <c r="I733" s="2" t="s">
        <v>71</v>
      </c>
      <c r="J733" s="358">
        <v>16440.66</v>
      </c>
      <c r="K733" s="2" t="s">
        <v>2007</v>
      </c>
      <c r="L733" s="2">
        <v>122392326</v>
      </c>
      <c r="Q733" s="2">
        <v>11900</v>
      </c>
      <c r="R733" s="357">
        <v>11900</v>
      </c>
      <c r="S733" s="2" t="s">
        <v>950</v>
      </c>
      <c r="T733" s="2">
        <v>1196</v>
      </c>
      <c r="U733" s="2" t="s">
        <v>316</v>
      </c>
      <c r="V733" s="2" t="s">
        <v>317</v>
      </c>
      <c r="W733" s="2">
        <v>1000</v>
      </c>
    </row>
    <row r="734" spans="1:23">
      <c r="A734" s="2" t="s">
        <v>1407</v>
      </c>
      <c r="B734" s="2">
        <v>2013</v>
      </c>
      <c r="C734" s="2">
        <v>1</v>
      </c>
      <c r="D734" s="2">
        <v>136488360</v>
      </c>
      <c r="E734" s="2">
        <v>5556300</v>
      </c>
      <c r="F734" s="2">
        <v>70</v>
      </c>
      <c r="G734" s="2">
        <v>0</v>
      </c>
      <c r="H734" s="2">
        <v>505214</v>
      </c>
      <c r="I734" s="2" t="s">
        <v>71</v>
      </c>
      <c r="J734" s="358">
        <v>1855.49</v>
      </c>
      <c r="K734" s="2" t="s">
        <v>2007</v>
      </c>
      <c r="L734" s="2">
        <v>122392335</v>
      </c>
      <c r="Q734" s="2">
        <v>11900</v>
      </c>
      <c r="R734" s="357">
        <v>11900</v>
      </c>
      <c r="S734" s="2" t="s">
        <v>950</v>
      </c>
      <c r="T734" s="2">
        <v>1196</v>
      </c>
      <c r="U734" s="2" t="s">
        <v>316</v>
      </c>
      <c r="V734" s="2" t="s">
        <v>317</v>
      </c>
      <c r="W734" s="2">
        <v>1000</v>
      </c>
    </row>
    <row r="735" spans="1:23">
      <c r="A735" s="2" t="s">
        <v>1407</v>
      </c>
      <c r="B735" s="2">
        <v>2013</v>
      </c>
      <c r="C735" s="2">
        <v>1</v>
      </c>
      <c r="D735" s="2">
        <v>136488369</v>
      </c>
      <c r="E735" s="2">
        <v>5556300</v>
      </c>
      <c r="F735" s="2">
        <v>70</v>
      </c>
      <c r="G735" s="2">
        <v>0</v>
      </c>
      <c r="H735" s="2">
        <v>505214</v>
      </c>
      <c r="I735" s="2" t="s">
        <v>71</v>
      </c>
      <c r="J735" s="358">
        <v>40096.019999999997</v>
      </c>
      <c r="K735" s="2" t="s">
        <v>2007</v>
      </c>
      <c r="L735" s="2">
        <v>122392344</v>
      </c>
      <c r="Q735" s="2">
        <v>11900</v>
      </c>
      <c r="R735" s="357">
        <v>11900</v>
      </c>
      <c r="S735" s="2" t="s">
        <v>950</v>
      </c>
      <c r="T735" s="2">
        <v>1196</v>
      </c>
      <c r="U735" s="2" t="s">
        <v>316</v>
      </c>
      <c r="V735" s="2" t="s">
        <v>317</v>
      </c>
      <c r="W735" s="2">
        <v>1000</v>
      </c>
    </row>
    <row r="736" spans="1:23">
      <c r="A736" s="2" t="s">
        <v>1407</v>
      </c>
      <c r="B736" s="2">
        <v>2013</v>
      </c>
      <c r="C736" s="2">
        <v>1</v>
      </c>
      <c r="D736" s="2">
        <v>136488354</v>
      </c>
      <c r="E736" s="2">
        <v>5556300</v>
      </c>
      <c r="F736" s="2">
        <v>70</v>
      </c>
      <c r="G736" s="2">
        <v>0</v>
      </c>
      <c r="H736" s="2">
        <v>505214</v>
      </c>
      <c r="I736" s="2" t="s">
        <v>71</v>
      </c>
      <c r="J736" s="358">
        <v>5852.07</v>
      </c>
      <c r="K736" s="2" t="s">
        <v>2007</v>
      </c>
      <c r="L736" s="2">
        <v>122392329</v>
      </c>
      <c r="Q736" s="2">
        <v>11900</v>
      </c>
      <c r="R736" s="357">
        <v>11900</v>
      </c>
      <c r="S736" s="2" t="s">
        <v>950</v>
      </c>
      <c r="T736" s="2">
        <v>1196</v>
      </c>
      <c r="U736" s="2" t="s">
        <v>316</v>
      </c>
      <c r="V736" s="2" t="s">
        <v>317</v>
      </c>
      <c r="W736" s="2">
        <v>1000</v>
      </c>
    </row>
    <row r="737" spans="1:23">
      <c r="A737" s="2" t="s">
        <v>1407</v>
      </c>
      <c r="B737" s="2">
        <v>2013</v>
      </c>
      <c r="C737" s="2">
        <v>1</v>
      </c>
      <c r="D737" s="2">
        <v>136488363</v>
      </c>
      <c r="E737" s="2">
        <v>5556300</v>
      </c>
      <c r="F737" s="2">
        <v>70</v>
      </c>
      <c r="G737" s="2">
        <v>0</v>
      </c>
      <c r="H737" s="2">
        <v>505214</v>
      </c>
      <c r="I737" s="2" t="s">
        <v>71</v>
      </c>
      <c r="J737" s="358">
        <v>1847.07</v>
      </c>
      <c r="K737" s="2" t="s">
        <v>2007</v>
      </c>
      <c r="L737" s="2">
        <v>122392338</v>
      </c>
      <c r="Q737" s="2">
        <v>11900</v>
      </c>
      <c r="R737" s="357">
        <v>11900</v>
      </c>
      <c r="S737" s="2" t="s">
        <v>950</v>
      </c>
      <c r="T737" s="2">
        <v>1196</v>
      </c>
      <c r="U737" s="2" t="s">
        <v>316</v>
      </c>
      <c r="V737" s="2" t="s">
        <v>317</v>
      </c>
      <c r="W737" s="2">
        <v>1000</v>
      </c>
    </row>
    <row r="738" spans="1:23">
      <c r="A738" s="2" t="s">
        <v>1407</v>
      </c>
      <c r="B738" s="2">
        <v>2013</v>
      </c>
      <c r="C738" s="2">
        <v>1</v>
      </c>
      <c r="D738" s="2">
        <v>136488372</v>
      </c>
      <c r="E738" s="2">
        <v>5556300</v>
      </c>
      <c r="F738" s="2">
        <v>70</v>
      </c>
      <c r="G738" s="2">
        <v>0</v>
      </c>
      <c r="H738" s="2">
        <v>505214</v>
      </c>
      <c r="I738" s="2" t="s">
        <v>71</v>
      </c>
      <c r="J738" s="358">
        <v>37134.04</v>
      </c>
      <c r="K738" s="2" t="s">
        <v>2007</v>
      </c>
      <c r="L738" s="2">
        <v>122392347</v>
      </c>
      <c r="Q738" s="2">
        <v>11900</v>
      </c>
      <c r="R738" s="357">
        <v>11900</v>
      </c>
      <c r="S738" s="2" t="s">
        <v>950</v>
      </c>
      <c r="T738" s="2">
        <v>1196</v>
      </c>
      <c r="U738" s="2" t="s">
        <v>316</v>
      </c>
      <c r="V738" s="2" t="s">
        <v>317</v>
      </c>
      <c r="W738" s="2">
        <v>1000</v>
      </c>
    </row>
    <row r="739" spans="1:23">
      <c r="A739" s="2" t="s">
        <v>1407</v>
      </c>
      <c r="B739" s="2">
        <v>2013</v>
      </c>
      <c r="C739" s="2">
        <v>1</v>
      </c>
      <c r="D739" s="2">
        <v>136488364</v>
      </c>
      <c r="E739" s="2">
        <v>5556300</v>
      </c>
      <c r="F739" s="2">
        <v>70</v>
      </c>
      <c r="G739" s="2">
        <v>0</v>
      </c>
      <c r="H739" s="2">
        <v>505214</v>
      </c>
      <c r="I739" s="2" t="s">
        <v>71</v>
      </c>
      <c r="J739" s="358">
        <v>9919.66</v>
      </c>
      <c r="K739" s="2" t="s">
        <v>2007</v>
      </c>
      <c r="L739" s="2">
        <v>122392339</v>
      </c>
      <c r="Q739" s="2">
        <v>11900</v>
      </c>
      <c r="R739" s="357">
        <v>11900</v>
      </c>
      <c r="S739" s="2" t="s">
        <v>950</v>
      </c>
      <c r="T739" s="2">
        <v>1196</v>
      </c>
      <c r="U739" s="2" t="s">
        <v>316</v>
      </c>
      <c r="V739" s="2" t="s">
        <v>317</v>
      </c>
      <c r="W739" s="2">
        <v>1000</v>
      </c>
    </row>
    <row r="740" spans="1:23">
      <c r="A740" s="2" t="s">
        <v>1407</v>
      </c>
      <c r="B740" s="2">
        <v>2013</v>
      </c>
      <c r="C740" s="2">
        <v>1</v>
      </c>
      <c r="D740" s="2">
        <v>136488373</v>
      </c>
      <c r="E740" s="2">
        <v>5556300</v>
      </c>
      <c r="F740" s="2">
        <v>70</v>
      </c>
      <c r="G740" s="2">
        <v>0</v>
      </c>
      <c r="H740" s="2">
        <v>505214</v>
      </c>
      <c r="I740" s="2" t="s">
        <v>71</v>
      </c>
      <c r="J740" s="358">
        <v>3312.31</v>
      </c>
      <c r="K740" s="2" t="s">
        <v>2007</v>
      </c>
      <c r="L740" s="2">
        <v>122392348</v>
      </c>
      <c r="Q740" s="2">
        <v>11900</v>
      </c>
      <c r="R740" s="357">
        <v>11900</v>
      </c>
      <c r="S740" s="2" t="s">
        <v>950</v>
      </c>
      <c r="T740" s="2">
        <v>1196</v>
      </c>
      <c r="U740" s="2" t="s">
        <v>316</v>
      </c>
      <c r="V740" s="2" t="s">
        <v>317</v>
      </c>
      <c r="W740" s="2">
        <v>1000</v>
      </c>
    </row>
    <row r="741" spans="1:23">
      <c r="A741" s="2" t="s">
        <v>1407</v>
      </c>
      <c r="B741" s="2">
        <v>2013</v>
      </c>
      <c r="C741" s="2">
        <v>1</v>
      </c>
      <c r="D741" s="2">
        <v>136488382</v>
      </c>
      <c r="E741" s="2">
        <v>5556300</v>
      </c>
      <c r="F741" s="2">
        <v>70</v>
      </c>
      <c r="G741" s="2">
        <v>0</v>
      </c>
      <c r="H741" s="2">
        <v>505214</v>
      </c>
      <c r="I741" s="2" t="s">
        <v>71</v>
      </c>
      <c r="J741" s="2">
        <v>742.55</v>
      </c>
      <c r="K741" s="2" t="s">
        <v>2011</v>
      </c>
      <c r="L741" s="2">
        <v>122392357</v>
      </c>
      <c r="Q741" s="2">
        <v>11900</v>
      </c>
      <c r="R741" s="357">
        <v>11900</v>
      </c>
      <c r="S741" s="2" t="s">
        <v>950</v>
      </c>
      <c r="T741" s="2">
        <v>1196</v>
      </c>
      <c r="U741" s="2" t="s">
        <v>316</v>
      </c>
      <c r="V741" s="2" t="s">
        <v>317</v>
      </c>
      <c r="W741" s="2">
        <v>1000</v>
      </c>
    </row>
    <row r="742" spans="1:23">
      <c r="A742" s="2" t="s">
        <v>1407</v>
      </c>
      <c r="B742" s="2">
        <v>2013</v>
      </c>
      <c r="C742" s="2">
        <v>1</v>
      </c>
      <c r="D742" s="2">
        <v>136488348</v>
      </c>
      <c r="E742" s="2">
        <v>5556300</v>
      </c>
      <c r="F742" s="2">
        <v>70</v>
      </c>
      <c r="G742" s="2">
        <v>0</v>
      </c>
      <c r="H742" s="2">
        <v>505214</v>
      </c>
      <c r="I742" s="2" t="s">
        <v>71</v>
      </c>
      <c r="J742" s="358">
        <v>146907</v>
      </c>
      <c r="K742" s="2" t="s">
        <v>2007</v>
      </c>
      <c r="L742" s="2">
        <v>122392323</v>
      </c>
      <c r="Q742" s="2">
        <v>11900</v>
      </c>
      <c r="R742" s="357">
        <v>11900</v>
      </c>
      <c r="S742" s="2" t="s">
        <v>950</v>
      </c>
      <c r="T742" s="2">
        <v>1196</v>
      </c>
      <c r="U742" s="2" t="s">
        <v>316</v>
      </c>
      <c r="V742" s="2" t="s">
        <v>317</v>
      </c>
      <c r="W742" s="2">
        <v>1000</v>
      </c>
    </row>
    <row r="743" spans="1:23">
      <c r="A743" s="2" t="s">
        <v>1407</v>
      </c>
      <c r="B743" s="2">
        <v>2013</v>
      </c>
      <c r="C743" s="2">
        <v>1</v>
      </c>
      <c r="D743" s="2">
        <v>136488357</v>
      </c>
      <c r="E743" s="2">
        <v>5556300</v>
      </c>
      <c r="F743" s="2">
        <v>70</v>
      </c>
      <c r="G743" s="2">
        <v>0</v>
      </c>
      <c r="H743" s="2">
        <v>505214</v>
      </c>
      <c r="I743" s="2" t="s">
        <v>71</v>
      </c>
      <c r="J743" s="358">
        <v>43761.19</v>
      </c>
      <c r="K743" s="2" t="s">
        <v>2007</v>
      </c>
      <c r="L743" s="2">
        <v>122392332</v>
      </c>
      <c r="Q743" s="2">
        <v>11900</v>
      </c>
      <c r="R743" s="357">
        <v>11900</v>
      </c>
      <c r="S743" s="2" t="s">
        <v>950</v>
      </c>
      <c r="T743" s="2">
        <v>1196</v>
      </c>
      <c r="U743" s="2" t="s">
        <v>316</v>
      </c>
      <c r="V743" s="2" t="s">
        <v>317</v>
      </c>
      <c r="W743" s="2">
        <v>1000</v>
      </c>
    </row>
    <row r="744" spans="1:23">
      <c r="A744" s="2" t="s">
        <v>1407</v>
      </c>
      <c r="B744" s="2">
        <v>2013</v>
      </c>
      <c r="C744" s="2">
        <v>1</v>
      </c>
      <c r="D744" s="2">
        <v>136488366</v>
      </c>
      <c r="E744" s="2">
        <v>5556300</v>
      </c>
      <c r="F744" s="2">
        <v>70</v>
      </c>
      <c r="G744" s="2">
        <v>0</v>
      </c>
      <c r="H744" s="2">
        <v>505214</v>
      </c>
      <c r="I744" s="2" t="s">
        <v>71</v>
      </c>
      <c r="J744" s="358">
        <v>116818.86</v>
      </c>
      <c r="K744" s="2" t="s">
        <v>2007</v>
      </c>
      <c r="L744" s="2">
        <v>122392341</v>
      </c>
      <c r="Q744" s="2">
        <v>11900</v>
      </c>
      <c r="R744" s="357">
        <v>11900</v>
      </c>
      <c r="S744" s="2" t="s">
        <v>950</v>
      </c>
      <c r="T744" s="2">
        <v>1196</v>
      </c>
      <c r="U744" s="2" t="s">
        <v>316</v>
      </c>
      <c r="V744" s="2" t="s">
        <v>317</v>
      </c>
      <c r="W744" s="2">
        <v>1000</v>
      </c>
    </row>
    <row r="745" spans="1:23">
      <c r="A745" s="2" t="s">
        <v>1407</v>
      </c>
      <c r="B745" s="2">
        <v>2013</v>
      </c>
      <c r="C745" s="2">
        <v>1</v>
      </c>
      <c r="D745" s="2">
        <v>136488375</v>
      </c>
      <c r="E745" s="2">
        <v>5556300</v>
      </c>
      <c r="F745" s="2">
        <v>70</v>
      </c>
      <c r="G745" s="2">
        <v>0</v>
      </c>
      <c r="H745" s="2">
        <v>505214</v>
      </c>
      <c r="I745" s="2" t="s">
        <v>71</v>
      </c>
      <c r="J745" s="358">
        <v>8849.2900000000009</v>
      </c>
      <c r="K745" s="2" t="s">
        <v>2007</v>
      </c>
      <c r="L745" s="2">
        <v>122392350</v>
      </c>
      <c r="Q745" s="2">
        <v>11900</v>
      </c>
      <c r="R745" s="357">
        <v>11900</v>
      </c>
      <c r="S745" s="2" t="s">
        <v>950</v>
      </c>
      <c r="T745" s="2">
        <v>1196</v>
      </c>
      <c r="U745" s="2" t="s">
        <v>316</v>
      </c>
      <c r="V745" s="2" t="s">
        <v>317</v>
      </c>
      <c r="W745" s="2">
        <v>1000</v>
      </c>
    </row>
    <row r="746" spans="1:23">
      <c r="A746" s="2" t="s">
        <v>1407</v>
      </c>
      <c r="B746" s="2">
        <v>2013</v>
      </c>
      <c r="C746" s="2">
        <v>1</v>
      </c>
      <c r="D746" s="2">
        <v>136488359</v>
      </c>
      <c r="E746" s="2">
        <v>5556300</v>
      </c>
      <c r="F746" s="2">
        <v>70</v>
      </c>
      <c r="G746" s="2">
        <v>0</v>
      </c>
      <c r="H746" s="2">
        <v>505214</v>
      </c>
      <c r="I746" s="2" t="s">
        <v>71</v>
      </c>
      <c r="J746" s="2">
        <v>392.85</v>
      </c>
      <c r="K746" s="2" t="s">
        <v>2007</v>
      </c>
      <c r="L746" s="2">
        <v>122392334</v>
      </c>
      <c r="Q746" s="2">
        <v>11900</v>
      </c>
      <c r="R746" s="357">
        <v>11900</v>
      </c>
      <c r="S746" s="2" t="s">
        <v>950</v>
      </c>
      <c r="T746" s="2">
        <v>1196</v>
      </c>
      <c r="U746" s="2" t="s">
        <v>316</v>
      </c>
      <c r="V746" s="2" t="s">
        <v>317</v>
      </c>
      <c r="W746" s="2">
        <v>1000</v>
      </c>
    </row>
    <row r="747" spans="1:23">
      <c r="A747" s="2" t="s">
        <v>1407</v>
      </c>
      <c r="B747" s="2">
        <v>2013</v>
      </c>
      <c r="C747" s="2">
        <v>1</v>
      </c>
      <c r="D747" s="2">
        <v>136488368</v>
      </c>
      <c r="E747" s="2">
        <v>5556300</v>
      </c>
      <c r="F747" s="2">
        <v>70</v>
      </c>
      <c r="G747" s="2">
        <v>0</v>
      </c>
      <c r="H747" s="2">
        <v>505214</v>
      </c>
      <c r="I747" s="2" t="s">
        <v>71</v>
      </c>
      <c r="J747" s="358">
        <v>10114.27</v>
      </c>
      <c r="K747" s="2" t="s">
        <v>2007</v>
      </c>
      <c r="L747" s="2">
        <v>122392343</v>
      </c>
      <c r="Q747" s="2">
        <v>11900</v>
      </c>
      <c r="R747" s="357">
        <v>11900</v>
      </c>
      <c r="S747" s="2" t="s">
        <v>950</v>
      </c>
      <c r="T747" s="2">
        <v>1196</v>
      </c>
      <c r="U747" s="2" t="s">
        <v>316</v>
      </c>
      <c r="V747" s="2" t="s">
        <v>317</v>
      </c>
      <c r="W747" s="2">
        <v>1000</v>
      </c>
    </row>
    <row r="748" spans="1:23">
      <c r="A748" s="2" t="s">
        <v>1407</v>
      </c>
      <c r="B748" s="2">
        <v>2013</v>
      </c>
      <c r="C748" s="2">
        <v>1</v>
      </c>
      <c r="D748" s="2">
        <v>136488377</v>
      </c>
      <c r="E748" s="2">
        <v>5556300</v>
      </c>
      <c r="F748" s="2">
        <v>70</v>
      </c>
      <c r="G748" s="2">
        <v>0</v>
      </c>
      <c r="H748" s="2">
        <v>505214</v>
      </c>
      <c r="I748" s="2" t="s">
        <v>71</v>
      </c>
      <c r="J748" s="358">
        <v>8385.4699999999993</v>
      </c>
      <c r="K748" s="2" t="s">
        <v>2007</v>
      </c>
      <c r="L748" s="2">
        <v>122392352</v>
      </c>
      <c r="Q748" s="2">
        <v>11900</v>
      </c>
      <c r="R748" s="357">
        <v>11900</v>
      </c>
      <c r="S748" s="2" t="s">
        <v>950</v>
      </c>
      <c r="T748" s="2">
        <v>1196</v>
      </c>
      <c r="U748" s="2" t="s">
        <v>316</v>
      </c>
      <c r="V748" s="2" t="s">
        <v>317</v>
      </c>
      <c r="W748" s="2">
        <v>1000</v>
      </c>
    </row>
    <row r="749" spans="1:23">
      <c r="A749" s="2" t="s">
        <v>1407</v>
      </c>
      <c r="B749" s="2">
        <v>2013</v>
      </c>
      <c r="C749" s="2">
        <v>1</v>
      </c>
      <c r="D749" s="2">
        <v>136488387</v>
      </c>
      <c r="E749" s="2">
        <v>5556300</v>
      </c>
      <c r="F749" s="2">
        <v>70</v>
      </c>
      <c r="G749" s="2">
        <v>0</v>
      </c>
      <c r="H749" s="2">
        <v>505214</v>
      </c>
      <c r="I749" s="2" t="s">
        <v>71</v>
      </c>
      <c r="J749" s="358">
        <v>2027.32</v>
      </c>
      <c r="K749" s="2" t="s">
        <v>2007</v>
      </c>
      <c r="L749" s="2">
        <v>122392362</v>
      </c>
      <c r="Q749" s="2">
        <v>11900</v>
      </c>
      <c r="R749" s="357">
        <v>11900</v>
      </c>
      <c r="S749" s="2" t="s">
        <v>950</v>
      </c>
      <c r="T749" s="2">
        <v>1196</v>
      </c>
      <c r="U749" s="2" t="s">
        <v>316</v>
      </c>
      <c r="V749" s="2" t="s">
        <v>317</v>
      </c>
      <c r="W749" s="2">
        <v>1000</v>
      </c>
    </row>
    <row r="750" spans="1:23">
      <c r="A750" s="2" t="s">
        <v>1407</v>
      </c>
      <c r="B750" s="2">
        <v>2013</v>
      </c>
      <c r="C750" s="2">
        <v>1</v>
      </c>
      <c r="D750" s="2">
        <v>136488362</v>
      </c>
      <c r="E750" s="2">
        <v>5556300</v>
      </c>
      <c r="F750" s="2">
        <v>70</v>
      </c>
      <c r="G750" s="2">
        <v>0</v>
      </c>
      <c r="H750" s="2">
        <v>505214</v>
      </c>
      <c r="I750" s="2" t="s">
        <v>71</v>
      </c>
      <c r="J750" s="358">
        <v>2408.77</v>
      </c>
      <c r="K750" s="2" t="s">
        <v>2007</v>
      </c>
      <c r="L750" s="2">
        <v>122392337</v>
      </c>
      <c r="Q750" s="2">
        <v>11900</v>
      </c>
      <c r="R750" s="357">
        <v>11900</v>
      </c>
      <c r="S750" s="2" t="s">
        <v>950</v>
      </c>
      <c r="T750" s="2">
        <v>1196</v>
      </c>
      <c r="U750" s="2" t="s">
        <v>316</v>
      </c>
      <c r="V750" s="2" t="s">
        <v>317</v>
      </c>
      <c r="W750" s="2">
        <v>1000</v>
      </c>
    </row>
    <row r="751" spans="1:23">
      <c r="A751" s="2" t="s">
        <v>1407</v>
      </c>
      <c r="B751" s="2">
        <v>2013</v>
      </c>
      <c r="C751" s="2">
        <v>1</v>
      </c>
      <c r="D751" s="2">
        <v>136488371</v>
      </c>
      <c r="E751" s="2">
        <v>5556300</v>
      </c>
      <c r="F751" s="2">
        <v>70</v>
      </c>
      <c r="G751" s="2">
        <v>0</v>
      </c>
      <c r="H751" s="2">
        <v>505214</v>
      </c>
      <c r="I751" s="2" t="s">
        <v>71</v>
      </c>
      <c r="J751" s="358">
        <v>35027.760000000002</v>
      </c>
      <c r="K751" s="2" t="s">
        <v>2007</v>
      </c>
      <c r="L751" s="2">
        <v>122392346</v>
      </c>
      <c r="Q751" s="2">
        <v>11900</v>
      </c>
      <c r="R751" s="357">
        <v>11900</v>
      </c>
      <c r="S751" s="2" t="s">
        <v>950</v>
      </c>
      <c r="T751" s="2">
        <v>1196</v>
      </c>
      <c r="U751" s="2" t="s">
        <v>316</v>
      </c>
      <c r="V751" s="2" t="s">
        <v>317</v>
      </c>
      <c r="W751" s="2">
        <v>1000</v>
      </c>
    </row>
    <row r="752" spans="1:23">
      <c r="A752" s="2" t="s">
        <v>1407</v>
      </c>
      <c r="B752" s="2">
        <v>2013</v>
      </c>
      <c r="C752" s="2">
        <v>1</v>
      </c>
      <c r="D752" s="2">
        <v>136488380</v>
      </c>
      <c r="E752" s="2">
        <v>5556300</v>
      </c>
      <c r="F752" s="2">
        <v>70</v>
      </c>
      <c r="G752" s="2">
        <v>0</v>
      </c>
      <c r="H752" s="2">
        <v>505214</v>
      </c>
      <c r="I752" s="2" t="s">
        <v>71</v>
      </c>
      <c r="J752" s="358">
        <v>123333.39</v>
      </c>
      <c r="K752" s="2" t="s">
        <v>2007</v>
      </c>
      <c r="L752" s="2">
        <v>122392355</v>
      </c>
      <c r="Q752" s="2">
        <v>11900</v>
      </c>
      <c r="R752" s="357">
        <v>11900</v>
      </c>
      <c r="S752" s="2" t="s">
        <v>950</v>
      </c>
      <c r="T752" s="2">
        <v>1196</v>
      </c>
      <c r="U752" s="2" t="s">
        <v>316</v>
      </c>
      <c r="V752" s="2" t="s">
        <v>317</v>
      </c>
      <c r="W752" s="2">
        <v>1000</v>
      </c>
    </row>
    <row r="753" spans="1:23">
      <c r="A753" s="2" t="s">
        <v>1407</v>
      </c>
      <c r="B753" s="2">
        <v>2013</v>
      </c>
      <c r="C753" s="2">
        <v>1</v>
      </c>
      <c r="D753" s="2">
        <v>136488356</v>
      </c>
      <c r="E753" s="2">
        <v>5556300</v>
      </c>
      <c r="F753" s="2">
        <v>70</v>
      </c>
      <c r="G753" s="2">
        <v>0</v>
      </c>
      <c r="H753" s="2">
        <v>505214</v>
      </c>
      <c r="I753" s="2" t="s">
        <v>71</v>
      </c>
      <c r="J753" s="358">
        <v>130442.05</v>
      </c>
      <c r="K753" s="2" t="s">
        <v>2007</v>
      </c>
      <c r="L753" s="2">
        <v>122392331</v>
      </c>
      <c r="Q753" s="2">
        <v>11900</v>
      </c>
      <c r="R753" s="357">
        <v>11900</v>
      </c>
      <c r="S753" s="2" t="s">
        <v>950</v>
      </c>
      <c r="T753" s="2">
        <v>1196</v>
      </c>
      <c r="U753" s="2" t="s">
        <v>316</v>
      </c>
      <c r="V753" s="2" t="s">
        <v>317</v>
      </c>
      <c r="W753" s="2">
        <v>1000</v>
      </c>
    </row>
    <row r="754" spans="1:23">
      <c r="A754" s="2" t="s">
        <v>1407</v>
      </c>
      <c r="B754" s="2">
        <v>2013</v>
      </c>
      <c r="C754" s="2">
        <v>1</v>
      </c>
      <c r="D754" s="2">
        <v>136488384</v>
      </c>
      <c r="E754" s="2">
        <v>5556300</v>
      </c>
      <c r="F754" s="2">
        <v>70</v>
      </c>
      <c r="G754" s="2">
        <v>0</v>
      </c>
      <c r="H754" s="2">
        <v>505214</v>
      </c>
      <c r="I754" s="2" t="s">
        <v>71</v>
      </c>
      <c r="J754" s="358">
        <v>225050</v>
      </c>
      <c r="K754" s="2" t="s">
        <v>2007</v>
      </c>
      <c r="L754" s="2">
        <v>122392359</v>
      </c>
      <c r="Q754" s="2">
        <v>11900</v>
      </c>
      <c r="R754" s="357">
        <v>11900</v>
      </c>
      <c r="S754" s="2" t="s">
        <v>950</v>
      </c>
      <c r="T754" s="2">
        <v>1196</v>
      </c>
      <c r="U754" s="2" t="s">
        <v>316</v>
      </c>
      <c r="V754" s="2" t="s">
        <v>317</v>
      </c>
      <c r="W754" s="2">
        <v>1000</v>
      </c>
    </row>
    <row r="755" spans="1:23">
      <c r="A755" s="2" t="s">
        <v>1407</v>
      </c>
      <c r="B755" s="2">
        <v>2013</v>
      </c>
      <c r="C755" s="2">
        <v>1</v>
      </c>
      <c r="D755" s="2">
        <v>136488421</v>
      </c>
      <c r="E755" s="2">
        <v>5556300</v>
      </c>
      <c r="F755" s="2">
        <v>70</v>
      </c>
      <c r="G755" s="2">
        <v>0</v>
      </c>
      <c r="H755" s="2">
        <v>505214</v>
      </c>
      <c r="I755" s="2" t="s">
        <v>71</v>
      </c>
      <c r="J755" s="358">
        <v>63986.78</v>
      </c>
      <c r="K755" s="2" t="s">
        <v>2007</v>
      </c>
      <c r="L755" s="2">
        <v>122392396</v>
      </c>
      <c r="Q755" s="2">
        <v>11900</v>
      </c>
      <c r="R755" s="357">
        <v>11900</v>
      </c>
      <c r="S755" s="2" t="s">
        <v>950</v>
      </c>
      <c r="T755" s="2">
        <v>1196</v>
      </c>
      <c r="U755" s="2" t="s">
        <v>316</v>
      </c>
      <c r="V755" s="2" t="s">
        <v>317</v>
      </c>
      <c r="W755" s="2">
        <v>1000</v>
      </c>
    </row>
    <row r="756" spans="1:23">
      <c r="A756" s="2" t="s">
        <v>1407</v>
      </c>
      <c r="B756" s="2">
        <v>2013</v>
      </c>
      <c r="C756" s="2">
        <v>1</v>
      </c>
      <c r="D756" s="2">
        <v>136488370</v>
      </c>
      <c r="E756" s="2">
        <v>5556300</v>
      </c>
      <c r="F756" s="2">
        <v>70</v>
      </c>
      <c r="G756" s="2">
        <v>0</v>
      </c>
      <c r="H756" s="2">
        <v>505214</v>
      </c>
      <c r="I756" s="2" t="s">
        <v>71</v>
      </c>
      <c r="J756" s="358">
        <v>16370.57</v>
      </c>
      <c r="K756" s="2" t="s">
        <v>2007</v>
      </c>
      <c r="L756" s="2">
        <v>122392345</v>
      </c>
      <c r="Q756" s="2">
        <v>11900</v>
      </c>
      <c r="R756" s="357">
        <v>11900</v>
      </c>
      <c r="S756" s="2" t="s">
        <v>950</v>
      </c>
      <c r="T756" s="2">
        <v>1196</v>
      </c>
      <c r="U756" s="2" t="s">
        <v>316</v>
      </c>
      <c r="V756" s="2" t="s">
        <v>317</v>
      </c>
      <c r="W756" s="2">
        <v>1000</v>
      </c>
    </row>
    <row r="757" spans="1:23">
      <c r="A757" s="2" t="s">
        <v>1407</v>
      </c>
      <c r="B757" s="2">
        <v>2013</v>
      </c>
      <c r="C757" s="2">
        <v>1</v>
      </c>
      <c r="D757" s="2">
        <v>136488379</v>
      </c>
      <c r="E757" s="2">
        <v>5556300</v>
      </c>
      <c r="F757" s="2">
        <v>70</v>
      </c>
      <c r="G757" s="2">
        <v>0</v>
      </c>
      <c r="H757" s="2">
        <v>505214</v>
      </c>
      <c r="I757" s="2" t="s">
        <v>71</v>
      </c>
      <c r="J757" s="358">
        <v>1437318.61</v>
      </c>
      <c r="K757" s="2" t="s">
        <v>2007</v>
      </c>
      <c r="L757" s="2">
        <v>122392354</v>
      </c>
      <c r="Q757" s="2">
        <v>11900</v>
      </c>
      <c r="R757" s="357">
        <v>11900</v>
      </c>
      <c r="S757" s="2" t="s">
        <v>950</v>
      </c>
      <c r="T757" s="2">
        <v>1196</v>
      </c>
      <c r="U757" s="2" t="s">
        <v>316</v>
      </c>
      <c r="V757" s="2" t="s">
        <v>317</v>
      </c>
      <c r="W757" s="2">
        <v>1000</v>
      </c>
    </row>
    <row r="758" spans="1:23">
      <c r="A758" s="2" t="s">
        <v>1407</v>
      </c>
      <c r="B758" s="2">
        <v>2013</v>
      </c>
      <c r="C758" s="2">
        <v>1</v>
      </c>
      <c r="D758" s="2">
        <v>136488389</v>
      </c>
      <c r="E758" s="2">
        <v>5556300</v>
      </c>
      <c r="F758" s="2">
        <v>70</v>
      </c>
      <c r="G758" s="2">
        <v>0</v>
      </c>
      <c r="H758" s="2">
        <v>505214</v>
      </c>
      <c r="I758" s="2" t="s">
        <v>71</v>
      </c>
      <c r="J758" s="2">
        <v>984.63</v>
      </c>
      <c r="K758" s="2" t="s">
        <v>2011</v>
      </c>
      <c r="L758" s="2">
        <v>122392364</v>
      </c>
      <c r="Q758" s="2">
        <v>11900</v>
      </c>
      <c r="R758" s="357">
        <v>11900</v>
      </c>
      <c r="S758" s="2" t="s">
        <v>950</v>
      </c>
      <c r="T758" s="2">
        <v>1196</v>
      </c>
      <c r="U758" s="2" t="s">
        <v>316</v>
      </c>
      <c r="V758" s="2" t="s">
        <v>317</v>
      </c>
      <c r="W758" s="2">
        <v>1000</v>
      </c>
    </row>
    <row r="759" spans="1:23">
      <c r="A759" s="2" t="s">
        <v>1407</v>
      </c>
      <c r="B759" s="2">
        <v>2013</v>
      </c>
      <c r="C759" s="2">
        <v>1</v>
      </c>
      <c r="D759" s="2">
        <v>136488399</v>
      </c>
      <c r="E759" s="2">
        <v>5556300</v>
      </c>
      <c r="F759" s="2">
        <v>70</v>
      </c>
      <c r="G759" s="2">
        <v>0</v>
      </c>
      <c r="H759" s="2">
        <v>505214</v>
      </c>
      <c r="I759" s="2" t="s">
        <v>71</v>
      </c>
      <c r="J759" s="358">
        <v>-26164.39</v>
      </c>
      <c r="K759" s="2" t="s">
        <v>1193</v>
      </c>
      <c r="L759" s="2">
        <v>122392374</v>
      </c>
      <c r="Q759" s="2">
        <v>11900</v>
      </c>
      <c r="R759" s="357">
        <v>11900</v>
      </c>
      <c r="S759" s="2" t="s">
        <v>950</v>
      </c>
      <c r="T759" s="2">
        <v>1196</v>
      </c>
      <c r="U759" s="2" t="s">
        <v>316</v>
      </c>
      <c r="V759" s="2" t="s">
        <v>317</v>
      </c>
      <c r="W759" s="2">
        <v>1000</v>
      </c>
    </row>
    <row r="760" spans="1:23">
      <c r="A760" s="2" t="s">
        <v>1407</v>
      </c>
      <c r="B760" s="2">
        <v>2013</v>
      </c>
      <c r="C760" s="2">
        <v>1</v>
      </c>
      <c r="D760" s="2">
        <v>136488365</v>
      </c>
      <c r="E760" s="2">
        <v>5556300</v>
      </c>
      <c r="F760" s="2">
        <v>70</v>
      </c>
      <c r="G760" s="2">
        <v>0</v>
      </c>
      <c r="H760" s="2">
        <v>505214</v>
      </c>
      <c r="I760" s="2" t="s">
        <v>71</v>
      </c>
      <c r="J760" s="358">
        <v>26147.4</v>
      </c>
      <c r="K760" s="2" t="s">
        <v>2007</v>
      </c>
      <c r="L760" s="2">
        <v>122392340</v>
      </c>
      <c r="Q760" s="2">
        <v>11900</v>
      </c>
      <c r="R760" s="357">
        <v>11900</v>
      </c>
      <c r="S760" s="2" t="s">
        <v>950</v>
      </c>
      <c r="T760" s="2">
        <v>1196</v>
      </c>
      <c r="U760" s="2" t="s">
        <v>316</v>
      </c>
      <c r="V760" s="2" t="s">
        <v>317</v>
      </c>
      <c r="W760" s="2">
        <v>1000</v>
      </c>
    </row>
    <row r="761" spans="1:23">
      <c r="A761" s="2" t="s">
        <v>1407</v>
      </c>
      <c r="B761" s="2">
        <v>2013</v>
      </c>
      <c r="C761" s="2">
        <v>1</v>
      </c>
      <c r="D761" s="2">
        <v>136488374</v>
      </c>
      <c r="E761" s="2">
        <v>5556300</v>
      </c>
      <c r="F761" s="2">
        <v>70</v>
      </c>
      <c r="G761" s="2">
        <v>0</v>
      </c>
      <c r="H761" s="2">
        <v>505214</v>
      </c>
      <c r="I761" s="2" t="s">
        <v>71</v>
      </c>
      <c r="J761" s="358">
        <v>8671.7000000000007</v>
      </c>
      <c r="K761" s="2" t="s">
        <v>2007</v>
      </c>
      <c r="L761" s="2">
        <v>122392349</v>
      </c>
      <c r="Q761" s="2">
        <v>11900</v>
      </c>
      <c r="R761" s="357">
        <v>11900</v>
      </c>
      <c r="S761" s="2" t="s">
        <v>950</v>
      </c>
      <c r="T761" s="2">
        <v>1196</v>
      </c>
      <c r="U761" s="2" t="s">
        <v>316</v>
      </c>
      <c r="V761" s="2" t="s">
        <v>317</v>
      </c>
      <c r="W761" s="2">
        <v>1000</v>
      </c>
    </row>
    <row r="762" spans="1:23">
      <c r="A762" s="2" t="s">
        <v>1407</v>
      </c>
      <c r="B762" s="2">
        <v>2013</v>
      </c>
      <c r="C762" s="2">
        <v>1</v>
      </c>
      <c r="D762" s="2">
        <v>136488393</v>
      </c>
      <c r="E762" s="2">
        <v>5556300</v>
      </c>
      <c r="F762" s="2">
        <v>70</v>
      </c>
      <c r="G762" s="2">
        <v>0</v>
      </c>
      <c r="H762" s="2">
        <v>505214</v>
      </c>
      <c r="I762" s="2" t="s">
        <v>71</v>
      </c>
      <c r="J762" s="358">
        <v>610553.96</v>
      </c>
      <c r="K762" s="2" t="s">
        <v>2007</v>
      </c>
      <c r="L762" s="2">
        <v>122392368</v>
      </c>
      <c r="Q762" s="2">
        <v>11900</v>
      </c>
      <c r="R762" s="357">
        <v>11900</v>
      </c>
      <c r="S762" s="2" t="s">
        <v>950</v>
      </c>
      <c r="T762" s="2">
        <v>1196</v>
      </c>
      <c r="U762" s="2" t="s">
        <v>316</v>
      </c>
      <c r="V762" s="2" t="s">
        <v>317</v>
      </c>
      <c r="W762" s="2">
        <v>1000</v>
      </c>
    </row>
    <row r="763" spans="1:23">
      <c r="A763" s="2" t="s">
        <v>1407</v>
      </c>
      <c r="B763" s="2">
        <v>2013</v>
      </c>
      <c r="C763" s="2">
        <v>1</v>
      </c>
      <c r="D763" s="2">
        <v>136488376</v>
      </c>
      <c r="E763" s="2">
        <v>5556300</v>
      </c>
      <c r="F763" s="2">
        <v>70</v>
      </c>
      <c r="G763" s="2">
        <v>0</v>
      </c>
      <c r="H763" s="2">
        <v>505214</v>
      </c>
      <c r="I763" s="2" t="s">
        <v>71</v>
      </c>
      <c r="J763" s="358">
        <v>9459.77</v>
      </c>
      <c r="K763" s="2" t="s">
        <v>2007</v>
      </c>
      <c r="L763" s="2">
        <v>122392351</v>
      </c>
      <c r="Q763" s="2">
        <v>11900</v>
      </c>
      <c r="R763" s="357">
        <v>11900</v>
      </c>
      <c r="S763" s="2" t="s">
        <v>950</v>
      </c>
      <c r="T763" s="2">
        <v>1196</v>
      </c>
      <c r="U763" s="2" t="s">
        <v>316</v>
      </c>
      <c r="V763" s="2" t="s">
        <v>317</v>
      </c>
      <c r="W763" s="2">
        <v>1000</v>
      </c>
    </row>
    <row r="764" spans="1:23">
      <c r="A764" s="2" t="s">
        <v>1407</v>
      </c>
      <c r="B764" s="2">
        <v>2013</v>
      </c>
      <c r="C764" s="2">
        <v>1</v>
      </c>
      <c r="D764" s="2">
        <v>136488381</v>
      </c>
      <c r="E764" s="2">
        <v>5556300</v>
      </c>
      <c r="F764" s="2">
        <v>70</v>
      </c>
      <c r="G764" s="2">
        <v>0</v>
      </c>
      <c r="H764" s="2">
        <v>505214</v>
      </c>
      <c r="I764" s="2" t="s">
        <v>71</v>
      </c>
      <c r="J764" s="358">
        <v>194705.44</v>
      </c>
      <c r="K764" s="2" t="s">
        <v>2007</v>
      </c>
      <c r="L764" s="2">
        <v>122392356</v>
      </c>
      <c r="Q764" s="2">
        <v>11900</v>
      </c>
      <c r="R764" s="357">
        <v>11900</v>
      </c>
      <c r="S764" s="2" t="s">
        <v>950</v>
      </c>
      <c r="T764" s="2">
        <v>1196</v>
      </c>
      <c r="U764" s="2" t="s">
        <v>316</v>
      </c>
      <c r="V764" s="2" t="s">
        <v>317</v>
      </c>
      <c r="W764" s="2">
        <v>1000</v>
      </c>
    </row>
    <row r="765" spans="1:23">
      <c r="A765" s="2" t="s">
        <v>1407</v>
      </c>
      <c r="B765" s="2">
        <v>2013</v>
      </c>
      <c r="C765" s="2">
        <v>1</v>
      </c>
      <c r="D765" s="2">
        <v>136488401</v>
      </c>
      <c r="E765" s="2">
        <v>5556300</v>
      </c>
      <c r="F765" s="2">
        <v>70</v>
      </c>
      <c r="G765" s="2">
        <v>0</v>
      </c>
      <c r="H765" s="2">
        <v>505214</v>
      </c>
      <c r="I765" s="2" t="s">
        <v>71</v>
      </c>
      <c r="J765" s="358">
        <v>159314.85</v>
      </c>
      <c r="K765" s="2" t="s">
        <v>2007</v>
      </c>
      <c r="L765" s="2">
        <v>122392376</v>
      </c>
      <c r="Q765" s="2">
        <v>11900</v>
      </c>
      <c r="R765" s="357">
        <v>11900</v>
      </c>
      <c r="S765" s="2" t="s">
        <v>950</v>
      </c>
      <c r="T765" s="2">
        <v>1196</v>
      </c>
      <c r="U765" s="2" t="s">
        <v>316</v>
      </c>
      <c r="V765" s="2" t="s">
        <v>317</v>
      </c>
      <c r="W765" s="2">
        <v>1000</v>
      </c>
    </row>
    <row r="766" spans="1:23">
      <c r="A766" s="2" t="s">
        <v>1407</v>
      </c>
      <c r="B766" s="2">
        <v>2013</v>
      </c>
      <c r="C766" s="2">
        <v>1</v>
      </c>
      <c r="D766" s="2">
        <v>136488378</v>
      </c>
      <c r="E766" s="2">
        <v>5556300</v>
      </c>
      <c r="F766" s="2">
        <v>70</v>
      </c>
      <c r="G766" s="2">
        <v>0</v>
      </c>
      <c r="H766" s="2">
        <v>505214</v>
      </c>
      <c r="I766" s="2" t="s">
        <v>71</v>
      </c>
      <c r="J766" s="358">
        <v>1031125.48</v>
      </c>
      <c r="K766" s="2" t="s">
        <v>2007</v>
      </c>
      <c r="L766" s="2">
        <v>122392353</v>
      </c>
      <c r="Q766" s="2">
        <v>11900</v>
      </c>
      <c r="R766" s="357">
        <v>11900</v>
      </c>
      <c r="S766" s="2" t="s">
        <v>950</v>
      </c>
      <c r="T766" s="2">
        <v>1196</v>
      </c>
      <c r="U766" s="2" t="s">
        <v>316</v>
      </c>
      <c r="V766" s="2" t="s">
        <v>317</v>
      </c>
      <c r="W766" s="2">
        <v>1000</v>
      </c>
    </row>
    <row r="767" spans="1:23">
      <c r="A767" s="2" t="s">
        <v>1407</v>
      </c>
      <c r="B767" s="2">
        <v>2013</v>
      </c>
      <c r="C767" s="2">
        <v>1</v>
      </c>
      <c r="D767" s="2">
        <v>136488388</v>
      </c>
      <c r="E767" s="2">
        <v>5556300</v>
      </c>
      <c r="F767" s="2">
        <v>70</v>
      </c>
      <c r="G767" s="2">
        <v>0</v>
      </c>
      <c r="H767" s="2">
        <v>505214</v>
      </c>
      <c r="I767" s="2" t="s">
        <v>71</v>
      </c>
      <c r="J767" s="358">
        <v>14098.42</v>
      </c>
      <c r="K767" s="2" t="s">
        <v>2007</v>
      </c>
      <c r="L767" s="2">
        <v>122392363</v>
      </c>
      <c r="Q767" s="2">
        <v>11900</v>
      </c>
      <c r="R767" s="357">
        <v>11900</v>
      </c>
      <c r="S767" s="2" t="s">
        <v>950</v>
      </c>
      <c r="T767" s="2">
        <v>1196</v>
      </c>
      <c r="U767" s="2" t="s">
        <v>316</v>
      </c>
      <c r="V767" s="2" t="s">
        <v>317</v>
      </c>
      <c r="W767" s="2">
        <v>1000</v>
      </c>
    </row>
    <row r="768" spans="1:23">
      <c r="A768" s="2" t="s">
        <v>1407</v>
      </c>
      <c r="B768" s="2">
        <v>2013</v>
      </c>
      <c r="C768" s="2">
        <v>1</v>
      </c>
      <c r="D768" s="2">
        <v>136488395</v>
      </c>
      <c r="E768" s="2">
        <v>5556300</v>
      </c>
      <c r="F768" s="2">
        <v>70</v>
      </c>
      <c r="G768" s="2">
        <v>0</v>
      </c>
      <c r="H768" s="2">
        <v>505214</v>
      </c>
      <c r="I768" s="2" t="s">
        <v>71</v>
      </c>
      <c r="J768" s="358">
        <v>367060</v>
      </c>
      <c r="K768" s="2" t="s">
        <v>2007</v>
      </c>
      <c r="L768" s="2">
        <v>122392370</v>
      </c>
      <c r="Q768" s="2">
        <v>11900</v>
      </c>
      <c r="R768" s="357">
        <v>11900</v>
      </c>
      <c r="S768" s="2" t="s">
        <v>950</v>
      </c>
      <c r="T768" s="2">
        <v>1196</v>
      </c>
      <c r="U768" s="2" t="s">
        <v>316</v>
      </c>
      <c r="V768" s="2" t="s">
        <v>317</v>
      </c>
      <c r="W768" s="2">
        <v>1000</v>
      </c>
    </row>
    <row r="769" spans="1:23">
      <c r="A769" s="2" t="s">
        <v>1407</v>
      </c>
      <c r="B769" s="2">
        <v>2013</v>
      </c>
      <c r="C769" s="2">
        <v>1</v>
      </c>
      <c r="D769" s="2">
        <v>136488395</v>
      </c>
      <c r="E769" s="2">
        <v>5556300</v>
      </c>
      <c r="F769" s="2">
        <v>70</v>
      </c>
      <c r="G769" s="2">
        <v>0</v>
      </c>
      <c r="H769" s="2">
        <v>505214</v>
      </c>
      <c r="I769" s="2" t="s">
        <v>71</v>
      </c>
      <c r="J769" s="358">
        <v>868600</v>
      </c>
      <c r="K769" s="2" t="s">
        <v>2007</v>
      </c>
      <c r="L769" s="2">
        <v>122392370</v>
      </c>
      <c r="Q769" s="2">
        <v>11900</v>
      </c>
      <c r="R769" s="357">
        <v>11900</v>
      </c>
      <c r="S769" s="2" t="s">
        <v>950</v>
      </c>
      <c r="T769" s="2">
        <v>1196</v>
      </c>
      <c r="U769" s="2" t="s">
        <v>316</v>
      </c>
      <c r="V769" s="2" t="s">
        <v>317</v>
      </c>
      <c r="W769" s="2">
        <v>1000</v>
      </c>
    </row>
    <row r="770" spans="1:23">
      <c r="A770" s="2" t="s">
        <v>1407</v>
      </c>
      <c r="B770" s="2">
        <v>2013</v>
      </c>
      <c r="C770" s="2">
        <v>1</v>
      </c>
      <c r="D770" s="2">
        <v>136488404</v>
      </c>
      <c r="E770" s="2">
        <v>5556300</v>
      </c>
      <c r="F770" s="2">
        <v>70</v>
      </c>
      <c r="G770" s="2">
        <v>0</v>
      </c>
      <c r="H770" s="2">
        <v>505214</v>
      </c>
      <c r="I770" s="2" t="s">
        <v>71</v>
      </c>
      <c r="J770" s="358">
        <v>38340.94</v>
      </c>
      <c r="K770" s="2" t="s">
        <v>2007</v>
      </c>
      <c r="L770" s="2">
        <v>122392379</v>
      </c>
      <c r="Q770" s="2">
        <v>11900</v>
      </c>
      <c r="R770" s="357">
        <v>11900</v>
      </c>
      <c r="S770" s="2" t="s">
        <v>950</v>
      </c>
      <c r="T770" s="2">
        <v>1196</v>
      </c>
      <c r="U770" s="2" t="s">
        <v>316</v>
      </c>
      <c r="V770" s="2" t="s">
        <v>317</v>
      </c>
      <c r="W770" s="2">
        <v>1000</v>
      </c>
    </row>
    <row r="771" spans="1:23">
      <c r="A771" s="2" t="s">
        <v>1407</v>
      </c>
      <c r="B771" s="2">
        <v>2013</v>
      </c>
      <c r="C771" s="2">
        <v>1</v>
      </c>
      <c r="D771" s="2">
        <v>136488397</v>
      </c>
      <c r="E771" s="2">
        <v>5556300</v>
      </c>
      <c r="F771" s="2">
        <v>70</v>
      </c>
      <c r="G771" s="2">
        <v>0</v>
      </c>
      <c r="H771" s="2">
        <v>505214</v>
      </c>
      <c r="I771" s="2" t="s">
        <v>71</v>
      </c>
      <c r="J771" s="358">
        <v>1384308</v>
      </c>
      <c r="K771" s="2" t="s">
        <v>2007</v>
      </c>
      <c r="L771" s="2">
        <v>122392372</v>
      </c>
      <c r="Q771" s="2">
        <v>11900</v>
      </c>
      <c r="R771" s="357">
        <v>11900</v>
      </c>
      <c r="S771" s="2" t="s">
        <v>950</v>
      </c>
      <c r="T771" s="2">
        <v>1196</v>
      </c>
      <c r="U771" s="2" t="s">
        <v>316</v>
      </c>
      <c r="V771" s="2" t="s">
        <v>317</v>
      </c>
      <c r="W771" s="2">
        <v>1000</v>
      </c>
    </row>
    <row r="772" spans="1:23">
      <c r="A772" s="2" t="s">
        <v>1407</v>
      </c>
      <c r="B772" s="2">
        <v>2013</v>
      </c>
      <c r="C772" s="2">
        <v>1</v>
      </c>
      <c r="D772" s="2">
        <v>136488397</v>
      </c>
      <c r="E772" s="2">
        <v>5556300</v>
      </c>
      <c r="F772" s="2">
        <v>70</v>
      </c>
      <c r="G772" s="2">
        <v>0</v>
      </c>
      <c r="H772" s="2">
        <v>505214</v>
      </c>
      <c r="I772" s="2" t="s">
        <v>71</v>
      </c>
      <c r="J772" s="358">
        <v>49615</v>
      </c>
      <c r="K772" s="2" t="s">
        <v>2007</v>
      </c>
      <c r="L772" s="2">
        <v>122392372</v>
      </c>
      <c r="Q772" s="2">
        <v>11900</v>
      </c>
      <c r="R772" s="357">
        <v>11900</v>
      </c>
      <c r="S772" s="2" t="s">
        <v>950</v>
      </c>
      <c r="T772" s="2">
        <v>1196</v>
      </c>
      <c r="U772" s="2" t="s">
        <v>316</v>
      </c>
      <c r="V772" s="2" t="s">
        <v>317</v>
      </c>
      <c r="W772" s="2">
        <v>1000</v>
      </c>
    </row>
    <row r="773" spans="1:23">
      <c r="A773" s="2" t="s">
        <v>1407</v>
      </c>
      <c r="B773" s="2">
        <v>2013</v>
      </c>
      <c r="C773" s="2">
        <v>1</v>
      </c>
      <c r="D773" s="2">
        <v>136488414</v>
      </c>
      <c r="E773" s="2">
        <v>5556300</v>
      </c>
      <c r="F773" s="2">
        <v>70</v>
      </c>
      <c r="G773" s="2">
        <v>0</v>
      </c>
      <c r="H773" s="2">
        <v>505214</v>
      </c>
      <c r="I773" s="2" t="s">
        <v>71</v>
      </c>
      <c r="J773" s="358">
        <v>1311552.75</v>
      </c>
      <c r="K773" s="2" t="s">
        <v>2007</v>
      </c>
      <c r="L773" s="2">
        <v>122392389</v>
      </c>
      <c r="Q773" s="2">
        <v>11900</v>
      </c>
      <c r="R773" s="357">
        <v>11900</v>
      </c>
      <c r="S773" s="2" t="s">
        <v>950</v>
      </c>
      <c r="T773" s="2">
        <v>1196</v>
      </c>
      <c r="U773" s="2" t="s">
        <v>316</v>
      </c>
      <c r="V773" s="2" t="s">
        <v>317</v>
      </c>
      <c r="W773" s="2">
        <v>1000</v>
      </c>
    </row>
    <row r="774" spans="1:23">
      <c r="A774" s="2" t="s">
        <v>1407</v>
      </c>
      <c r="B774" s="2">
        <v>2013</v>
      </c>
      <c r="C774" s="2">
        <v>1</v>
      </c>
      <c r="D774" s="2">
        <v>136488390</v>
      </c>
      <c r="E774" s="2">
        <v>5556300</v>
      </c>
      <c r="F774" s="2">
        <v>70</v>
      </c>
      <c r="G774" s="2">
        <v>0</v>
      </c>
      <c r="H774" s="2">
        <v>505214</v>
      </c>
      <c r="I774" s="2" t="s">
        <v>71</v>
      </c>
      <c r="J774" s="358">
        <v>558400</v>
      </c>
      <c r="K774" s="2" t="s">
        <v>2007</v>
      </c>
      <c r="L774" s="2">
        <v>122392365</v>
      </c>
      <c r="Q774" s="2">
        <v>11900</v>
      </c>
      <c r="R774" s="357">
        <v>11900</v>
      </c>
      <c r="S774" s="2" t="s">
        <v>950</v>
      </c>
      <c r="T774" s="2">
        <v>1196</v>
      </c>
      <c r="U774" s="2" t="s">
        <v>316</v>
      </c>
      <c r="V774" s="2" t="s">
        <v>317</v>
      </c>
      <c r="W774" s="2">
        <v>1000</v>
      </c>
    </row>
    <row r="775" spans="1:23">
      <c r="A775" s="2" t="s">
        <v>1407</v>
      </c>
      <c r="B775" s="2">
        <v>2013</v>
      </c>
      <c r="C775" s="2">
        <v>1</v>
      </c>
      <c r="D775" s="2">
        <v>136488390</v>
      </c>
      <c r="E775" s="2">
        <v>5556300</v>
      </c>
      <c r="F775" s="2">
        <v>70</v>
      </c>
      <c r="G775" s="2">
        <v>0</v>
      </c>
      <c r="H775" s="2">
        <v>505214</v>
      </c>
      <c r="I775" s="2" t="s">
        <v>71</v>
      </c>
      <c r="J775" s="358">
        <v>5305738</v>
      </c>
      <c r="K775" s="2" t="s">
        <v>2007</v>
      </c>
      <c r="L775" s="2">
        <v>122392365</v>
      </c>
      <c r="Q775" s="2">
        <v>11900</v>
      </c>
      <c r="R775" s="357">
        <v>11900</v>
      </c>
      <c r="S775" s="2" t="s">
        <v>950</v>
      </c>
      <c r="T775" s="2">
        <v>1196</v>
      </c>
      <c r="U775" s="2" t="s">
        <v>316</v>
      </c>
      <c r="V775" s="2" t="s">
        <v>317</v>
      </c>
      <c r="W775" s="2">
        <v>1000</v>
      </c>
    </row>
    <row r="776" spans="1:23">
      <c r="A776" s="2" t="s">
        <v>1407</v>
      </c>
      <c r="B776" s="2">
        <v>2013</v>
      </c>
      <c r="C776" s="2">
        <v>1</v>
      </c>
      <c r="D776" s="2">
        <v>136488400</v>
      </c>
      <c r="E776" s="2">
        <v>5556300</v>
      </c>
      <c r="F776" s="2">
        <v>70</v>
      </c>
      <c r="G776" s="2">
        <v>0</v>
      </c>
      <c r="H776" s="2">
        <v>505214</v>
      </c>
      <c r="I776" s="2" t="s">
        <v>71</v>
      </c>
      <c r="J776" s="358">
        <v>-24205.95</v>
      </c>
      <c r="K776" s="2" t="s">
        <v>2011</v>
      </c>
      <c r="L776" s="2">
        <v>122392375</v>
      </c>
      <c r="Q776" s="2">
        <v>11900</v>
      </c>
      <c r="R776" s="357">
        <v>11900</v>
      </c>
      <c r="S776" s="2" t="s">
        <v>950</v>
      </c>
      <c r="T776" s="2">
        <v>1196</v>
      </c>
      <c r="U776" s="2" t="s">
        <v>316</v>
      </c>
      <c r="V776" s="2" t="s">
        <v>317</v>
      </c>
      <c r="W776" s="2">
        <v>1000</v>
      </c>
    </row>
    <row r="777" spans="1:23">
      <c r="A777" s="2" t="s">
        <v>1407</v>
      </c>
      <c r="B777" s="2">
        <v>2013</v>
      </c>
      <c r="C777" s="2">
        <v>1</v>
      </c>
      <c r="D777" s="2">
        <v>136488409</v>
      </c>
      <c r="E777" s="2">
        <v>5556300</v>
      </c>
      <c r="F777" s="2">
        <v>70</v>
      </c>
      <c r="G777" s="2">
        <v>0</v>
      </c>
      <c r="H777" s="2">
        <v>505214</v>
      </c>
      <c r="I777" s="2" t="s">
        <v>71</v>
      </c>
      <c r="J777" s="358">
        <v>165840.79999999999</v>
      </c>
      <c r="K777" s="2" t="s">
        <v>2007</v>
      </c>
      <c r="L777" s="2">
        <v>122392384</v>
      </c>
      <c r="Q777" s="2">
        <v>11900</v>
      </c>
      <c r="R777" s="357">
        <v>11900</v>
      </c>
      <c r="S777" s="2" t="s">
        <v>950</v>
      </c>
      <c r="T777" s="2">
        <v>1196</v>
      </c>
      <c r="U777" s="2" t="s">
        <v>316</v>
      </c>
      <c r="V777" s="2" t="s">
        <v>317</v>
      </c>
      <c r="W777" s="2">
        <v>1000</v>
      </c>
    </row>
    <row r="778" spans="1:23">
      <c r="A778" s="2" t="s">
        <v>1407</v>
      </c>
      <c r="B778" s="2">
        <v>2013</v>
      </c>
      <c r="C778" s="2">
        <v>1</v>
      </c>
      <c r="D778" s="2">
        <v>136488402</v>
      </c>
      <c r="E778" s="2">
        <v>5556300</v>
      </c>
      <c r="F778" s="2">
        <v>70</v>
      </c>
      <c r="G778" s="2">
        <v>0</v>
      </c>
      <c r="H778" s="2">
        <v>505214</v>
      </c>
      <c r="I778" s="2" t="s">
        <v>71</v>
      </c>
      <c r="J778" s="358">
        <v>125365</v>
      </c>
      <c r="K778" s="2" t="s">
        <v>2007</v>
      </c>
      <c r="L778" s="2">
        <v>122392377</v>
      </c>
      <c r="Q778" s="2">
        <v>11900</v>
      </c>
      <c r="R778" s="357">
        <v>11900</v>
      </c>
      <c r="S778" s="2" t="s">
        <v>950</v>
      </c>
      <c r="T778" s="2">
        <v>1196</v>
      </c>
      <c r="U778" s="2" t="s">
        <v>316</v>
      </c>
      <c r="V778" s="2" t="s">
        <v>317</v>
      </c>
      <c r="W778" s="2">
        <v>1000</v>
      </c>
    </row>
    <row r="779" spans="1:23">
      <c r="A779" s="2" t="s">
        <v>1407</v>
      </c>
      <c r="B779" s="2">
        <v>2013</v>
      </c>
      <c r="C779" s="2">
        <v>1</v>
      </c>
      <c r="D779" s="2">
        <v>136488402</v>
      </c>
      <c r="E779" s="2">
        <v>5556300</v>
      </c>
      <c r="F779" s="2">
        <v>70</v>
      </c>
      <c r="G779" s="2">
        <v>0</v>
      </c>
      <c r="H779" s="2">
        <v>505214</v>
      </c>
      <c r="I779" s="2" t="s">
        <v>71</v>
      </c>
      <c r="J779" s="358">
        <v>1034232</v>
      </c>
      <c r="K779" s="2" t="s">
        <v>2007</v>
      </c>
      <c r="L779" s="2">
        <v>122392377</v>
      </c>
      <c r="Q779" s="2">
        <v>11900</v>
      </c>
      <c r="R779" s="357">
        <v>11900</v>
      </c>
      <c r="S779" s="2" t="s">
        <v>950</v>
      </c>
      <c r="T779" s="2">
        <v>1196</v>
      </c>
      <c r="U779" s="2" t="s">
        <v>316</v>
      </c>
      <c r="V779" s="2" t="s">
        <v>317</v>
      </c>
      <c r="W779" s="2">
        <v>1000</v>
      </c>
    </row>
    <row r="780" spans="1:23">
      <c r="A780" s="2" t="s">
        <v>1407</v>
      </c>
      <c r="B780" s="2">
        <v>2013</v>
      </c>
      <c r="C780" s="2">
        <v>1</v>
      </c>
      <c r="D780" s="2">
        <v>136488410</v>
      </c>
      <c r="E780" s="2">
        <v>5556300</v>
      </c>
      <c r="F780" s="2">
        <v>70</v>
      </c>
      <c r="G780" s="2">
        <v>0</v>
      </c>
      <c r="H780" s="2">
        <v>505214</v>
      </c>
      <c r="I780" s="2" t="s">
        <v>71</v>
      </c>
      <c r="J780" s="358">
        <v>50194.02</v>
      </c>
      <c r="K780" s="2" t="s">
        <v>2007</v>
      </c>
      <c r="L780" s="2">
        <v>122392385</v>
      </c>
      <c r="Q780" s="2">
        <v>11900</v>
      </c>
      <c r="R780" s="357">
        <v>11900</v>
      </c>
      <c r="S780" s="2" t="s">
        <v>950</v>
      </c>
      <c r="T780" s="2">
        <v>1196</v>
      </c>
      <c r="U780" s="2" t="s">
        <v>316</v>
      </c>
      <c r="V780" s="2" t="s">
        <v>317</v>
      </c>
      <c r="W780" s="2">
        <v>1000</v>
      </c>
    </row>
    <row r="781" spans="1:23">
      <c r="A781" s="2" t="s">
        <v>1407</v>
      </c>
      <c r="B781" s="2">
        <v>2013</v>
      </c>
      <c r="C781" s="2">
        <v>1</v>
      </c>
      <c r="D781" s="2">
        <v>136488405</v>
      </c>
      <c r="E781" s="2">
        <v>5556300</v>
      </c>
      <c r="F781" s="2">
        <v>70</v>
      </c>
      <c r="G781" s="2">
        <v>0</v>
      </c>
      <c r="H781" s="2">
        <v>505214</v>
      </c>
      <c r="I781" s="2" t="s">
        <v>71</v>
      </c>
      <c r="J781" s="358">
        <v>111948.34</v>
      </c>
      <c r="K781" s="2" t="s">
        <v>2007</v>
      </c>
      <c r="L781" s="2">
        <v>122392380</v>
      </c>
      <c r="Q781" s="2">
        <v>11900</v>
      </c>
      <c r="R781" s="357">
        <v>11900</v>
      </c>
      <c r="S781" s="2" t="s">
        <v>950</v>
      </c>
      <c r="T781" s="2">
        <v>1196</v>
      </c>
      <c r="U781" s="2" t="s">
        <v>316</v>
      </c>
      <c r="V781" s="2" t="s">
        <v>317</v>
      </c>
      <c r="W781" s="2">
        <v>1000</v>
      </c>
    </row>
    <row r="782" spans="1:23">
      <c r="A782" s="2" t="s">
        <v>1407</v>
      </c>
      <c r="B782" s="2">
        <v>2013</v>
      </c>
      <c r="C782" s="2">
        <v>1</v>
      </c>
      <c r="D782" s="2">
        <v>136488413</v>
      </c>
      <c r="E782" s="2">
        <v>5556300</v>
      </c>
      <c r="F782" s="2">
        <v>70</v>
      </c>
      <c r="G782" s="2">
        <v>0</v>
      </c>
      <c r="H782" s="2">
        <v>505214</v>
      </c>
      <c r="I782" s="2" t="s">
        <v>71</v>
      </c>
      <c r="J782" s="2">
        <v>992.48</v>
      </c>
      <c r="K782" s="2" t="s">
        <v>2011</v>
      </c>
      <c r="L782" s="2">
        <v>122392388</v>
      </c>
      <c r="Q782" s="2">
        <v>11900</v>
      </c>
      <c r="R782" s="357">
        <v>11900</v>
      </c>
      <c r="S782" s="2" t="s">
        <v>950</v>
      </c>
      <c r="T782" s="2">
        <v>1196</v>
      </c>
      <c r="U782" s="2" t="s">
        <v>316</v>
      </c>
      <c r="V782" s="2" t="s">
        <v>317</v>
      </c>
      <c r="W782" s="2">
        <v>1000</v>
      </c>
    </row>
    <row r="783" spans="1:23">
      <c r="A783" s="2" t="s">
        <v>1407</v>
      </c>
      <c r="B783" s="2">
        <v>2013</v>
      </c>
      <c r="C783" s="2">
        <v>1</v>
      </c>
      <c r="D783" s="2">
        <v>136488425</v>
      </c>
      <c r="E783" s="2">
        <v>5556300</v>
      </c>
      <c r="F783" s="2">
        <v>70</v>
      </c>
      <c r="G783" s="2">
        <v>0</v>
      </c>
      <c r="H783" s="2">
        <v>505214</v>
      </c>
      <c r="I783" s="2" t="s">
        <v>71</v>
      </c>
      <c r="J783" s="358">
        <v>60258.45</v>
      </c>
      <c r="K783" s="2" t="s">
        <v>2007</v>
      </c>
      <c r="L783" s="2">
        <v>122392400</v>
      </c>
      <c r="Q783" s="2">
        <v>11900</v>
      </c>
      <c r="R783" s="357">
        <v>11900</v>
      </c>
      <c r="S783" s="2" t="s">
        <v>950</v>
      </c>
      <c r="T783" s="2">
        <v>1196</v>
      </c>
      <c r="U783" s="2" t="s">
        <v>316</v>
      </c>
      <c r="V783" s="2" t="s">
        <v>317</v>
      </c>
      <c r="W783" s="2">
        <v>1000</v>
      </c>
    </row>
    <row r="784" spans="1:23">
      <c r="A784" s="2" t="s">
        <v>1407</v>
      </c>
      <c r="B784" s="2">
        <v>2013</v>
      </c>
      <c r="C784" s="2">
        <v>1</v>
      </c>
      <c r="D784" s="2">
        <v>136488435</v>
      </c>
      <c r="E784" s="2">
        <v>5556300</v>
      </c>
      <c r="F784" s="2">
        <v>70</v>
      </c>
      <c r="G784" s="2">
        <v>0</v>
      </c>
      <c r="H784" s="2">
        <v>505214</v>
      </c>
      <c r="I784" s="2" t="s">
        <v>71</v>
      </c>
      <c r="J784" s="358">
        <v>241612.7</v>
      </c>
      <c r="K784" s="2" t="s">
        <v>2007</v>
      </c>
      <c r="L784" s="2">
        <v>122392410</v>
      </c>
      <c r="Q784" s="2">
        <v>11900</v>
      </c>
      <c r="R784" s="357">
        <v>11900</v>
      </c>
      <c r="S784" s="2" t="s">
        <v>950</v>
      </c>
      <c r="T784" s="2">
        <v>1196</v>
      </c>
      <c r="U784" s="2" t="s">
        <v>316</v>
      </c>
      <c r="V784" s="2" t="s">
        <v>317</v>
      </c>
      <c r="W784" s="2">
        <v>1000</v>
      </c>
    </row>
    <row r="785" spans="1:23">
      <c r="A785" s="2" t="s">
        <v>1407</v>
      </c>
      <c r="B785" s="2">
        <v>2013</v>
      </c>
      <c r="C785" s="2">
        <v>1</v>
      </c>
      <c r="D785" s="2">
        <v>136488408</v>
      </c>
      <c r="E785" s="2">
        <v>5556300</v>
      </c>
      <c r="F785" s="2">
        <v>70</v>
      </c>
      <c r="G785" s="2">
        <v>0</v>
      </c>
      <c r="H785" s="2">
        <v>505214</v>
      </c>
      <c r="I785" s="2" t="s">
        <v>71</v>
      </c>
      <c r="J785" s="358">
        <v>214563.65</v>
      </c>
      <c r="K785" s="2" t="s">
        <v>2007</v>
      </c>
      <c r="L785" s="2">
        <v>122392383</v>
      </c>
      <c r="Q785" s="2">
        <v>11900</v>
      </c>
      <c r="R785" s="357">
        <v>11900</v>
      </c>
      <c r="S785" s="2" t="s">
        <v>950</v>
      </c>
      <c r="T785" s="2">
        <v>1196</v>
      </c>
      <c r="U785" s="2" t="s">
        <v>316</v>
      </c>
      <c r="V785" s="2" t="s">
        <v>317</v>
      </c>
      <c r="W785" s="2">
        <v>1000</v>
      </c>
    </row>
    <row r="786" spans="1:23">
      <c r="A786" s="2" t="s">
        <v>1407</v>
      </c>
      <c r="B786" s="2">
        <v>2013</v>
      </c>
      <c r="C786" s="2">
        <v>1</v>
      </c>
      <c r="D786" s="2">
        <v>136488426</v>
      </c>
      <c r="E786" s="2">
        <v>5556300</v>
      </c>
      <c r="F786" s="2">
        <v>70</v>
      </c>
      <c r="G786" s="2">
        <v>0</v>
      </c>
      <c r="H786" s="2">
        <v>505214</v>
      </c>
      <c r="I786" s="2" t="s">
        <v>71</v>
      </c>
      <c r="J786" s="358">
        <v>19084.900000000001</v>
      </c>
      <c r="K786" s="2" t="s">
        <v>2007</v>
      </c>
      <c r="L786" s="2">
        <v>122392401</v>
      </c>
      <c r="Q786" s="2">
        <v>11900</v>
      </c>
      <c r="R786" s="357">
        <v>11900</v>
      </c>
      <c r="S786" s="2" t="s">
        <v>950</v>
      </c>
      <c r="T786" s="2">
        <v>1196</v>
      </c>
      <c r="U786" s="2" t="s">
        <v>316</v>
      </c>
      <c r="V786" s="2" t="s">
        <v>317</v>
      </c>
      <c r="W786" s="2">
        <v>1000</v>
      </c>
    </row>
    <row r="787" spans="1:23">
      <c r="A787" s="2" t="s">
        <v>1407</v>
      </c>
      <c r="B787" s="2">
        <v>2013</v>
      </c>
      <c r="C787" s="2">
        <v>1</v>
      </c>
      <c r="D787" s="2">
        <v>136488436</v>
      </c>
      <c r="E787" s="2">
        <v>5556300</v>
      </c>
      <c r="F787" s="2">
        <v>70</v>
      </c>
      <c r="G787" s="2">
        <v>0</v>
      </c>
      <c r="H787" s="2">
        <v>505214</v>
      </c>
      <c r="I787" s="2" t="s">
        <v>71</v>
      </c>
      <c r="J787" s="358">
        <v>2711870.04</v>
      </c>
      <c r="K787" s="2" t="s">
        <v>2007</v>
      </c>
      <c r="L787" s="2">
        <v>122392411</v>
      </c>
      <c r="Q787" s="2">
        <v>11900</v>
      </c>
      <c r="R787" s="357">
        <v>11900</v>
      </c>
      <c r="S787" s="2" t="s">
        <v>950</v>
      </c>
      <c r="T787" s="2">
        <v>1196</v>
      </c>
      <c r="U787" s="2" t="s">
        <v>316</v>
      </c>
      <c r="V787" s="2" t="s">
        <v>317</v>
      </c>
      <c r="W787" s="2">
        <v>1000</v>
      </c>
    </row>
    <row r="788" spans="1:23">
      <c r="A788" s="2" t="s">
        <v>1407</v>
      </c>
      <c r="B788" s="2">
        <v>2013</v>
      </c>
      <c r="C788" s="2">
        <v>1</v>
      </c>
      <c r="D788" s="2">
        <v>136488445</v>
      </c>
      <c r="E788" s="2">
        <v>5556300</v>
      </c>
      <c r="F788" s="2">
        <v>70</v>
      </c>
      <c r="G788" s="2">
        <v>0</v>
      </c>
      <c r="H788" s="2">
        <v>505214</v>
      </c>
      <c r="I788" s="2" t="s">
        <v>71</v>
      </c>
      <c r="J788" s="358">
        <v>1480.55</v>
      </c>
      <c r="K788" s="2" t="s">
        <v>2007</v>
      </c>
      <c r="L788" s="2">
        <v>122392420</v>
      </c>
      <c r="Q788" s="2">
        <v>11900</v>
      </c>
      <c r="R788" s="357">
        <v>11900</v>
      </c>
      <c r="S788" s="2" t="s">
        <v>950</v>
      </c>
      <c r="T788" s="2">
        <v>1196</v>
      </c>
      <c r="U788" s="2" t="s">
        <v>316</v>
      </c>
      <c r="V788" s="2" t="s">
        <v>317</v>
      </c>
      <c r="W788" s="2">
        <v>1000</v>
      </c>
    </row>
    <row r="789" spans="1:23">
      <c r="A789" s="2" t="s">
        <v>1407</v>
      </c>
      <c r="B789" s="2">
        <v>2013</v>
      </c>
      <c r="C789" s="2">
        <v>1</v>
      </c>
      <c r="D789" s="2">
        <v>136488411</v>
      </c>
      <c r="E789" s="2">
        <v>5556300</v>
      </c>
      <c r="F789" s="2">
        <v>70</v>
      </c>
      <c r="G789" s="2">
        <v>0</v>
      </c>
      <c r="H789" s="2">
        <v>505214</v>
      </c>
      <c r="I789" s="2" t="s">
        <v>71</v>
      </c>
      <c r="J789" s="358">
        <v>1175233.57</v>
      </c>
      <c r="K789" s="2" t="s">
        <v>2007</v>
      </c>
      <c r="L789" s="2">
        <v>122392386</v>
      </c>
      <c r="Q789" s="2">
        <v>11900</v>
      </c>
      <c r="R789" s="357">
        <v>11900</v>
      </c>
      <c r="S789" s="2" t="s">
        <v>950</v>
      </c>
      <c r="T789" s="2">
        <v>1196</v>
      </c>
      <c r="U789" s="2" t="s">
        <v>316</v>
      </c>
      <c r="V789" s="2" t="s">
        <v>317</v>
      </c>
      <c r="W789" s="2">
        <v>1000</v>
      </c>
    </row>
    <row r="790" spans="1:23">
      <c r="A790" s="2" t="s">
        <v>1407</v>
      </c>
      <c r="B790" s="2">
        <v>2013</v>
      </c>
      <c r="C790" s="2">
        <v>1</v>
      </c>
      <c r="D790" s="2">
        <v>136488420</v>
      </c>
      <c r="E790" s="2">
        <v>5556300</v>
      </c>
      <c r="F790" s="2">
        <v>70</v>
      </c>
      <c r="G790" s="2">
        <v>0</v>
      </c>
      <c r="H790" s="2">
        <v>505214</v>
      </c>
      <c r="I790" s="2" t="s">
        <v>71</v>
      </c>
      <c r="J790" s="358">
        <v>32030.11</v>
      </c>
      <c r="K790" s="2" t="s">
        <v>2007</v>
      </c>
      <c r="L790" s="2">
        <v>122392395</v>
      </c>
      <c r="Q790" s="2">
        <v>11900</v>
      </c>
      <c r="R790" s="357">
        <v>11900</v>
      </c>
      <c r="S790" s="2" t="s">
        <v>950</v>
      </c>
      <c r="T790" s="2">
        <v>1196</v>
      </c>
      <c r="U790" s="2" t="s">
        <v>316</v>
      </c>
      <c r="V790" s="2" t="s">
        <v>317</v>
      </c>
      <c r="W790" s="2">
        <v>1000</v>
      </c>
    </row>
    <row r="791" spans="1:23">
      <c r="A791" s="2" t="s">
        <v>1407</v>
      </c>
      <c r="B791" s="2">
        <v>2013</v>
      </c>
      <c r="C791" s="2">
        <v>1</v>
      </c>
      <c r="D791" s="2">
        <v>136488430</v>
      </c>
      <c r="E791" s="2">
        <v>5556300</v>
      </c>
      <c r="F791" s="2">
        <v>70</v>
      </c>
      <c r="G791" s="2">
        <v>0</v>
      </c>
      <c r="H791" s="2">
        <v>505214</v>
      </c>
      <c r="I791" s="2" t="s">
        <v>71</v>
      </c>
      <c r="J791" s="358">
        <v>39841.72</v>
      </c>
      <c r="K791" s="2" t="s">
        <v>2007</v>
      </c>
      <c r="L791" s="2">
        <v>122392405</v>
      </c>
      <c r="Q791" s="2">
        <v>11900</v>
      </c>
      <c r="R791" s="357">
        <v>11900</v>
      </c>
      <c r="S791" s="2" t="s">
        <v>950</v>
      </c>
      <c r="T791" s="2">
        <v>1196</v>
      </c>
      <c r="U791" s="2" t="s">
        <v>316</v>
      </c>
      <c r="V791" s="2" t="s">
        <v>317</v>
      </c>
      <c r="W791" s="2">
        <v>1000</v>
      </c>
    </row>
    <row r="792" spans="1:23">
      <c r="A792" s="2" t="s">
        <v>1407</v>
      </c>
      <c r="B792" s="2">
        <v>2013</v>
      </c>
      <c r="C792" s="2">
        <v>1</v>
      </c>
      <c r="D792" s="2">
        <v>136488440</v>
      </c>
      <c r="E792" s="2">
        <v>5556300</v>
      </c>
      <c r="F792" s="2">
        <v>70</v>
      </c>
      <c r="G792" s="2">
        <v>0</v>
      </c>
      <c r="H792" s="2">
        <v>505214</v>
      </c>
      <c r="I792" s="2" t="s">
        <v>71</v>
      </c>
      <c r="J792" s="2">
        <v>117.88</v>
      </c>
      <c r="K792" s="2" t="s">
        <v>2007</v>
      </c>
      <c r="L792" s="2">
        <v>122392415</v>
      </c>
      <c r="Q792" s="2">
        <v>11900</v>
      </c>
      <c r="R792" s="357">
        <v>11900</v>
      </c>
      <c r="S792" s="2" t="s">
        <v>950</v>
      </c>
      <c r="T792" s="2">
        <v>1196</v>
      </c>
      <c r="U792" s="2" t="s">
        <v>316</v>
      </c>
      <c r="V792" s="2" t="s">
        <v>317</v>
      </c>
      <c r="W792" s="2">
        <v>1000</v>
      </c>
    </row>
    <row r="793" spans="1:23">
      <c r="A793" s="2" t="s">
        <v>1407</v>
      </c>
      <c r="B793" s="2">
        <v>2013</v>
      </c>
      <c r="C793" s="2">
        <v>1</v>
      </c>
      <c r="D793" s="2">
        <v>136488419</v>
      </c>
      <c r="E793" s="2">
        <v>5556300</v>
      </c>
      <c r="F793" s="2">
        <v>70</v>
      </c>
      <c r="G793" s="2">
        <v>0</v>
      </c>
      <c r="H793" s="2">
        <v>505214</v>
      </c>
      <c r="I793" s="2" t="s">
        <v>71</v>
      </c>
      <c r="J793" s="358">
        <v>9568.4500000000007</v>
      </c>
      <c r="K793" s="2" t="s">
        <v>2007</v>
      </c>
      <c r="L793" s="2">
        <v>122392394</v>
      </c>
      <c r="Q793" s="2">
        <v>11900</v>
      </c>
      <c r="R793" s="357">
        <v>11900</v>
      </c>
      <c r="S793" s="2" t="s">
        <v>950</v>
      </c>
      <c r="T793" s="2">
        <v>1196</v>
      </c>
      <c r="U793" s="2" t="s">
        <v>316</v>
      </c>
      <c r="V793" s="2" t="s">
        <v>317</v>
      </c>
      <c r="W793" s="2">
        <v>1000</v>
      </c>
    </row>
    <row r="794" spans="1:23">
      <c r="A794" s="2" t="s">
        <v>1407</v>
      </c>
      <c r="B794" s="2">
        <v>2013</v>
      </c>
      <c r="C794" s="2">
        <v>1</v>
      </c>
      <c r="D794" s="2">
        <v>136488439</v>
      </c>
      <c r="E794" s="2">
        <v>5556300</v>
      </c>
      <c r="F794" s="2">
        <v>70</v>
      </c>
      <c r="G794" s="2">
        <v>0</v>
      </c>
      <c r="H794" s="2">
        <v>505214</v>
      </c>
      <c r="I794" s="2" t="s">
        <v>71</v>
      </c>
      <c r="J794" s="358">
        <v>4759920</v>
      </c>
      <c r="K794" s="2" t="s">
        <v>2007</v>
      </c>
      <c r="L794" s="2">
        <v>122392414</v>
      </c>
      <c r="Q794" s="2">
        <v>11900</v>
      </c>
      <c r="R794" s="357">
        <v>11900</v>
      </c>
      <c r="S794" s="2" t="s">
        <v>950</v>
      </c>
      <c r="T794" s="2">
        <v>1196</v>
      </c>
      <c r="U794" s="2" t="s">
        <v>316</v>
      </c>
      <c r="V794" s="2" t="s">
        <v>317</v>
      </c>
      <c r="W794" s="2">
        <v>1000</v>
      </c>
    </row>
    <row r="795" spans="1:23">
      <c r="A795" s="2" t="s">
        <v>1407</v>
      </c>
      <c r="B795" s="2">
        <v>2013</v>
      </c>
      <c r="C795" s="2">
        <v>1</v>
      </c>
      <c r="D795" s="2">
        <v>136488412</v>
      </c>
      <c r="E795" s="2">
        <v>5556300</v>
      </c>
      <c r="F795" s="2">
        <v>70</v>
      </c>
      <c r="G795" s="2">
        <v>0</v>
      </c>
      <c r="H795" s="2">
        <v>505214</v>
      </c>
      <c r="I795" s="2" t="s">
        <v>71</v>
      </c>
      <c r="J795" s="358">
        <v>1707628.24</v>
      </c>
      <c r="K795" s="2" t="s">
        <v>2007</v>
      </c>
      <c r="L795" s="2">
        <v>122392387</v>
      </c>
      <c r="Q795" s="2">
        <v>11900</v>
      </c>
      <c r="R795" s="357">
        <v>11900</v>
      </c>
      <c r="S795" s="2" t="s">
        <v>950</v>
      </c>
      <c r="T795" s="2">
        <v>1196</v>
      </c>
      <c r="U795" s="2" t="s">
        <v>316</v>
      </c>
      <c r="V795" s="2" t="s">
        <v>317</v>
      </c>
      <c r="W795" s="2">
        <v>1000</v>
      </c>
    </row>
    <row r="796" spans="1:23">
      <c r="A796" s="2" t="s">
        <v>1407</v>
      </c>
      <c r="B796" s="2">
        <v>2013</v>
      </c>
      <c r="C796" s="2">
        <v>1</v>
      </c>
      <c r="D796" s="2">
        <v>136488422</v>
      </c>
      <c r="E796" s="2">
        <v>5556300</v>
      </c>
      <c r="F796" s="2">
        <v>70</v>
      </c>
      <c r="G796" s="2">
        <v>0</v>
      </c>
      <c r="H796" s="2">
        <v>505214</v>
      </c>
      <c r="I796" s="2" t="s">
        <v>71</v>
      </c>
      <c r="J796" s="358">
        <v>57571.94</v>
      </c>
      <c r="K796" s="2" t="s">
        <v>2007</v>
      </c>
      <c r="L796" s="2">
        <v>122392397</v>
      </c>
      <c r="Q796" s="2">
        <v>11900</v>
      </c>
      <c r="R796" s="357">
        <v>11900</v>
      </c>
      <c r="S796" s="2" t="s">
        <v>950</v>
      </c>
      <c r="T796" s="2">
        <v>1196</v>
      </c>
      <c r="U796" s="2" t="s">
        <v>316</v>
      </c>
      <c r="V796" s="2" t="s">
        <v>317</v>
      </c>
      <c r="W796" s="2">
        <v>1000</v>
      </c>
    </row>
    <row r="797" spans="1:23">
      <c r="A797" s="2" t="s">
        <v>1407</v>
      </c>
      <c r="B797" s="2">
        <v>2013</v>
      </c>
      <c r="C797" s="2">
        <v>1</v>
      </c>
      <c r="D797" s="2">
        <v>136488432</v>
      </c>
      <c r="E797" s="2">
        <v>5556300</v>
      </c>
      <c r="F797" s="2">
        <v>70</v>
      </c>
      <c r="G797" s="2">
        <v>0</v>
      </c>
      <c r="H797" s="2">
        <v>505214</v>
      </c>
      <c r="I797" s="2" t="s">
        <v>71</v>
      </c>
      <c r="J797" s="358">
        <v>31419.32</v>
      </c>
      <c r="K797" s="2" t="s">
        <v>2007</v>
      </c>
      <c r="L797" s="2">
        <v>122392407</v>
      </c>
      <c r="Q797" s="2">
        <v>11900</v>
      </c>
      <c r="R797" s="357">
        <v>11900</v>
      </c>
      <c r="S797" s="2" t="s">
        <v>950</v>
      </c>
      <c r="T797" s="2">
        <v>1196</v>
      </c>
      <c r="U797" s="2" t="s">
        <v>316</v>
      </c>
      <c r="V797" s="2" t="s">
        <v>317</v>
      </c>
      <c r="W797" s="2">
        <v>1000</v>
      </c>
    </row>
    <row r="798" spans="1:23">
      <c r="A798" s="2" t="s">
        <v>1407</v>
      </c>
      <c r="B798" s="2">
        <v>2013</v>
      </c>
      <c r="C798" s="2">
        <v>1</v>
      </c>
      <c r="D798" s="2">
        <v>136488432</v>
      </c>
      <c r="E798" s="2">
        <v>5556300</v>
      </c>
      <c r="F798" s="2">
        <v>70</v>
      </c>
      <c r="G798" s="2">
        <v>0</v>
      </c>
      <c r="H798" s="2">
        <v>505214</v>
      </c>
      <c r="I798" s="2" t="s">
        <v>71</v>
      </c>
      <c r="J798" s="358">
        <v>6815.59</v>
      </c>
      <c r="K798" s="2" t="s">
        <v>2007</v>
      </c>
      <c r="L798" s="2">
        <v>122392407</v>
      </c>
      <c r="Q798" s="2">
        <v>11900</v>
      </c>
      <c r="R798" s="357">
        <v>11900</v>
      </c>
      <c r="S798" s="2" t="s">
        <v>950</v>
      </c>
      <c r="T798" s="2">
        <v>1196</v>
      </c>
      <c r="U798" s="2" t="s">
        <v>316</v>
      </c>
      <c r="V798" s="2" t="s">
        <v>317</v>
      </c>
      <c r="W798" s="2">
        <v>1000</v>
      </c>
    </row>
    <row r="799" spans="1:23">
      <c r="A799" s="2" t="s">
        <v>1407</v>
      </c>
      <c r="B799" s="2">
        <v>2013</v>
      </c>
      <c r="C799" s="2">
        <v>1</v>
      </c>
      <c r="D799" s="2">
        <v>136488441</v>
      </c>
      <c r="E799" s="2">
        <v>5556300</v>
      </c>
      <c r="F799" s="2">
        <v>70</v>
      </c>
      <c r="G799" s="2">
        <v>0</v>
      </c>
      <c r="H799" s="2">
        <v>505214</v>
      </c>
      <c r="I799" s="2" t="s">
        <v>71</v>
      </c>
      <c r="J799" s="358">
        <v>1038.8399999999999</v>
      </c>
      <c r="K799" s="2" t="s">
        <v>2007</v>
      </c>
      <c r="L799" s="2">
        <v>122392416</v>
      </c>
      <c r="Q799" s="2">
        <v>11900</v>
      </c>
      <c r="R799" s="357">
        <v>11900</v>
      </c>
      <c r="S799" s="2" t="s">
        <v>950</v>
      </c>
      <c r="T799" s="2">
        <v>1196</v>
      </c>
      <c r="U799" s="2" t="s">
        <v>316</v>
      </c>
      <c r="V799" s="2" t="s">
        <v>317</v>
      </c>
      <c r="W799" s="2">
        <v>1000</v>
      </c>
    </row>
    <row r="800" spans="1:23">
      <c r="A800" s="2" t="s">
        <v>1407</v>
      </c>
      <c r="B800" s="2">
        <v>2013</v>
      </c>
      <c r="C800" s="2">
        <v>1</v>
      </c>
      <c r="D800" s="2">
        <v>136488424</v>
      </c>
      <c r="E800" s="2">
        <v>5556300</v>
      </c>
      <c r="F800" s="2">
        <v>70</v>
      </c>
      <c r="G800" s="2">
        <v>0</v>
      </c>
      <c r="H800" s="2">
        <v>505214</v>
      </c>
      <c r="I800" s="2" t="s">
        <v>71</v>
      </c>
      <c r="J800" s="358">
        <v>49008.58</v>
      </c>
      <c r="K800" s="2" t="s">
        <v>2007</v>
      </c>
      <c r="L800" s="2">
        <v>122392399</v>
      </c>
      <c r="Q800" s="2">
        <v>11900</v>
      </c>
      <c r="R800" s="357">
        <v>11900</v>
      </c>
      <c r="S800" s="2" t="s">
        <v>950</v>
      </c>
      <c r="T800" s="2">
        <v>1196</v>
      </c>
      <c r="U800" s="2" t="s">
        <v>316</v>
      </c>
      <c r="V800" s="2" t="s">
        <v>317</v>
      </c>
      <c r="W800" s="2">
        <v>1000</v>
      </c>
    </row>
    <row r="801" spans="1:23">
      <c r="A801" s="2" t="s">
        <v>1407</v>
      </c>
      <c r="B801" s="2">
        <v>2013</v>
      </c>
      <c r="C801" s="2">
        <v>1</v>
      </c>
      <c r="D801" s="2">
        <v>136488417</v>
      </c>
      <c r="E801" s="2">
        <v>5556300</v>
      </c>
      <c r="F801" s="2">
        <v>70</v>
      </c>
      <c r="G801" s="2">
        <v>0</v>
      </c>
      <c r="H801" s="2">
        <v>505214</v>
      </c>
      <c r="I801" s="2" t="s">
        <v>71</v>
      </c>
      <c r="J801" s="358">
        <v>194695</v>
      </c>
      <c r="K801" s="2" t="s">
        <v>2007</v>
      </c>
      <c r="L801" s="2">
        <v>122392392</v>
      </c>
      <c r="Q801" s="2">
        <v>11900</v>
      </c>
      <c r="R801" s="357">
        <v>11900</v>
      </c>
      <c r="S801" s="2" t="s">
        <v>950</v>
      </c>
      <c r="T801" s="2">
        <v>1196</v>
      </c>
      <c r="U801" s="2" t="s">
        <v>316</v>
      </c>
      <c r="V801" s="2" t="s">
        <v>317</v>
      </c>
      <c r="W801" s="2">
        <v>1000</v>
      </c>
    </row>
    <row r="802" spans="1:23">
      <c r="A802" s="2" t="s">
        <v>1407</v>
      </c>
      <c r="B802" s="2">
        <v>2013</v>
      </c>
      <c r="C802" s="2">
        <v>1</v>
      </c>
      <c r="D802" s="2">
        <v>136488417</v>
      </c>
      <c r="E802" s="2">
        <v>5556300</v>
      </c>
      <c r="F802" s="2">
        <v>70</v>
      </c>
      <c r="G802" s="2">
        <v>0</v>
      </c>
      <c r="H802" s="2">
        <v>505214</v>
      </c>
      <c r="I802" s="2" t="s">
        <v>71</v>
      </c>
      <c r="J802" s="358">
        <v>256785</v>
      </c>
      <c r="K802" s="2" t="s">
        <v>2007</v>
      </c>
      <c r="L802" s="2">
        <v>122392392</v>
      </c>
      <c r="Q802" s="2">
        <v>11900</v>
      </c>
      <c r="R802" s="357">
        <v>11900</v>
      </c>
      <c r="S802" s="2" t="s">
        <v>950</v>
      </c>
      <c r="T802" s="2">
        <v>1196</v>
      </c>
      <c r="U802" s="2" t="s">
        <v>316</v>
      </c>
      <c r="V802" s="2" t="s">
        <v>317</v>
      </c>
      <c r="W802" s="2">
        <v>1000</v>
      </c>
    </row>
    <row r="803" spans="1:23">
      <c r="A803" s="2" t="s">
        <v>1407</v>
      </c>
      <c r="B803" s="2">
        <v>2013</v>
      </c>
      <c r="C803" s="2">
        <v>1</v>
      </c>
      <c r="D803" s="2">
        <v>136488427</v>
      </c>
      <c r="E803" s="2">
        <v>5556300</v>
      </c>
      <c r="F803" s="2">
        <v>70</v>
      </c>
      <c r="G803" s="2">
        <v>0</v>
      </c>
      <c r="H803" s="2">
        <v>505214</v>
      </c>
      <c r="I803" s="2" t="s">
        <v>71</v>
      </c>
      <c r="J803" s="358">
        <v>43005.22</v>
      </c>
      <c r="K803" s="2" t="s">
        <v>2007</v>
      </c>
      <c r="L803" s="2">
        <v>122392402</v>
      </c>
      <c r="Q803" s="2">
        <v>11900</v>
      </c>
      <c r="R803" s="357">
        <v>11900</v>
      </c>
      <c r="S803" s="2" t="s">
        <v>950</v>
      </c>
      <c r="T803" s="2">
        <v>1196</v>
      </c>
      <c r="U803" s="2" t="s">
        <v>316</v>
      </c>
      <c r="V803" s="2" t="s">
        <v>317</v>
      </c>
      <c r="W803" s="2">
        <v>1000</v>
      </c>
    </row>
    <row r="804" spans="1:23">
      <c r="A804" s="2" t="s">
        <v>1407</v>
      </c>
      <c r="B804" s="2">
        <v>2013</v>
      </c>
      <c r="C804" s="2">
        <v>1</v>
      </c>
      <c r="D804" s="2">
        <v>136488437</v>
      </c>
      <c r="E804" s="2">
        <v>5556300</v>
      </c>
      <c r="F804" s="2">
        <v>70</v>
      </c>
      <c r="G804" s="2">
        <v>0</v>
      </c>
      <c r="H804" s="2">
        <v>505214</v>
      </c>
      <c r="I804" s="2" t="s">
        <v>71</v>
      </c>
      <c r="J804" s="2">
        <v>871.41</v>
      </c>
      <c r="K804" s="2" t="s">
        <v>2007</v>
      </c>
      <c r="L804" s="2">
        <v>122392412</v>
      </c>
      <c r="Q804" s="2">
        <v>11900</v>
      </c>
      <c r="R804" s="357">
        <v>11900</v>
      </c>
      <c r="S804" s="2" t="s">
        <v>950</v>
      </c>
      <c r="T804" s="2">
        <v>1196</v>
      </c>
      <c r="U804" s="2" t="s">
        <v>316</v>
      </c>
      <c r="V804" s="2" t="s">
        <v>317</v>
      </c>
      <c r="W804" s="2">
        <v>1000</v>
      </c>
    </row>
    <row r="805" spans="1:23">
      <c r="A805" s="2" t="s">
        <v>1407</v>
      </c>
      <c r="B805" s="2">
        <v>2013</v>
      </c>
      <c r="C805" s="2">
        <v>1</v>
      </c>
      <c r="D805" s="2">
        <v>136488446</v>
      </c>
      <c r="E805" s="2">
        <v>5556300</v>
      </c>
      <c r="F805" s="2">
        <v>70</v>
      </c>
      <c r="G805" s="2">
        <v>0</v>
      </c>
      <c r="H805" s="2">
        <v>505214</v>
      </c>
      <c r="I805" s="2" t="s">
        <v>71</v>
      </c>
      <c r="J805" s="358">
        <v>156692.62</v>
      </c>
      <c r="K805" s="2" t="s">
        <v>2007</v>
      </c>
      <c r="L805" s="2">
        <v>122392421</v>
      </c>
      <c r="Q805" s="2">
        <v>11900</v>
      </c>
      <c r="R805" s="357">
        <v>11900</v>
      </c>
      <c r="S805" s="2" t="s">
        <v>950</v>
      </c>
      <c r="T805" s="2">
        <v>1196</v>
      </c>
      <c r="U805" s="2" t="s">
        <v>316</v>
      </c>
      <c r="V805" s="2" t="s">
        <v>317</v>
      </c>
      <c r="W805" s="2">
        <v>1000</v>
      </c>
    </row>
    <row r="806" spans="1:23">
      <c r="A806" s="2" t="s">
        <v>1407</v>
      </c>
      <c r="B806" s="2">
        <v>2013</v>
      </c>
      <c r="C806" s="2">
        <v>1</v>
      </c>
      <c r="D806" s="2">
        <v>136488446</v>
      </c>
      <c r="E806" s="2">
        <v>5556300</v>
      </c>
      <c r="F806" s="2">
        <v>70</v>
      </c>
      <c r="G806" s="2">
        <v>0</v>
      </c>
      <c r="H806" s="2">
        <v>505214</v>
      </c>
      <c r="I806" s="2" t="s">
        <v>71</v>
      </c>
      <c r="J806" s="358">
        <v>147459.93</v>
      </c>
      <c r="K806" s="2" t="s">
        <v>2007</v>
      </c>
      <c r="L806" s="2">
        <v>122392421</v>
      </c>
      <c r="Q806" s="2">
        <v>11900</v>
      </c>
      <c r="R806" s="357">
        <v>11900</v>
      </c>
      <c r="S806" s="2" t="s">
        <v>950</v>
      </c>
      <c r="T806" s="2">
        <v>1196</v>
      </c>
      <c r="U806" s="2" t="s">
        <v>316</v>
      </c>
      <c r="V806" s="2" t="s">
        <v>317</v>
      </c>
      <c r="W806" s="2">
        <v>1000</v>
      </c>
    </row>
    <row r="807" spans="1:23">
      <c r="A807" s="2" t="s">
        <v>1407</v>
      </c>
      <c r="B807" s="2">
        <v>2013</v>
      </c>
      <c r="C807" s="2">
        <v>1</v>
      </c>
      <c r="D807" s="2">
        <v>136488423</v>
      </c>
      <c r="E807" s="2">
        <v>5556300</v>
      </c>
      <c r="F807" s="2">
        <v>70</v>
      </c>
      <c r="G807" s="2">
        <v>0</v>
      </c>
      <c r="H807" s="2">
        <v>505214</v>
      </c>
      <c r="I807" s="2" t="s">
        <v>71</v>
      </c>
      <c r="J807" s="358">
        <v>62278.75</v>
      </c>
      <c r="K807" s="2" t="s">
        <v>2007</v>
      </c>
      <c r="L807" s="2">
        <v>122392398</v>
      </c>
      <c r="Q807" s="2">
        <v>11900</v>
      </c>
      <c r="R807" s="357">
        <v>11900</v>
      </c>
      <c r="S807" s="2" t="s">
        <v>950</v>
      </c>
      <c r="T807" s="2">
        <v>1196</v>
      </c>
      <c r="U807" s="2" t="s">
        <v>316</v>
      </c>
      <c r="V807" s="2" t="s">
        <v>317</v>
      </c>
      <c r="W807" s="2">
        <v>1000</v>
      </c>
    </row>
    <row r="808" spans="1:23">
      <c r="A808" s="2" t="s">
        <v>1407</v>
      </c>
      <c r="B808" s="2">
        <v>2013</v>
      </c>
      <c r="C808" s="2">
        <v>1</v>
      </c>
      <c r="D808" s="2">
        <v>136488428</v>
      </c>
      <c r="E808" s="2">
        <v>5556300</v>
      </c>
      <c r="F808" s="2">
        <v>70</v>
      </c>
      <c r="G808" s="2">
        <v>0</v>
      </c>
      <c r="H808" s="2">
        <v>505214</v>
      </c>
      <c r="I808" s="2" t="s">
        <v>71</v>
      </c>
      <c r="J808" s="358">
        <v>2153160</v>
      </c>
      <c r="K808" s="2" t="s">
        <v>2007</v>
      </c>
      <c r="L808" s="2">
        <v>122392403</v>
      </c>
      <c r="Q808" s="2">
        <v>11900</v>
      </c>
      <c r="R808" s="357">
        <v>11900</v>
      </c>
      <c r="S808" s="2" t="s">
        <v>950</v>
      </c>
      <c r="T808" s="2">
        <v>1196</v>
      </c>
      <c r="U808" s="2" t="s">
        <v>316</v>
      </c>
      <c r="V808" s="2" t="s">
        <v>317</v>
      </c>
      <c r="W808" s="2">
        <v>1000</v>
      </c>
    </row>
    <row r="809" spans="1:23">
      <c r="A809" s="2" t="s">
        <v>1407</v>
      </c>
      <c r="B809" s="2">
        <v>2013</v>
      </c>
      <c r="C809" s="2">
        <v>1</v>
      </c>
      <c r="D809" s="2">
        <v>136488428</v>
      </c>
      <c r="E809" s="2">
        <v>5556300</v>
      </c>
      <c r="F809" s="2">
        <v>70</v>
      </c>
      <c r="G809" s="2">
        <v>0</v>
      </c>
      <c r="H809" s="2">
        <v>505214</v>
      </c>
      <c r="I809" s="2" t="s">
        <v>71</v>
      </c>
      <c r="J809" s="358">
        <v>165800</v>
      </c>
      <c r="K809" s="2" t="s">
        <v>2007</v>
      </c>
      <c r="L809" s="2">
        <v>122392403</v>
      </c>
      <c r="Q809" s="2">
        <v>11900</v>
      </c>
      <c r="R809" s="357">
        <v>11900</v>
      </c>
      <c r="S809" s="2" t="s">
        <v>950</v>
      </c>
      <c r="T809" s="2">
        <v>1196</v>
      </c>
      <c r="U809" s="2" t="s">
        <v>316</v>
      </c>
      <c r="V809" s="2" t="s">
        <v>317</v>
      </c>
      <c r="W809" s="2">
        <v>1000</v>
      </c>
    </row>
    <row r="810" spans="1:23">
      <c r="A810" s="2" t="s">
        <v>1407</v>
      </c>
      <c r="B810" s="2">
        <v>2013</v>
      </c>
      <c r="C810" s="2">
        <v>1</v>
      </c>
      <c r="D810" s="2">
        <v>136488447</v>
      </c>
      <c r="E810" s="2">
        <v>5556300</v>
      </c>
      <c r="F810" s="2">
        <v>70</v>
      </c>
      <c r="G810" s="2">
        <v>0</v>
      </c>
      <c r="H810" s="2">
        <v>505214</v>
      </c>
      <c r="I810" s="2" t="s">
        <v>71</v>
      </c>
      <c r="J810" s="2">
        <v>12.65</v>
      </c>
      <c r="K810" s="2" t="s">
        <v>2007</v>
      </c>
      <c r="L810" s="2">
        <v>122392422</v>
      </c>
      <c r="Q810" s="2">
        <v>11900</v>
      </c>
      <c r="R810" s="357">
        <v>11900</v>
      </c>
      <c r="S810" s="2" t="s">
        <v>950</v>
      </c>
      <c r="T810" s="2">
        <v>1196</v>
      </c>
      <c r="U810" s="2" t="s">
        <v>316</v>
      </c>
      <c r="V810" s="2" t="s">
        <v>317</v>
      </c>
      <c r="W810" s="2">
        <v>1000</v>
      </c>
    </row>
    <row r="811" spans="1:23">
      <c r="A811" s="2" t="s">
        <v>1407</v>
      </c>
      <c r="B811" s="2">
        <v>2013</v>
      </c>
      <c r="C811" s="2">
        <v>1</v>
      </c>
      <c r="D811" s="2">
        <v>136488431</v>
      </c>
      <c r="E811" s="2">
        <v>5556300</v>
      </c>
      <c r="F811" s="2">
        <v>70</v>
      </c>
      <c r="G811" s="2">
        <v>0</v>
      </c>
      <c r="H811" s="2">
        <v>505214</v>
      </c>
      <c r="I811" s="2" t="s">
        <v>71</v>
      </c>
      <c r="J811" s="358">
        <v>46832.34</v>
      </c>
      <c r="K811" s="2" t="s">
        <v>2007</v>
      </c>
      <c r="L811" s="2">
        <v>122392406</v>
      </c>
      <c r="Q811" s="2">
        <v>11900</v>
      </c>
      <c r="R811" s="357">
        <v>11900</v>
      </c>
      <c r="S811" s="2" t="s">
        <v>950</v>
      </c>
      <c r="T811" s="2">
        <v>1196</v>
      </c>
      <c r="U811" s="2" t="s">
        <v>316</v>
      </c>
      <c r="V811" s="2" t="s">
        <v>317</v>
      </c>
      <c r="W811" s="2">
        <v>1000</v>
      </c>
    </row>
    <row r="812" spans="1:23">
      <c r="A812" s="2" t="s">
        <v>1407</v>
      </c>
      <c r="B812" s="2">
        <v>2013</v>
      </c>
      <c r="C812" s="2">
        <v>1</v>
      </c>
      <c r="D812" s="2">
        <v>136488449</v>
      </c>
      <c r="E812" s="2">
        <v>5556300</v>
      </c>
      <c r="F812" s="2">
        <v>70</v>
      </c>
      <c r="G812" s="2">
        <v>0</v>
      </c>
      <c r="H812" s="2">
        <v>505214</v>
      </c>
      <c r="I812" s="2" t="s">
        <v>71</v>
      </c>
      <c r="J812" s="2">
        <v>-0.05</v>
      </c>
      <c r="K812" s="2" t="s">
        <v>970</v>
      </c>
      <c r="L812" s="2">
        <v>122392424</v>
      </c>
      <c r="Q812" s="2">
        <v>11900</v>
      </c>
      <c r="R812" s="357">
        <v>11900</v>
      </c>
      <c r="S812" s="2" t="s">
        <v>950</v>
      </c>
      <c r="T812" s="2">
        <v>1196</v>
      </c>
      <c r="U812" s="2" t="s">
        <v>316</v>
      </c>
      <c r="V812" s="2" t="s">
        <v>317</v>
      </c>
      <c r="W812" s="2">
        <v>1000</v>
      </c>
    </row>
    <row r="813" spans="1:23">
      <c r="A813" s="2" t="s">
        <v>1407</v>
      </c>
      <c r="B813" s="2">
        <v>2013</v>
      </c>
      <c r="C813" s="2">
        <v>1</v>
      </c>
      <c r="D813" s="2">
        <v>136488450</v>
      </c>
      <c r="E813" s="2">
        <v>5556300</v>
      </c>
      <c r="F813" s="2">
        <v>70</v>
      </c>
      <c r="G813" s="2">
        <v>0</v>
      </c>
      <c r="H813" s="2">
        <v>505214</v>
      </c>
      <c r="I813" s="2" t="s">
        <v>71</v>
      </c>
      <c r="J813" s="358">
        <v>938390.9</v>
      </c>
      <c r="K813" s="2" t="s">
        <v>2007</v>
      </c>
      <c r="L813" s="2">
        <v>122392425</v>
      </c>
      <c r="Q813" s="2">
        <v>11900</v>
      </c>
      <c r="R813" s="357">
        <v>11900</v>
      </c>
      <c r="S813" s="2" t="s">
        <v>950</v>
      </c>
      <c r="T813" s="2">
        <v>1196</v>
      </c>
      <c r="U813" s="2" t="s">
        <v>316</v>
      </c>
      <c r="V813" s="2" t="s">
        <v>317</v>
      </c>
      <c r="W813" s="2">
        <v>1000</v>
      </c>
    </row>
    <row r="814" spans="1:23">
      <c r="A814" s="2" t="s">
        <v>1407</v>
      </c>
      <c r="B814" s="2">
        <v>2013</v>
      </c>
      <c r="C814" s="2">
        <v>1</v>
      </c>
      <c r="D814" s="2">
        <v>136491340</v>
      </c>
      <c r="E814" s="2">
        <v>5556300</v>
      </c>
      <c r="F814" s="2">
        <v>70</v>
      </c>
      <c r="G814" s="2">
        <v>0</v>
      </c>
      <c r="H814" s="2">
        <v>505214</v>
      </c>
      <c r="I814" s="2" t="s">
        <v>71</v>
      </c>
      <c r="J814" s="358">
        <v>131592.35999999999</v>
      </c>
      <c r="K814" s="2" t="s">
        <v>2012</v>
      </c>
      <c r="L814" s="2">
        <v>1902896018</v>
      </c>
      <c r="Q814" s="2">
        <v>11900</v>
      </c>
      <c r="R814" s="357">
        <v>11900</v>
      </c>
      <c r="S814" s="2" t="s">
        <v>950</v>
      </c>
      <c r="T814" s="2">
        <v>1196</v>
      </c>
      <c r="U814" s="2" t="s">
        <v>316</v>
      </c>
      <c r="V814" s="2" t="s">
        <v>317</v>
      </c>
      <c r="W814" s="2">
        <v>1000</v>
      </c>
    </row>
    <row r="815" spans="1:23">
      <c r="A815" s="2" t="s">
        <v>1407</v>
      </c>
      <c r="B815" s="2">
        <v>2013</v>
      </c>
      <c r="C815" s="2">
        <v>1</v>
      </c>
      <c r="D815" s="2">
        <v>136488150</v>
      </c>
      <c r="E815" s="2">
        <v>5556400</v>
      </c>
      <c r="F815" s="2">
        <v>70</v>
      </c>
      <c r="G815" s="2">
        <v>0</v>
      </c>
      <c r="H815" s="2">
        <v>505218</v>
      </c>
      <c r="I815" s="2" t="s">
        <v>72</v>
      </c>
      <c r="J815" s="358">
        <v>39799</v>
      </c>
      <c r="K815" s="2" t="s">
        <v>2007</v>
      </c>
      <c r="L815" s="2">
        <v>122392125</v>
      </c>
      <c r="Q815" s="2">
        <v>11900</v>
      </c>
      <c r="R815" s="357">
        <v>11900</v>
      </c>
      <c r="S815" s="2" t="s">
        <v>950</v>
      </c>
      <c r="T815" s="2">
        <v>1196</v>
      </c>
      <c r="U815" s="2" t="s">
        <v>316</v>
      </c>
      <c r="V815" s="2" t="s">
        <v>317</v>
      </c>
      <c r="W815" s="2">
        <v>1000</v>
      </c>
    </row>
    <row r="816" spans="1:23">
      <c r="A816" s="2" t="s">
        <v>1407</v>
      </c>
      <c r="B816" s="2">
        <v>2013</v>
      </c>
      <c r="C816" s="2">
        <v>1</v>
      </c>
      <c r="D816" s="2">
        <v>136488172</v>
      </c>
      <c r="E816" s="2">
        <v>5556400</v>
      </c>
      <c r="F816" s="2">
        <v>70</v>
      </c>
      <c r="G816" s="2">
        <v>0</v>
      </c>
      <c r="H816" s="2">
        <v>505218</v>
      </c>
      <c r="I816" s="2" t="s">
        <v>72</v>
      </c>
      <c r="J816" s="358">
        <v>-395789.54</v>
      </c>
      <c r="K816" s="2" t="s">
        <v>2011</v>
      </c>
      <c r="L816" s="2">
        <v>122392147</v>
      </c>
      <c r="Q816" s="2">
        <v>11900</v>
      </c>
      <c r="R816" s="357">
        <v>11900</v>
      </c>
      <c r="S816" s="2" t="s">
        <v>950</v>
      </c>
      <c r="T816" s="2">
        <v>1196</v>
      </c>
      <c r="U816" s="2" t="s">
        <v>316</v>
      </c>
      <c r="V816" s="2" t="s">
        <v>317</v>
      </c>
      <c r="W816" s="2">
        <v>1000</v>
      </c>
    </row>
    <row r="817" spans="1:23">
      <c r="A817" s="2" t="s">
        <v>1407</v>
      </c>
      <c r="B817" s="2">
        <v>2013</v>
      </c>
      <c r="C817" s="2">
        <v>1</v>
      </c>
      <c r="D817" s="2">
        <v>136488173</v>
      </c>
      <c r="E817" s="2">
        <v>5556400</v>
      </c>
      <c r="F817" s="2">
        <v>70</v>
      </c>
      <c r="G817" s="2">
        <v>0</v>
      </c>
      <c r="H817" s="2">
        <v>505218</v>
      </c>
      <c r="I817" s="2" t="s">
        <v>72</v>
      </c>
      <c r="J817" s="358">
        <v>64266.400000000001</v>
      </c>
      <c r="K817" s="2" t="s">
        <v>2007</v>
      </c>
      <c r="L817" s="2">
        <v>122392148</v>
      </c>
      <c r="Q817" s="2">
        <v>11900</v>
      </c>
      <c r="R817" s="357">
        <v>11900</v>
      </c>
      <c r="S817" s="2" t="s">
        <v>950</v>
      </c>
      <c r="T817" s="2">
        <v>1196</v>
      </c>
      <c r="U817" s="2" t="s">
        <v>316</v>
      </c>
      <c r="V817" s="2" t="s">
        <v>317</v>
      </c>
      <c r="W817" s="2">
        <v>1000</v>
      </c>
    </row>
    <row r="818" spans="1:23">
      <c r="A818" s="2" t="s">
        <v>1407</v>
      </c>
      <c r="B818" s="2">
        <v>2013</v>
      </c>
      <c r="C818" s="2">
        <v>1</v>
      </c>
      <c r="D818" s="2">
        <v>136488212</v>
      </c>
      <c r="E818" s="2">
        <v>5556400</v>
      </c>
      <c r="F818" s="2">
        <v>70</v>
      </c>
      <c r="G818" s="2">
        <v>0</v>
      </c>
      <c r="H818" s="2">
        <v>505218</v>
      </c>
      <c r="I818" s="2" t="s">
        <v>72</v>
      </c>
      <c r="J818" s="358">
        <v>504250</v>
      </c>
      <c r="K818" s="2" t="s">
        <v>2007</v>
      </c>
      <c r="L818" s="2">
        <v>122392187</v>
      </c>
      <c r="Q818" s="2">
        <v>11900</v>
      </c>
      <c r="R818" s="357">
        <v>11900</v>
      </c>
      <c r="S818" s="2" t="s">
        <v>950</v>
      </c>
      <c r="T818" s="2">
        <v>1196</v>
      </c>
      <c r="U818" s="2" t="s">
        <v>316</v>
      </c>
      <c r="V818" s="2" t="s">
        <v>317</v>
      </c>
      <c r="W818" s="2">
        <v>1000</v>
      </c>
    </row>
    <row r="819" spans="1:23">
      <c r="A819" s="2" t="s">
        <v>1407</v>
      </c>
      <c r="B819" s="2">
        <v>2013</v>
      </c>
      <c r="C819" s="2">
        <v>1</v>
      </c>
      <c r="D819" s="2">
        <v>136488262</v>
      </c>
      <c r="E819" s="2">
        <v>5556400</v>
      </c>
      <c r="F819" s="2">
        <v>70</v>
      </c>
      <c r="G819" s="2">
        <v>0</v>
      </c>
      <c r="H819" s="2">
        <v>505218</v>
      </c>
      <c r="I819" s="2" t="s">
        <v>72</v>
      </c>
      <c r="J819" s="358">
        <v>1219132.02</v>
      </c>
      <c r="K819" s="2" t="s">
        <v>2007</v>
      </c>
      <c r="L819" s="2">
        <v>122392237</v>
      </c>
      <c r="Q819" s="2">
        <v>11900</v>
      </c>
      <c r="R819" s="357">
        <v>11900</v>
      </c>
      <c r="S819" s="2" t="s">
        <v>950</v>
      </c>
      <c r="T819" s="2">
        <v>1196</v>
      </c>
      <c r="U819" s="2" t="s">
        <v>316</v>
      </c>
      <c r="V819" s="2" t="s">
        <v>317</v>
      </c>
      <c r="W819" s="2">
        <v>1000</v>
      </c>
    </row>
    <row r="820" spans="1:23">
      <c r="A820" s="2" t="s">
        <v>1407</v>
      </c>
      <c r="B820" s="2">
        <v>2013</v>
      </c>
      <c r="C820" s="2">
        <v>1</v>
      </c>
      <c r="D820" s="2">
        <v>136488298</v>
      </c>
      <c r="E820" s="2">
        <v>5556400</v>
      </c>
      <c r="F820" s="2">
        <v>70</v>
      </c>
      <c r="G820" s="2">
        <v>0</v>
      </c>
      <c r="H820" s="2">
        <v>505218</v>
      </c>
      <c r="I820" s="2" t="s">
        <v>72</v>
      </c>
      <c r="J820" s="2">
        <v>0.01</v>
      </c>
      <c r="K820" s="2" t="s">
        <v>2011</v>
      </c>
      <c r="L820" s="2">
        <v>122392273</v>
      </c>
      <c r="Q820" s="2">
        <v>11900</v>
      </c>
      <c r="R820" s="357">
        <v>11900</v>
      </c>
      <c r="S820" s="2" t="s">
        <v>950</v>
      </c>
      <c r="T820" s="2">
        <v>1196</v>
      </c>
      <c r="U820" s="2" t="s">
        <v>316</v>
      </c>
      <c r="V820" s="2" t="s">
        <v>317</v>
      </c>
      <c r="W820" s="2">
        <v>1000</v>
      </c>
    </row>
    <row r="821" spans="1:23">
      <c r="A821" s="2" t="s">
        <v>1407</v>
      </c>
      <c r="B821" s="2">
        <v>2013</v>
      </c>
      <c r="C821" s="2">
        <v>1</v>
      </c>
      <c r="D821" s="2">
        <v>136488299</v>
      </c>
      <c r="E821" s="2">
        <v>5556400</v>
      </c>
      <c r="F821" s="2">
        <v>70</v>
      </c>
      <c r="G821" s="2">
        <v>0</v>
      </c>
      <c r="H821" s="2">
        <v>505218</v>
      </c>
      <c r="I821" s="2" t="s">
        <v>72</v>
      </c>
      <c r="J821" s="358">
        <v>3001862.08</v>
      </c>
      <c r="K821" s="2" t="s">
        <v>2007</v>
      </c>
      <c r="L821" s="2">
        <v>122392274</v>
      </c>
      <c r="Q821" s="2">
        <v>11900</v>
      </c>
      <c r="R821" s="357">
        <v>11900</v>
      </c>
      <c r="S821" s="2" t="s">
        <v>950</v>
      </c>
      <c r="T821" s="2">
        <v>1196</v>
      </c>
      <c r="U821" s="2" t="s">
        <v>316</v>
      </c>
      <c r="V821" s="2" t="s">
        <v>317</v>
      </c>
      <c r="W821" s="2">
        <v>1000</v>
      </c>
    </row>
    <row r="822" spans="1:23">
      <c r="A822" s="2" t="s">
        <v>1407</v>
      </c>
      <c r="B822" s="2">
        <v>2013</v>
      </c>
      <c r="C822" s="2">
        <v>1</v>
      </c>
      <c r="D822" s="2">
        <v>136488347</v>
      </c>
      <c r="E822" s="2">
        <v>5556400</v>
      </c>
      <c r="F822" s="2">
        <v>70</v>
      </c>
      <c r="G822" s="2">
        <v>0</v>
      </c>
      <c r="H822" s="2">
        <v>505218</v>
      </c>
      <c r="I822" s="2" t="s">
        <v>72</v>
      </c>
      <c r="J822" s="358">
        <v>13987</v>
      </c>
      <c r="K822" s="2" t="s">
        <v>2007</v>
      </c>
      <c r="L822" s="2">
        <v>122392322</v>
      </c>
      <c r="Q822" s="2">
        <v>11900</v>
      </c>
      <c r="R822" s="357">
        <v>11900</v>
      </c>
      <c r="S822" s="2" t="s">
        <v>950</v>
      </c>
      <c r="T822" s="2">
        <v>1196</v>
      </c>
      <c r="U822" s="2" t="s">
        <v>316</v>
      </c>
      <c r="V822" s="2" t="s">
        <v>317</v>
      </c>
      <c r="W822" s="2">
        <v>1000</v>
      </c>
    </row>
    <row r="823" spans="1:23">
      <c r="A823" s="2" t="s">
        <v>1407</v>
      </c>
      <c r="B823" s="2">
        <v>2013</v>
      </c>
      <c r="C823" s="2">
        <v>1</v>
      </c>
      <c r="D823" s="2">
        <v>136488344</v>
      </c>
      <c r="E823" s="2">
        <v>5556400</v>
      </c>
      <c r="F823" s="2">
        <v>70</v>
      </c>
      <c r="G823" s="2">
        <v>0</v>
      </c>
      <c r="H823" s="2">
        <v>505218</v>
      </c>
      <c r="I823" s="2" t="s">
        <v>72</v>
      </c>
      <c r="J823" s="358">
        <v>2658.02</v>
      </c>
      <c r="K823" s="2" t="s">
        <v>2007</v>
      </c>
      <c r="L823" s="2">
        <v>122392319</v>
      </c>
      <c r="Q823" s="2">
        <v>11900</v>
      </c>
      <c r="R823" s="357">
        <v>11900</v>
      </c>
      <c r="S823" s="2" t="s">
        <v>950</v>
      </c>
      <c r="T823" s="2">
        <v>1196</v>
      </c>
      <c r="U823" s="2" t="s">
        <v>316</v>
      </c>
      <c r="V823" s="2" t="s">
        <v>317</v>
      </c>
      <c r="W823" s="2">
        <v>1000</v>
      </c>
    </row>
    <row r="824" spans="1:23">
      <c r="A824" s="2" t="s">
        <v>1407</v>
      </c>
      <c r="B824" s="2">
        <v>2013</v>
      </c>
      <c r="C824" s="2">
        <v>1</v>
      </c>
      <c r="D824" s="2">
        <v>136488345</v>
      </c>
      <c r="E824" s="2">
        <v>5556400</v>
      </c>
      <c r="F824" s="2">
        <v>70</v>
      </c>
      <c r="G824" s="2">
        <v>0</v>
      </c>
      <c r="H824" s="2">
        <v>505218</v>
      </c>
      <c r="I824" s="2" t="s">
        <v>72</v>
      </c>
      <c r="J824" s="358">
        <v>30939.48</v>
      </c>
      <c r="K824" s="2" t="s">
        <v>2007</v>
      </c>
      <c r="L824" s="2">
        <v>122392320</v>
      </c>
      <c r="Q824" s="2">
        <v>11900</v>
      </c>
      <c r="R824" s="357">
        <v>11900</v>
      </c>
      <c r="S824" s="2" t="s">
        <v>950</v>
      </c>
      <c r="T824" s="2">
        <v>1196</v>
      </c>
      <c r="U824" s="2" t="s">
        <v>316</v>
      </c>
      <c r="V824" s="2" t="s">
        <v>317</v>
      </c>
      <c r="W824" s="2">
        <v>1000</v>
      </c>
    </row>
    <row r="825" spans="1:23">
      <c r="A825" s="2" t="s">
        <v>1407</v>
      </c>
      <c r="B825" s="2">
        <v>2013</v>
      </c>
      <c r="C825" s="2">
        <v>1</v>
      </c>
      <c r="D825" s="2">
        <v>136488346</v>
      </c>
      <c r="E825" s="2">
        <v>5556400</v>
      </c>
      <c r="F825" s="2">
        <v>70</v>
      </c>
      <c r="G825" s="2">
        <v>0</v>
      </c>
      <c r="H825" s="2">
        <v>505218</v>
      </c>
      <c r="I825" s="2" t="s">
        <v>72</v>
      </c>
      <c r="J825" s="358">
        <v>7182.56</v>
      </c>
      <c r="K825" s="2" t="s">
        <v>2007</v>
      </c>
      <c r="L825" s="2">
        <v>122392321</v>
      </c>
      <c r="Q825" s="2">
        <v>11900</v>
      </c>
      <c r="R825" s="357">
        <v>11900</v>
      </c>
      <c r="S825" s="2" t="s">
        <v>950</v>
      </c>
      <c r="T825" s="2">
        <v>1196</v>
      </c>
      <c r="U825" s="2" t="s">
        <v>316</v>
      </c>
      <c r="V825" s="2" t="s">
        <v>317</v>
      </c>
      <c r="W825" s="2">
        <v>1000</v>
      </c>
    </row>
    <row r="826" spans="1:23">
      <c r="A826" s="2" t="s">
        <v>1407</v>
      </c>
      <c r="B826" s="2">
        <v>2013</v>
      </c>
      <c r="C826" s="2">
        <v>1</v>
      </c>
      <c r="D826" s="2">
        <v>136488349</v>
      </c>
      <c r="E826" s="2">
        <v>5556400</v>
      </c>
      <c r="F826" s="2">
        <v>70</v>
      </c>
      <c r="G826" s="2">
        <v>0</v>
      </c>
      <c r="H826" s="2">
        <v>505218</v>
      </c>
      <c r="I826" s="2" t="s">
        <v>72</v>
      </c>
      <c r="J826" s="358">
        <v>8045.09</v>
      </c>
      <c r="K826" s="2" t="s">
        <v>2007</v>
      </c>
      <c r="L826" s="2">
        <v>122392324</v>
      </c>
      <c r="Q826" s="2">
        <v>11900</v>
      </c>
      <c r="R826" s="357">
        <v>11900</v>
      </c>
      <c r="S826" s="2" t="s">
        <v>950</v>
      </c>
      <c r="T826" s="2">
        <v>1196</v>
      </c>
      <c r="U826" s="2" t="s">
        <v>316</v>
      </c>
      <c r="V826" s="2" t="s">
        <v>317</v>
      </c>
      <c r="W826" s="2">
        <v>1000</v>
      </c>
    </row>
    <row r="827" spans="1:23">
      <c r="A827" s="2" t="s">
        <v>1407</v>
      </c>
      <c r="B827" s="2">
        <v>2013</v>
      </c>
      <c r="C827" s="2">
        <v>1</v>
      </c>
      <c r="D827" s="2">
        <v>136488350</v>
      </c>
      <c r="E827" s="2">
        <v>5556400</v>
      </c>
      <c r="F827" s="2">
        <v>70</v>
      </c>
      <c r="G827" s="2">
        <v>0</v>
      </c>
      <c r="H827" s="2">
        <v>505218</v>
      </c>
      <c r="I827" s="2" t="s">
        <v>72</v>
      </c>
      <c r="J827" s="358">
        <v>4549.2</v>
      </c>
      <c r="K827" s="2" t="s">
        <v>2007</v>
      </c>
      <c r="L827" s="2">
        <v>122392325</v>
      </c>
      <c r="Q827" s="2">
        <v>11900</v>
      </c>
      <c r="R827" s="357">
        <v>11900</v>
      </c>
      <c r="S827" s="2" t="s">
        <v>950</v>
      </c>
      <c r="T827" s="2">
        <v>1196</v>
      </c>
      <c r="U827" s="2" t="s">
        <v>316</v>
      </c>
      <c r="V827" s="2" t="s">
        <v>317</v>
      </c>
      <c r="W827" s="2">
        <v>1000</v>
      </c>
    </row>
    <row r="828" spans="1:23">
      <c r="A828" s="2" t="s">
        <v>1407</v>
      </c>
      <c r="B828" s="2">
        <v>2013</v>
      </c>
      <c r="C828" s="2">
        <v>1</v>
      </c>
      <c r="D828" s="2">
        <v>136488354</v>
      </c>
      <c r="E828" s="2">
        <v>5556400</v>
      </c>
      <c r="F828" s="2">
        <v>70</v>
      </c>
      <c r="G828" s="2">
        <v>0</v>
      </c>
      <c r="H828" s="2">
        <v>505218</v>
      </c>
      <c r="I828" s="2" t="s">
        <v>72</v>
      </c>
      <c r="J828" s="358">
        <v>1136</v>
      </c>
      <c r="K828" s="2" t="s">
        <v>2007</v>
      </c>
      <c r="L828" s="2">
        <v>122392329</v>
      </c>
      <c r="Q828" s="2">
        <v>11900</v>
      </c>
      <c r="R828" s="357">
        <v>11900</v>
      </c>
      <c r="S828" s="2" t="s">
        <v>950</v>
      </c>
      <c r="T828" s="2">
        <v>1196</v>
      </c>
      <c r="U828" s="2" t="s">
        <v>316</v>
      </c>
      <c r="V828" s="2" t="s">
        <v>317</v>
      </c>
      <c r="W828" s="2">
        <v>1000</v>
      </c>
    </row>
    <row r="829" spans="1:23">
      <c r="A829" s="2" t="s">
        <v>1407</v>
      </c>
      <c r="B829" s="2">
        <v>2013</v>
      </c>
      <c r="C829" s="2">
        <v>1</v>
      </c>
      <c r="D829" s="2">
        <v>136488357</v>
      </c>
      <c r="E829" s="2">
        <v>5556400</v>
      </c>
      <c r="F829" s="2">
        <v>70</v>
      </c>
      <c r="G829" s="2">
        <v>0</v>
      </c>
      <c r="H829" s="2">
        <v>505218</v>
      </c>
      <c r="I829" s="2" t="s">
        <v>72</v>
      </c>
      <c r="J829" s="358">
        <v>33681.480000000003</v>
      </c>
      <c r="K829" s="2" t="s">
        <v>2007</v>
      </c>
      <c r="L829" s="2">
        <v>122392332</v>
      </c>
      <c r="Q829" s="2">
        <v>11900</v>
      </c>
      <c r="R829" s="357">
        <v>11900</v>
      </c>
      <c r="S829" s="2" t="s">
        <v>950</v>
      </c>
      <c r="T829" s="2">
        <v>1196</v>
      </c>
      <c r="U829" s="2" t="s">
        <v>316</v>
      </c>
      <c r="V829" s="2" t="s">
        <v>317</v>
      </c>
      <c r="W829" s="2">
        <v>1000</v>
      </c>
    </row>
    <row r="830" spans="1:23">
      <c r="A830" s="2" t="s">
        <v>1407</v>
      </c>
      <c r="B830" s="2">
        <v>2013</v>
      </c>
      <c r="C830" s="2">
        <v>1</v>
      </c>
      <c r="D830" s="2">
        <v>136488377</v>
      </c>
      <c r="E830" s="2">
        <v>5556400</v>
      </c>
      <c r="F830" s="2">
        <v>70</v>
      </c>
      <c r="G830" s="2">
        <v>0</v>
      </c>
      <c r="H830" s="2">
        <v>505218</v>
      </c>
      <c r="I830" s="2" t="s">
        <v>72</v>
      </c>
      <c r="J830" s="358">
        <v>2962.15</v>
      </c>
      <c r="K830" s="2" t="s">
        <v>2007</v>
      </c>
      <c r="L830" s="2">
        <v>122392352</v>
      </c>
      <c r="Q830" s="2">
        <v>11900</v>
      </c>
      <c r="R830" s="357">
        <v>11900</v>
      </c>
      <c r="S830" s="2" t="s">
        <v>950</v>
      </c>
      <c r="T830" s="2">
        <v>1196</v>
      </c>
      <c r="U830" s="2" t="s">
        <v>316</v>
      </c>
      <c r="V830" s="2" t="s">
        <v>317</v>
      </c>
      <c r="W830" s="2">
        <v>1000</v>
      </c>
    </row>
    <row r="831" spans="1:23">
      <c r="A831" s="2" t="s">
        <v>1407</v>
      </c>
      <c r="B831" s="2">
        <v>2013</v>
      </c>
      <c r="C831" s="2">
        <v>1</v>
      </c>
      <c r="D831" s="2">
        <v>136488353</v>
      </c>
      <c r="E831" s="2">
        <v>5556400</v>
      </c>
      <c r="F831" s="2">
        <v>70</v>
      </c>
      <c r="G831" s="2">
        <v>0</v>
      </c>
      <c r="H831" s="2">
        <v>505218</v>
      </c>
      <c r="I831" s="2" t="s">
        <v>72</v>
      </c>
      <c r="J831" s="358">
        <v>48644.25</v>
      </c>
      <c r="K831" s="2" t="s">
        <v>2007</v>
      </c>
      <c r="L831" s="2">
        <v>122392328</v>
      </c>
      <c r="Q831" s="2">
        <v>11900</v>
      </c>
      <c r="R831" s="357">
        <v>11900</v>
      </c>
      <c r="S831" s="2" t="s">
        <v>950</v>
      </c>
      <c r="T831" s="2">
        <v>1196</v>
      </c>
      <c r="U831" s="2" t="s">
        <v>316</v>
      </c>
      <c r="V831" s="2" t="s">
        <v>317</v>
      </c>
      <c r="W831" s="2">
        <v>1000</v>
      </c>
    </row>
    <row r="832" spans="1:23">
      <c r="A832" s="2" t="s">
        <v>1407</v>
      </c>
      <c r="B832" s="2">
        <v>2013</v>
      </c>
      <c r="C832" s="2">
        <v>1</v>
      </c>
      <c r="D832" s="2">
        <v>136488356</v>
      </c>
      <c r="E832" s="2">
        <v>5556400</v>
      </c>
      <c r="F832" s="2">
        <v>70</v>
      </c>
      <c r="G832" s="2">
        <v>0</v>
      </c>
      <c r="H832" s="2">
        <v>505218</v>
      </c>
      <c r="I832" s="2" t="s">
        <v>72</v>
      </c>
      <c r="J832" s="358">
        <v>11640.7</v>
      </c>
      <c r="K832" s="2" t="s">
        <v>2007</v>
      </c>
      <c r="L832" s="2">
        <v>122392331</v>
      </c>
      <c r="Q832" s="2">
        <v>11900</v>
      </c>
      <c r="R832" s="357">
        <v>11900</v>
      </c>
      <c r="S832" s="2" t="s">
        <v>950</v>
      </c>
      <c r="T832" s="2">
        <v>1196</v>
      </c>
      <c r="U832" s="2" t="s">
        <v>316</v>
      </c>
      <c r="V832" s="2" t="s">
        <v>317</v>
      </c>
      <c r="W832" s="2">
        <v>1000</v>
      </c>
    </row>
    <row r="833" spans="1:23">
      <c r="A833" s="2" t="s">
        <v>1407</v>
      </c>
      <c r="B833" s="2">
        <v>2013</v>
      </c>
      <c r="C833" s="2">
        <v>1</v>
      </c>
      <c r="D833" s="2">
        <v>136488379</v>
      </c>
      <c r="E833" s="2">
        <v>5556400</v>
      </c>
      <c r="F833" s="2">
        <v>70</v>
      </c>
      <c r="G833" s="2">
        <v>0</v>
      </c>
      <c r="H833" s="2">
        <v>505218</v>
      </c>
      <c r="I833" s="2" t="s">
        <v>72</v>
      </c>
      <c r="J833" s="358">
        <v>897220</v>
      </c>
      <c r="K833" s="2" t="s">
        <v>2007</v>
      </c>
      <c r="L833" s="2">
        <v>122392354</v>
      </c>
      <c r="Q833" s="2">
        <v>11900</v>
      </c>
      <c r="R833" s="357">
        <v>11900</v>
      </c>
      <c r="S833" s="2" t="s">
        <v>950</v>
      </c>
      <c r="T833" s="2">
        <v>1196</v>
      </c>
      <c r="U833" s="2" t="s">
        <v>316</v>
      </c>
      <c r="V833" s="2" t="s">
        <v>317</v>
      </c>
      <c r="W833" s="2">
        <v>1000</v>
      </c>
    </row>
    <row r="834" spans="1:23">
      <c r="A834" s="2" t="s">
        <v>1407</v>
      </c>
      <c r="B834" s="2">
        <v>2013</v>
      </c>
      <c r="C834" s="2">
        <v>1</v>
      </c>
      <c r="D834" s="2">
        <v>136488378</v>
      </c>
      <c r="E834" s="2">
        <v>5556400</v>
      </c>
      <c r="F834" s="2">
        <v>70</v>
      </c>
      <c r="G834" s="2">
        <v>0</v>
      </c>
      <c r="H834" s="2">
        <v>505218</v>
      </c>
      <c r="I834" s="2" t="s">
        <v>72</v>
      </c>
      <c r="J834" s="358">
        <v>266625</v>
      </c>
      <c r="K834" s="2" t="s">
        <v>2007</v>
      </c>
      <c r="L834" s="2">
        <v>122392353</v>
      </c>
      <c r="Q834" s="2">
        <v>11900</v>
      </c>
      <c r="R834" s="357">
        <v>11900</v>
      </c>
      <c r="S834" s="2" t="s">
        <v>950</v>
      </c>
      <c r="T834" s="2">
        <v>1196</v>
      </c>
      <c r="U834" s="2" t="s">
        <v>316</v>
      </c>
      <c r="V834" s="2" t="s">
        <v>317</v>
      </c>
      <c r="W834" s="2">
        <v>1000</v>
      </c>
    </row>
    <row r="835" spans="1:23">
      <c r="A835" s="2" t="s">
        <v>1407</v>
      </c>
      <c r="B835" s="2">
        <v>2013</v>
      </c>
      <c r="C835" s="2">
        <v>1</v>
      </c>
      <c r="D835" s="2">
        <v>136488404</v>
      </c>
      <c r="E835" s="2">
        <v>5556400</v>
      </c>
      <c r="F835" s="2">
        <v>70</v>
      </c>
      <c r="G835" s="2">
        <v>0</v>
      </c>
      <c r="H835" s="2">
        <v>505218</v>
      </c>
      <c r="I835" s="2" t="s">
        <v>72</v>
      </c>
      <c r="J835" s="358">
        <v>1260.19</v>
      </c>
      <c r="K835" s="2" t="s">
        <v>2007</v>
      </c>
      <c r="L835" s="2">
        <v>122392379</v>
      </c>
      <c r="Q835" s="2">
        <v>11900</v>
      </c>
      <c r="R835" s="357">
        <v>11900</v>
      </c>
      <c r="S835" s="2" t="s">
        <v>950</v>
      </c>
      <c r="T835" s="2">
        <v>1196</v>
      </c>
      <c r="U835" s="2" t="s">
        <v>316</v>
      </c>
      <c r="V835" s="2" t="s">
        <v>317</v>
      </c>
      <c r="W835" s="2">
        <v>1000</v>
      </c>
    </row>
    <row r="836" spans="1:23">
      <c r="A836" s="2" t="s">
        <v>1407</v>
      </c>
      <c r="B836" s="2">
        <v>2013</v>
      </c>
      <c r="C836" s="2">
        <v>1</v>
      </c>
      <c r="D836" s="2">
        <v>136488450</v>
      </c>
      <c r="E836" s="2">
        <v>5556400</v>
      </c>
      <c r="F836" s="2">
        <v>70</v>
      </c>
      <c r="G836" s="2">
        <v>0</v>
      </c>
      <c r="H836" s="2">
        <v>505218</v>
      </c>
      <c r="I836" s="2" t="s">
        <v>72</v>
      </c>
      <c r="J836" s="358">
        <v>320000</v>
      </c>
      <c r="K836" s="2" t="s">
        <v>2007</v>
      </c>
      <c r="L836" s="2">
        <v>122392425</v>
      </c>
      <c r="Q836" s="2">
        <v>11900</v>
      </c>
      <c r="R836" s="357">
        <v>11900</v>
      </c>
      <c r="S836" s="2" t="s">
        <v>950</v>
      </c>
      <c r="T836" s="2">
        <v>1196</v>
      </c>
      <c r="U836" s="2" t="s">
        <v>316</v>
      </c>
      <c r="V836" s="2" t="s">
        <v>317</v>
      </c>
      <c r="W836" s="2">
        <v>1000</v>
      </c>
    </row>
    <row r="837" spans="1:23">
      <c r="A837" s="2" t="s">
        <v>1407</v>
      </c>
      <c r="B837" s="2">
        <v>2013</v>
      </c>
      <c r="C837" s="2">
        <v>1</v>
      </c>
      <c r="D837" s="2">
        <v>136487916</v>
      </c>
      <c r="E837" s="2">
        <v>5556700</v>
      </c>
      <c r="F837" s="2">
        <v>70</v>
      </c>
      <c r="G837" s="2">
        <v>0</v>
      </c>
      <c r="H837" s="2">
        <v>546520</v>
      </c>
      <c r="I837" s="2" t="s">
        <v>972</v>
      </c>
      <c r="J837" s="358">
        <v>24762</v>
      </c>
      <c r="K837" s="2" t="s">
        <v>2007</v>
      </c>
      <c r="L837" s="2">
        <v>122391591</v>
      </c>
      <c r="Q837" s="2">
        <v>11900</v>
      </c>
      <c r="R837" s="357">
        <v>11900</v>
      </c>
      <c r="S837" s="2" t="s">
        <v>950</v>
      </c>
      <c r="T837" s="2">
        <v>1196</v>
      </c>
      <c r="U837" s="2" t="s">
        <v>316</v>
      </c>
      <c r="V837" s="2" t="s">
        <v>317</v>
      </c>
      <c r="W837" s="2">
        <v>1000</v>
      </c>
    </row>
    <row r="838" spans="1:23">
      <c r="A838" s="2" t="s">
        <v>1407</v>
      </c>
      <c r="B838" s="2">
        <v>2013</v>
      </c>
      <c r="C838" s="2">
        <v>1</v>
      </c>
      <c r="D838" s="2">
        <v>136487916</v>
      </c>
      <c r="E838" s="2">
        <v>5556700</v>
      </c>
      <c r="F838" s="2">
        <v>70</v>
      </c>
      <c r="G838" s="2">
        <v>0</v>
      </c>
      <c r="H838" s="2">
        <v>546520</v>
      </c>
      <c r="I838" s="2" t="s">
        <v>972</v>
      </c>
      <c r="J838" s="358">
        <v>4539</v>
      </c>
      <c r="K838" s="2" t="s">
        <v>2007</v>
      </c>
      <c r="L838" s="2">
        <v>122391591</v>
      </c>
      <c r="Q838" s="2">
        <v>11900</v>
      </c>
      <c r="R838" s="357">
        <v>11900</v>
      </c>
      <c r="S838" s="2" t="s">
        <v>950</v>
      </c>
      <c r="T838" s="2">
        <v>1196</v>
      </c>
      <c r="U838" s="2" t="s">
        <v>316</v>
      </c>
      <c r="V838" s="2" t="s">
        <v>317</v>
      </c>
      <c r="W838" s="2">
        <v>1000</v>
      </c>
    </row>
    <row r="839" spans="1:23">
      <c r="A839" s="2" t="s">
        <v>1407</v>
      </c>
      <c r="B839" s="2">
        <v>2013</v>
      </c>
      <c r="C839" s="2">
        <v>1</v>
      </c>
      <c r="D839" s="2">
        <v>136487916</v>
      </c>
      <c r="E839" s="2">
        <v>5556700</v>
      </c>
      <c r="F839" s="2">
        <v>70</v>
      </c>
      <c r="G839" s="2">
        <v>0</v>
      </c>
      <c r="H839" s="2">
        <v>546520</v>
      </c>
      <c r="I839" s="2" t="s">
        <v>972</v>
      </c>
      <c r="J839" s="358">
        <v>93924</v>
      </c>
      <c r="K839" s="2" t="s">
        <v>2007</v>
      </c>
      <c r="L839" s="2">
        <v>122391591</v>
      </c>
      <c r="Q839" s="2">
        <v>11900</v>
      </c>
      <c r="R839" s="357">
        <v>11900</v>
      </c>
      <c r="S839" s="2" t="s">
        <v>950</v>
      </c>
      <c r="T839" s="2">
        <v>1196</v>
      </c>
      <c r="U839" s="2" t="s">
        <v>316</v>
      </c>
      <c r="V839" s="2" t="s">
        <v>317</v>
      </c>
      <c r="W839" s="2">
        <v>1000</v>
      </c>
    </row>
    <row r="840" spans="1:23">
      <c r="A840" s="2" t="s">
        <v>1407</v>
      </c>
      <c r="B840" s="2">
        <v>2013</v>
      </c>
      <c r="C840" s="2">
        <v>1</v>
      </c>
      <c r="D840" s="2">
        <v>136487916</v>
      </c>
      <c r="E840" s="2">
        <v>5556700</v>
      </c>
      <c r="F840" s="2">
        <v>70</v>
      </c>
      <c r="G840" s="2">
        <v>0</v>
      </c>
      <c r="H840" s="2">
        <v>546520</v>
      </c>
      <c r="I840" s="2" t="s">
        <v>972</v>
      </c>
      <c r="J840" s="358">
        <v>1327</v>
      </c>
      <c r="K840" s="2" t="s">
        <v>2007</v>
      </c>
      <c r="L840" s="2">
        <v>122391591</v>
      </c>
      <c r="Q840" s="2">
        <v>11900</v>
      </c>
      <c r="R840" s="357">
        <v>11900</v>
      </c>
      <c r="S840" s="2" t="s">
        <v>950</v>
      </c>
      <c r="T840" s="2">
        <v>1196</v>
      </c>
      <c r="U840" s="2" t="s">
        <v>316</v>
      </c>
      <c r="V840" s="2" t="s">
        <v>317</v>
      </c>
      <c r="W840" s="2">
        <v>1000</v>
      </c>
    </row>
    <row r="841" spans="1:23">
      <c r="A841" s="2" t="s">
        <v>1407</v>
      </c>
      <c r="B841" s="2">
        <v>2013</v>
      </c>
      <c r="C841" s="2">
        <v>1</v>
      </c>
      <c r="D841" s="2">
        <v>136487916</v>
      </c>
      <c r="E841" s="2">
        <v>5556700</v>
      </c>
      <c r="F841" s="2">
        <v>70</v>
      </c>
      <c r="G841" s="2">
        <v>0</v>
      </c>
      <c r="H841" s="2">
        <v>546520</v>
      </c>
      <c r="I841" s="2" t="s">
        <v>972</v>
      </c>
      <c r="J841" s="358">
        <v>7141</v>
      </c>
      <c r="K841" s="2" t="s">
        <v>2007</v>
      </c>
      <c r="L841" s="2">
        <v>122391591</v>
      </c>
      <c r="Q841" s="2">
        <v>11900</v>
      </c>
      <c r="R841" s="357">
        <v>11900</v>
      </c>
      <c r="S841" s="2" t="s">
        <v>950</v>
      </c>
      <c r="T841" s="2">
        <v>1196</v>
      </c>
      <c r="U841" s="2" t="s">
        <v>316</v>
      </c>
      <c r="V841" s="2" t="s">
        <v>317</v>
      </c>
      <c r="W841" s="2">
        <v>1000</v>
      </c>
    </row>
    <row r="842" spans="1:23">
      <c r="A842" s="2" t="s">
        <v>1407</v>
      </c>
      <c r="B842" s="2">
        <v>2013</v>
      </c>
      <c r="C842" s="2">
        <v>1</v>
      </c>
      <c r="D842" s="2">
        <v>136488191</v>
      </c>
      <c r="E842" s="2">
        <v>5556700</v>
      </c>
      <c r="F842" s="2">
        <v>70</v>
      </c>
      <c r="G842" s="2">
        <v>0</v>
      </c>
      <c r="H842" s="2">
        <v>505220</v>
      </c>
      <c r="I842" s="2" t="s">
        <v>973</v>
      </c>
      <c r="J842" s="358">
        <v>-732444</v>
      </c>
      <c r="K842" s="2" t="s">
        <v>2007</v>
      </c>
      <c r="L842" s="2">
        <v>122392166</v>
      </c>
      <c r="Q842" s="2">
        <v>11900</v>
      </c>
      <c r="R842" s="357">
        <v>11900</v>
      </c>
      <c r="S842" s="2" t="s">
        <v>950</v>
      </c>
      <c r="T842" s="2">
        <v>1196</v>
      </c>
      <c r="U842" s="2" t="s">
        <v>316</v>
      </c>
      <c r="V842" s="2" t="s">
        <v>317</v>
      </c>
      <c r="W842" s="2">
        <v>1000</v>
      </c>
    </row>
    <row r="843" spans="1:23">
      <c r="A843" s="2" t="s">
        <v>1407</v>
      </c>
      <c r="B843" s="2">
        <v>2013</v>
      </c>
      <c r="C843" s="2">
        <v>1</v>
      </c>
      <c r="D843" s="2">
        <v>136488191</v>
      </c>
      <c r="E843" s="2">
        <v>5556700</v>
      </c>
      <c r="F843" s="2">
        <v>70</v>
      </c>
      <c r="G843" s="2">
        <v>0</v>
      </c>
      <c r="H843" s="2">
        <v>505221</v>
      </c>
      <c r="I843" s="2" t="s">
        <v>974</v>
      </c>
      <c r="J843" s="358">
        <v>-23209651.18</v>
      </c>
      <c r="K843" s="2" t="s">
        <v>2007</v>
      </c>
      <c r="L843" s="2">
        <v>122392166</v>
      </c>
      <c r="Q843" s="2">
        <v>11900</v>
      </c>
      <c r="R843" s="357">
        <v>11900</v>
      </c>
      <c r="S843" s="2" t="s">
        <v>950</v>
      </c>
      <c r="T843" s="2">
        <v>1196</v>
      </c>
      <c r="U843" s="2" t="s">
        <v>316</v>
      </c>
      <c r="V843" s="2" t="s">
        <v>317</v>
      </c>
      <c r="W843" s="2">
        <v>1000</v>
      </c>
    </row>
    <row r="844" spans="1:23">
      <c r="A844" s="2" t="s">
        <v>1407</v>
      </c>
      <c r="B844" s="2">
        <v>2013</v>
      </c>
      <c r="C844" s="2">
        <v>1</v>
      </c>
      <c r="D844" s="2">
        <v>136488191</v>
      </c>
      <c r="E844" s="2">
        <v>5556700</v>
      </c>
      <c r="F844" s="2">
        <v>70</v>
      </c>
      <c r="G844" s="2">
        <v>0</v>
      </c>
      <c r="H844" s="2">
        <v>505221</v>
      </c>
      <c r="I844" s="2" t="s">
        <v>974</v>
      </c>
      <c r="J844" s="358">
        <v>-2555399</v>
      </c>
      <c r="K844" s="2" t="s">
        <v>2007</v>
      </c>
      <c r="L844" s="2">
        <v>122392166</v>
      </c>
      <c r="Q844" s="2">
        <v>11900</v>
      </c>
      <c r="R844" s="357">
        <v>11900</v>
      </c>
      <c r="S844" s="2" t="s">
        <v>950</v>
      </c>
      <c r="T844" s="2">
        <v>1196</v>
      </c>
      <c r="U844" s="2" t="s">
        <v>316</v>
      </c>
      <c r="V844" s="2" t="s">
        <v>317</v>
      </c>
      <c r="W844" s="2">
        <v>1000</v>
      </c>
    </row>
    <row r="845" spans="1:23">
      <c r="A845" s="2" t="s">
        <v>1407</v>
      </c>
      <c r="B845" s="2">
        <v>2013</v>
      </c>
      <c r="C845" s="2">
        <v>1</v>
      </c>
      <c r="D845" s="2">
        <v>136488320</v>
      </c>
      <c r="E845" s="2">
        <v>5556700</v>
      </c>
      <c r="F845" s="2">
        <v>70</v>
      </c>
      <c r="G845" s="2">
        <v>0</v>
      </c>
      <c r="H845" s="2">
        <v>546520</v>
      </c>
      <c r="I845" s="2" t="s">
        <v>972</v>
      </c>
      <c r="J845" s="358">
        <v>481064.21</v>
      </c>
      <c r="K845" s="2" t="s">
        <v>2007</v>
      </c>
      <c r="L845" s="2">
        <v>122392295</v>
      </c>
      <c r="Q845" s="2">
        <v>11900</v>
      </c>
      <c r="R845" s="357">
        <v>11900</v>
      </c>
      <c r="S845" s="2" t="s">
        <v>950</v>
      </c>
      <c r="T845" s="2">
        <v>1196</v>
      </c>
      <c r="U845" s="2" t="s">
        <v>316</v>
      </c>
      <c r="V845" s="2" t="s">
        <v>317</v>
      </c>
      <c r="W845" s="2">
        <v>1000</v>
      </c>
    </row>
    <row r="846" spans="1:23">
      <c r="A846" s="2" t="s">
        <v>1407</v>
      </c>
      <c r="B846" s="2">
        <v>2013</v>
      </c>
      <c r="C846" s="2">
        <v>1</v>
      </c>
      <c r="D846" s="2">
        <v>136488334</v>
      </c>
      <c r="E846" s="2">
        <v>5556700</v>
      </c>
      <c r="F846" s="2">
        <v>70</v>
      </c>
      <c r="G846" s="2">
        <v>0</v>
      </c>
      <c r="H846" s="2">
        <v>546520</v>
      </c>
      <c r="I846" s="2" t="s">
        <v>972</v>
      </c>
      <c r="J846" s="358">
        <v>416500</v>
      </c>
      <c r="K846" s="2" t="s">
        <v>2007</v>
      </c>
      <c r="L846" s="2">
        <v>122392309</v>
      </c>
      <c r="Q846" s="2">
        <v>11900</v>
      </c>
      <c r="R846" s="357">
        <v>11900</v>
      </c>
      <c r="S846" s="2" t="s">
        <v>950</v>
      </c>
      <c r="T846" s="2">
        <v>1196</v>
      </c>
      <c r="U846" s="2" t="s">
        <v>316</v>
      </c>
      <c r="V846" s="2" t="s">
        <v>317</v>
      </c>
      <c r="W846" s="2">
        <v>1000</v>
      </c>
    </row>
    <row r="847" spans="1:23">
      <c r="A847" s="2" t="s">
        <v>1407</v>
      </c>
      <c r="B847" s="2">
        <v>2013</v>
      </c>
      <c r="C847" s="2">
        <v>1</v>
      </c>
      <c r="D847" s="2">
        <v>136488336</v>
      </c>
      <c r="E847" s="2">
        <v>5556700</v>
      </c>
      <c r="F847" s="2">
        <v>70</v>
      </c>
      <c r="G847" s="2">
        <v>0</v>
      </c>
      <c r="H847" s="2">
        <v>546520</v>
      </c>
      <c r="I847" s="2" t="s">
        <v>972</v>
      </c>
      <c r="J847" s="358">
        <v>1049416.98</v>
      </c>
      <c r="K847" s="2" t="s">
        <v>2007</v>
      </c>
      <c r="L847" s="2">
        <v>122392311</v>
      </c>
      <c r="Q847" s="2">
        <v>11900</v>
      </c>
      <c r="R847" s="357">
        <v>11900</v>
      </c>
      <c r="S847" s="2" t="s">
        <v>950</v>
      </c>
      <c r="T847" s="2">
        <v>1196</v>
      </c>
      <c r="U847" s="2" t="s">
        <v>316</v>
      </c>
      <c r="V847" s="2" t="s">
        <v>317</v>
      </c>
      <c r="W847" s="2">
        <v>1000</v>
      </c>
    </row>
    <row r="848" spans="1:23">
      <c r="A848" s="2" t="s">
        <v>1407</v>
      </c>
      <c r="B848" s="2">
        <v>2013</v>
      </c>
      <c r="C848" s="2">
        <v>1</v>
      </c>
      <c r="D848" s="2">
        <v>136488336</v>
      </c>
      <c r="E848" s="2">
        <v>5556700</v>
      </c>
      <c r="F848" s="2">
        <v>70</v>
      </c>
      <c r="G848" s="2">
        <v>0</v>
      </c>
      <c r="H848" s="2">
        <v>546520</v>
      </c>
      <c r="I848" s="2" t="s">
        <v>972</v>
      </c>
      <c r="J848" s="358">
        <v>16657.400000000001</v>
      </c>
      <c r="K848" s="2" t="s">
        <v>2007</v>
      </c>
      <c r="L848" s="2">
        <v>122392311</v>
      </c>
      <c r="Q848" s="2">
        <v>11900</v>
      </c>
      <c r="R848" s="357">
        <v>11900</v>
      </c>
      <c r="S848" s="2" t="s">
        <v>950</v>
      </c>
      <c r="T848" s="2">
        <v>1196</v>
      </c>
      <c r="U848" s="2" t="s">
        <v>316</v>
      </c>
      <c r="V848" s="2" t="s">
        <v>317</v>
      </c>
      <c r="W848" s="2">
        <v>1000</v>
      </c>
    </row>
    <row r="849" spans="1:23">
      <c r="A849" s="2" t="s">
        <v>1407</v>
      </c>
      <c r="B849" s="2">
        <v>2013</v>
      </c>
      <c r="C849" s="2">
        <v>1</v>
      </c>
      <c r="D849" s="2">
        <v>136488336</v>
      </c>
      <c r="E849" s="2">
        <v>5556700</v>
      </c>
      <c r="F849" s="2">
        <v>70</v>
      </c>
      <c r="G849" s="2">
        <v>0</v>
      </c>
      <c r="H849" s="2">
        <v>546520</v>
      </c>
      <c r="I849" s="2" t="s">
        <v>972</v>
      </c>
      <c r="J849" s="358">
        <v>349805.62</v>
      </c>
      <c r="K849" s="2" t="s">
        <v>2007</v>
      </c>
      <c r="L849" s="2">
        <v>122392311</v>
      </c>
      <c r="Q849" s="2">
        <v>11900</v>
      </c>
      <c r="R849" s="357">
        <v>11900</v>
      </c>
      <c r="S849" s="2" t="s">
        <v>950</v>
      </c>
      <c r="T849" s="2">
        <v>1196</v>
      </c>
      <c r="U849" s="2" t="s">
        <v>316</v>
      </c>
      <c r="V849" s="2" t="s">
        <v>317</v>
      </c>
      <c r="W849" s="2">
        <v>1000</v>
      </c>
    </row>
    <row r="850" spans="1:23">
      <c r="A850" s="2" t="s">
        <v>1407</v>
      </c>
      <c r="B850" s="2">
        <v>2013</v>
      </c>
      <c r="C850" s="2">
        <v>1</v>
      </c>
      <c r="D850" s="2">
        <v>136526458</v>
      </c>
      <c r="E850" s="2">
        <v>5556700</v>
      </c>
      <c r="F850" s="2">
        <v>70</v>
      </c>
      <c r="G850" s="2">
        <v>0</v>
      </c>
      <c r="H850" s="2">
        <v>505215</v>
      </c>
      <c r="I850" s="2" t="s">
        <v>979</v>
      </c>
      <c r="J850" s="358">
        <v>196102.58</v>
      </c>
      <c r="K850" s="2" t="s">
        <v>2013</v>
      </c>
      <c r="L850" s="2">
        <v>122401412</v>
      </c>
      <c r="Q850" s="2">
        <v>11900</v>
      </c>
      <c r="R850" s="357">
        <v>11900</v>
      </c>
      <c r="S850" s="2" t="s">
        <v>950</v>
      </c>
      <c r="T850" s="2">
        <v>1196</v>
      </c>
      <c r="U850" s="2" t="s">
        <v>316</v>
      </c>
      <c r="V850" s="2" t="s">
        <v>317</v>
      </c>
      <c r="W850" s="2">
        <v>1000</v>
      </c>
    </row>
    <row r="851" spans="1:23">
      <c r="A851" s="2" t="s">
        <v>1408</v>
      </c>
      <c r="B851" s="2">
        <v>2013</v>
      </c>
      <c r="C851" s="2">
        <v>1</v>
      </c>
      <c r="D851" s="2">
        <v>136577847</v>
      </c>
      <c r="E851" s="2">
        <v>5556700</v>
      </c>
      <c r="F851" s="2">
        <v>70</v>
      </c>
      <c r="G851" s="2">
        <v>0</v>
      </c>
      <c r="H851" s="2">
        <v>546501</v>
      </c>
      <c r="I851" s="2" t="s">
        <v>82</v>
      </c>
      <c r="J851" s="358">
        <v>95000</v>
      </c>
      <c r="K851" s="2" t="s">
        <v>2014</v>
      </c>
      <c r="L851" s="2">
        <v>122403215</v>
      </c>
      <c r="Q851" s="2">
        <v>11900</v>
      </c>
      <c r="R851" s="357">
        <v>11900</v>
      </c>
      <c r="S851" s="2" t="s">
        <v>950</v>
      </c>
      <c r="T851" s="2">
        <v>1196</v>
      </c>
      <c r="U851" s="2" t="s">
        <v>316</v>
      </c>
      <c r="V851" s="2" t="s">
        <v>317</v>
      </c>
      <c r="W851" s="2">
        <v>1000</v>
      </c>
    </row>
    <row r="852" spans="1:23">
      <c r="A852" s="2" t="s">
        <v>1408</v>
      </c>
      <c r="B852" s="2">
        <v>2013</v>
      </c>
      <c r="C852" s="2">
        <v>1</v>
      </c>
      <c r="D852" s="2">
        <v>136577847</v>
      </c>
      <c r="E852" s="2">
        <v>5556700</v>
      </c>
      <c r="F852" s="2">
        <v>70</v>
      </c>
      <c r="G852" s="2">
        <v>0</v>
      </c>
      <c r="H852" s="2">
        <v>546501</v>
      </c>
      <c r="I852" s="2" t="s">
        <v>82</v>
      </c>
      <c r="J852" s="358">
        <v>96502</v>
      </c>
      <c r="K852" s="2" t="s">
        <v>2015</v>
      </c>
      <c r="L852" s="2">
        <v>122403215</v>
      </c>
      <c r="Q852" s="2">
        <v>11900</v>
      </c>
      <c r="R852" s="357">
        <v>11900</v>
      </c>
      <c r="S852" s="2" t="s">
        <v>950</v>
      </c>
      <c r="T852" s="2">
        <v>1196</v>
      </c>
      <c r="U852" s="2" t="s">
        <v>316</v>
      </c>
      <c r="V852" s="2" t="s">
        <v>317</v>
      </c>
      <c r="W852" s="2">
        <v>1000</v>
      </c>
    </row>
    <row r="853" spans="1:23">
      <c r="A853" s="2" t="s">
        <v>1408</v>
      </c>
      <c r="B853" s="2">
        <v>2013</v>
      </c>
      <c r="C853" s="2">
        <v>1</v>
      </c>
      <c r="D853" s="2">
        <v>136577847</v>
      </c>
      <c r="E853" s="2">
        <v>5556700</v>
      </c>
      <c r="F853" s="2">
        <v>70</v>
      </c>
      <c r="G853" s="2">
        <v>0</v>
      </c>
      <c r="H853" s="2">
        <v>546501</v>
      </c>
      <c r="I853" s="2" t="s">
        <v>82</v>
      </c>
      <c r="J853" s="358">
        <v>-79000</v>
      </c>
      <c r="K853" s="2" t="s">
        <v>2016</v>
      </c>
      <c r="L853" s="2">
        <v>122403215</v>
      </c>
      <c r="Q853" s="2">
        <v>11900</v>
      </c>
      <c r="R853" s="357">
        <v>11900</v>
      </c>
      <c r="S853" s="2" t="s">
        <v>950</v>
      </c>
      <c r="T853" s="2">
        <v>1196</v>
      </c>
      <c r="U853" s="2" t="s">
        <v>316</v>
      </c>
      <c r="V853" s="2" t="s">
        <v>317</v>
      </c>
      <c r="W853" s="2">
        <v>1000</v>
      </c>
    </row>
    <row r="854" spans="1:23">
      <c r="A854" s="2" t="s">
        <v>1408</v>
      </c>
      <c r="B854" s="2">
        <v>2013</v>
      </c>
      <c r="C854" s="2">
        <v>1</v>
      </c>
      <c r="D854" s="2">
        <v>136590705</v>
      </c>
      <c r="E854" s="2">
        <v>5556700</v>
      </c>
      <c r="F854" s="2">
        <v>70</v>
      </c>
      <c r="G854" s="2">
        <v>0</v>
      </c>
      <c r="H854" s="2">
        <v>546501</v>
      </c>
      <c r="I854" s="2" t="s">
        <v>82</v>
      </c>
      <c r="J854" s="358">
        <v>-1350000</v>
      </c>
      <c r="K854" s="2" t="s">
        <v>1202</v>
      </c>
      <c r="L854" s="2">
        <v>122371468</v>
      </c>
      <c r="Q854" s="2">
        <v>11900</v>
      </c>
      <c r="R854" s="357">
        <v>11900</v>
      </c>
      <c r="S854" s="2" t="s">
        <v>950</v>
      </c>
      <c r="T854" s="2">
        <v>1196</v>
      </c>
      <c r="U854" s="2" t="s">
        <v>316</v>
      </c>
      <c r="V854" s="2" t="s">
        <v>317</v>
      </c>
      <c r="W854" s="2">
        <v>1000</v>
      </c>
    </row>
    <row r="855" spans="1:23">
      <c r="A855" s="2" t="s">
        <v>1408</v>
      </c>
      <c r="B855" s="2">
        <v>2013</v>
      </c>
      <c r="C855" s="2">
        <v>1</v>
      </c>
      <c r="D855" s="2">
        <v>136590705</v>
      </c>
      <c r="E855" s="2">
        <v>5556700</v>
      </c>
      <c r="F855" s="2">
        <v>70</v>
      </c>
      <c r="G855" s="2">
        <v>0</v>
      </c>
      <c r="H855" s="2">
        <v>546501</v>
      </c>
      <c r="I855" s="2" t="s">
        <v>82</v>
      </c>
      <c r="J855" s="358">
        <v>1200000</v>
      </c>
      <c r="K855" s="2" t="s">
        <v>1203</v>
      </c>
      <c r="L855" s="2">
        <v>122371468</v>
      </c>
      <c r="Q855" s="2">
        <v>11900</v>
      </c>
      <c r="R855" s="357">
        <v>11900</v>
      </c>
      <c r="S855" s="2" t="s">
        <v>950</v>
      </c>
      <c r="T855" s="2">
        <v>1196</v>
      </c>
      <c r="U855" s="2" t="s">
        <v>316</v>
      </c>
      <c r="V855" s="2" t="s">
        <v>317</v>
      </c>
      <c r="W855" s="2">
        <v>1000</v>
      </c>
    </row>
    <row r="856" spans="1:23">
      <c r="A856" s="2" t="s">
        <v>1408</v>
      </c>
      <c r="B856" s="2">
        <v>2013</v>
      </c>
      <c r="C856" s="2">
        <v>1</v>
      </c>
      <c r="D856" s="2">
        <v>136590705</v>
      </c>
      <c r="E856" s="2">
        <v>5556700</v>
      </c>
      <c r="F856" s="2">
        <v>70</v>
      </c>
      <c r="G856" s="2">
        <v>0</v>
      </c>
      <c r="H856" s="2">
        <v>546501</v>
      </c>
      <c r="I856" s="2" t="s">
        <v>82</v>
      </c>
      <c r="J856" s="358">
        <v>1192736.1000000001</v>
      </c>
      <c r="K856" s="2" t="s">
        <v>1204</v>
      </c>
      <c r="L856" s="2">
        <v>122371468</v>
      </c>
      <c r="Q856" s="2">
        <v>11900</v>
      </c>
      <c r="R856" s="357">
        <v>11900</v>
      </c>
      <c r="S856" s="2" t="s">
        <v>950</v>
      </c>
      <c r="T856" s="2">
        <v>1196</v>
      </c>
      <c r="U856" s="2" t="s">
        <v>316</v>
      </c>
      <c r="V856" s="2" t="s">
        <v>317</v>
      </c>
      <c r="W856" s="2">
        <v>1000</v>
      </c>
    </row>
    <row r="857" spans="1:23">
      <c r="A857" s="2" t="s">
        <v>1408</v>
      </c>
      <c r="B857" s="2">
        <v>2013</v>
      </c>
      <c r="C857" s="2">
        <v>1</v>
      </c>
      <c r="D857" s="2">
        <v>136649925</v>
      </c>
      <c r="E857" s="2">
        <v>5556700</v>
      </c>
      <c r="F857" s="2">
        <v>70</v>
      </c>
      <c r="G857" s="2">
        <v>0</v>
      </c>
      <c r="H857" s="2">
        <v>505223</v>
      </c>
      <c r="I857" s="2" t="s">
        <v>975</v>
      </c>
      <c r="J857" s="358">
        <v>732444</v>
      </c>
      <c r="K857" s="2" t="s">
        <v>976</v>
      </c>
      <c r="L857" s="2">
        <v>122410233</v>
      </c>
      <c r="Q857" s="2">
        <v>11900</v>
      </c>
      <c r="R857" s="357">
        <v>11900</v>
      </c>
      <c r="S857" s="2" t="s">
        <v>950</v>
      </c>
      <c r="T857" s="2">
        <v>1196</v>
      </c>
      <c r="U857" s="2" t="s">
        <v>316</v>
      </c>
      <c r="V857" s="2" t="s">
        <v>317</v>
      </c>
      <c r="W857" s="2">
        <v>1000</v>
      </c>
    </row>
    <row r="858" spans="1:23">
      <c r="A858" s="2" t="s">
        <v>1408</v>
      </c>
      <c r="B858" s="2">
        <v>2013</v>
      </c>
      <c r="C858" s="2">
        <v>1</v>
      </c>
      <c r="D858" s="2">
        <v>136649927</v>
      </c>
      <c r="E858" s="2">
        <v>5556700</v>
      </c>
      <c r="F858" s="2">
        <v>70</v>
      </c>
      <c r="G858" s="2">
        <v>0</v>
      </c>
      <c r="H858" s="2">
        <v>505222</v>
      </c>
      <c r="I858" s="2" t="s">
        <v>977</v>
      </c>
      <c r="J858" s="358">
        <v>25805835.5</v>
      </c>
      <c r="K858" s="2" t="s">
        <v>978</v>
      </c>
      <c r="L858" s="2">
        <v>122410234</v>
      </c>
      <c r="Q858" s="2">
        <v>11900</v>
      </c>
      <c r="R858" s="357">
        <v>11900</v>
      </c>
      <c r="S858" s="2" t="s">
        <v>950</v>
      </c>
      <c r="T858" s="2">
        <v>1196</v>
      </c>
      <c r="U858" s="2" t="s">
        <v>316</v>
      </c>
      <c r="V858" s="2" t="s">
        <v>317</v>
      </c>
      <c r="W858" s="2">
        <v>1000</v>
      </c>
    </row>
    <row r="859" spans="1:23">
      <c r="A859" s="2" t="s">
        <v>1408</v>
      </c>
      <c r="B859" s="2">
        <v>2013</v>
      </c>
      <c r="C859" s="2">
        <v>1</v>
      </c>
      <c r="D859" s="2">
        <v>136744507</v>
      </c>
      <c r="E859" s="2">
        <v>5556700</v>
      </c>
      <c r="F859" s="2">
        <v>70</v>
      </c>
      <c r="G859" s="2">
        <v>0</v>
      </c>
      <c r="H859" s="2">
        <v>546501</v>
      </c>
      <c r="I859" s="2" t="s">
        <v>82</v>
      </c>
      <c r="J859" s="358">
        <v>208142.22</v>
      </c>
      <c r="K859" s="2" t="s">
        <v>2017</v>
      </c>
      <c r="L859" s="2">
        <v>122443517</v>
      </c>
      <c r="Q859" s="2">
        <v>11900</v>
      </c>
      <c r="R859" s="357">
        <v>11900</v>
      </c>
      <c r="S859" s="2" t="s">
        <v>950</v>
      </c>
      <c r="T859" s="2">
        <v>1196</v>
      </c>
      <c r="U859" s="2" t="s">
        <v>316</v>
      </c>
      <c r="V859" s="2" t="s">
        <v>317</v>
      </c>
      <c r="W859" s="2">
        <v>1000</v>
      </c>
    </row>
    <row r="860" spans="1:23">
      <c r="A860" s="2" t="s">
        <v>1408</v>
      </c>
      <c r="B860" s="2">
        <v>2013</v>
      </c>
      <c r="C860" s="2">
        <v>1</v>
      </c>
      <c r="D860" s="2">
        <v>136745934</v>
      </c>
      <c r="E860" s="2">
        <v>5556700</v>
      </c>
      <c r="F860" s="2">
        <v>70</v>
      </c>
      <c r="G860" s="2">
        <v>0</v>
      </c>
      <c r="H860" s="2">
        <v>546501</v>
      </c>
      <c r="I860" s="2" t="s">
        <v>82</v>
      </c>
      <c r="J860" s="358">
        <v>-100398.27</v>
      </c>
      <c r="K860" s="2" t="s">
        <v>2018</v>
      </c>
      <c r="L860" s="2">
        <v>122443556</v>
      </c>
      <c r="Q860" s="2">
        <v>11900</v>
      </c>
      <c r="R860" s="357">
        <v>11900</v>
      </c>
      <c r="S860" s="2" t="s">
        <v>950</v>
      </c>
      <c r="T860" s="2">
        <v>1196</v>
      </c>
      <c r="U860" s="2" t="s">
        <v>316</v>
      </c>
      <c r="V860" s="2" t="s">
        <v>317</v>
      </c>
      <c r="W860" s="2">
        <v>1000</v>
      </c>
    </row>
    <row r="861" spans="1:23">
      <c r="A861" s="2" t="s">
        <v>1408</v>
      </c>
      <c r="B861" s="2">
        <v>2013</v>
      </c>
      <c r="C861" s="2">
        <v>1</v>
      </c>
      <c r="D861" s="2">
        <v>136745934</v>
      </c>
      <c r="E861" s="2">
        <v>5556700</v>
      </c>
      <c r="F861" s="2">
        <v>70</v>
      </c>
      <c r="G861" s="2">
        <v>0</v>
      </c>
      <c r="H861" s="2">
        <v>546501</v>
      </c>
      <c r="I861" s="2" t="s">
        <v>82</v>
      </c>
      <c r="J861" s="358">
        <v>138707.17000000001</v>
      </c>
      <c r="K861" s="2" t="s">
        <v>2019</v>
      </c>
      <c r="L861" s="2">
        <v>122443556</v>
      </c>
      <c r="Q861" s="2">
        <v>11900</v>
      </c>
      <c r="R861" s="357">
        <v>11900</v>
      </c>
      <c r="S861" s="2" t="s">
        <v>950</v>
      </c>
      <c r="T861" s="2">
        <v>1196</v>
      </c>
      <c r="U861" s="2" t="s">
        <v>316</v>
      </c>
      <c r="V861" s="2" t="s">
        <v>317</v>
      </c>
      <c r="W861" s="2">
        <v>1000</v>
      </c>
    </row>
    <row r="862" spans="1:23">
      <c r="A862" s="2" t="s">
        <v>1408</v>
      </c>
      <c r="B862" s="2">
        <v>2013</v>
      </c>
      <c r="C862" s="2">
        <v>1</v>
      </c>
      <c r="D862" s="2">
        <v>136753817</v>
      </c>
      <c r="E862" s="2">
        <v>5556700</v>
      </c>
      <c r="F862" s="2">
        <v>70</v>
      </c>
      <c r="G862" s="2">
        <v>0</v>
      </c>
      <c r="H862" s="2">
        <v>505222</v>
      </c>
      <c r="I862" s="2" t="s">
        <v>977</v>
      </c>
      <c r="J862" s="358">
        <v>-18676841.23</v>
      </c>
      <c r="K862" s="2" t="s">
        <v>978</v>
      </c>
      <c r="L862" s="2">
        <v>122443923</v>
      </c>
      <c r="Q862" s="2">
        <v>11900</v>
      </c>
      <c r="R862" s="357">
        <v>11900</v>
      </c>
      <c r="S862" s="2" t="s">
        <v>950</v>
      </c>
      <c r="T862" s="2">
        <v>1196</v>
      </c>
      <c r="U862" s="2" t="s">
        <v>316</v>
      </c>
      <c r="V862" s="2" t="s">
        <v>317</v>
      </c>
      <c r="W862" s="2">
        <v>1000</v>
      </c>
    </row>
    <row r="863" spans="1:23">
      <c r="A863" s="2" t="s">
        <v>1408</v>
      </c>
      <c r="B863" s="2">
        <v>2013</v>
      </c>
      <c r="C863" s="2">
        <v>1</v>
      </c>
      <c r="D863" s="2">
        <v>136753814</v>
      </c>
      <c r="E863" s="2">
        <v>5556700</v>
      </c>
      <c r="F863" s="2">
        <v>70</v>
      </c>
      <c r="G863" s="2">
        <v>0</v>
      </c>
      <c r="H863" s="2">
        <v>505223</v>
      </c>
      <c r="I863" s="2" t="s">
        <v>975</v>
      </c>
      <c r="J863" s="358">
        <v>-731730</v>
      </c>
      <c r="K863" s="2" t="s">
        <v>976</v>
      </c>
      <c r="L863" s="2">
        <v>122443922</v>
      </c>
      <c r="Q863" s="2">
        <v>11900</v>
      </c>
      <c r="R863" s="357">
        <v>11900</v>
      </c>
      <c r="S863" s="2" t="s">
        <v>950</v>
      </c>
      <c r="T863" s="2">
        <v>1196</v>
      </c>
      <c r="U863" s="2" t="s">
        <v>316</v>
      </c>
      <c r="V863" s="2" t="s">
        <v>317</v>
      </c>
      <c r="W863" s="2">
        <v>1000</v>
      </c>
    </row>
    <row r="864" spans="1:23">
      <c r="A864" s="2" t="s">
        <v>1408</v>
      </c>
      <c r="B864" s="2">
        <v>2013</v>
      </c>
      <c r="C864" s="2">
        <v>1</v>
      </c>
      <c r="D864" s="2">
        <v>136753869</v>
      </c>
      <c r="E864" s="2">
        <v>5556700</v>
      </c>
      <c r="F864" s="2">
        <v>70</v>
      </c>
      <c r="G864" s="2">
        <v>0</v>
      </c>
      <c r="H864" s="2">
        <v>546500</v>
      </c>
      <c r="I864" s="2" t="s">
        <v>980</v>
      </c>
      <c r="J864" s="358">
        <v>109062</v>
      </c>
      <c r="K864" s="2" t="s">
        <v>2020</v>
      </c>
      <c r="L864" s="2">
        <v>122443937</v>
      </c>
      <c r="Q864" s="2">
        <v>11900</v>
      </c>
      <c r="R864" s="357">
        <v>11900</v>
      </c>
      <c r="S864" s="2" t="s">
        <v>950</v>
      </c>
      <c r="T864" s="2">
        <v>1196</v>
      </c>
      <c r="U864" s="2" t="s">
        <v>316</v>
      </c>
      <c r="V864" s="2" t="s">
        <v>317</v>
      </c>
      <c r="W864" s="2">
        <v>1000</v>
      </c>
    </row>
    <row r="865" spans="1:23">
      <c r="A865" s="2" t="s">
        <v>1408</v>
      </c>
      <c r="B865" s="2">
        <v>2013</v>
      </c>
      <c r="C865" s="2">
        <v>1</v>
      </c>
      <c r="D865" s="2">
        <v>136753865</v>
      </c>
      <c r="E865" s="2">
        <v>5556700</v>
      </c>
      <c r="F865" s="2">
        <v>70</v>
      </c>
      <c r="G865" s="2">
        <v>0</v>
      </c>
      <c r="H865" s="2">
        <v>546500</v>
      </c>
      <c r="I865" s="2" t="s">
        <v>980</v>
      </c>
      <c r="J865" s="358">
        <v>-1496399</v>
      </c>
      <c r="K865" s="2" t="s">
        <v>2021</v>
      </c>
      <c r="L865" s="2">
        <v>122443934</v>
      </c>
      <c r="Q865" s="2">
        <v>11900</v>
      </c>
      <c r="R865" s="357">
        <v>11900</v>
      </c>
      <c r="S865" s="2" t="s">
        <v>950</v>
      </c>
      <c r="T865" s="2">
        <v>1196</v>
      </c>
      <c r="U865" s="2" t="s">
        <v>316</v>
      </c>
      <c r="V865" s="2" t="s">
        <v>317</v>
      </c>
      <c r="W865" s="2">
        <v>1000</v>
      </c>
    </row>
    <row r="866" spans="1:23">
      <c r="A866" s="2" t="s">
        <v>1408</v>
      </c>
      <c r="B866" s="2">
        <v>2013</v>
      </c>
      <c r="C866" s="2">
        <v>1</v>
      </c>
      <c r="D866" s="2">
        <v>136753865</v>
      </c>
      <c r="E866" s="2">
        <v>5556700</v>
      </c>
      <c r="F866" s="2">
        <v>70</v>
      </c>
      <c r="G866" s="2">
        <v>0</v>
      </c>
      <c r="H866" s="2">
        <v>546500</v>
      </c>
      <c r="I866" s="2" t="s">
        <v>980</v>
      </c>
      <c r="J866" s="358">
        <v>149640</v>
      </c>
      <c r="K866" s="2" t="s">
        <v>2022</v>
      </c>
      <c r="L866" s="2">
        <v>122443934</v>
      </c>
      <c r="Q866" s="2">
        <v>11900</v>
      </c>
      <c r="R866" s="357">
        <v>11900</v>
      </c>
      <c r="S866" s="2" t="s">
        <v>950</v>
      </c>
      <c r="T866" s="2">
        <v>1196</v>
      </c>
      <c r="U866" s="2" t="s">
        <v>316</v>
      </c>
      <c r="V866" s="2" t="s">
        <v>317</v>
      </c>
      <c r="W866" s="2">
        <v>1000</v>
      </c>
    </row>
    <row r="867" spans="1:23">
      <c r="A867" s="2" t="s">
        <v>1408</v>
      </c>
      <c r="B867" s="2">
        <v>2013</v>
      </c>
      <c r="C867" s="2">
        <v>1</v>
      </c>
      <c r="D867" s="2">
        <v>136753876</v>
      </c>
      <c r="E867" s="2">
        <v>5556700</v>
      </c>
      <c r="F867" s="2">
        <v>70</v>
      </c>
      <c r="G867" s="2">
        <v>0</v>
      </c>
      <c r="H867" s="2">
        <v>546500</v>
      </c>
      <c r="I867" s="2" t="s">
        <v>980</v>
      </c>
      <c r="J867" s="358">
        <v>462214</v>
      </c>
      <c r="K867" s="2" t="s">
        <v>2023</v>
      </c>
      <c r="L867" s="2">
        <v>122443943</v>
      </c>
      <c r="Q867" s="2">
        <v>11900</v>
      </c>
      <c r="R867" s="357">
        <v>11900</v>
      </c>
      <c r="S867" s="2" t="s">
        <v>950</v>
      </c>
      <c r="T867" s="2">
        <v>1196</v>
      </c>
      <c r="U867" s="2" t="s">
        <v>316</v>
      </c>
      <c r="V867" s="2" t="s">
        <v>317</v>
      </c>
      <c r="W867" s="2">
        <v>1000</v>
      </c>
    </row>
    <row r="868" spans="1:23">
      <c r="A868" s="2" t="s">
        <v>1408</v>
      </c>
      <c r="B868" s="2">
        <v>2013</v>
      </c>
      <c r="C868" s="2">
        <v>1</v>
      </c>
      <c r="D868" s="2">
        <v>136753876</v>
      </c>
      <c r="E868" s="2">
        <v>5556700</v>
      </c>
      <c r="F868" s="2">
        <v>70</v>
      </c>
      <c r="G868" s="2">
        <v>0</v>
      </c>
      <c r="H868" s="2">
        <v>546500</v>
      </c>
      <c r="I868" s="2" t="s">
        <v>980</v>
      </c>
      <c r="J868" s="358">
        <v>-46221</v>
      </c>
      <c r="K868" s="2" t="s">
        <v>2024</v>
      </c>
      <c r="L868" s="2">
        <v>122443943</v>
      </c>
      <c r="Q868" s="2">
        <v>11900</v>
      </c>
      <c r="R868" s="357">
        <v>11900</v>
      </c>
      <c r="S868" s="2" t="s">
        <v>950</v>
      </c>
      <c r="T868" s="2">
        <v>1196</v>
      </c>
      <c r="U868" s="2" t="s">
        <v>316</v>
      </c>
      <c r="V868" s="2" t="s">
        <v>317</v>
      </c>
      <c r="W868" s="2">
        <v>1000</v>
      </c>
    </row>
    <row r="869" spans="1:23">
      <c r="A869" s="2" t="s">
        <v>1408</v>
      </c>
      <c r="B869" s="2">
        <v>2013</v>
      </c>
      <c r="C869" s="2">
        <v>1</v>
      </c>
      <c r="D869" s="2">
        <v>136753868</v>
      </c>
      <c r="E869" s="2">
        <v>5556700</v>
      </c>
      <c r="F869" s="2">
        <v>70</v>
      </c>
      <c r="G869" s="2">
        <v>0</v>
      </c>
      <c r="H869" s="2">
        <v>546500</v>
      </c>
      <c r="I869" s="2" t="s">
        <v>980</v>
      </c>
      <c r="J869" s="358">
        <v>90578</v>
      </c>
      <c r="K869" s="2" t="s">
        <v>2025</v>
      </c>
      <c r="L869" s="2">
        <v>122443936</v>
      </c>
      <c r="Q869" s="2">
        <v>11900</v>
      </c>
      <c r="R869" s="357">
        <v>11900</v>
      </c>
      <c r="S869" s="2" t="s">
        <v>950</v>
      </c>
      <c r="T869" s="2">
        <v>1196</v>
      </c>
      <c r="U869" s="2" t="s">
        <v>316</v>
      </c>
      <c r="V869" s="2" t="s">
        <v>317</v>
      </c>
      <c r="W869" s="2">
        <v>1000</v>
      </c>
    </row>
    <row r="870" spans="1:23">
      <c r="A870" s="2" t="s">
        <v>1408</v>
      </c>
      <c r="B870" s="2">
        <v>2013</v>
      </c>
      <c r="C870" s="2">
        <v>1</v>
      </c>
      <c r="D870" s="2">
        <v>136753868</v>
      </c>
      <c r="E870" s="2">
        <v>5556700</v>
      </c>
      <c r="F870" s="2">
        <v>70</v>
      </c>
      <c r="G870" s="2">
        <v>0</v>
      </c>
      <c r="H870" s="2">
        <v>546500</v>
      </c>
      <c r="I870" s="2" t="s">
        <v>980</v>
      </c>
      <c r="J870" s="358">
        <v>9581</v>
      </c>
      <c r="K870" s="2" t="s">
        <v>2026</v>
      </c>
      <c r="L870" s="2">
        <v>122443936</v>
      </c>
      <c r="Q870" s="2">
        <v>11900</v>
      </c>
      <c r="R870" s="357">
        <v>11900</v>
      </c>
      <c r="S870" s="2" t="s">
        <v>950</v>
      </c>
      <c r="T870" s="2">
        <v>1196</v>
      </c>
      <c r="U870" s="2" t="s">
        <v>316</v>
      </c>
      <c r="V870" s="2" t="s">
        <v>317</v>
      </c>
      <c r="W870" s="2">
        <v>1000</v>
      </c>
    </row>
    <row r="871" spans="1:23">
      <c r="A871" s="2" t="s">
        <v>1408</v>
      </c>
      <c r="B871" s="2">
        <v>2013</v>
      </c>
      <c r="C871" s="2">
        <v>1</v>
      </c>
      <c r="D871" s="2">
        <v>136753870</v>
      </c>
      <c r="E871" s="2">
        <v>5556700</v>
      </c>
      <c r="F871" s="2">
        <v>70</v>
      </c>
      <c r="G871" s="2">
        <v>0</v>
      </c>
      <c r="H871" s="2">
        <v>546521</v>
      </c>
      <c r="I871" s="2" t="s">
        <v>83</v>
      </c>
      <c r="J871" s="358">
        <v>-374131</v>
      </c>
      <c r="K871" s="2" t="s">
        <v>2027</v>
      </c>
      <c r="L871" s="2">
        <v>122443938</v>
      </c>
      <c r="Q871" s="2">
        <v>11900</v>
      </c>
      <c r="R871" s="357">
        <v>11900</v>
      </c>
      <c r="S871" s="2" t="s">
        <v>950</v>
      </c>
      <c r="T871" s="2">
        <v>1196</v>
      </c>
      <c r="U871" s="2" t="s">
        <v>316</v>
      </c>
      <c r="V871" s="2" t="s">
        <v>317</v>
      </c>
      <c r="W871" s="2">
        <v>1000</v>
      </c>
    </row>
    <row r="872" spans="1:23">
      <c r="A872" s="2" t="s">
        <v>1408</v>
      </c>
      <c r="B872" s="2">
        <v>2013</v>
      </c>
      <c r="C872" s="2">
        <v>1</v>
      </c>
      <c r="D872" s="2">
        <v>136753870</v>
      </c>
      <c r="E872" s="2">
        <v>5556700</v>
      </c>
      <c r="F872" s="2">
        <v>70</v>
      </c>
      <c r="G872" s="2">
        <v>0</v>
      </c>
      <c r="H872" s="2">
        <v>546500</v>
      </c>
      <c r="I872" s="2" t="s">
        <v>980</v>
      </c>
      <c r="J872" s="358">
        <v>357163</v>
      </c>
      <c r="K872" s="2" t="s">
        <v>2028</v>
      </c>
      <c r="L872" s="2">
        <v>122443938</v>
      </c>
      <c r="Q872" s="2">
        <v>11900</v>
      </c>
      <c r="R872" s="357">
        <v>11900</v>
      </c>
      <c r="S872" s="2" t="s">
        <v>950</v>
      </c>
      <c r="T872" s="2">
        <v>1196</v>
      </c>
      <c r="U872" s="2" t="s">
        <v>316</v>
      </c>
      <c r="V872" s="2" t="s">
        <v>317</v>
      </c>
      <c r="W872" s="2">
        <v>1000</v>
      </c>
    </row>
    <row r="873" spans="1:23">
      <c r="A873" s="2" t="s">
        <v>1408</v>
      </c>
      <c r="B873" s="2">
        <v>2013</v>
      </c>
      <c r="C873" s="2">
        <v>1</v>
      </c>
      <c r="D873" s="2">
        <v>136753870</v>
      </c>
      <c r="E873" s="2">
        <v>5556700</v>
      </c>
      <c r="F873" s="2">
        <v>70</v>
      </c>
      <c r="G873" s="2">
        <v>0</v>
      </c>
      <c r="H873" s="2">
        <v>546500</v>
      </c>
      <c r="I873" s="2" t="s">
        <v>980</v>
      </c>
      <c r="J873" s="358">
        <v>-3312091</v>
      </c>
      <c r="K873" s="2" t="s">
        <v>2029</v>
      </c>
      <c r="L873" s="2">
        <v>122443938</v>
      </c>
      <c r="Q873" s="2">
        <v>11900</v>
      </c>
      <c r="R873" s="357">
        <v>11900</v>
      </c>
      <c r="S873" s="2" t="s">
        <v>950</v>
      </c>
      <c r="T873" s="2">
        <v>1196</v>
      </c>
      <c r="U873" s="2" t="s">
        <v>316</v>
      </c>
      <c r="V873" s="2" t="s">
        <v>317</v>
      </c>
      <c r="W873" s="2">
        <v>1000</v>
      </c>
    </row>
    <row r="874" spans="1:23">
      <c r="A874" s="2" t="s">
        <v>1408</v>
      </c>
      <c r="B874" s="2">
        <v>2013</v>
      </c>
      <c r="C874" s="2">
        <v>1</v>
      </c>
      <c r="D874" s="2">
        <v>136753873</v>
      </c>
      <c r="E874" s="2">
        <v>5556700</v>
      </c>
      <c r="F874" s="2">
        <v>70</v>
      </c>
      <c r="G874" s="2">
        <v>0</v>
      </c>
      <c r="H874" s="2">
        <v>546500</v>
      </c>
      <c r="I874" s="2" t="s">
        <v>980</v>
      </c>
      <c r="J874" s="358">
        <v>1909382</v>
      </c>
      <c r="K874" s="2" t="s">
        <v>2030</v>
      </c>
      <c r="L874" s="2">
        <v>122443941</v>
      </c>
      <c r="Q874" s="2">
        <v>11900</v>
      </c>
      <c r="R874" s="357">
        <v>11900</v>
      </c>
      <c r="S874" s="2" t="s">
        <v>950</v>
      </c>
      <c r="T874" s="2">
        <v>1196</v>
      </c>
      <c r="U874" s="2" t="s">
        <v>316</v>
      </c>
      <c r="V874" s="2" t="s">
        <v>317</v>
      </c>
      <c r="W874" s="2">
        <v>1000</v>
      </c>
    </row>
    <row r="875" spans="1:23">
      <c r="A875" s="2" t="s">
        <v>1408</v>
      </c>
      <c r="B875" s="2">
        <v>2013</v>
      </c>
      <c r="C875" s="2">
        <v>1</v>
      </c>
      <c r="D875" s="2">
        <v>136753873</v>
      </c>
      <c r="E875" s="2">
        <v>5556700</v>
      </c>
      <c r="F875" s="2">
        <v>70</v>
      </c>
      <c r="G875" s="2">
        <v>0</v>
      </c>
      <c r="H875" s="2">
        <v>546500</v>
      </c>
      <c r="I875" s="2" t="s">
        <v>980</v>
      </c>
      <c r="J875" s="358">
        <v>-193512</v>
      </c>
      <c r="K875" s="2" t="s">
        <v>2031</v>
      </c>
      <c r="L875" s="2">
        <v>122443941</v>
      </c>
      <c r="Q875" s="2">
        <v>11900</v>
      </c>
      <c r="R875" s="357">
        <v>11900</v>
      </c>
      <c r="S875" s="2" t="s">
        <v>950</v>
      </c>
      <c r="T875" s="2">
        <v>1196</v>
      </c>
      <c r="U875" s="2" t="s">
        <v>316</v>
      </c>
      <c r="V875" s="2" t="s">
        <v>317</v>
      </c>
      <c r="W875" s="2">
        <v>1000</v>
      </c>
    </row>
    <row r="876" spans="1:23">
      <c r="A876" s="2" t="s">
        <v>1408</v>
      </c>
      <c r="B876" s="2">
        <v>2013</v>
      </c>
      <c r="C876" s="2">
        <v>1</v>
      </c>
      <c r="D876" s="2">
        <v>136753871</v>
      </c>
      <c r="E876" s="2">
        <v>5556700</v>
      </c>
      <c r="F876" s="2">
        <v>70</v>
      </c>
      <c r="G876" s="2">
        <v>0</v>
      </c>
      <c r="H876" s="2">
        <v>546500</v>
      </c>
      <c r="I876" s="2" t="s">
        <v>980</v>
      </c>
      <c r="J876" s="358">
        <v>-57991</v>
      </c>
      <c r="K876" s="2" t="s">
        <v>2032</v>
      </c>
      <c r="L876" s="2">
        <v>122443939</v>
      </c>
      <c r="Q876" s="2">
        <v>11900</v>
      </c>
      <c r="R876" s="357">
        <v>11900</v>
      </c>
      <c r="S876" s="2" t="s">
        <v>950</v>
      </c>
      <c r="T876" s="2">
        <v>1196</v>
      </c>
      <c r="U876" s="2" t="s">
        <v>316</v>
      </c>
      <c r="V876" s="2" t="s">
        <v>317</v>
      </c>
      <c r="W876" s="2">
        <v>1000</v>
      </c>
    </row>
    <row r="877" spans="1:23">
      <c r="A877" s="2" t="s">
        <v>1408</v>
      </c>
      <c r="B877" s="2">
        <v>2013</v>
      </c>
      <c r="C877" s="2">
        <v>1</v>
      </c>
      <c r="D877" s="2">
        <v>136753871</v>
      </c>
      <c r="E877" s="2">
        <v>5556700</v>
      </c>
      <c r="F877" s="2">
        <v>70</v>
      </c>
      <c r="G877" s="2">
        <v>0</v>
      </c>
      <c r="H877" s="2">
        <v>546500</v>
      </c>
      <c r="I877" s="2" t="s">
        <v>980</v>
      </c>
      <c r="J877" s="358">
        <v>5794</v>
      </c>
      <c r="K877" s="2" t="s">
        <v>2033</v>
      </c>
      <c r="L877" s="2">
        <v>122443939</v>
      </c>
      <c r="Q877" s="2">
        <v>11900</v>
      </c>
      <c r="R877" s="357">
        <v>11900</v>
      </c>
      <c r="S877" s="2" t="s">
        <v>950</v>
      </c>
      <c r="T877" s="2">
        <v>1196</v>
      </c>
      <c r="U877" s="2" t="s">
        <v>316</v>
      </c>
      <c r="V877" s="2" t="s">
        <v>317</v>
      </c>
      <c r="W877" s="2">
        <v>1000</v>
      </c>
    </row>
    <row r="878" spans="1:23">
      <c r="A878" s="2" t="s">
        <v>1408</v>
      </c>
      <c r="B878" s="2">
        <v>2013</v>
      </c>
      <c r="C878" s="2">
        <v>1</v>
      </c>
      <c r="D878" s="2">
        <v>136753872</v>
      </c>
      <c r="E878" s="2">
        <v>5556700</v>
      </c>
      <c r="F878" s="2">
        <v>70</v>
      </c>
      <c r="G878" s="2">
        <v>0</v>
      </c>
      <c r="H878" s="2">
        <v>546521</v>
      </c>
      <c r="I878" s="2" t="s">
        <v>83</v>
      </c>
      <c r="J878" s="358">
        <v>79535</v>
      </c>
      <c r="K878" s="2" t="s">
        <v>2030</v>
      </c>
      <c r="L878" s="2">
        <v>122443940</v>
      </c>
      <c r="Q878" s="2">
        <v>11900</v>
      </c>
      <c r="R878" s="357">
        <v>11900</v>
      </c>
      <c r="S878" s="2" t="s">
        <v>950</v>
      </c>
      <c r="T878" s="2">
        <v>1196</v>
      </c>
      <c r="U878" s="2" t="s">
        <v>316</v>
      </c>
      <c r="V878" s="2" t="s">
        <v>317</v>
      </c>
      <c r="W878" s="2">
        <v>1000</v>
      </c>
    </row>
    <row r="879" spans="1:23">
      <c r="A879" s="2" t="s">
        <v>1408</v>
      </c>
      <c r="B879" s="2">
        <v>2013</v>
      </c>
      <c r="C879" s="2">
        <v>1</v>
      </c>
      <c r="D879" s="2">
        <v>136753879</v>
      </c>
      <c r="E879" s="2">
        <v>5556700</v>
      </c>
      <c r="F879" s="2">
        <v>70</v>
      </c>
      <c r="G879" s="2">
        <v>0</v>
      </c>
      <c r="H879" s="2">
        <v>546500</v>
      </c>
      <c r="I879" s="2" t="s">
        <v>980</v>
      </c>
      <c r="J879" s="358">
        <v>8598582</v>
      </c>
      <c r="K879" s="2" t="s">
        <v>2034</v>
      </c>
      <c r="L879" s="2">
        <v>122443945</v>
      </c>
      <c r="Q879" s="2">
        <v>11900</v>
      </c>
      <c r="R879" s="357">
        <v>11900</v>
      </c>
      <c r="S879" s="2" t="s">
        <v>950</v>
      </c>
      <c r="T879" s="2">
        <v>1196</v>
      </c>
      <c r="U879" s="2" t="s">
        <v>316</v>
      </c>
      <c r="V879" s="2" t="s">
        <v>317</v>
      </c>
      <c r="W879" s="2">
        <v>1000</v>
      </c>
    </row>
    <row r="880" spans="1:23">
      <c r="A880" s="2" t="s">
        <v>1408</v>
      </c>
      <c r="B880" s="2">
        <v>2013</v>
      </c>
      <c r="C880" s="2">
        <v>1</v>
      </c>
      <c r="D880" s="2">
        <v>136753879</v>
      </c>
      <c r="E880" s="2">
        <v>5556700</v>
      </c>
      <c r="F880" s="2">
        <v>70</v>
      </c>
      <c r="G880" s="2">
        <v>0</v>
      </c>
      <c r="H880" s="2">
        <v>546500</v>
      </c>
      <c r="I880" s="2" t="s">
        <v>980</v>
      </c>
      <c r="J880" s="358">
        <v>-8598582</v>
      </c>
      <c r="K880" s="2" t="s">
        <v>2034</v>
      </c>
      <c r="L880" s="2">
        <v>122443945</v>
      </c>
      <c r="Q880" s="2">
        <v>11900</v>
      </c>
      <c r="R880" s="357">
        <v>11900</v>
      </c>
      <c r="S880" s="2" t="s">
        <v>950</v>
      </c>
      <c r="T880" s="2">
        <v>1196</v>
      </c>
      <c r="U880" s="2" t="s">
        <v>316</v>
      </c>
      <c r="V880" s="2" t="s">
        <v>317</v>
      </c>
      <c r="W880" s="2">
        <v>1000</v>
      </c>
    </row>
    <row r="881" spans="1:23">
      <c r="A881" s="2" t="s">
        <v>1408</v>
      </c>
      <c r="B881" s="2">
        <v>2013</v>
      </c>
      <c r="C881" s="2">
        <v>1</v>
      </c>
      <c r="D881" s="2">
        <v>136753879</v>
      </c>
      <c r="E881" s="2">
        <v>5556700</v>
      </c>
      <c r="F881" s="2">
        <v>70</v>
      </c>
      <c r="G881" s="2">
        <v>0</v>
      </c>
      <c r="H881" s="2">
        <v>546500</v>
      </c>
      <c r="I881" s="2" t="s">
        <v>980</v>
      </c>
      <c r="J881" s="358">
        <v>37036</v>
      </c>
      <c r="K881" s="2" t="s">
        <v>2035</v>
      </c>
      <c r="L881" s="2">
        <v>122443945</v>
      </c>
      <c r="Q881" s="2">
        <v>11900</v>
      </c>
      <c r="R881" s="357">
        <v>11900</v>
      </c>
      <c r="S881" s="2" t="s">
        <v>950</v>
      </c>
      <c r="T881" s="2">
        <v>1196</v>
      </c>
      <c r="U881" s="2" t="s">
        <v>316</v>
      </c>
      <c r="V881" s="2" t="s">
        <v>317</v>
      </c>
      <c r="W881" s="2">
        <v>1000</v>
      </c>
    </row>
    <row r="882" spans="1:23">
      <c r="A882" s="2" t="s">
        <v>1408</v>
      </c>
      <c r="B882" s="2">
        <v>2013</v>
      </c>
      <c r="C882" s="2">
        <v>1</v>
      </c>
      <c r="D882" s="2">
        <v>136753879</v>
      </c>
      <c r="E882" s="2">
        <v>5556700</v>
      </c>
      <c r="F882" s="2">
        <v>70</v>
      </c>
      <c r="G882" s="2">
        <v>0</v>
      </c>
      <c r="H882" s="2">
        <v>546500</v>
      </c>
      <c r="I882" s="2" t="s">
        <v>980</v>
      </c>
      <c r="J882" s="358">
        <v>-370359</v>
      </c>
      <c r="K882" s="2" t="s">
        <v>2036</v>
      </c>
      <c r="L882" s="2">
        <v>122443945</v>
      </c>
      <c r="Q882" s="2">
        <v>11900</v>
      </c>
      <c r="R882" s="357">
        <v>11900</v>
      </c>
      <c r="S882" s="2" t="s">
        <v>950</v>
      </c>
      <c r="T882" s="2">
        <v>1196</v>
      </c>
      <c r="U882" s="2" t="s">
        <v>316</v>
      </c>
      <c r="V882" s="2" t="s">
        <v>317</v>
      </c>
      <c r="W882" s="2">
        <v>1000</v>
      </c>
    </row>
    <row r="883" spans="1:23">
      <c r="A883" s="2" t="s">
        <v>1408</v>
      </c>
      <c r="B883" s="2">
        <v>2013</v>
      </c>
      <c r="C883" s="2">
        <v>1</v>
      </c>
      <c r="D883" s="2">
        <v>136756081</v>
      </c>
      <c r="E883" s="2">
        <v>5556700</v>
      </c>
      <c r="F883" s="2">
        <v>70</v>
      </c>
      <c r="G883" s="2">
        <v>0</v>
      </c>
      <c r="H883" s="2">
        <v>546501</v>
      </c>
      <c r="I883" s="2" t="s">
        <v>82</v>
      </c>
      <c r="J883" s="358">
        <v>812433.6</v>
      </c>
      <c r="K883" s="2" t="s">
        <v>2037</v>
      </c>
      <c r="L883" s="2">
        <v>122443520</v>
      </c>
      <c r="Q883" s="2">
        <v>11900</v>
      </c>
      <c r="R883" s="357">
        <v>11900</v>
      </c>
      <c r="S883" s="2" t="s">
        <v>950</v>
      </c>
      <c r="T883" s="2">
        <v>1196</v>
      </c>
      <c r="U883" s="2" t="s">
        <v>316</v>
      </c>
      <c r="V883" s="2" t="s">
        <v>317</v>
      </c>
      <c r="W883" s="2">
        <v>1000</v>
      </c>
    </row>
    <row r="884" spans="1:23">
      <c r="A884" s="2" t="s">
        <v>1408</v>
      </c>
      <c r="B884" s="2">
        <v>2013</v>
      </c>
      <c r="C884" s="2">
        <v>1</v>
      </c>
      <c r="D884" s="2">
        <v>136144252</v>
      </c>
      <c r="E884" s="2">
        <v>5556700</v>
      </c>
      <c r="F884" s="2">
        <v>1</v>
      </c>
      <c r="G884" s="2">
        <v>0</v>
      </c>
      <c r="H884" s="2">
        <v>505968</v>
      </c>
      <c r="I884" s="2" t="s">
        <v>990</v>
      </c>
      <c r="J884" s="358">
        <v>-15550.86</v>
      </c>
      <c r="K884" s="2" t="s">
        <v>2038</v>
      </c>
      <c r="L884" s="2">
        <v>122358768</v>
      </c>
      <c r="Q884" s="2">
        <v>13292</v>
      </c>
      <c r="R884" s="357">
        <v>13292</v>
      </c>
      <c r="S884" s="2" t="s">
        <v>342</v>
      </c>
      <c r="T884" s="2">
        <v>1192</v>
      </c>
      <c r="U884" s="2" t="s">
        <v>323</v>
      </c>
      <c r="V884" s="2" t="s">
        <v>324</v>
      </c>
      <c r="W884" s="2">
        <v>1000</v>
      </c>
    </row>
    <row r="885" spans="1:23">
      <c r="A885" s="2" t="s">
        <v>1408</v>
      </c>
      <c r="B885" s="2">
        <v>2013</v>
      </c>
      <c r="C885" s="2">
        <v>1</v>
      </c>
      <c r="D885" s="2">
        <v>136144252</v>
      </c>
      <c r="E885" s="2">
        <v>5556700</v>
      </c>
      <c r="F885" s="2">
        <v>1</v>
      </c>
      <c r="G885" s="2">
        <v>0</v>
      </c>
      <c r="H885" s="2">
        <v>505968</v>
      </c>
      <c r="I885" s="2" t="s">
        <v>990</v>
      </c>
      <c r="J885" s="358">
        <v>5255.42</v>
      </c>
      <c r="K885" s="2" t="s">
        <v>2039</v>
      </c>
      <c r="L885" s="2">
        <v>122358768</v>
      </c>
      <c r="Q885" s="2">
        <v>13292</v>
      </c>
      <c r="R885" s="357">
        <v>13292</v>
      </c>
      <c r="S885" s="2" t="s">
        <v>342</v>
      </c>
      <c r="T885" s="2">
        <v>1192</v>
      </c>
      <c r="U885" s="2" t="s">
        <v>323</v>
      </c>
      <c r="V885" s="2" t="s">
        <v>324</v>
      </c>
      <c r="W885" s="2">
        <v>1000</v>
      </c>
    </row>
    <row r="886" spans="1:23">
      <c r="A886" s="2" t="s">
        <v>1408</v>
      </c>
      <c r="B886" s="2">
        <v>2013</v>
      </c>
      <c r="C886" s="2">
        <v>1</v>
      </c>
      <c r="D886" s="2">
        <v>136144252</v>
      </c>
      <c r="E886" s="2">
        <v>5556700</v>
      </c>
      <c r="F886" s="2">
        <v>1</v>
      </c>
      <c r="G886" s="2">
        <v>0</v>
      </c>
      <c r="H886" s="2">
        <v>505968</v>
      </c>
      <c r="I886" s="2" t="s">
        <v>990</v>
      </c>
      <c r="J886" s="2">
        <v>-387.43</v>
      </c>
      <c r="K886" s="2" t="s">
        <v>2040</v>
      </c>
      <c r="L886" s="2">
        <v>122358768</v>
      </c>
      <c r="Q886" s="2">
        <v>13292</v>
      </c>
      <c r="R886" s="357">
        <v>13292</v>
      </c>
      <c r="S886" s="2" t="s">
        <v>342</v>
      </c>
      <c r="T886" s="2">
        <v>1192</v>
      </c>
      <c r="U886" s="2" t="s">
        <v>323</v>
      </c>
      <c r="V886" s="2" t="s">
        <v>324</v>
      </c>
      <c r="W886" s="2">
        <v>1000</v>
      </c>
    </row>
    <row r="887" spans="1:23">
      <c r="A887" s="2" t="s">
        <v>1408</v>
      </c>
      <c r="B887" s="2">
        <v>2013</v>
      </c>
      <c r="C887" s="2">
        <v>1</v>
      </c>
      <c r="D887" s="2">
        <v>136144252</v>
      </c>
      <c r="E887" s="2">
        <v>5556700</v>
      </c>
      <c r="F887" s="2">
        <v>1</v>
      </c>
      <c r="G887" s="2">
        <v>0</v>
      </c>
      <c r="H887" s="2">
        <v>505968</v>
      </c>
      <c r="I887" s="2" t="s">
        <v>990</v>
      </c>
      <c r="J887" s="358">
        <v>1000.65</v>
      </c>
      <c r="K887" s="2" t="s">
        <v>2041</v>
      </c>
      <c r="L887" s="2">
        <v>122358768</v>
      </c>
      <c r="Q887" s="2">
        <v>13292</v>
      </c>
      <c r="R887" s="357">
        <v>13292</v>
      </c>
      <c r="S887" s="2" t="s">
        <v>342</v>
      </c>
      <c r="T887" s="2">
        <v>1192</v>
      </c>
      <c r="U887" s="2" t="s">
        <v>323</v>
      </c>
      <c r="V887" s="2" t="s">
        <v>324</v>
      </c>
      <c r="W887" s="2">
        <v>1000</v>
      </c>
    </row>
    <row r="888" spans="1:23">
      <c r="A888" s="2" t="s">
        <v>1408</v>
      </c>
      <c r="B888" s="2">
        <v>2013</v>
      </c>
      <c r="C888" s="2">
        <v>1</v>
      </c>
      <c r="D888" s="2">
        <v>136364365</v>
      </c>
      <c r="E888" s="2">
        <v>5556700</v>
      </c>
      <c r="F888" s="2">
        <v>1</v>
      </c>
      <c r="G888" s="2">
        <v>0</v>
      </c>
      <c r="H888" s="2">
        <v>505968</v>
      </c>
      <c r="I888" s="2" t="s">
        <v>990</v>
      </c>
      <c r="J888" s="2">
        <v>-609.72</v>
      </c>
      <c r="K888" s="2" t="s">
        <v>2042</v>
      </c>
      <c r="L888" s="2">
        <v>122371171</v>
      </c>
      <c r="Q888" s="2">
        <v>13292</v>
      </c>
      <c r="R888" s="357">
        <v>13292</v>
      </c>
      <c r="S888" s="2" t="s">
        <v>342</v>
      </c>
      <c r="T888" s="2">
        <v>1192</v>
      </c>
      <c r="U888" s="2" t="s">
        <v>323</v>
      </c>
      <c r="V888" s="2" t="s">
        <v>324</v>
      </c>
      <c r="W888" s="2">
        <v>1000</v>
      </c>
    </row>
    <row r="889" spans="1:23">
      <c r="A889" s="2" t="s">
        <v>1408</v>
      </c>
      <c r="B889" s="2">
        <v>2013</v>
      </c>
      <c r="C889" s="2">
        <v>1</v>
      </c>
      <c r="D889" s="2">
        <v>136364365</v>
      </c>
      <c r="E889" s="2">
        <v>5556700</v>
      </c>
      <c r="F889" s="2">
        <v>1</v>
      </c>
      <c r="G889" s="2">
        <v>0</v>
      </c>
      <c r="H889" s="2">
        <v>505968</v>
      </c>
      <c r="I889" s="2" t="s">
        <v>990</v>
      </c>
      <c r="J889" s="358">
        <v>7610.69</v>
      </c>
      <c r="K889" s="2" t="s">
        <v>2043</v>
      </c>
      <c r="L889" s="2">
        <v>122371171</v>
      </c>
      <c r="Q889" s="2">
        <v>13292</v>
      </c>
      <c r="R889" s="357">
        <v>13292</v>
      </c>
      <c r="S889" s="2" t="s">
        <v>342</v>
      </c>
      <c r="T889" s="2">
        <v>1192</v>
      </c>
      <c r="U889" s="2" t="s">
        <v>323</v>
      </c>
      <c r="V889" s="2" t="s">
        <v>324</v>
      </c>
      <c r="W889" s="2">
        <v>1000</v>
      </c>
    </row>
    <row r="890" spans="1:23">
      <c r="A890" s="2" t="s">
        <v>1408</v>
      </c>
      <c r="B890" s="2">
        <v>2013</v>
      </c>
      <c r="C890" s="2">
        <v>1</v>
      </c>
      <c r="D890" s="2">
        <v>136364367</v>
      </c>
      <c r="E890" s="2">
        <v>5556700</v>
      </c>
      <c r="F890" s="2">
        <v>1</v>
      </c>
      <c r="G890" s="2">
        <v>0</v>
      </c>
      <c r="H890" s="2">
        <v>505968</v>
      </c>
      <c r="I890" s="2" t="s">
        <v>990</v>
      </c>
      <c r="J890" s="358">
        <v>-17857.38</v>
      </c>
      <c r="K890" s="2" t="s">
        <v>2044</v>
      </c>
      <c r="L890" s="2">
        <v>122371173</v>
      </c>
      <c r="Q890" s="2">
        <v>13292</v>
      </c>
      <c r="R890" s="357">
        <v>13292</v>
      </c>
      <c r="S890" s="2" t="s">
        <v>342</v>
      </c>
      <c r="T890" s="2">
        <v>1192</v>
      </c>
      <c r="U890" s="2" t="s">
        <v>323</v>
      </c>
      <c r="V890" s="2" t="s">
        <v>324</v>
      </c>
      <c r="W890" s="2">
        <v>1000</v>
      </c>
    </row>
    <row r="891" spans="1:23">
      <c r="A891" s="2" t="s">
        <v>1408</v>
      </c>
      <c r="B891" s="2">
        <v>2013</v>
      </c>
      <c r="C891" s="2">
        <v>1</v>
      </c>
      <c r="D891" s="2">
        <v>136364367</v>
      </c>
      <c r="E891" s="2">
        <v>5556700</v>
      </c>
      <c r="F891" s="2">
        <v>1</v>
      </c>
      <c r="G891" s="2">
        <v>0</v>
      </c>
      <c r="H891" s="2">
        <v>505968</v>
      </c>
      <c r="I891" s="2" t="s">
        <v>990</v>
      </c>
      <c r="J891" s="358">
        <v>-2443.2800000000002</v>
      </c>
      <c r="K891" s="2" t="s">
        <v>2045</v>
      </c>
      <c r="L891" s="2">
        <v>122371173</v>
      </c>
      <c r="Q891" s="2">
        <v>13292</v>
      </c>
      <c r="R891" s="357">
        <v>13292</v>
      </c>
      <c r="S891" s="2" t="s">
        <v>342</v>
      </c>
      <c r="T891" s="2">
        <v>1192</v>
      </c>
      <c r="U891" s="2" t="s">
        <v>323</v>
      </c>
      <c r="V891" s="2" t="s">
        <v>324</v>
      </c>
      <c r="W891" s="2">
        <v>1000</v>
      </c>
    </row>
    <row r="892" spans="1:23">
      <c r="A892" s="2" t="s">
        <v>1408</v>
      </c>
      <c r="B892" s="2">
        <v>2013</v>
      </c>
      <c r="C892" s="2">
        <v>1</v>
      </c>
      <c r="D892" s="2">
        <v>136364367</v>
      </c>
      <c r="E892" s="2">
        <v>5556700</v>
      </c>
      <c r="F892" s="2">
        <v>1</v>
      </c>
      <c r="G892" s="2">
        <v>0</v>
      </c>
      <c r="H892" s="2">
        <v>505968</v>
      </c>
      <c r="I892" s="2" t="s">
        <v>990</v>
      </c>
      <c r="J892" s="358">
        <v>4645</v>
      </c>
      <c r="K892" s="2" t="s">
        <v>2046</v>
      </c>
      <c r="L892" s="2">
        <v>122371173</v>
      </c>
      <c r="Q892" s="2">
        <v>13292</v>
      </c>
      <c r="R892" s="357">
        <v>13292</v>
      </c>
      <c r="S892" s="2" t="s">
        <v>342</v>
      </c>
      <c r="T892" s="2">
        <v>1192</v>
      </c>
      <c r="U892" s="2" t="s">
        <v>323</v>
      </c>
      <c r="V892" s="2" t="s">
        <v>324</v>
      </c>
      <c r="W892" s="2">
        <v>1000</v>
      </c>
    </row>
    <row r="893" spans="1:23">
      <c r="A893" s="2" t="s">
        <v>1408</v>
      </c>
      <c r="B893" s="2">
        <v>2013</v>
      </c>
      <c r="C893" s="2">
        <v>1</v>
      </c>
      <c r="D893" s="2">
        <v>136364367</v>
      </c>
      <c r="E893" s="2">
        <v>5556700</v>
      </c>
      <c r="F893" s="2">
        <v>1</v>
      </c>
      <c r="G893" s="2">
        <v>0</v>
      </c>
      <c r="H893" s="2">
        <v>505968</v>
      </c>
      <c r="I893" s="2" t="s">
        <v>990</v>
      </c>
      <c r="J893" s="2">
        <v>255.74</v>
      </c>
      <c r="K893" s="2" t="s">
        <v>2047</v>
      </c>
      <c r="L893" s="2">
        <v>122371173</v>
      </c>
      <c r="Q893" s="2">
        <v>13292</v>
      </c>
      <c r="R893" s="357">
        <v>13292</v>
      </c>
      <c r="S893" s="2" t="s">
        <v>342</v>
      </c>
      <c r="T893" s="2">
        <v>1192</v>
      </c>
      <c r="U893" s="2" t="s">
        <v>323</v>
      </c>
      <c r="V893" s="2" t="s">
        <v>324</v>
      </c>
      <c r="W893" s="2">
        <v>1000</v>
      </c>
    </row>
    <row r="894" spans="1:23">
      <c r="A894" s="2" t="s">
        <v>1408</v>
      </c>
      <c r="B894" s="2">
        <v>2013</v>
      </c>
      <c r="C894" s="2">
        <v>1</v>
      </c>
      <c r="D894" s="2">
        <v>136364366</v>
      </c>
      <c r="E894" s="2">
        <v>5556700</v>
      </c>
      <c r="F894" s="2">
        <v>1</v>
      </c>
      <c r="G894" s="2">
        <v>0</v>
      </c>
      <c r="H894" s="2">
        <v>505968</v>
      </c>
      <c r="I894" s="2" t="s">
        <v>990</v>
      </c>
      <c r="J894" s="358">
        <v>1816.49</v>
      </c>
      <c r="K894" s="2" t="s">
        <v>2048</v>
      </c>
      <c r="L894" s="2">
        <v>122371172</v>
      </c>
      <c r="Q894" s="2">
        <v>13292</v>
      </c>
      <c r="R894" s="357">
        <v>13292</v>
      </c>
      <c r="S894" s="2" t="s">
        <v>342</v>
      </c>
      <c r="T894" s="2">
        <v>1192</v>
      </c>
      <c r="U894" s="2" t="s">
        <v>323</v>
      </c>
      <c r="V894" s="2" t="s">
        <v>324</v>
      </c>
      <c r="W894" s="2">
        <v>1000</v>
      </c>
    </row>
    <row r="895" spans="1:23">
      <c r="A895" s="2" t="s">
        <v>1408</v>
      </c>
      <c r="B895" s="2">
        <v>2013</v>
      </c>
      <c r="C895" s="2">
        <v>1</v>
      </c>
      <c r="D895" s="2">
        <v>136364366</v>
      </c>
      <c r="E895" s="2">
        <v>5556700</v>
      </c>
      <c r="F895" s="2">
        <v>1</v>
      </c>
      <c r="G895" s="2">
        <v>0</v>
      </c>
      <c r="H895" s="2">
        <v>505968</v>
      </c>
      <c r="I895" s="2" t="s">
        <v>990</v>
      </c>
      <c r="J895" s="358">
        <v>-3429.64</v>
      </c>
      <c r="K895" s="2" t="s">
        <v>2049</v>
      </c>
      <c r="L895" s="2">
        <v>122371172</v>
      </c>
      <c r="Q895" s="2">
        <v>13292</v>
      </c>
      <c r="R895" s="357">
        <v>13292</v>
      </c>
      <c r="S895" s="2" t="s">
        <v>342</v>
      </c>
      <c r="T895" s="2">
        <v>1192</v>
      </c>
      <c r="U895" s="2" t="s">
        <v>323</v>
      </c>
      <c r="V895" s="2" t="s">
        <v>324</v>
      </c>
      <c r="W895" s="2">
        <v>1000</v>
      </c>
    </row>
    <row r="896" spans="1:23">
      <c r="A896" s="2" t="s">
        <v>1408</v>
      </c>
      <c r="B896" s="2">
        <v>2013</v>
      </c>
      <c r="C896" s="2">
        <v>1</v>
      </c>
      <c r="D896" s="2">
        <v>136372397</v>
      </c>
      <c r="E896" s="2">
        <v>5556700</v>
      </c>
      <c r="F896" s="2">
        <v>1</v>
      </c>
      <c r="G896" s="2">
        <v>0</v>
      </c>
      <c r="H896" s="2">
        <v>505968</v>
      </c>
      <c r="I896" s="2" t="s">
        <v>990</v>
      </c>
      <c r="J896" s="358">
        <v>-3094.85</v>
      </c>
      <c r="K896" s="2" t="s">
        <v>2050</v>
      </c>
      <c r="L896" s="2">
        <v>122369597</v>
      </c>
      <c r="Q896" s="2">
        <v>13292</v>
      </c>
      <c r="R896" s="357">
        <v>13292</v>
      </c>
      <c r="S896" s="2" t="s">
        <v>342</v>
      </c>
      <c r="T896" s="2">
        <v>1192</v>
      </c>
      <c r="U896" s="2" t="s">
        <v>323</v>
      </c>
      <c r="V896" s="2" t="s">
        <v>324</v>
      </c>
      <c r="W896" s="2">
        <v>1000</v>
      </c>
    </row>
    <row r="897" spans="1:23">
      <c r="A897" s="2" t="s">
        <v>1408</v>
      </c>
      <c r="B897" s="2">
        <v>2013</v>
      </c>
      <c r="C897" s="2">
        <v>1</v>
      </c>
      <c r="D897" s="2">
        <v>136372397</v>
      </c>
      <c r="E897" s="2">
        <v>5556700</v>
      </c>
      <c r="F897" s="2">
        <v>1</v>
      </c>
      <c r="G897" s="2">
        <v>0</v>
      </c>
      <c r="H897" s="2">
        <v>505968</v>
      </c>
      <c r="I897" s="2" t="s">
        <v>990</v>
      </c>
      <c r="J897" s="358">
        <v>7233.14</v>
      </c>
      <c r="K897" s="2" t="s">
        <v>2051</v>
      </c>
      <c r="L897" s="2">
        <v>122369597</v>
      </c>
      <c r="Q897" s="2">
        <v>13292</v>
      </c>
      <c r="R897" s="357">
        <v>13292</v>
      </c>
      <c r="S897" s="2" t="s">
        <v>342</v>
      </c>
      <c r="T897" s="2">
        <v>1192</v>
      </c>
      <c r="U897" s="2" t="s">
        <v>323</v>
      </c>
      <c r="V897" s="2" t="s">
        <v>324</v>
      </c>
      <c r="W897" s="2">
        <v>1000</v>
      </c>
    </row>
    <row r="898" spans="1:23">
      <c r="A898" s="2" t="s">
        <v>1408</v>
      </c>
      <c r="B898" s="2">
        <v>2013</v>
      </c>
      <c r="C898" s="2">
        <v>1</v>
      </c>
      <c r="D898" s="2">
        <v>136372397</v>
      </c>
      <c r="E898" s="2">
        <v>5556700</v>
      </c>
      <c r="F898" s="2">
        <v>1</v>
      </c>
      <c r="G898" s="2">
        <v>0</v>
      </c>
      <c r="H898" s="2">
        <v>505968</v>
      </c>
      <c r="I898" s="2" t="s">
        <v>990</v>
      </c>
      <c r="J898" s="2">
        <v>44.67</v>
      </c>
      <c r="K898" s="2" t="s">
        <v>2052</v>
      </c>
      <c r="L898" s="2">
        <v>122369597</v>
      </c>
      <c r="Q898" s="2">
        <v>13292</v>
      </c>
      <c r="R898" s="357">
        <v>13292</v>
      </c>
      <c r="S898" s="2" t="s">
        <v>342</v>
      </c>
      <c r="T898" s="2">
        <v>1192</v>
      </c>
      <c r="U898" s="2" t="s">
        <v>323</v>
      </c>
      <c r="V898" s="2" t="s">
        <v>324</v>
      </c>
      <c r="W898" s="2">
        <v>1000</v>
      </c>
    </row>
    <row r="899" spans="1:23">
      <c r="A899" s="2" t="s">
        <v>1408</v>
      </c>
      <c r="B899" s="2">
        <v>2013</v>
      </c>
      <c r="C899" s="2">
        <v>1</v>
      </c>
      <c r="D899" s="2">
        <v>136401131</v>
      </c>
      <c r="E899" s="2">
        <v>5556700</v>
      </c>
      <c r="F899" s="2">
        <v>1</v>
      </c>
      <c r="G899" s="2">
        <v>0</v>
      </c>
      <c r="H899" s="2">
        <v>505968</v>
      </c>
      <c r="I899" s="2" t="s">
        <v>990</v>
      </c>
      <c r="J899" s="358">
        <v>-3479.31</v>
      </c>
      <c r="K899" s="2" t="s">
        <v>2053</v>
      </c>
      <c r="L899" s="2">
        <v>122369209</v>
      </c>
      <c r="Q899" s="2">
        <v>13292</v>
      </c>
      <c r="R899" s="357">
        <v>13292</v>
      </c>
      <c r="S899" s="2" t="s">
        <v>342</v>
      </c>
      <c r="T899" s="2">
        <v>1192</v>
      </c>
      <c r="U899" s="2" t="s">
        <v>323</v>
      </c>
      <c r="V899" s="2" t="s">
        <v>324</v>
      </c>
      <c r="W899" s="2">
        <v>1000</v>
      </c>
    </row>
    <row r="900" spans="1:23">
      <c r="A900" s="2" t="s">
        <v>1408</v>
      </c>
      <c r="B900" s="2">
        <v>2013</v>
      </c>
      <c r="C900" s="2">
        <v>1</v>
      </c>
      <c r="D900" s="2">
        <v>136401131</v>
      </c>
      <c r="E900" s="2">
        <v>5556700</v>
      </c>
      <c r="F900" s="2">
        <v>1</v>
      </c>
      <c r="G900" s="2">
        <v>0</v>
      </c>
      <c r="H900" s="2">
        <v>505968</v>
      </c>
      <c r="I900" s="2" t="s">
        <v>990</v>
      </c>
      <c r="J900" s="358">
        <v>3972.12</v>
      </c>
      <c r="K900" s="2" t="s">
        <v>2054</v>
      </c>
      <c r="L900" s="2">
        <v>122369209</v>
      </c>
      <c r="Q900" s="2">
        <v>13292</v>
      </c>
      <c r="R900" s="357">
        <v>13292</v>
      </c>
      <c r="S900" s="2" t="s">
        <v>342</v>
      </c>
      <c r="T900" s="2">
        <v>1192</v>
      </c>
      <c r="U900" s="2" t="s">
        <v>323</v>
      </c>
      <c r="V900" s="2" t="s">
        <v>324</v>
      </c>
      <c r="W900" s="2">
        <v>1000</v>
      </c>
    </row>
    <row r="901" spans="1:23">
      <c r="A901" s="2" t="s">
        <v>1408</v>
      </c>
      <c r="B901" s="2">
        <v>2013</v>
      </c>
      <c r="C901" s="2">
        <v>1</v>
      </c>
      <c r="D901" s="2">
        <v>136404792</v>
      </c>
      <c r="E901" s="2">
        <v>5556700</v>
      </c>
      <c r="F901" s="2">
        <v>1</v>
      </c>
      <c r="G901" s="2">
        <v>0</v>
      </c>
      <c r="H901" s="2">
        <v>505968</v>
      </c>
      <c r="I901" s="2" t="s">
        <v>990</v>
      </c>
      <c r="J901" s="358">
        <v>-18889.28</v>
      </c>
      <c r="K901" s="2" t="s">
        <v>2055</v>
      </c>
      <c r="L901" s="2">
        <v>122376553</v>
      </c>
      <c r="Q901" s="2">
        <v>13292</v>
      </c>
      <c r="R901" s="357">
        <v>13292</v>
      </c>
      <c r="S901" s="2" t="s">
        <v>342</v>
      </c>
      <c r="T901" s="2">
        <v>1192</v>
      </c>
      <c r="U901" s="2" t="s">
        <v>323</v>
      </c>
      <c r="V901" s="2" t="s">
        <v>324</v>
      </c>
      <c r="W901" s="2">
        <v>1000</v>
      </c>
    </row>
    <row r="902" spans="1:23">
      <c r="A902" s="2" t="s">
        <v>1408</v>
      </c>
      <c r="B902" s="2">
        <v>2013</v>
      </c>
      <c r="C902" s="2">
        <v>1</v>
      </c>
      <c r="D902" s="2">
        <v>136404792</v>
      </c>
      <c r="E902" s="2">
        <v>5556700</v>
      </c>
      <c r="F902" s="2">
        <v>1</v>
      </c>
      <c r="G902" s="2">
        <v>0</v>
      </c>
      <c r="H902" s="2">
        <v>505968</v>
      </c>
      <c r="I902" s="2" t="s">
        <v>990</v>
      </c>
      <c r="J902" s="2">
        <v>-85.21</v>
      </c>
      <c r="K902" s="2" t="s">
        <v>1653</v>
      </c>
      <c r="L902" s="2">
        <v>122376553</v>
      </c>
      <c r="Q902" s="2">
        <v>13292</v>
      </c>
      <c r="R902" s="357">
        <v>13292</v>
      </c>
      <c r="S902" s="2" t="s">
        <v>342</v>
      </c>
      <c r="T902" s="2">
        <v>1192</v>
      </c>
      <c r="U902" s="2" t="s">
        <v>323</v>
      </c>
      <c r="V902" s="2" t="s">
        <v>324</v>
      </c>
      <c r="W902" s="2">
        <v>1000</v>
      </c>
    </row>
    <row r="903" spans="1:23">
      <c r="A903" s="2" t="s">
        <v>1408</v>
      </c>
      <c r="B903" s="2">
        <v>2013</v>
      </c>
      <c r="C903" s="2">
        <v>1</v>
      </c>
      <c r="D903" s="2">
        <v>136404792</v>
      </c>
      <c r="E903" s="2">
        <v>5556700</v>
      </c>
      <c r="F903" s="2">
        <v>1</v>
      </c>
      <c r="G903" s="2">
        <v>0</v>
      </c>
      <c r="H903" s="2">
        <v>505968</v>
      </c>
      <c r="I903" s="2" t="s">
        <v>990</v>
      </c>
      <c r="J903" s="358">
        <v>1334.93</v>
      </c>
      <c r="K903" s="2" t="s">
        <v>2056</v>
      </c>
      <c r="L903" s="2">
        <v>122376553</v>
      </c>
      <c r="Q903" s="2">
        <v>13292</v>
      </c>
      <c r="R903" s="357">
        <v>13292</v>
      </c>
      <c r="S903" s="2" t="s">
        <v>342</v>
      </c>
      <c r="T903" s="2">
        <v>1192</v>
      </c>
      <c r="U903" s="2" t="s">
        <v>323</v>
      </c>
      <c r="V903" s="2" t="s">
        <v>324</v>
      </c>
      <c r="W903" s="2">
        <v>1000</v>
      </c>
    </row>
    <row r="904" spans="1:23">
      <c r="A904" s="2" t="s">
        <v>1408</v>
      </c>
      <c r="B904" s="2">
        <v>2013</v>
      </c>
      <c r="C904" s="2">
        <v>1</v>
      </c>
      <c r="D904" s="2">
        <v>136468555</v>
      </c>
      <c r="E904" s="2">
        <v>5556700</v>
      </c>
      <c r="F904" s="2">
        <v>1</v>
      </c>
      <c r="G904" s="2">
        <v>0</v>
      </c>
      <c r="H904" s="2">
        <v>505968</v>
      </c>
      <c r="I904" s="2" t="s">
        <v>990</v>
      </c>
      <c r="J904" s="358">
        <v>-20544.439999999999</v>
      </c>
      <c r="K904" s="2" t="s">
        <v>2057</v>
      </c>
      <c r="L904" s="2">
        <v>122388132</v>
      </c>
      <c r="Q904" s="2">
        <v>13292</v>
      </c>
      <c r="R904" s="357">
        <v>13292</v>
      </c>
      <c r="S904" s="2" t="s">
        <v>342</v>
      </c>
      <c r="T904" s="2">
        <v>1192</v>
      </c>
      <c r="U904" s="2" t="s">
        <v>323</v>
      </c>
      <c r="V904" s="2" t="s">
        <v>324</v>
      </c>
      <c r="W904" s="2">
        <v>1000</v>
      </c>
    </row>
    <row r="905" spans="1:23">
      <c r="A905" s="2" t="s">
        <v>1408</v>
      </c>
      <c r="B905" s="2">
        <v>2013</v>
      </c>
      <c r="C905" s="2">
        <v>1</v>
      </c>
      <c r="D905" s="2">
        <v>136468555</v>
      </c>
      <c r="E905" s="2">
        <v>5556700</v>
      </c>
      <c r="F905" s="2">
        <v>1</v>
      </c>
      <c r="G905" s="2">
        <v>0</v>
      </c>
      <c r="H905" s="2">
        <v>505968</v>
      </c>
      <c r="I905" s="2" t="s">
        <v>990</v>
      </c>
      <c r="J905" s="358">
        <v>-30937.74</v>
      </c>
      <c r="K905" s="2" t="s">
        <v>2058</v>
      </c>
      <c r="L905" s="2">
        <v>122388132</v>
      </c>
      <c r="Q905" s="2">
        <v>13292</v>
      </c>
      <c r="R905" s="357">
        <v>13292</v>
      </c>
      <c r="S905" s="2" t="s">
        <v>342</v>
      </c>
      <c r="T905" s="2">
        <v>1192</v>
      </c>
      <c r="U905" s="2" t="s">
        <v>323</v>
      </c>
      <c r="V905" s="2" t="s">
        <v>324</v>
      </c>
      <c r="W905" s="2">
        <v>1000</v>
      </c>
    </row>
    <row r="906" spans="1:23">
      <c r="A906" s="2" t="s">
        <v>1408</v>
      </c>
      <c r="B906" s="2">
        <v>2013</v>
      </c>
      <c r="C906" s="2">
        <v>1</v>
      </c>
      <c r="D906" s="2">
        <v>136468555</v>
      </c>
      <c r="E906" s="2">
        <v>5556700</v>
      </c>
      <c r="F906" s="2">
        <v>1</v>
      </c>
      <c r="G906" s="2">
        <v>0</v>
      </c>
      <c r="H906" s="2">
        <v>505968</v>
      </c>
      <c r="I906" s="2" t="s">
        <v>990</v>
      </c>
      <c r="J906" s="358">
        <v>-34304.620000000003</v>
      </c>
      <c r="K906" s="2" t="s">
        <v>2059</v>
      </c>
      <c r="L906" s="2">
        <v>122388132</v>
      </c>
      <c r="Q906" s="2">
        <v>13292</v>
      </c>
      <c r="R906" s="357">
        <v>13292</v>
      </c>
      <c r="S906" s="2" t="s">
        <v>342</v>
      </c>
      <c r="T906" s="2">
        <v>1192</v>
      </c>
      <c r="U906" s="2" t="s">
        <v>323</v>
      </c>
      <c r="V906" s="2" t="s">
        <v>324</v>
      </c>
      <c r="W906" s="2">
        <v>1000</v>
      </c>
    </row>
    <row r="907" spans="1:23">
      <c r="A907" s="2" t="s">
        <v>1408</v>
      </c>
      <c r="B907" s="2">
        <v>2013</v>
      </c>
      <c r="C907" s="2">
        <v>1</v>
      </c>
      <c r="D907" s="2">
        <v>136468555</v>
      </c>
      <c r="E907" s="2">
        <v>5556700</v>
      </c>
      <c r="F907" s="2">
        <v>1</v>
      </c>
      <c r="G907" s="2">
        <v>0</v>
      </c>
      <c r="H907" s="2">
        <v>505968</v>
      </c>
      <c r="I907" s="2" t="s">
        <v>990</v>
      </c>
      <c r="J907" s="358">
        <v>13195.35</v>
      </c>
      <c r="K907" s="2" t="s">
        <v>2060</v>
      </c>
      <c r="L907" s="2">
        <v>122388132</v>
      </c>
      <c r="Q907" s="2">
        <v>13292</v>
      </c>
      <c r="R907" s="357">
        <v>13292</v>
      </c>
      <c r="S907" s="2" t="s">
        <v>342</v>
      </c>
      <c r="T907" s="2">
        <v>1192</v>
      </c>
      <c r="U907" s="2" t="s">
        <v>323</v>
      </c>
      <c r="V907" s="2" t="s">
        <v>324</v>
      </c>
      <c r="W907" s="2">
        <v>1000</v>
      </c>
    </row>
    <row r="908" spans="1:23">
      <c r="A908" s="2" t="s">
        <v>1408</v>
      </c>
      <c r="B908" s="2">
        <v>2013</v>
      </c>
      <c r="C908" s="2">
        <v>1</v>
      </c>
      <c r="D908" s="2">
        <v>136468555</v>
      </c>
      <c r="E908" s="2">
        <v>5556700</v>
      </c>
      <c r="F908" s="2">
        <v>1</v>
      </c>
      <c r="G908" s="2">
        <v>0</v>
      </c>
      <c r="H908" s="2">
        <v>505968</v>
      </c>
      <c r="I908" s="2" t="s">
        <v>990</v>
      </c>
      <c r="J908" s="358">
        <v>31452.6</v>
      </c>
      <c r="K908" s="2" t="s">
        <v>2061</v>
      </c>
      <c r="L908" s="2">
        <v>122388132</v>
      </c>
      <c r="Q908" s="2">
        <v>13292</v>
      </c>
      <c r="R908" s="357">
        <v>13292</v>
      </c>
      <c r="S908" s="2" t="s">
        <v>342</v>
      </c>
      <c r="T908" s="2">
        <v>1192</v>
      </c>
      <c r="U908" s="2" t="s">
        <v>323</v>
      </c>
      <c r="V908" s="2" t="s">
        <v>324</v>
      </c>
      <c r="W908" s="2">
        <v>1000</v>
      </c>
    </row>
    <row r="909" spans="1:23">
      <c r="A909" s="2" t="s">
        <v>1408</v>
      </c>
      <c r="B909" s="2">
        <v>2013</v>
      </c>
      <c r="C909" s="2">
        <v>1</v>
      </c>
      <c r="D909" s="2">
        <v>136468555</v>
      </c>
      <c r="E909" s="2">
        <v>5556700</v>
      </c>
      <c r="F909" s="2">
        <v>1</v>
      </c>
      <c r="G909" s="2">
        <v>0</v>
      </c>
      <c r="H909" s="2">
        <v>505968</v>
      </c>
      <c r="I909" s="2" t="s">
        <v>990</v>
      </c>
      <c r="J909" s="358">
        <v>49888.77</v>
      </c>
      <c r="K909" s="2" t="s">
        <v>2062</v>
      </c>
      <c r="L909" s="2">
        <v>122388132</v>
      </c>
      <c r="Q909" s="2">
        <v>13292</v>
      </c>
      <c r="R909" s="357">
        <v>13292</v>
      </c>
      <c r="S909" s="2" t="s">
        <v>342</v>
      </c>
      <c r="T909" s="2">
        <v>1192</v>
      </c>
      <c r="U909" s="2" t="s">
        <v>323</v>
      </c>
      <c r="V909" s="2" t="s">
        <v>324</v>
      </c>
      <c r="W909" s="2">
        <v>1000</v>
      </c>
    </row>
    <row r="910" spans="1:23">
      <c r="A910" s="2" t="s">
        <v>1408</v>
      </c>
      <c r="B910" s="2">
        <v>2013</v>
      </c>
      <c r="C910" s="2">
        <v>1</v>
      </c>
      <c r="D910" s="2">
        <v>136470258</v>
      </c>
      <c r="E910" s="2">
        <v>5556700</v>
      </c>
      <c r="F910" s="2">
        <v>1</v>
      </c>
      <c r="G910" s="2">
        <v>0</v>
      </c>
      <c r="H910" s="2">
        <v>505968</v>
      </c>
      <c r="I910" s="2" t="s">
        <v>990</v>
      </c>
      <c r="J910" s="358">
        <v>4195.5200000000004</v>
      </c>
      <c r="K910" s="2" t="s">
        <v>2063</v>
      </c>
      <c r="L910" s="2">
        <v>122387879</v>
      </c>
      <c r="Q910" s="2">
        <v>13292</v>
      </c>
      <c r="R910" s="357">
        <v>13292</v>
      </c>
      <c r="S910" s="2" t="s">
        <v>342</v>
      </c>
      <c r="T910" s="2">
        <v>1192</v>
      </c>
      <c r="U910" s="2" t="s">
        <v>323</v>
      </c>
      <c r="V910" s="2" t="s">
        <v>324</v>
      </c>
      <c r="W910" s="2">
        <v>1000</v>
      </c>
    </row>
    <row r="911" spans="1:23">
      <c r="A911" s="2" t="s">
        <v>1408</v>
      </c>
      <c r="B911" s="2">
        <v>2013</v>
      </c>
      <c r="C911" s="2">
        <v>1</v>
      </c>
      <c r="D911" s="2">
        <v>136473201</v>
      </c>
      <c r="E911" s="2">
        <v>5556700</v>
      </c>
      <c r="F911" s="2">
        <v>1</v>
      </c>
      <c r="G911" s="2">
        <v>0</v>
      </c>
      <c r="H911" s="2">
        <v>505968</v>
      </c>
      <c r="I911" s="2" t="s">
        <v>990</v>
      </c>
      <c r="J911" s="358">
        <v>1133.48</v>
      </c>
      <c r="K911" s="2" t="s">
        <v>2064</v>
      </c>
      <c r="L911" s="2">
        <v>122387887</v>
      </c>
      <c r="Q911" s="2">
        <v>13292</v>
      </c>
      <c r="R911" s="357">
        <v>13292</v>
      </c>
      <c r="S911" s="2" t="s">
        <v>342</v>
      </c>
      <c r="T911" s="2">
        <v>1192</v>
      </c>
      <c r="U911" s="2" t="s">
        <v>323</v>
      </c>
      <c r="V911" s="2" t="s">
        <v>324</v>
      </c>
      <c r="W911" s="2">
        <v>1000</v>
      </c>
    </row>
    <row r="912" spans="1:23">
      <c r="A912" s="2" t="s">
        <v>1408</v>
      </c>
      <c r="B912" s="2">
        <v>2013</v>
      </c>
      <c r="C912" s="2">
        <v>1</v>
      </c>
      <c r="D912" s="2">
        <v>136473200</v>
      </c>
      <c r="E912" s="2">
        <v>5556700</v>
      </c>
      <c r="F912" s="2">
        <v>1</v>
      </c>
      <c r="G912" s="2">
        <v>0</v>
      </c>
      <c r="H912" s="2">
        <v>505968</v>
      </c>
      <c r="I912" s="2" t="s">
        <v>990</v>
      </c>
      <c r="J912" s="358">
        <v>8511.2099999999991</v>
      </c>
      <c r="K912" s="2" t="s">
        <v>2065</v>
      </c>
      <c r="L912" s="2">
        <v>122387886</v>
      </c>
      <c r="Q912" s="2">
        <v>13292</v>
      </c>
      <c r="R912" s="357">
        <v>13292</v>
      </c>
      <c r="S912" s="2" t="s">
        <v>342</v>
      </c>
      <c r="T912" s="2">
        <v>1192</v>
      </c>
      <c r="U912" s="2" t="s">
        <v>323</v>
      </c>
      <c r="V912" s="2" t="s">
        <v>324</v>
      </c>
      <c r="W912" s="2">
        <v>1000</v>
      </c>
    </row>
    <row r="913" spans="1:23">
      <c r="A913" s="2" t="s">
        <v>1408</v>
      </c>
      <c r="B913" s="2">
        <v>2013</v>
      </c>
      <c r="C913" s="2">
        <v>1</v>
      </c>
      <c r="D913" s="2">
        <v>136482539</v>
      </c>
      <c r="E913" s="2">
        <v>5556700</v>
      </c>
      <c r="F913" s="2">
        <v>1</v>
      </c>
      <c r="G913" s="2">
        <v>0</v>
      </c>
      <c r="H913" s="2">
        <v>505968</v>
      </c>
      <c r="I913" s="2" t="s">
        <v>990</v>
      </c>
      <c r="J913" s="2">
        <v>-708.33</v>
      </c>
      <c r="K913" s="2" t="s">
        <v>2066</v>
      </c>
      <c r="L913" s="2">
        <v>122389629</v>
      </c>
      <c r="Q913" s="2">
        <v>13292</v>
      </c>
      <c r="R913" s="357">
        <v>13292</v>
      </c>
      <c r="S913" s="2" t="s">
        <v>342</v>
      </c>
      <c r="T913" s="2">
        <v>1192</v>
      </c>
      <c r="U913" s="2" t="s">
        <v>323</v>
      </c>
      <c r="V913" s="2" t="s">
        <v>324</v>
      </c>
      <c r="W913" s="2">
        <v>1000</v>
      </c>
    </row>
    <row r="914" spans="1:23">
      <c r="A914" s="2" t="s">
        <v>1408</v>
      </c>
      <c r="B914" s="2">
        <v>2013</v>
      </c>
      <c r="C914" s="2">
        <v>1</v>
      </c>
      <c r="D914" s="2">
        <v>136482539</v>
      </c>
      <c r="E914" s="2">
        <v>5556700</v>
      </c>
      <c r="F914" s="2">
        <v>1</v>
      </c>
      <c r="G914" s="2">
        <v>0</v>
      </c>
      <c r="H914" s="2">
        <v>505968</v>
      </c>
      <c r="I914" s="2" t="s">
        <v>990</v>
      </c>
      <c r="J914" s="358">
        <v>21532.85</v>
      </c>
      <c r="K914" s="2" t="s">
        <v>2067</v>
      </c>
      <c r="L914" s="2">
        <v>122389629</v>
      </c>
      <c r="Q914" s="2">
        <v>13292</v>
      </c>
      <c r="R914" s="357">
        <v>13292</v>
      </c>
      <c r="S914" s="2" t="s">
        <v>342</v>
      </c>
      <c r="T914" s="2">
        <v>1192</v>
      </c>
      <c r="U914" s="2" t="s">
        <v>323</v>
      </c>
      <c r="V914" s="2" t="s">
        <v>324</v>
      </c>
      <c r="W914" s="2">
        <v>1000</v>
      </c>
    </row>
    <row r="915" spans="1:23">
      <c r="A915" s="2" t="s">
        <v>1408</v>
      </c>
      <c r="B915" s="2">
        <v>2013</v>
      </c>
      <c r="C915" s="2">
        <v>1</v>
      </c>
      <c r="D915" s="2">
        <v>136482537</v>
      </c>
      <c r="E915" s="2">
        <v>5556700</v>
      </c>
      <c r="F915" s="2">
        <v>1</v>
      </c>
      <c r="G915" s="2">
        <v>0</v>
      </c>
      <c r="H915" s="2">
        <v>505968</v>
      </c>
      <c r="I915" s="2" t="s">
        <v>990</v>
      </c>
      <c r="J915" s="358">
        <v>-5775.81</v>
      </c>
      <c r="K915" s="2" t="s">
        <v>2068</v>
      </c>
      <c r="L915" s="2">
        <v>122389627</v>
      </c>
      <c r="Q915" s="2">
        <v>13292</v>
      </c>
      <c r="R915" s="357">
        <v>13292</v>
      </c>
      <c r="S915" s="2" t="s">
        <v>342</v>
      </c>
      <c r="T915" s="2">
        <v>1192</v>
      </c>
      <c r="U915" s="2" t="s">
        <v>323</v>
      </c>
      <c r="V915" s="2" t="s">
        <v>324</v>
      </c>
      <c r="W915" s="2">
        <v>1000</v>
      </c>
    </row>
    <row r="916" spans="1:23">
      <c r="A916" s="2" t="s">
        <v>1408</v>
      </c>
      <c r="B916" s="2">
        <v>2013</v>
      </c>
      <c r="C916" s="2">
        <v>1</v>
      </c>
      <c r="D916" s="2">
        <v>136482538</v>
      </c>
      <c r="E916" s="2">
        <v>5556700</v>
      </c>
      <c r="F916" s="2">
        <v>1</v>
      </c>
      <c r="G916" s="2">
        <v>0</v>
      </c>
      <c r="H916" s="2">
        <v>505968</v>
      </c>
      <c r="I916" s="2" t="s">
        <v>990</v>
      </c>
      <c r="J916" s="358">
        <v>56597.77</v>
      </c>
      <c r="K916" s="2" t="s">
        <v>2069</v>
      </c>
      <c r="L916" s="2">
        <v>122389628</v>
      </c>
      <c r="Q916" s="2">
        <v>13292</v>
      </c>
      <c r="R916" s="357">
        <v>13292</v>
      </c>
      <c r="S916" s="2" t="s">
        <v>342</v>
      </c>
      <c r="T916" s="2">
        <v>1192</v>
      </c>
      <c r="U916" s="2" t="s">
        <v>323</v>
      </c>
      <c r="V916" s="2" t="s">
        <v>324</v>
      </c>
      <c r="W916" s="2">
        <v>1000</v>
      </c>
    </row>
    <row r="917" spans="1:23">
      <c r="A917" s="2" t="s">
        <v>1408</v>
      </c>
      <c r="B917" s="2">
        <v>2013</v>
      </c>
      <c r="C917" s="2">
        <v>1</v>
      </c>
      <c r="D917" s="2">
        <v>136482538</v>
      </c>
      <c r="E917" s="2">
        <v>5556700</v>
      </c>
      <c r="F917" s="2">
        <v>1</v>
      </c>
      <c r="G917" s="2">
        <v>0</v>
      </c>
      <c r="H917" s="2">
        <v>505968</v>
      </c>
      <c r="I917" s="2" t="s">
        <v>990</v>
      </c>
      <c r="J917" s="358">
        <v>45471.15</v>
      </c>
      <c r="K917" s="2" t="s">
        <v>1662</v>
      </c>
      <c r="L917" s="2">
        <v>122389628</v>
      </c>
      <c r="Q917" s="2">
        <v>13292</v>
      </c>
      <c r="R917" s="357">
        <v>13292</v>
      </c>
      <c r="S917" s="2" t="s">
        <v>342</v>
      </c>
      <c r="T917" s="2">
        <v>1192</v>
      </c>
      <c r="U917" s="2" t="s">
        <v>323</v>
      </c>
      <c r="V917" s="2" t="s">
        <v>324</v>
      </c>
      <c r="W917" s="2">
        <v>1000</v>
      </c>
    </row>
    <row r="918" spans="1:23">
      <c r="A918" s="2" t="s">
        <v>1408</v>
      </c>
      <c r="B918" s="2">
        <v>2013</v>
      </c>
      <c r="C918" s="2">
        <v>1</v>
      </c>
      <c r="D918" s="2">
        <v>136482538</v>
      </c>
      <c r="E918" s="2">
        <v>5556700</v>
      </c>
      <c r="F918" s="2">
        <v>1</v>
      </c>
      <c r="G918" s="2">
        <v>0</v>
      </c>
      <c r="H918" s="2">
        <v>505968</v>
      </c>
      <c r="I918" s="2" t="s">
        <v>990</v>
      </c>
      <c r="J918" s="358">
        <v>17955.82</v>
      </c>
      <c r="K918" s="2" t="s">
        <v>2070</v>
      </c>
      <c r="L918" s="2">
        <v>122389628</v>
      </c>
      <c r="Q918" s="2">
        <v>13292</v>
      </c>
      <c r="R918" s="357">
        <v>13292</v>
      </c>
      <c r="S918" s="2" t="s">
        <v>342</v>
      </c>
      <c r="T918" s="2">
        <v>1192</v>
      </c>
      <c r="U918" s="2" t="s">
        <v>323</v>
      </c>
      <c r="V918" s="2" t="s">
        <v>324</v>
      </c>
      <c r="W918" s="2">
        <v>1000</v>
      </c>
    </row>
    <row r="919" spans="1:23">
      <c r="A919" s="2" t="s">
        <v>1408</v>
      </c>
      <c r="B919" s="2">
        <v>2013</v>
      </c>
      <c r="C919" s="2">
        <v>1</v>
      </c>
      <c r="D919" s="2">
        <v>136482538</v>
      </c>
      <c r="E919" s="2">
        <v>5556700</v>
      </c>
      <c r="F919" s="2">
        <v>1</v>
      </c>
      <c r="G919" s="2">
        <v>0</v>
      </c>
      <c r="H919" s="2">
        <v>505968</v>
      </c>
      <c r="I919" s="2" t="s">
        <v>990</v>
      </c>
      <c r="J919" s="358">
        <v>-63389.42</v>
      </c>
      <c r="K919" s="2" t="s">
        <v>2071</v>
      </c>
      <c r="L919" s="2">
        <v>122389628</v>
      </c>
      <c r="Q919" s="2">
        <v>13292</v>
      </c>
      <c r="R919" s="357">
        <v>13292</v>
      </c>
      <c r="S919" s="2" t="s">
        <v>342</v>
      </c>
      <c r="T919" s="2">
        <v>1192</v>
      </c>
      <c r="U919" s="2" t="s">
        <v>323</v>
      </c>
      <c r="V919" s="2" t="s">
        <v>324</v>
      </c>
      <c r="W919" s="2">
        <v>1000</v>
      </c>
    </row>
    <row r="920" spans="1:23">
      <c r="A920" s="2" t="s">
        <v>1408</v>
      </c>
      <c r="B920" s="2">
        <v>2013</v>
      </c>
      <c r="C920" s="2">
        <v>1</v>
      </c>
      <c r="D920" s="2">
        <v>136482538</v>
      </c>
      <c r="E920" s="2">
        <v>5556700</v>
      </c>
      <c r="F920" s="2">
        <v>1</v>
      </c>
      <c r="G920" s="2">
        <v>0</v>
      </c>
      <c r="H920" s="2">
        <v>505968</v>
      </c>
      <c r="I920" s="2" t="s">
        <v>990</v>
      </c>
      <c r="J920" s="358">
        <v>-48686.87</v>
      </c>
      <c r="K920" s="2" t="s">
        <v>1664</v>
      </c>
      <c r="L920" s="2">
        <v>122389628</v>
      </c>
      <c r="Q920" s="2">
        <v>13292</v>
      </c>
      <c r="R920" s="357">
        <v>13292</v>
      </c>
      <c r="S920" s="2" t="s">
        <v>342</v>
      </c>
      <c r="T920" s="2">
        <v>1192</v>
      </c>
      <c r="U920" s="2" t="s">
        <v>323</v>
      </c>
      <c r="V920" s="2" t="s">
        <v>324</v>
      </c>
      <c r="W920" s="2">
        <v>1000</v>
      </c>
    </row>
    <row r="921" spans="1:23">
      <c r="A921" s="2" t="s">
        <v>1408</v>
      </c>
      <c r="B921" s="2">
        <v>2013</v>
      </c>
      <c r="C921" s="2">
        <v>1</v>
      </c>
      <c r="D921" s="2">
        <v>136482538</v>
      </c>
      <c r="E921" s="2">
        <v>5556700</v>
      </c>
      <c r="F921" s="2">
        <v>1</v>
      </c>
      <c r="G921" s="2">
        <v>0</v>
      </c>
      <c r="H921" s="2">
        <v>505968</v>
      </c>
      <c r="I921" s="2" t="s">
        <v>990</v>
      </c>
      <c r="J921" s="358">
        <v>-16968.580000000002</v>
      </c>
      <c r="K921" s="2" t="s">
        <v>2072</v>
      </c>
      <c r="L921" s="2">
        <v>122389628</v>
      </c>
      <c r="Q921" s="2">
        <v>13292</v>
      </c>
      <c r="R921" s="357">
        <v>13292</v>
      </c>
      <c r="S921" s="2" t="s">
        <v>342</v>
      </c>
      <c r="T921" s="2">
        <v>1192</v>
      </c>
      <c r="U921" s="2" t="s">
        <v>323</v>
      </c>
      <c r="V921" s="2" t="s">
        <v>324</v>
      </c>
      <c r="W921" s="2">
        <v>1000</v>
      </c>
    </row>
    <row r="922" spans="1:23">
      <c r="A922" s="2" t="s">
        <v>1408</v>
      </c>
      <c r="B922" s="2">
        <v>2013</v>
      </c>
      <c r="C922" s="2">
        <v>1</v>
      </c>
      <c r="D922" s="2">
        <v>136482541</v>
      </c>
      <c r="E922" s="2">
        <v>5556700</v>
      </c>
      <c r="F922" s="2">
        <v>1</v>
      </c>
      <c r="G922" s="2">
        <v>0</v>
      </c>
      <c r="H922" s="2">
        <v>505968</v>
      </c>
      <c r="I922" s="2" t="s">
        <v>990</v>
      </c>
      <c r="J922" s="358">
        <v>-14408.16</v>
      </c>
      <c r="K922" s="2" t="s">
        <v>2073</v>
      </c>
      <c r="L922" s="2">
        <v>122389631</v>
      </c>
      <c r="Q922" s="2">
        <v>13292</v>
      </c>
      <c r="R922" s="357">
        <v>13292</v>
      </c>
      <c r="S922" s="2" t="s">
        <v>342</v>
      </c>
      <c r="T922" s="2">
        <v>1192</v>
      </c>
      <c r="U922" s="2" t="s">
        <v>323</v>
      </c>
      <c r="V922" s="2" t="s">
        <v>324</v>
      </c>
      <c r="W922" s="2">
        <v>1000</v>
      </c>
    </row>
    <row r="923" spans="1:23">
      <c r="A923" s="2" t="s">
        <v>1408</v>
      </c>
      <c r="B923" s="2">
        <v>2013</v>
      </c>
      <c r="C923" s="2">
        <v>1</v>
      </c>
      <c r="D923" s="2">
        <v>136482541</v>
      </c>
      <c r="E923" s="2">
        <v>5556700</v>
      </c>
      <c r="F923" s="2">
        <v>1</v>
      </c>
      <c r="G923" s="2">
        <v>0</v>
      </c>
      <c r="H923" s="2">
        <v>505968</v>
      </c>
      <c r="I923" s="2" t="s">
        <v>990</v>
      </c>
      <c r="J923" s="358">
        <v>-1356.73</v>
      </c>
      <c r="K923" s="2" t="s">
        <v>2073</v>
      </c>
      <c r="L923" s="2">
        <v>122389631</v>
      </c>
      <c r="Q923" s="2">
        <v>13292</v>
      </c>
      <c r="R923" s="357">
        <v>13292</v>
      </c>
      <c r="S923" s="2" t="s">
        <v>342</v>
      </c>
      <c r="T923" s="2">
        <v>1192</v>
      </c>
      <c r="U923" s="2" t="s">
        <v>323</v>
      </c>
      <c r="V923" s="2" t="s">
        <v>324</v>
      </c>
      <c r="W923" s="2">
        <v>1000</v>
      </c>
    </row>
    <row r="924" spans="1:23">
      <c r="A924" s="2" t="s">
        <v>1408</v>
      </c>
      <c r="B924" s="2">
        <v>2013</v>
      </c>
      <c r="C924" s="2">
        <v>1</v>
      </c>
      <c r="D924" s="2">
        <v>136482541</v>
      </c>
      <c r="E924" s="2">
        <v>5556700</v>
      </c>
      <c r="F924" s="2">
        <v>1</v>
      </c>
      <c r="G924" s="2">
        <v>0</v>
      </c>
      <c r="H924" s="2">
        <v>505968</v>
      </c>
      <c r="I924" s="2" t="s">
        <v>990</v>
      </c>
      <c r="J924" s="358">
        <v>66753.039999999994</v>
      </c>
      <c r="K924" s="2" t="s">
        <v>2074</v>
      </c>
      <c r="L924" s="2">
        <v>122389631</v>
      </c>
      <c r="Q924" s="2">
        <v>13292</v>
      </c>
      <c r="R924" s="357">
        <v>13292</v>
      </c>
      <c r="S924" s="2" t="s">
        <v>342</v>
      </c>
      <c r="T924" s="2">
        <v>1192</v>
      </c>
      <c r="U924" s="2" t="s">
        <v>323</v>
      </c>
      <c r="V924" s="2" t="s">
        <v>324</v>
      </c>
      <c r="W924" s="2">
        <v>1000</v>
      </c>
    </row>
    <row r="925" spans="1:23">
      <c r="A925" s="2" t="s">
        <v>1408</v>
      </c>
      <c r="B925" s="2">
        <v>2013</v>
      </c>
      <c r="C925" s="2">
        <v>1</v>
      </c>
      <c r="D925" s="2">
        <v>136482541</v>
      </c>
      <c r="E925" s="2">
        <v>5556700</v>
      </c>
      <c r="F925" s="2">
        <v>1</v>
      </c>
      <c r="G925" s="2">
        <v>0</v>
      </c>
      <c r="H925" s="2">
        <v>505968</v>
      </c>
      <c r="I925" s="2" t="s">
        <v>990</v>
      </c>
      <c r="J925" s="358">
        <v>9332.19</v>
      </c>
      <c r="K925" s="2" t="s">
        <v>2074</v>
      </c>
      <c r="L925" s="2">
        <v>122389631</v>
      </c>
      <c r="Q925" s="2">
        <v>13292</v>
      </c>
      <c r="R925" s="357">
        <v>13292</v>
      </c>
      <c r="S925" s="2" t="s">
        <v>342</v>
      </c>
      <c r="T925" s="2">
        <v>1192</v>
      </c>
      <c r="U925" s="2" t="s">
        <v>323</v>
      </c>
      <c r="V925" s="2" t="s">
        <v>324</v>
      </c>
      <c r="W925" s="2">
        <v>1000</v>
      </c>
    </row>
    <row r="926" spans="1:23">
      <c r="A926" s="2" t="s">
        <v>1408</v>
      </c>
      <c r="B926" s="2">
        <v>2013</v>
      </c>
      <c r="C926" s="2">
        <v>1</v>
      </c>
      <c r="D926" s="2">
        <v>136482541</v>
      </c>
      <c r="E926" s="2">
        <v>5556700</v>
      </c>
      <c r="F926" s="2">
        <v>1</v>
      </c>
      <c r="G926" s="2">
        <v>0</v>
      </c>
      <c r="H926" s="2">
        <v>505968</v>
      </c>
      <c r="I926" s="2" t="s">
        <v>990</v>
      </c>
      <c r="J926" s="2">
        <v>533.65</v>
      </c>
      <c r="K926" s="2" t="s">
        <v>2075</v>
      </c>
      <c r="L926" s="2">
        <v>122389631</v>
      </c>
      <c r="Q926" s="2">
        <v>13292</v>
      </c>
      <c r="R926" s="357">
        <v>13292</v>
      </c>
      <c r="S926" s="2" t="s">
        <v>342</v>
      </c>
      <c r="T926" s="2">
        <v>1192</v>
      </c>
      <c r="U926" s="2" t="s">
        <v>323</v>
      </c>
      <c r="V926" s="2" t="s">
        <v>324</v>
      </c>
      <c r="W926" s="2">
        <v>1000</v>
      </c>
    </row>
    <row r="927" spans="1:23">
      <c r="A927" s="2" t="s">
        <v>1408</v>
      </c>
      <c r="B927" s="2">
        <v>2013</v>
      </c>
      <c r="C927" s="2">
        <v>1</v>
      </c>
      <c r="D927" s="2">
        <v>136485882</v>
      </c>
      <c r="E927" s="2">
        <v>5556700</v>
      </c>
      <c r="F927" s="2">
        <v>1</v>
      </c>
      <c r="G927" s="2">
        <v>0</v>
      </c>
      <c r="H927" s="2">
        <v>505968</v>
      </c>
      <c r="I927" s="2" t="s">
        <v>990</v>
      </c>
      <c r="J927" s="2">
        <v>-274.07</v>
      </c>
      <c r="K927" s="2" t="s">
        <v>2076</v>
      </c>
      <c r="L927" s="2">
        <v>122389632</v>
      </c>
      <c r="Q927" s="2">
        <v>13292</v>
      </c>
      <c r="R927" s="357">
        <v>13292</v>
      </c>
      <c r="S927" s="2" t="s">
        <v>342</v>
      </c>
      <c r="T927" s="2">
        <v>1192</v>
      </c>
      <c r="U927" s="2" t="s">
        <v>323</v>
      </c>
      <c r="V927" s="2" t="s">
        <v>324</v>
      </c>
      <c r="W927" s="2">
        <v>1000</v>
      </c>
    </row>
    <row r="928" spans="1:23">
      <c r="A928" s="2" t="s">
        <v>1408</v>
      </c>
      <c r="B928" s="2">
        <v>2013</v>
      </c>
      <c r="C928" s="2">
        <v>1</v>
      </c>
      <c r="D928" s="2">
        <v>136485882</v>
      </c>
      <c r="E928" s="2">
        <v>5556700</v>
      </c>
      <c r="F928" s="2">
        <v>1</v>
      </c>
      <c r="G928" s="2">
        <v>0</v>
      </c>
      <c r="H928" s="2">
        <v>505968</v>
      </c>
      <c r="I928" s="2" t="s">
        <v>990</v>
      </c>
      <c r="J928" s="2">
        <v>54.53</v>
      </c>
      <c r="K928" s="2" t="s">
        <v>2076</v>
      </c>
      <c r="L928" s="2">
        <v>122389632</v>
      </c>
      <c r="Q928" s="2">
        <v>13292</v>
      </c>
      <c r="R928" s="357">
        <v>13292</v>
      </c>
      <c r="S928" s="2" t="s">
        <v>342</v>
      </c>
      <c r="T928" s="2">
        <v>1192</v>
      </c>
      <c r="U928" s="2" t="s">
        <v>323</v>
      </c>
      <c r="V928" s="2" t="s">
        <v>324</v>
      </c>
      <c r="W928" s="2">
        <v>1000</v>
      </c>
    </row>
    <row r="929" spans="1:23">
      <c r="A929" s="2" t="s">
        <v>1408</v>
      </c>
      <c r="B929" s="2">
        <v>2013</v>
      </c>
      <c r="C929" s="2">
        <v>1</v>
      </c>
      <c r="D929" s="2">
        <v>136485882</v>
      </c>
      <c r="E929" s="2">
        <v>5556700</v>
      </c>
      <c r="F929" s="2">
        <v>1</v>
      </c>
      <c r="G929" s="2">
        <v>0</v>
      </c>
      <c r="H929" s="2">
        <v>505968</v>
      </c>
      <c r="I929" s="2" t="s">
        <v>990</v>
      </c>
      <c r="J929" s="2">
        <v>218.12</v>
      </c>
      <c r="K929" s="2" t="s">
        <v>2076</v>
      </c>
      <c r="L929" s="2">
        <v>122389632</v>
      </c>
      <c r="Q929" s="2">
        <v>13292</v>
      </c>
      <c r="R929" s="357">
        <v>13292</v>
      </c>
      <c r="S929" s="2" t="s">
        <v>342</v>
      </c>
      <c r="T929" s="2">
        <v>1192</v>
      </c>
      <c r="U929" s="2" t="s">
        <v>323</v>
      </c>
      <c r="V929" s="2" t="s">
        <v>324</v>
      </c>
      <c r="W929" s="2">
        <v>1000</v>
      </c>
    </row>
    <row r="930" spans="1:23">
      <c r="A930" s="2" t="s">
        <v>1408</v>
      </c>
      <c r="B930" s="2">
        <v>2013</v>
      </c>
      <c r="C930" s="2">
        <v>1</v>
      </c>
      <c r="D930" s="2">
        <v>136485882</v>
      </c>
      <c r="E930" s="2">
        <v>5556700</v>
      </c>
      <c r="F930" s="2">
        <v>1</v>
      </c>
      <c r="G930" s="2">
        <v>0</v>
      </c>
      <c r="H930" s="2">
        <v>505968</v>
      </c>
      <c r="I930" s="2" t="s">
        <v>990</v>
      </c>
      <c r="J930" s="2">
        <v>1.43</v>
      </c>
      <c r="K930" s="2" t="s">
        <v>2077</v>
      </c>
      <c r="L930" s="2">
        <v>122389632</v>
      </c>
      <c r="Q930" s="2">
        <v>13292</v>
      </c>
      <c r="R930" s="357">
        <v>13292</v>
      </c>
      <c r="S930" s="2" t="s">
        <v>342</v>
      </c>
      <c r="T930" s="2">
        <v>1192</v>
      </c>
      <c r="U930" s="2" t="s">
        <v>323</v>
      </c>
      <c r="V930" s="2" t="s">
        <v>324</v>
      </c>
      <c r="W930" s="2">
        <v>1000</v>
      </c>
    </row>
    <row r="931" spans="1:23">
      <c r="A931" s="2" t="s">
        <v>1408</v>
      </c>
      <c r="B931" s="2">
        <v>2013</v>
      </c>
      <c r="C931" s="2">
        <v>1</v>
      </c>
      <c r="D931" s="2">
        <v>136485882</v>
      </c>
      <c r="E931" s="2">
        <v>5556700</v>
      </c>
      <c r="F931" s="2">
        <v>1</v>
      </c>
      <c r="G931" s="2">
        <v>0</v>
      </c>
      <c r="H931" s="2">
        <v>505968</v>
      </c>
      <c r="I931" s="2" t="s">
        <v>990</v>
      </c>
      <c r="J931" s="358">
        <v>-7467.79</v>
      </c>
      <c r="K931" s="2" t="s">
        <v>2077</v>
      </c>
      <c r="L931" s="2">
        <v>122389632</v>
      </c>
      <c r="Q931" s="2">
        <v>13292</v>
      </c>
      <c r="R931" s="357">
        <v>13292</v>
      </c>
      <c r="S931" s="2" t="s">
        <v>342</v>
      </c>
      <c r="T931" s="2">
        <v>1192</v>
      </c>
      <c r="U931" s="2" t="s">
        <v>323</v>
      </c>
      <c r="V931" s="2" t="s">
        <v>324</v>
      </c>
      <c r="W931" s="2">
        <v>1000</v>
      </c>
    </row>
    <row r="932" spans="1:23">
      <c r="A932" s="2" t="s">
        <v>1408</v>
      </c>
      <c r="B932" s="2">
        <v>2013</v>
      </c>
      <c r="C932" s="2">
        <v>1</v>
      </c>
      <c r="D932" s="2">
        <v>136485882</v>
      </c>
      <c r="E932" s="2">
        <v>5556700</v>
      </c>
      <c r="F932" s="2">
        <v>1</v>
      </c>
      <c r="G932" s="2">
        <v>0</v>
      </c>
      <c r="H932" s="2">
        <v>505968</v>
      </c>
      <c r="I932" s="2" t="s">
        <v>990</v>
      </c>
      <c r="J932" s="2">
        <v>-35.49</v>
      </c>
      <c r="K932" s="2" t="s">
        <v>2077</v>
      </c>
      <c r="L932" s="2">
        <v>122389632</v>
      </c>
      <c r="Q932" s="2">
        <v>13292</v>
      </c>
      <c r="R932" s="357">
        <v>13292</v>
      </c>
      <c r="S932" s="2" t="s">
        <v>342</v>
      </c>
      <c r="T932" s="2">
        <v>1192</v>
      </c>
      <c r="U932" s="2" t="s">
        <v>323</v>
      </c>
      <c r="V932" s="2" t="s">
        <v>324</v>
      </c>
      <c r="W932" s="2">
        <v>1000</v>
      </c>
    </row>
    <row r="933" spans="1:23">
      <c r="A933" s="2" t="s">
        <v>1408</v>
      </c>
      <c r="B933" s="2">
        <v>2013</v>
      </c>
      <c r="C933" s="2">
        <v>1</v>
      </c>
      <c r="D933" s="2">
        <v>136485882</v>
      </c>
      <c r="E933" s="2">
        <v>5556700</v>
      </c>
      <c r="F933" s="2">
        <v>1</v>
      </c>
      <c r="G933" s="2">
        <v>0</v>
      </c>
      <c r="H933" s="2">
        <v>505968</v>
      </c>
      <c r="I933" s="2" t="s">
        <v>990</v>
      </c>
      <c r="J933" s="358">
        <v>13326.55</v>
      </c>
      <c r="K933" s="2" t="s">
        <v>2076</v>
      </c>
      <c r="L933" s="2">
        <v>122389632</v>
      </c>
      <c r="Q933" s="2">
        <v>13292</v>
      </c>
      <c r="R933" s="357">
        <v>13292</v>
      </c>
      <c r="S933" s="2" t="s">
        <v>342</v>
      </c>
      <c r="T933" s="2">
        <v>1192</v>
      </c>
      <c r="U933" s="2" t="s">
        <v>323</v>
      </c>
      <c r="V933" s="2" t="s">
        <v>324</v>
      </c>
      <c r="W933" s="2">
        <v>1000</v>
      </c>
    </row>
    <row r="934" spans="1:23">
      <c r="A934" s="2" t="s">
        <v>1408</v>
      </c>
      <c r="B934" s="2">
        <v>2013</v>
      </c>
      <c r="C934" s="2">
        <v>1</v>
      </c>
      <c r="D934" s="2">
        <v>136485882</v>
      </c>
      <c r="E934" s="2">
        <v>5556700</v>
      </c>
      <c r="F934" s="2">
        <v>1</v>
      </c>
      <c r="G934" s="2">
        <v>0</v>
      </c>
      <c r="H934" s="2">
        <v>505968</v>
      </c>
      <c r="I934" s="2" t="s">
        <v>990</v>
      </c>
      <c r="J934" s="358">
        <v>8114.29</v>
      </c>
      <c r="K934" s="2" t="s">
        <v>2076</v>
      </c>
      <c r="L934" s="2">
        <v>122389632</v>
      </c>
      <c r="Q934" s="2">
        <v>13292</v>
      </c>
      <c r="R934" s="357">
        <v>13292</v>
      </c>
      <c r="S934" s="2" t="s">
        <v>342</v>
      </c>
      <c r="T934" s="2">
        <v>1192</v>
      </c>
      <c r="U934" s="2" t="s">
        <v>323</v>
      </c>
      <c r="V934" s="2" t="s">
        <v>324</v>
      </c>
      <c r="W934" s="2">
        <v>1000</v>
      </c>
    </row>
    <row r="935" spans="1:23">
      <c r="A935" s="2" t="s">
        <v>1408</v>
      </c>
      <c r="B935" s="2">
        <v>2013</v>
      </c>
      <c r="C935" s="2">
        <v>1</v>
      </c>
      <c r="D935" s="2">
        <v>136485882</v>
      </c>
      <c r="E935" s="2">
        <v>5556700</v>
      </c>
      <c r="F935" s="2">
        <v>1</v>
      </c>
      <c r="G935" s="2">
        <v>0</v>
      </c>
      <c r="H935" s="2">
        <v>505968</v>
      </c>
      <c r="I935" s="2" t="s">
        <v>990</v>
      </c>
      <c r="J935" s="358">
        <v>32457.18</v>
      </c>
      <c r="K935" s="2" t="s">
        <v>2076</v>
      </c>
      <c r="L935" s="2">
        <v>122389632</v>
      </c>
      <c r="Q935" s="2">
        <v>13292</v>
      </c>
      <c r="R935" s="357">
        <v>13292</v>
      </c>
      <c r="S935" s="2" t="s">
        <v>342</v>
      </c>
      <c r="T935" s="2">
        <v>1192</v>
      </c>
      <c r="U935" s="2" t="s">
        <v>323</v>
      </c>
      <c r="V935" s="2" t="s">
        <v>324</v>
      </c>
      <c r="W935" s="2">
        <v>1000</v>
      </c>
    </row>
    <row r="936" spans="1:23">
      <c r="A936" s="2" t="s">
        <v>1408</v>
      </c>
      <c r="B936" s="2">
        <v>2013</v>
      </c>
      <c r="C936" s="2">
        <v>1</v>
      </c>
      <c r="D936" s="2">
        <v>136502387</v>
      </c>
      <c r="E936" s="2">
        <v>5556700</v>
      </c>
      <c r="F936" s="2">
        <v>1</v>
      </c>
      <c r="G936" s="2">
        <v>0</v>
      </c>
      <c r="H936" s="2">
        <v>505968</v>
      </c>
      <c r="I936" s="2" t="s">
        <v>990</v>
      </c>
      <c r="J936" s="358">
        <v>-15704.1</v>
      </c>
      <c r="K936" s="2" t="s">
        <v>2078</v>
      </c>
      <c r="L936" s="2">
        <v>122392708</v>
      </c>
      <c r="Q936" s="2">
        <v>13292</v>
      </c>
      <c r="R936" s="357">
        <v>13292</v>
      </c>
      <c r="S936" s="2" t="s">
        <v>342</v>
      </c>
      <c r="T936" s="2">
        <v>1192</v>
      </c>
      <c r="U936" s="2" t="s">
        <v>323</v>
      </c>
      <c r="V936" s="2" t="s">
        <v>324</v>
      </c>
      <c r="W936" s="2">
        <v>1000</v>
      </c>
    </row>
    <row r="937" spans="1:23">
      <c r="A937" s="2" t="s">
        <v>1408</v>
      </c>
      <c r="B937" s="2">
        <v>2013</v>
      </c>
      <c r="C937" s="2">
        <v>1</v>
      </c>
      <c r="D937" s="2">
        <v>136502387</v>
      </c>
      <c r="E937" s="2">
        <v>5556700</v>
      </c>
      <c r="F937" s="2">
        <v>1</v>
      </c>
      <c r="G937" s="2">
        <v>0</v>
      </c>
      <c r="H937" s="2">
        <v>505968</v>
      </c>
      <c r="I937" s="2" t="s">
        <v>990</v>
      </c>
      <c r="J937" s="358">
        <v>230685.58</v>
      </c>
      <c r="K937" s="2" t="s">
        <v>2079</v>
      </c>
      <c r="L937" s="2">
        <v>122392708</v>
      </c>
      <c r="Q937" s="2">
        <v>13292</v>
      </c>
      <c r="R937" s="357">
        <v>13292</v>
      </c>
      <c r="S937" s="2" t="s">
        <v>342</v>
      </c>
      <c r="T937" s="2">
        <v>1192</v>
      </c>
      <c r="U937" s="2" t="s">
        <v>323</v>
      </c>
      <c r="V937" s="2" t="s">
        <v>324</v>
      </c>
      <c r="W937" s="2">
        <v>1000</v>
      </c>
    </row>
    <row r="938" spans="1:23">
      <c r="A938" s="2" t="s">
        <v>1408</v>
      </c>
      <c r="B938" s="2">
        <v>2013</v>
      </c>
      <c r="C938" s="2">
        <v>1</v>
      </c>
      <c r="D938" s="2">
        <v>136502387</v>
      </c>
      <c r="E938" s="2">
        <v>5556700</v>
      </c>
      <c r="F938" s="2">
        <v>1</v>
      </c>
      <c r="G938" s="2">
        <v>0</v>
      </c>
      <c r="H938" s="2">
        <v>505968</v>
      </c>
      <c r="I938" s="2" t="s">
        <v>990</v>
      </c>
      <c r="J938" s="358">
        <v>53126.81</v>
      </c>
      <c r="K938" s="2" t="s">
        <v>2079</v>
      </c>
      <c r="L938" s="2">
        <v>122392708</v>
      </c>
      <c r="Q938" s="2">
        <v>13292</v>
      </c>
      <c r="R938" s="357">
        <v>13292</v>
      </c>
      <c r="S938" s="2" t="s">
        <v>342</v>
      </c>
      <c r="T938" s="2">
        <v>1192</v>
      </c>
      <c r="U938" s="2" t="s">
        <v>323</v>
      </c>
      <c r="V938" s="2" t="s">
        <v>324</v>
      </c>
      <c r="W938" s="2">
        <v>1000</v>
      </c>
    </row>
    <row r="939" spans="1:23">
      <c r="A939" s="2" t="s">
        <v>1408</v>
      </c>
      <c r="B939" s="2">
        <v>2013</v>
      </c>
      <c r="C939" s="2">
        <v>1</v>
      </c>
      <c r="D939" s="2">
        <v>136502387</v>
      </c>
      <c r="E939" s="2">
        <v>5556700</v>
      </c>
      <c r="F939" s="2">
        <v>1</v>
      </c>
      <c r="G939" s="2">
        <v>0</v>
      </c>
      <c r="H939" s="2">
        <v>505968</v>
      </c>
      <c r="I939" s="2" t="s">
        <v>990</v>
      </c>
      <c r="J939" s="358">
        <v>-77718.350000000006</v>
      </c>
      <c r="K939" s="2" t="s">
        <v>2078</v>
      </c>
      <c r="L939" s="2">
        <v>122392708</v>
      </c>
      <c r="Q939" s="2">
        <v>13292</v>
      </c>
      <c r="R939" s="357">
        <v>13292</v>
      </c>
      <c r="S939" s="2" t="s">
        <v>342</v>
      </c>
      <c r="T939" s="2">
        <v>1192</v>
      </c>
      <c r="U939" s="2" t="s">
        <v>323</v>
      </c>
      <c r="V939" s="2" t="s">
        <v>324</v>
      </c>
      <c r="W939" s="2">
        <v>1000</v>
      </c>
    </row>
    <row r="940" spans="1:23">
      <c r="A940" s="2" t="s">
        <v>1408</v>
      </c>
      <c r="B940" s="2">
        <v>2013</v>
      </c>
      <c r="C940" s="2">
        <v>1</v>
      </c>
      <c r="D940" s="2">
        <v>136507572</v>
      </c>
      <c r="E940" s="2">
        <v>5556700</v>
      </c>
      <c r="F940" s="2">
        <v>1</v>
      </c>
      <c r="G940" s="2">
        <v>0</v>
      </c>
      <c r="H940" s="2">
        <v>505968</v>
      </c>
      <c r="I940" s="2" t="s">
        <v>990</v>
      </c>
      <c r="J940" s="2">
        <v>228.1</v>
      </c>
      <c r="K940" s="2" t="s">
        <v>2080</v>
      </c>
      <c r="L940" s="2">
        <v>122395015</v>
      </c>
      <c r="Q940" s="2">
        <v>13292</v>
      </c>
      <c r="R940" s="357">
        <v>13292</v>
      </c>
      <c r="S940" s="2" t="s">
        <v>342</v>
      </c>
      <c r="T940" s="2">
        <v>1192</v>
      </c>
      <c r="U940" s="2" t="s">
        <v>323</v>
      </c>
      <c r="V940" s="2" t="s">
        <v>324</v>
      </c>
      <c r="W940" s="2">
        <v>1000</v>
      </c>
    </row>
    <row r="941" spans="1:23">
      <c r="A941" s="2" t="s">
        <v>1408</v>
      </c>
      <c r="B941" s="2">
        <v>2013</v>
      </c>
      <c r="C941" s="2">
        <v>1</v>
      </c>
      <c r="D941" s="2">
        <v>136507572</v>
      </c>
      <c r="E941" s="2">
        <v>5556700</v>
      </c>
      <c r="F941" s="2">
        <v>1</v>
      </c>
      <c r="G941" s="2">
        <v>0</v>
      </c>
      <c r="H941" s="2">
        <v>505968</v>
      </c>
      <c r="I941" s="2" t="s">
        <v>990</v>
      </c>
      <c r="J941" s="358">
        <v>-114467.65</v>
      </c>
      <c r="K941" s="2" t="s">
        <v>2081</v>
      </c>
      <c r="L941" s="2">
        <v>122395015</v>
      </c>
      <c r="Q941" s="2">
        <v>13292</v>
      </c>
      <c r="R941" s="357">
        <v>13292</v>
      </c>
      <c r="S941" s="2" t="s">
        <v>342</v>
      </c>
      <c r="T941" s="2">
        <v>1192</v>
      </c>
      <c r="U941" s="2" t="s">
        <v>323</v>
      </c>
      <c r="V941" s="2" t="s">
        <v>324</v>
      </c>
      <c r="W941" s="2">
        <v>1000</v>
      </c>
    </row>
    <row r="942" spans="1:23">
      <c r="A942" s="2" t="s">
        <v>1408</v>
      </c>
      <c r="B942" s="2">
        <v>2013</v>
      </c>
      <c r="C942" s="2">
        <v>1</v>
      </c>
      <c r="D942" s="2">
        <v>136507572</v>
      </c>
      <c r="E942" s="2">
        <v>5556700</v>
      </c>
      <c r="F942" s="2">
        <v>1</v>
      </c>
      <c r="G942" s="2">
        <v>0</v>
      </c>
      <c r="H942" s="2">
        <v>505968</v>
      </c>
      <c r="I942" s="2" t="s">
        <v>990</v>
      </c>
      <c r="J942" s="358">
        <v>-42620.34</v>
      </c>
      <c r="K942" s="2" t="s">
        <v>2081</v>
      </c>
      <c r="L942" s="2">
        <v>122395015</v>
      </c>
      <c r="Q942" s="2">
        <v>13292</v>
      </c>
      <c r="R942" s="357">
        <v>13292</v>
      </c>
      <c r="S942" s="2" t="s">
        <v>342</v>
      </c>
      <c r="T942" s="2">
        <v>1192</v>
      </c>
      <c r="U942" s="2" t="s">
        <v>323</v>
      </c>
      <c r="V942" s="2" t="s">
        <v>324</v>
      </c>
      <c r="W942" s="2">
        <v>1000</v>
      </c>
    </row>
    <row r="943" spans="1:23">
      <c r="A943" s="2" t="s">
        <v>1408</v>
      </c>
      <c r="B943" s="2">
        <v>2013</v>
      </c>
      <c r="C943" s="2">
        <v>1</v>
      </c>
      <c r="D943" s="2">
        <v>136507572</v>
      </c>
      <c r="E943" s="2">
        <v>5556700</v>
      </c>
      <c r="F943" s="2">
        <v>1</v>
      </c>
      <c r="G943" s="2">
        <v>0</v>
      </c>
      <c r="H943" s="2">
        <v>505968</v>
      </c>
      <c r="I943" s="2" t="s">
        <v>990</v>
      </c>
      <c r="J943" s="358">
        <v>46308.61</v>
      </c>
      <c r="K943" s="2" t="s">
        <v>2082</v>
      </c>
      <c r="L943" s="2">
        <v>122395015</v>
      </c>
      <c r="Q943" s="2">
        <v>13292</v>
      </c>
      <c r="R943" s="357">
        <v>13292</v>
      </c>
      <c r="S943" s="2" t="s">
        <v>342</v>
      </c>
      <c r="T943" s="2">
        <v>1192</v>
      </c>
      <c r="U943" s="2" t="s">
        <v>323</v>
      </c>
      <c r="V943" s="2" t="s">
        <v>324</v>
      </c>
      <c r="W943" s="2">
        <v>1000</v>
      </c>
    </row>
    <row r="944" spans="1:23">
      <c r="A944" s="2" t="s">
        <v>1408</v>
      </c>
      <c r="B944" s="2">
        <v>2013</v>
      </c>
      <c r="C944" s="2">
        <v>1</v>
      </c>
      <c r="D944" s="2">
        <v>136507572</v>
      </c>
      <c r="E944" s="2">
        <v>5556700</v>
      </c>
      <c r="F944" s="2">
        <v>1</v>
      </c>
      <c r="G944" s="2">
        <v>0</v>
      </c>
      <c r="H944" s="2">
        <v>505968</v>
      </c>
      <c r="I944" s="2" t="s">
        <v>990</v>
      </c>
      <c r="J944" s="358">
        <v>13054.58</v>
      </c>
      <c r="K944" s="2" t="s">
        <v>2082</v>
      </c>
      <c r="L944" s="2">
        <v>122395015</v>
      </c>
      <c r="Q944" s="2">
        <v>13292</v>
      </c>
      <c r="R944" s="357">
        <v>13292</v>
      </c>
      <c r="S944" s="2" t="s">
        <v>342</v>
      </c>
      <c r="T944" s="2">
        <v>1192</v>
      </c>
      <c r="U944" s="2" t="s">
        <v>323</v>
      </c>
      <c r="V944" s="2" t="s">
        <v>324</v>
      </c>
      <c r="W944" s="2">
        <v>1000</v>
      </c>
    </row>
    <row r="945" spans="1:23">
      <c r="A945" s="2" t="s">
        <v>1408</v>
      </c>
      <c r="B945" s="2">
        <v>2013</v>
      </c>
      <c r="C945" s="2">
        <v>1</v>
      </c>
      <c r="D945" s="2">
        <v>136526458</v>
      </c>
      <c r="E945" s="2">
        <v>5556700</v>
      </c>
      <c r="F945" s="2">
        <v>1</v>
      </c>
      <c r="G945" s="2">
        <v>0</v>
      </c>
      <c r="H945" s="2">
        <v>505968</v>
      </c>
      <c r="I945" s="2" t="s">
        <v>990</v>
      </c>
      <c r="J945" s="358">
        <v>-196102.58</v>
      </c>
      <c r="K945" s="2" t="s">
        <v>2083</v>
      </c>
      <c r="L945" s="2">
        <v>122401412</v>
      </c>
      <c r="Q945" s="2">
        <v>13292</v>
      </c>
      <c r="R945" s="357">
        <v>13292</v>
      </c>
      <c r="S945" s="2" t="s">
        <v>342</v>
      </c>
      <c r="T945" s="2">
        <v>1192</v>
      </c>
      <c r="U945" s="2" t="s">
        <v>323</v>
      </c>
      <c r="V945" s="2" t="s">
        <v>324</v>
      </c>
      <c r="W945" s="2">
        <v>1000</v>
      </c>
    </row>
  </sheetData>
  <pageMargins left="0.7" right="0.7" top="0.75" bottom="0.75" header="0.3" footer="0.3"/>
  <pageSetup scale="32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1"/>
  <sheetViews>
    <sheetView tabSelected="1" zoomScale="71" zoomScaleNormal="71" workbookViewId="0">
      <pane ySplit="1" topLeftCell="A2" activePane="bottomLeft" state="frozen"/>
      <selection activeCell="B33" sqref="B33"/>
      <selection pane="bottomLeft" activeCell="B33" sqref="B33"/>
    </sheetView>
  </sheetViews>
  <sheetFormatPr defaultRowHeight="12.75"/>
  <cols>
    <col min="1" max="1" width="7" style="2" bestFit="1" customWidth="1"/>
    <col min="2" max="2" width="6.7109375" style="2" bestFit="1" customWidth="1"/>
    <col min="3" max="3" width="6.28515625" style="2" bestFit="1" customWidth="1"/>
    <col min="4" max="4" width="14.7109375" style="2" bestFit="1" customWidth="1"/>
    <col min="5" max="5" width="12.42578125" style="2" bestFit="1" customWidth="1"/>
    <col min="6" max="6" width="9.28515625" style="2" bestFit="1" customWidth="1"/>
    <col min="7" max="7" width="12.85546875" style="2" bestFit="1" customWidth="1"/>
    <col min="8" max="8" width="10.42578125" style="2" bestFit="1" customWidth="1"/>
    <col min="9" max="9" width="25.140625" style="2" bestFit="1" customWidth="1"/>
    <col min="10" max="10" width="14.5703125" style="2" bestFit="1" customWidth="1"/>
    <col min="11" max="11" width="46.7109375" style="2" bestFit="1" customWidth="1"/>
    <col min="12" max="12" width="10" style="2" bestFit="1" customWidth="1"/>
    <col min="13" max="13" width="6.7109375" style="2" bestFit="1" customWidth="1"/>
    <col min="14" max="14" width="11.5703125" style="2" bestFit="1" customWidth="1"/>
    <col min="15" max="15" width="10" style="2" bestFit="1" customWidth="1"/>
    <col min="16" max="16" width="5.85546875" style="2" bestFit="1" customWidth="1"/>
    <col min="17" max="17" width="6" style="2" bestFit="1" customWidth="1"/>
    <col min="18" max="18" width="10.140625" style="2" bestFit="1" customWidth="1"/>
    <col min="19" max="19" width="22.5703125" style="2" bestFit="1" customWidth="1"/>
    <col min="20" max="20" width="8.7109375" style="2" bestFit="1" customWidth="1"/>
    <col min="21" max="21" width="14.85546875" style="2" bestFit="1" customWidth="1"/>
    <col min="22" max="22" width="16.5703125" style="2" bestFit="1" customWidth="1"/>
    <col min="23" max="23" width="7" style="2" bestFit="1" customWidth="1"/>
    <col min="24" max="16384" width="9.140625" style="2"/>
  </cols>
  <sheetData>
    <row r="1" spans="1:23">
      <c r="A1" s="1" t="s">
        <v>999</v>
      </c>
      <c r="B1" s="1" t="s">
        <v>294</v>
      </c>
      <c r="C1" s="1" t="s">
        <v>295</v>
      </c>
      <c r="D1" s="1" t="s">
        <v>296</v>
      </c>
      <c r="E1" s="1" t="s">
        <v>248</v>
      </c>
      <c r="F1" s="1" t="s">
        <v>297</v>
      </c>
      <c r="G1" s="1" t="s">
        <v>298</v>
      </c>
      <c r="H1" s="1" t="s">
        <v>299</v>
      </c>
      <c r="I1" s="126" t="s">
        <v>300</v>
      </c>
      <c r="J1" s="127" t="s">
        <v>301</v>
      </c>
      <c r="K1" s="1" t="s">
        <v>302</v>
      </c>
      <c r="L1" s="1" t="s">
        <v>303</v>
      </c>
      <c r="M1" s="1" t="s">
        <v>304</v>
      </c>
      <c r="N1" s="126" t="s">
        <v>305</v>
      </c>
      <c r="O1" s="1" t="s">
        <v>306</v>
      </c>
      <c r="P1" s="1" t="s">
        <v>307</v>
      </c>
      <c r="Q1" s="1" t="s">
        <v>308</v>
      </c>
      <c r="R1" s="126" t="s">
        <v>309</v>
      </c>
      <c r="S1" s="126" t="s">
        <v>310</v>
      </c>
      <c r="T1" s="1" t="s">
        <v>311</v>
      </c>
      <c r="U1" s="126" t="s">
        <v>312</v>
      </c>
      <c r="V1" s="126" t="s">
        <v>313</v>
      </c>
      <c r="W1" s="1" t="s">
        <v>314</v>
      </c>
    </row>
    <row r="2" spans="1:23">
      <c r="A2" s="2" t="s">
        <v>1407</v>
      </c>
      <c r="B2" s="2">
        <v>2012</v>
      </c>
      <c r="C2" s="2">
        <v>12</v>
      </c>
      <c r="D2" s="2">
        <v>135268209</v>
      </c>
      <c r="E2" s="2">
        <v>5650000</v>
      </c>
      <c r="F2" s="2">
        <v>70</v>
      </c>
      <c r="G2" s="2">
        <v>0</v>
      </c>
      <c r="H2" s="2">
        <v>546530</v>
      </c>
      <c r="I2" s="2" t="s">
        <v>54</v>
      </c>
      <c r="J2" s="69">
        <v>938.21</v>
      </c>
      <c r="K2" s="2" t="s">
        <v>995</v>
      </c>
      <c r="L2" s="2">
        <v>122092401</v>
      </c>
      <c r="Q2" s="2">
        <v>11900</v>
      </c>
      <c r="R2" s="2">
        <v>11900</v>
      </c>
      <c r="S2" s="2" t="s">
        <v>950</v>
      </c>
      <c r="T2" s="2">
        <v>1196</v>
      </c>
      <c r="U2" s="2" t="s">
        <v>316</v>
      </c>
      <c r="V2" s="2" t="s">
        <v>317</v>
      </c>
      <c r="W2" s="2">
        <v>1000</v>
      </c>
    </row>
    <row r="3" spans="1:23">
      <c r="A3" s="2" t="s">
        <v>1407</v>
      </c>
      <c r="B3" s="2">
        <v>2012</v>
      </c>
      <c r="C3" s="2">
        <v>12</v>
      </c>
      <c r="D3" s="2">
        <v>135268209</v>
      </c>
      <c r="E3" s="2">
        <v>5650000</v>
      </c>
      <c r="F3" s="2">
        <v>70</v>
      </c>
      <c r="G3" s="2">
        <v>0</v>
      </c>
      <c r="H3" s="2">
        <v>546530</v>
      </c>
      <c r="I3" s="2" t="s">
        <v>54</v>
      </c>
      <c r="J3" s="69">
        <v>1407.31</v>
      </c>
      <c r="K3" s="2" t="s">
        <v>995</v>
      </c>
      <c r="L3" s="2">
        <v>122092401</v>
      </c>
      <c r="Q3" s="2">
        <v>11900</v>
      </c>
      <c r="R3" s="2">
        <v>11900</v>
      </c>
      <c r="S3" s="2" t="s">
        <v>950</v>
      </c>
      <c r="T3" s="2">
        <v>1196</v>
      </c>
      <c r="U3" s="2" t="s">
        <v>316</v>
      </c>
      <c r="V3" s="2" t="s">
        <v>317</v>
      </c>
      <c r="W3" s="2">
        <v>1000</v>
      </c>
    </row>
    <row r="4" spans="1:23">
      <c r="A4" s="2" t="s">
        <v>1407</v>
      </c>
      <c r="B4" s="2">
        <v>2012</v>
      </c>
      <c r="C4" s="2">
        <v>12</v>
      </c>
      <c r="D4" s="2">
        <v>135268210</v>
      </c>
      <c r="E4" s="2">
        <v>5650000</v>
      </c>
      <c r="F4" s="2">
        <v>70</v>
      </c>
      <c r="G4" s="2">
        <v>0</v>
      </c>
      <c r="H4" s="2">
        <v>546530</v>
      </c>
      <c r="I4" s="2" t="s">
        <v>54</v>
      </c>
      <c r="J4" s="69">
        <v>95346.51</v>
      </c>
      <c r="K4" s="2" t="s">
        <v>1258</v>
      </c>
      <c r="L4" s="2">
        <v>122092402</v>
      </c>
      <c r="Q4" s="2">
        <v>11900</v>
      </c>
      <c r="R4" s="2">
        <v>11900</v>
      </c>
      <c r="S4" s="2" t="s">
        <v>950</v>
      </c>
      <c r="T4" s="2">
        <v>1196</v>
      </c>
      <c r="U4" s="2" t="s">
        <v>316</v>
      </c>
      <c r="V4" s="2" t="s">
        <v>317</v>
      </c>
      <c r="W4" s="2">
        <v>1000</v>
      </c>
    </row>
    <row r="5" spans="1:23">
      <c r="A5" s="2" t="s">
        <v>1407</v>
      </c>
      <c r="B5" s="2">
        <v>2012</v>
      </c>
      <c r="C5" s="2">
        <v>12</v>
      </c>
      <c r="D5" s="2">
        <v>135268210</v>
      </c>
      <c r="E5" s="2">
        <v>5650000</v>
      </c>
      <c r="F5" s="2">
        <v>70</v>
      </c>
      <c r="G5" s="2">
        <v>0</v>
      </c>
      <c r="H5" s="2">
        <v>546530</v>
      </c>
      <c r="I5" s="2" t="s">
        <v>54</v>
      </c>
      <c r="J5" s="69">
        <v>51340.43</v>
      </c>
      <c r="K5" s="2" t="s">
        <v>1258</v>
      </c>
      <c r="L5" s="2">
        <v>122092402</v>
      </c>
      <c r="Q5" s="2">
        <v>11900</v>
      </c>
      <c r="R5" s="2">
        <v>11900</v>
      </c>
      <c r="S5" s="2" t="s">
        <v>950</v>
      </c>
      <c r="T5" s="2">
        <v>1196</v>
      </c>
      <c r="U5" s="2" t="s">
        <v>316</v>
      </c>
      <c r="V5" s="2" t="s">
        <v>317</v>
      </c>
      <c r="W5" s="2">
        <v>1000</v>
      </c>
    </row>
    <row r="6" spans="1:23">
      <c r="A6" s="2" t="s">
        <v>1407</v>
      </c>
      <c r="B6" s="2">
        <v>2012</v>
      </c>
      <c r="C6" s="2">
        <v>12</v>
      </c>
      <c r="D6" s="2">
        <v>135266071</v>
      </c>
      <c r="E6" s="2">
        <v>5651000</v>
      </c>
      <c r="F6" s="2">
        <v>70</v>
      </c>
      <c r="G6" s="2">
        <v>0</v>
      </c>
      <c r="H6" s="2">
        <v>506010</v>
      </c>
      <c r="I6" s="2" t="s">
        <v>351</v>
      </c>
      <c r="J6" s="69">
        <v>10630</v>
      </c>
      <c r="K6" s="2" t="s">
        <v>1258</v>
      </c>
      <c r="L6" s="2">
        <v>122089903</v>
      </c>
      <c r="Q6" s="2">
        <v>11900</v>
      </c>
      <c r="R6" s="2">
        <v>11900</v>
      </c>
      <c r="S6" s="2" t="s">
        <v>950</v>
      </c>
      <c r="T6" s="2">
        <v>1196</v>
      </c>
      <c r="U6" s="2" t="s">
        <v>316</v>
      </c>
      <c r="V6" s="2" t="s">
        <v>317</v>
      </c>
      <c r="W6" s="2">
        <v>1000</v>
      </c>
    </row>
    <row r="7" spans="1:23">
      <c r="A7" s="2" t="s">
        <v>1407</v>
      </c>
      <c r="B7" s="2">
        <v>2012</v>
      </c>
      <c r="C7" s="2">
        <v>12</v>
      </c>
      <c r="D7" s="2">
        <v>135268025</v>
      </c>
      <c r="E7" s="2">
        <v>5651000</v>
      </c>
      <c r="F7" s="2">
        <v>70</v>
      </c>
      <c r="G7" s="2">
        <v>0</v>
      </c>
      <c r="H7" s="2">
        <v>506010</v>
      </c>
      <c r="I7" s="2" t="s">
        <v>351</v>
      </c>
      <c r="J7" s="69">
        <v>-84717.5</v>
      </c>
      <c r="K7" s="2" t="s">
        <v>1258</v>
      </c>
      <c r="L7" s="2">
        <v>122092257</v>
      </c>
      <c r="Q7" s="2">
        <v>11900</v>
      </c>
      <c r="R7" s="2">
        <v>11900</v>
      </c>
      <c r="S7" s="2" t="s">
        <v>950</v>
      </c>
      <c r="T7" s="2">
        <v>1196</v>
      </c>
      <c r="U7" s="2" t="s">
        <v>316</v>
      </c>
      <c r="V7" s="2" t="s">
        <v>317</v>
      </c>
      <c r="W7" s="2">
        <v>1000</v>
      </c>
    </row>
    <row r="8" spans="1:23">
      <c r="A8" s="2" t="s">
        <v>1407</v>
      </c>
      <c r="B8" s="2">
        <v>2012</v>
      </c>
      <c r="C8" s="2">
        <v>12</v>
      </c>
      <c r="D8" s="2">
        <v>135268058</v>
      </c>
      <c r="E8" s="2">
        <v>5651000</v>
      </c>
      <c r="F8" s="2">
        <v>70</v>
      </c>
      <c r="G8" s="2">
        <v>0</v>
      </c>
      <c r="H8" s="2">
        <v>506010</v>
      </c>
      <c r="I8" s="2" t="s">
        <v>351</v>
      </c>
      <c r="J8" s="69">
        <v>54891</v>
      </c>
      <c r="K8" s="2" t="s">
        <v>1258</v>
      </c>
      <c r="L8" s="2">
        <v>122092290</v>
      </c>
      <c r="Q8" s="2">
        <v>11900</v>
      </c>
      <c r="R8" s="2">
        <v>11900</v>
      </c>
      <c r="S8" s="2" t="s">
        <v>950</v>
      </c>
      <c r="T8" s="2">
        <v>1196</v>
      </c>
      <c r="U8" s="2" t="s">
        <v>316</v>
      </c>
      <c r="V8" s="2" t="s">
        <v>317</v>
      </c>
      <c r="W8" s="2">
        <v>1000</v>
      </c>
    </row>
    <row r="9" spans="1:23">
      <c r="A9" s="2" t="s">
        <v>1407</v>
      </c>
      <c r="B9" s="2">
        <v>2012</v>
      </c>
      <c r="C9" s="2">
        <v>12</v>
      </c>
      <c r="D9" s="2">
        <v>135268171</v>
      </c>
      <c r="E9" s="2">
        <v>5651000</v>
      </c>
      <c r="F9" s="2">
        <v>70</v>
      </c>
      <c r="G9" s="2">
        <v>0</v>
      </c>
      <c r="H9" s="2">
        <v>506010</v>
      </c>
      <c r="I9" s="2" t="s">
        <v>351</v>
      </c>
      <c r="J9" s="69">
        <v>-108150</v>
      </c>
      <c r="K9" s="2" t="s">
        <v>1258</v>
      </c>
      <c r="L9" s="2">
        <v>122092383</v>
      </c>
      <c r="Q9" s="2">
        <v>11900</v>
      </c>
      <c r="R9" s="2">
        <v>11900</v>
      </c>
      <c r="S9" s="2" t="s">
        <v>950</v>
      </c>
      <c r="T9" s="2">
        <v>1196</v>
      </c>
      <c r="U9" s="2" t="s">
        <v>316</v>
      </c>
      <c r="V9" s="2" t="s">
        <v>317</v>
      </c>
      <c r="W9" s="2">
        <v>1000</v>
      </c>
    </row>
    <row r="10" spans="1:23">
      <c r="A10" s="2" t="s">
        <v>1407</v>
      </c>
      <c r="B10" s="2">
        <v>2012</v>
      </c>
      <c r="C10" s="2">
        <v>12</v>
      </c>
      <c r="D10" s="2">
        <v>135268174</v>
      </c>
      <c r="E10" s="2">
        <v>5651000</v>
      </c>
      <c r="F10" s="2">
        <v>70</v>
      </c>
      <c r="G10" s="2">
        <v>0</v>
      </c>
      <c r="H10" s="2">
        <v>506010</v>
      </c>
      <c r="I10" s="2" t="s">
        <v>351</v>
      </c>
      <c r="J10" s="69">
        <v>-54075</v>
      </c>
      <c r="K10" s="2" t="s">
        <v>1258</v>
      </c>
      <c r="L10" s="2">
        <v>122092386</v>
      </c>
      <c r="Q10" s="2">
        <v>11900</v>
      </c>
      <c r="R10" s="2">
        <v>11900</v>
      </c>
      <c r="S10" s="2" t="s">
        <v>950</v>
      </c>
      <c r="T10" s="2">
        <v>1196</v>
      </c>
      <c r="U10" s="2" t="s">
        <v>316</v>
      </c>
      <c r="V10" s="2" t="s">
        <v>317</v>
      </c>
      <c r="W10" s="2">
        <v>1000</v>
      </c>
    </row>
    <row r="11" spans="1:23">
      <c r="A11" s="2" t="s">
        <v>1407</v>
      </c>
      <c r="B11" s="2">
        <v>2012</v>
      </c>
      <c r="C11" s="2">
        <v>12</v>
      </c>
      <c r="D11" s="2">
        <v>135268209</v>
      </c>
      <c r="E11" s="2">
        <v>5651000</v>
      </c>
      <c r="F11" s="2">
        <v>70</v>
      </c>
      <c r="G11" s="2">
        <v>0</v>
      </c>
      <c r="H11" s="2">
        <v>506010</v>
      </c>
      <c r="I11" s="2" t="s">
        <v>351</v>
      </c>
      <c r="J11" s="69">
        <v>431.14</v>
      </c>
      <c r="K11" s="2" t="s">
        <v>995</v>
      </c>
      <c r="L11" s="2">
        <v>122092401</v>
      </c>
      <c r="Q11" s="2">
        <v>11900</v>
      </c>
      <c r="R11" s="2">
        <v>11900</v>
      </c>
      <c r="S11" s="2" t="s">
        <v>950</v>
      </c>
      <c r="T11" s="2">
        <v>1196</v>
      </c>
      <c r="U11" s="2" t="s">
        <v>316</v>
      </c>
      <c r="V11" s="2" t="s">
        <v>317</v>
      </c>
      <c r="W11" s="2">
        <v>1000</v>
      </c>
    </row>
    <row r="12" spans="1:23">
      <c r="A12" s="2" t="s">
        <v>1407</v>
      </c>
      <c r="B12" s="2">
        <v>2012</v>
      </c>
      <c r="C12" s="2">
        <v>12</v>
      </c>
      <c r="D12" s="2">
        <v>135268209</v>
      </c>
      <c r="E12" s="2">
        <v>5651000</v>
      </c>
      <c r="F12" s="2">
        <v>70</v>
      </c>
      <c r="G12" s="2">
        <v>0</v>
      </c>
      <c r="H12" s="2">
        <v>506010</v>
      </c>
      <c r="I12" s="2" t="s">
        <v>351</v>
      </c>
      <c r="J12" s="69">
        <v>287.43</v>
      </c>
      <c r="K12" s="2" t="s">
        <v>995</v>
      </c>
      <c r="L12" s="2">
        <v>122092401</v>
      </c>
      <c r="Q12" s="2">
        <v>11900</v>
      </c>
      <c r="R12" s="2">
        <v>11900</v>
      </c>
      <c r="S12" s="2" t="s">
        <v>950</v>
      </c>
      <c r="T12" s="2">
        <v>1196</v>
      </c>
      <c r="U12" s="2" t="s">
        <v>316</v>
      </c>
      <c r="V12" s="2" t="s">
        <v>317</v>
      </c>
      <c r="W12" s="2">
        <v>1000</v>
      </c>
    </row>
    <row r="13" spans="1:23">
      <c r="A13" s="2" t="s">
        <v>1407</v>
      </c>
      <c r="B13" s="2">
        <v>2012</v>
      </c>
      <c r="C13" s="2">
        <v>12</v>
      </c>
      <c r="D13" s="2">
        <v>135268210</v>
      </c>
      <c r="E13" s="2">
        <v>5651000</v>
      </c>
      <c r="F13" s="2">
        <v>70</v>
      </c>
      <c r="G13" s="2">
        <v>0</v>
      </c>
      <c r="H13" s="2">
        <v>506010</v>
      </c>
      <c r="I13" s="2" t="s">
        <v>351</v>
      </c>
      <c r="J13" s="69">
        <v>44348.15</v>
      </c>
      <c r="K13" s="2" t="s">
        <v>1258</v>
      </c>
      <c r="L13" s="2">
        <v>122092402</v>
      </c>
      <c r="Q13" s="2">
        <v>11900</v>
      </c>
      <c r="R13" s="2">
        <v>11900</v>
      </c>
      <c r="S13" s="2" t="s">
        <v>950</v>
      </c>
      <c r="T13" s="2">
        <v>1196</v>
      </c>
      <c r="U13" s="2" t="s">
        <v>316</v>
      </c>
      <c r="V13" s="2" t="s">
        <v>317</v>
      </c>
      <c r="W13" s="2">
        <v>1000</v>
      </c>
    </row>
    <row r="14" spans="1:23">
      <c r="A14" s="2" t="s">
        <v>1407</v>
      </c>
      <c r="B14" s="2">
        <v>2012</v>
      </c>
      <c r="C14" s="2">
        <v>12</v>
      </c>
      <c r="D14" s="2">
        <v>135268210</v>
      </c>
      <c r="E14" s="2">
        <v>5651000</v>
      </c>
      <c r="F14" s="2">
        <v>70</v>
      </c>
      <c r="G14" s="2">
        <v>0</v>
      </c>
      <c r="H14" s="2">
        <v>506010</v>
      </c>
      <c r="I14" s="2" t="s">
        <v>351</v>
      </c>
      <c r="J14" s="69">
        <v>82360.86</v>
      </c>
      <c r="K14" s="2" t="s">
        <v>1258</v>
      </c>
      <c r="L14" s="2">
        <v>122092402</v>
      </c>
      <c r="Q14" s="2">
        <v>11900</v>
      </c>
      <c r="R14" s="2">
        <v>11900</v>
      </c>
      <c r="S14" s="2" t="s">
        <v>950</v>
      </c>
      <c r="T14" s="2">
        <v>1196</v>
      </c>
      <c r="U14" s="2" t="s">
        <v>316</v>
      </c>
      <c r="V14" s="2" t="s">
        <v>317</v>
      </c>
      <c r="W14" s="2">
        <v>1000</v>
      </c>
    </row>
    <row r="15" spans="1:23">
      <c r="A15" s="2" t="s">
        <v>1408</v>
      </c>
      <c r="B15" s="2">
        <v>2012</v>
      </c>
      <c r="C15" s="2">
        <v>12</v>
      </c>
      <c r="D15" s="2">
        <v>135304442</v>
      </c>
      <c r="E15" s="2">
        <v>5651000</v>
      </c>
      <c r="F15" s="2">
        <v>70</v>
      </c>
      <c r="G15" s="2">
        <v>0</v>
      </c>
      <c r="H15" s="2">
        <v>506059</v>
      </c>
      <c r="I15" s="2" t="s">
        <v>992</v>
      </c>
      <c r="J15" s="69">
        <v>-12190282.68</v>
      </c>
      <c r="K15" s="2" t="s">
        <v>993</v>
      </c>
      <c r="L15" s="2">
        <v>122094873</v>
      </c>
      <c r="Q15" s="2">
        <v>11900</v>
      </c>
      <c r="R15" s="2">
        <v>11900</v>
      </c>
      <c r="S15" s="2" t="s">
        <v>950</v>
      </c>
      <c r="T15" s="2">
        <v>1196</v>
      </c>
      <c r="U15" s="2" t="s">
        <v>316</v>
      </c>
      <c r="V15" s="2" t="s">
        <v>317</v>
      </c>
      <c r="W15" s="2">
        <v>1000</v>
      </c>
    </row>
    <row r="16" spans="1:23">
      <c r="A16" s="2" t="s">
        <v>1408</v>
      </c>
      <c r="B16" s="2">
        <v>2012</v>
      </c>
      <c r="C16" s="2">
        <v>12</v>
      </c>
      <c r="D16" s="2">
        <v>136140086</v>
      </c>
      <c r="E16" s="2">
        <v>5651000</v>
      </c>
      <c r="F16" s="2">
        <v>70</v>
      </c>
      <c r="G16" s="2">
        <v>0</v>
      </c>
      <c r="H16" s="2">
        <v>506059</v>
      </c>
      <c r="I16" s="2" t="s">
        <v>992</v>
      </c>
      <c r="J16" s="69">
        <v>12246446.77</v>
      </c>
      <c r="K16" s="2" t="s">
        <v>993</v>
      </c>
      <c r="L16" s="2">
        <v>122360569</v>
      </c>
      <c r="Q16" s="2">
        <v>11900</v>
      </c>
      <c r="R16" s="2">
        <v>11900</v>
      </c>
      <c r="S16" s="2" t="s">
        <v>950</v>
      </c>
      <c r="T16" s="2">
        <v>1196</v>
      </c>
      <c r="U16" s="2" t="s">
        <v>316</v>
      </c>
      <c r="V16" s="2" t="s">
        <v>317</v>
      </c>
      <c r="W16" s="2">
        <v>1000</v>
      </c>
    </row>
    <row r="17" spans="1:23">
      <c r="A17" s="2" t="s">
        <v>1407</v>
      </c>
      <c r="B17" s="2">
        <v>2012</v>
      </c>
      <c r="C17" s="2">
        <v>12</v>
      </c>
      <c r="D17" s="2">
        <v>135266071</v>
      </c>
      <c r="E17" s="2">
        <v>5652500</v>
      </c>
      <c r="F17" s="2">
        <v>70</v>
      </c>
      <c r="G17" s="2">
        <v>0</v>
      </c>
      <c r="H17" s="2">
        <v>506020</v>
      </c>
      <c r="I17" s="2" t="s">
        <v>994</v>
      </c>
      <c r="J17" s="69">
        <v>1767</v>
      </c>
      <c r="K17" s="2" t="s">
        <v>1258</v>
      </c>
      <c r="L17" s="2">
        <v>122089903</v>
      </c>
      <c r="Q17" s="2">
        <v>11900</v>
      </c>
      <c r="R17" s="2">
        <v>11900</v>
      </c>
      <c r="S17" s="2" t="s">
        <v>950</v>
      </c>
      <c r="T17" s="2">
        <v>1196</v>
      </c>
      <c r="U17" s="2" t="s">
        <v>316</v>
      </c>
      <c r="V17" s="2" t="s">
        <v>317</v>
      </c>
      <c r="W17" s="2">
        <v>1000</v>
      </c>
    </row>
    <row r="18" spans="1:23">
      <c r="A18" s="2" t="s">
        <v>1407</v>
      </c>
      <c r="B18" s="2">
        <v>2012</v>
      </c>
      <c r="C18" s="2">
        <v>12</v>
      </c>
      <c r="D18" s="2">
        <v>135266071</v>
      </c>
      <c r="E18" s="2">
        <v>5652500</v>
      </c>
      <c r="F18" s="2">
        <v>70</v>
      </c>
      <c r="G18" s="2">
        <v>0</v>
      </c>
      <c r="H18" s="2">
        <v>506020</v>
      </c>
      <c r="I18" s="2" t="s">
        <v>994</v>
      </c>
      <c r="J18" s="69">
        <v>197</v>
      </c>
      <c r="K18" s="2" t="s">
        <v>1258</v>
      </c>
      <c r="L18" s="2">
        <v>122089903</v>
      </c>
      <c r="Q18" s="2">
        <v>11900</v>
      </c>
      <c r="R18" s="2">
        <v>11900</v>
      </c>
      <c r="S18" s="2" t="s">
        <v>950</v>
      </c>
      <c r="T18" s="2">
        <v>1196</v>
      </c>
      <c r="U18" s="2" t="s">
        <v>316</v>
      </c>
      <c r="V18" s="2" t="s">
        <v>317</v>
      </c>
      <c r="W18" s="2">
        <v>1000</v>
      </c>
    </row>
    <row r="19" spans="1:23">
      <c r="A19" s="2" t="s">
        <v>1407</v>
      </c>
      <c r="B19" s="2">
        <v>2012</v>
      </c>
      <c r="C19" s="2">
        <v>12</v>
      </c>
      <c r="D19" s="2">
        <v>135266071</v>
      </c>
      <c r="E19" s="2">
        <v>5652500</v>
      </c>
      <c r="F19" s="2">
        <v>70</v>
      </c>
      <c r="G19" s="2">
        <v>0</v>
      </c>
      <c r="H19" s="2">
        <v>506020</v>
      </c>
      <c r="I19" s="2" t="s">
        <v>994</v>
      </c>
      <c r="J19" s="69">
        <v>56476</v>
      </c>
      <c r="K19" s="2" t="s">
        <v>1258</v>
      </c>
      <c r="L19" s="2">
        <v>122089903</v>
      </c>
      <c r="Q19" s="2">
        <v>11900</v>
      </c>
      <c r="R19" s="2">
        <v>11900</v>
      </c>
      <c r="S19" s="2" t="s">
        <v>950</v>
      </c>
      <c r="T19" s="2">
        <v>1196</v>
      </c>
      <c r="U19" s="2" t="s">
        <v>316</v>
      </c>
      <c r="V19" s="2" t="s">
        <v>317</v>
      </c>
      <c r="W19" s="2">
        <v>1000</v>
      </c>
    </row>
    <row r="20" spans="1:23">
      <c r="A20" s="2" t="s">
        <v>1407</v>
      </c>
      <c r="B20" s="2">
        <v>2012</v>
      </c>
      <c r="C20" s="2">
        <v>12</v>
      </c>
      <c r="D20" s="2">
        <v>135267996</v>
      </c>
      <c r="E20" s="2">
        <v>5652500</v>
      </c>
      <c r="F20" s="2">
        <v>70</v>
      </c>
      <c r="G20" s="2">
        <v>0</v>
      </c>
      <c r="H20" s="2">
        <v>506020</v>
      </c>
      <c r="I20" s="2" t="s">
        <v>994</v>
      </c>
      <c r="J20" s="69">
        <v>16535.71</v>
      </c>
      <c r="K20" s="2" t="s">
        <v>1258</v>
      </c>
      <c r="L20" s="2">
        <v>122092228</v>
      </c>
      <c r="Q20" s="2">
        <v>11900</v>
      </c>
      <c r="R20" s="2">
        <v>11900</v>
      </c>
      <c r="S20" s="2" t="s">
        <v>950</v>
      </c>
      <c r="T20" s="2">
        <v>1196</v>
      </c>
      <c r="U20" s="2" t="s">
        <v>316</v>
      </c>
      <c r="V20" s="2" t="s">
        <v>317</v>
      </c>
      <c r="W20" s="2">
        <v>1000</v>
      </c>
    </row>
    <row r="21" spans="1:23">
      <c r="A21" s="2" t="s">
        <v>1407</v>
      </c>
      <c r="B21" s="2">
        <v>2012</v>
      </c>
      <c r="C21" s="2">
        <v>12</v>
      </c>
      <c r="D21" s="2">
        <v>135268016</v>
      </c>
      <c r="E21" s="2">
        <v>5652500</v>
      </c>
      <c r="F21" s="2">
        <v>70</v>
      </c>
      <c r="G21" s="2">
        <v>0</v>
      </c>
      <c r="H21" s="2">
        <v>506020</v>
      </c>
      <c r="I21" s="2" t="s">
        <v>994</v>
      </c>
      <c r="J21" s="69">
        <v>37.659999999999997</v>
      </c>
      <c r="K21" s="2" t="s">
        <v>996</v>
      </c>
      <c r="L21" s="2">
        <v>122092248</v>
      </c>
      <c r="Q21" s="2">
        <v>11900</v>
      </c>
      <c r="R21" s="2">
        <v>11900</v>
      </c>
      <c r="S21" s="2" t="s">
        <v>950</v>
      </c>
      <c r="T21" s="2">
        <v>1196</v>
      </c>
      <c r="U21" s="2" t="s">
        <v>316</v>
      </c>
      <c r="V21" s="2" t="s">
        <v>317</v>
      </c>
      <c r="W21" s="2">
        <v>1000</v>
      </c>
    </row>
    <row r="22" spans="1:23">
      <c r="A22" s="2" t="s">
        <v>1407</v>
      </c>
      <c r="B22" s="2">
        <v>2012</v>
      </c>
      <c r="C22" s="2">
        <v>12</v>
      </c>
      <c r="D22" s="2">
        <v>135268018</v>
      </c>
      <c r="E22" s="2">
        <v>5652500</v>
      </c>
      <c r="F22" s="2">
        <v>70</v>
      </c>
      <c r="G22" s="2">
        <v>0</v>
      </c>
      <c r="H22" s="2">
        <v>506020</v>
      </c>
      <c r="I22" s="2" t="s">
        <v>994</v>
      </c>
      <c r="J22" s="69">
        <v>163142.66</v>
      </c>
      <c r="K22" s="2" t="s">
        <v>1258</v>
      </c>
      <c r="L22" s="2">
        <v>122092250</v>
      </c>
      <c r="Q22" s="2">
        <v>11900</v>
      </c>
      <c r="R22" s="2">
        <v>11900</v>
      </c>
      <c r="S22" s="2" t="s">
        <v>950</v>
      </c>
      <c r="T22" s="2">
        <v>1196</v>
      </c>
      <c r="U22" s="2" t="s">
        <v>316</v>
      </c>
      <c r="V22" s="2" t="s">
        <v>317</v>
      </c>
      <c r="W22" s="2">
        <v>1000</v>
      </c>
    </row>
    <row r="23" spans="1:23">
      <c r="A23" s="2" t="s">
        <v>1407</v>
      </c>
      <c r="B23" s="2">
        <v>2012</v>
      </c>
      <c r="C23" s="2">
        <v>12</v>
      </c>
      <c r="D23" s="2">
        <v>135268018</v>
      </c>
      <c r="E23" s="2">
        <v>5652500</v>
      </c>
      <c r="F23" s="2">
        <v>70</v>
      </c>
      <c r="G23" s="2">
        <v>0</v>
      </c>
      <c r="H23" s="2">
        <v>506020</v>
      </c>
      <c r="I23" s="2" t="s">
        <v>994</v>
      </c>
      <c r="J23" s="69">
        <v>289.88</v>
      </c>
      <c r="K23" s="2" t="s">
        <v>1258</v>
      </c>
      <c r="L23" s="2">
        <v>122092250</v>
      </c>
      <c r="Q23" s="2">
        <v>11900</v>
      </c>
      <c r="R23" s="2">
        <v>11900</v>
      </c>
      <c r="S23" s="2" t="s">
        <v>950</v>
      </c>
      <c r="T23" s="2">
        <v>1196</v>
      </c>
      <c r="U23" s="2" t="s">
        <v>316</v>
      </c>
      <c r="V23" s="2" t="s">
        <v>317</v>
      </c>
      <c r="W23" s="2">
        <v>1000</v>
      </c>
    </row>
    <row r="24" spans="1:23">
      <c r="A24" s="2" t="s">
        <v>1407</v>
      </c>
      <c r="B24" s="2">
        <v>2012</v>
      </c>
      <c r="C24" s="2">
        <v>12</v>
      </c>
      <c r="D24" s="2">
        <v>135268046</v>
      </c>
      <c r="E24" s="2">
        <v>5652500</v>
      </c>
      <c r="F24" s="2">
        <v>70</v>
      </c>
      <c r="G24" s="2">
        <v>0</v>
      </c>
      <c r="H24" s="2">
        <v>506020</v>
      </c>
      <c r="I24" s="2" t="s">
        <v>994</v>
      </c>
      <c r="J24" s="69">
        <v>76383</v>
      </c>
      <c r="K24" s="2" t="s">
        <v>1258</v>
      </c>
      <c r="L24" s="2">
        <v>122092278</v>
      </c>
      <c r="Q24" s="2">
        <v>11900</v>
      </c>
      <c r="R24" s="2">
        <v>11900</v>
      </c>
      <c r="S24" s="2" t="s">
        <v>950</v>
      </c>
      <c r="T24" s="2">
        <v>1196</v>
      </c>
      <c r="U24" s="2" t="s">
        <v>316</v>
      </c>
      <c r="V24" s="2" t="s">
        <v>317</v>
      </c>
      <c r="W24" s="2">
        <v>1000</v>
      </c>
    </row>
    <row r="25" spans="1:23">
      <c r="A25" s="2" t="s">
        <v>1407</v>
      </c>
      <c r="B25" s="2">
        <v>2012</v>
      </c>
      <c r="C25" s="2">
        <v>12</v>
      </c>
      <c r="D25" s="2">
        <v>135268046</v>
      </c>
      <c r="E25" s="2">
        <v>5652500</v>
      </c>
      <c r="F25" s="2">
        <v>70</v>
      </c>
      <c r="G25" s="2">
        <v>0</v>
      </c>
      <c r="H25" s="2">
        <v>506020</v>
      </c>
      <c r="I25" s="2" t="s">
        <v>994</v>
      </c>
      <c r="J25" s="69">
        <v>20369.88</v>
      </c>
      <c r="K25" s="2" t="s">
        <v>1258</v>
      </c>
      <c r="L25" s="2">
        <v>122092278</v>
      </c>
      <c r="Q25" s="2">
        <v>11900</v>
      </c>
      <c r="R25" s="2">
        <v>11900</v>
      </c>
      <c r="S25" s="2" t="s">
        <v>950</v>
      </c>
      <c r="T25" s="2">
        <v>1196</v>
      </c>
      <c r="U25" s="2" t="s">
        <v>316</v>
      </c>
      <c r="V25" s="2" t="s">
        <v>317</v>
      </c>
      <c r="W25" s="2">
        <v>1000</v>
      </c>
    </row>
    <row r="26" spans="1:23">
      <c r="A26" s="2" t="s">
        <v>1407</v>
      </c>
      <c r="B26" s="2">
        <v>2012</v>
      </c>
      <c r="C26" s="2">
        <v>12</v>
      </c>
      <c r="D26" s="2">
        <v>135268058</v>
      </c>
      <c r="E26" s="2">
        <v>5652500</v>
      </c>
      <c r="F26" s="2">
        <v>70</v>
      </c>
      <c r="G26" s="2">
        <v>0</v>
      </c>
      <c r="H26" s="2">
        <v>506020</v>
      </c>
      <c r="I26" s="2" t="s">
        <v>994</v>
      </c>
      <c r="J26" s="69">
        <v>10870.87</v>
      </c>
      <c r="K26" s="2" t="s">
        <v>1258</v>
      </c>
      <c r="L26" s="2">
        <v>122092290</v>
      </c>
      <c r="Q26" s="2">
        <v>11900</v>
      </c>
      <c r="R26" s="2">
        <v>11900</v>
      </c>
      <c r="S26" s="2" t="s">
        <v>950</v>
      </c>
      <c r="T26" s="2">
        <v>1196</v>
      </c>
      <c r="U26" s="2" t="s">
        <v>316</v>
      </c>
      <c r="V26" s="2" t="s">
        <v>317</v>
      </c>
      <c r="W26" s="2">
        <v>1000</v>
      </c>
    </row>
    <row r="27" spans="1:23">
      <c r="A27" s="2" t="s">
        <v>1407</v>
      </c>
      <c r="B27" s="2">
        <v>2012</v>
      </c>
      <c r="C27" s="2">
        <v>12</v>
      </c>
      <c r="D27" s="2">
        <v>135268058</v>
      </c>
      <c r="E27" s="2">
        <v>5652500</v>
      </c>
      <c r="F27" s="2">
        <v>70</v>
      </c>
      <c r="G27" s="2">
        <v>0</v>
      </c>
      <c r="H27" s="2">
        <v>506020</v>
      </c>
      <c r="I27" s="2" t="s">
        <v>994</v>
      </c>
      <c r="J27" s="69">
        <v>5425.43</v>
      </c>
      <c r="K27" s="2" t="s">
        <v>1258</v>
      </c>
      <c r="L27" s="2">
        <v>122092290</v>
      </c>
      <c r="Q27" s="2">
        <v>11900</v>
      </c>
      <c r="R27" s="2">
        <v>11900</v>
      </c>
      <c r="S27" s="2" t="s">
        <v>950</v>
      </c>
      <c r="T27" s="2">
        <v>1196</v>
      </c>
      <c r="U27" s="2" t="s">
        <v>316</v>
      </c>
      <c r="V27" s="2" t="s">
        <v>317</v>
      </c>
      <c r="W27" s="2">
        <v>1000</v>
      </c>
    </row>
    <row r="28" spans="1:23">
      <c r="A28" s="2" t="s">
        <v>1407</v>
      </c>
      <c r="B28" s="2">
        <v>2012</v>
      </c>
      <c r="C28" s="2">
        <v>12</v>
      </c>
      <c r="D28" s="2">
        <v>135268066</v>
      </c>
      <c r="E28" s="2">
        <v>5652500</v>
      </c>
      <c r="F28" s="2">
        <v>70</v>
      </c>
      <c r="G28" s="2">
        <v>0</v>
      </c>
      <c r="H28" s="2">
        <v>506020</v>
      </c>
      <c r="I28" s="2" t="s">
        <v>994</v>
      </c>
      <c r="J28" s="69">
        <v>183.64</v>
      </c>
      <c r="K28" s="2" t="s">
        <v>1258</v>
      </c>
      <c r="L28" s="2">
        <v>122092298</v>
      </c>
      <c r="Q28" s="2">
        <v>11900</v>
      </c>
      <c r="R28" s="2">
        <v>11900</v>
      </c>
      <c r="S28" s="2" t="s">
        <v>950</v>
      </c>
      <c r="T28" s="2">
        <v>1196</v>
      </c>
      <c r="U28" s="2" t="s">
        <v>316</v>
      </c>
      <c r="V28" s="2" t="s">
        <v>317</v>
      </c>
      <c r="W28" s="2">
        <v>1000</v>
      </c>
    </row>
    <row r="29" spans="1:23">
      <c r="A29" s="2" t="s">
        <v>1407</v>
      </c>
      <c r="B29" s="2">
        <v>2012</v>
      </c>
      <c r="C29" s="2">
        <v>12</v>
      </c>
      <c r="D29" s="2">
        <v>135268066</v>
      </c>
      <c r="E29" s="2">
        <v>5652500</v>
      </c>
      <c r="F29" s="2">
        <v>70</v>
      </c>
      <c r="G29" s="2">
        <v>0</v>
      </c>
      <c r="H29" s="2">
        <v>506020</v>
      </c>
      <c r="I29" s="2" t="s">
        <v>994</v>
      </c>
      <c r="J29" s="69">
        <v>1926.4</v>
      </c>
      <c r="K29" s="2" t="s">
        <v>1258</v>
      </c>
      <c r="L29" s="2">
        <v>122092298</v>
      </c>
      <c r="Q29" s="2">
        <v>11900</v>
      </c>
      <c r="R29" s="2">
        <v>11900</v>
      </c>
      <c r="S29" s="2" t="s">
        <v>950</v>
      </c>
      <c r="T29" s="2">
        <v>1196</v>
      </c>
      <c r="U29" s="2" t="s">
        <v>316</v>
      </c>
      <c r="V29" s="2" t="s">
        <v>317</v>
      </c>
      <c r="W29" s="2">
        <v>1000</v>
      </c>
    </row>
    <row r="30" spans="1:23">
      <c r="A30" s="2" t="s">
        <v>1407</v>
      </c>
      <c r="B30" s="2">
        <v>2012</v>
      </c>
      <c r="C30" s="2">
        <v>12</v>
      </c>
      <c r="D30" s="2">
        <v>135268071</v>
      </c>
      <c r="E30" s="2">
        <v>5652500</v>
      </c>
      <c r="F30" s="2">
        <v>70</v>
      </c>
      <c r="G30" s="2">
        <v>0</v>
      </c>
      <c r="H30" s="2">
        <v>506020</v>
      </c>
      <c r="I30" s="2" t="s">
        <v>994</v>
      </c>
      <c r="J30" s="69">
        <v>1760</v>
      </c>
      <c r="K30" s="2" t="s">
        <v>1258</v>
      </c>
      <c r="L30" s="2">
        <v>122092303</v>
      </c>
      <c r="Q30" s="2">
        <v>11900</v>
      </c>
      <c r="R30" s="2">
        <v>11900</v>
      </c>
      <c r="S30" s="2" t="s">
        <v>950</v>
      </c>
      <c r="T30" s="2">
        <v>1196</v>
      </c>
      <c r="U30" s="2" t="s">
        <v>316</v>
      </c>
      <c r="V30" s="2" t="s">
        <v>317</v>
      </c>
      <c r="W30" s="2">
        <v>1000</v>
      </c>
    </row>
    <row r="31" spans="1:23">
      <c r="A31" s="2" t="s">
        <v>1407</v>
      </c>
      <c r="B31" s="2">
        <v>2012</v>
      </c>
      <c r="C31" s="2">
        <v>12</v>
      </c>
      <c r="D31" s="2">
        <v>135268105</v>
      </c>
      <c r="E31" s="2">
        <v>5652500</v>
      </c>
      <c r="F31" s="2">
        <v>70</v>
      </c>
      <c r="G31" s="2">
        <v>0</v>
      </c>
      <c r="H31" s="2">
        <v>506020</v>
      </c>
      <c r="I31" s="2" t="s">
        <v>994</v>
      </c>
      <c r="J31" s="69">
        <v>847.7</v>
      </c>
      <c r="K31" s="2" t="s">
        <v>1258</v>
      </c>
      <c r="L31" s="2">
        <v>122092317</v>
      </c>
      <c r="Q31" s="2">
        <v>11900</v>
      </c>
      <c r="R31" s="2">
        <v>11900</v>
      </c>
      <c r="S31" s="2" t="s">
        <v>950</v>
      </c>
      <c r="T31" s="2">
        <v>1196</v>
      </c>
      <c r="U31" s="2" t="s">
        <v>316</v>
      </c>
      <c r="V31" s="2" t="s">
        <v>317</v>
      </c>
      <c r="W31" s="2">
        <v>1000</v>
      </c>
    </row>
    <row r="32" spans="1:23">
      <c r="A32" s="2" t="s">
        <v>1407</v>
      </c>
      <c r="B32" s="2">
        <v>2012</v>
      </c>
      <c r="C32" s="2">
        <v>12</v>
      </c>
      <c r="D32" s="2">
        <v>135268109</v>
      </c>
      <c r="E32" s="2">
        <v>5652500</v>
      </c>
      <c r="F32" s="2">
        <v>70</v>
      </c>
      <c r="G32" s="2">
        <v>0</v>
      </c>
      <c r="H32" s="2">
        <v>506020</v>
      </c>
      <c r="I32" s="2" t="s">
        <v>994</v>
      </c>
      <c r="J32" s="69">
        <v>6114.02</v>
      </c>
      <c r="K32" s="2" t="s">
        <v>1259</v>
      </c>
      <c r="L32" s="2">
        <v>122092321</v>
      </c>
      <c r="Q32" s="2">
        <v>11900</v>
      </c>
      <c r="R32" s="2">
        <v>11900</v>
      </c>
      <c r="S32" s="2" t="s">
        <v>950</v>
      </c>
      <c r="T32" s="2">
        <v>1196</v>
      </c>
      <c r="U32" s="2" t="s">
        <v>316</v>
      </c>
      <c r="V32" s="2" t="s">
        <v>317</v>
      </c>
      <c r="W32" s="2">
        <v>1000</v>
      </c>
    </row>
    <row r="33" spans="1:23">
      <c r="A33" s="2" t="s">
        <v>1407</v>
      </c>
      <c r="B33" s="2">
        <v>2012</v>
      </c>
      <c r="C33" s="2">
        <v>12</v>
      </c>
      <c r="D33" s="2">
        <v>135268110</v>
      </c>
      <c r="E33" s="2">
        <v>5652500</v>
      </c>
      <c r="F33" s="2">
        <v>70</v>
      </c>
      <c r="G33" s="2">
        <v>0</v>
      </c>
      <c r="H33" s="2">
        <v>506020</v>
      </c>
      <c r="I33" s="2" t="s">
        <v>994</v>
      </c>
      <c r="J33" s="69">
        <v>387323.6</v>
      </c>
      <c r="K33" s="2" t="s">
        <v>1258</v>
      </c>
      <c r="L33" s="2">
        <v>122092322</v>
      </c>
      <c r="Q33" s="2">
        <v>11900</v>
      </c>
      <c r="R33" s="2">
        <v>11900</v>
      </c>
      <c r="S33" s="2" t="s">
        <v>950</v>
      </c>
      <c r="T33" s="2">
        <v>1196</v>
      </c>
      <c r="U33" s="2" t="s">
        <v>316</v>
      </c>
      <c r="V33" s="2" t="s">
        <v>317</v>
      </c>
      <c r="W33" s="2">
        <v>1000</v>
      </c>
    </row>
    <row r="34" spans="1:23">
      <c r="A34" s="2" t="s">
        <v>1407</v>
      </c>
      <c r="B34" s="2">
        <v>2012</v>
      </c>
      <c r="C34" s="2">
        <v>12</v>
      </c>
      <c r="D34" s="2">
        <v>134759341</v>
      </c>
      <c r="E34" s="2">
        <v>5654600</v>
      </c>
      <c r="F34" s="2">
        <v>70</v>
      </c>
      <c r="G34" s="2">
        <v>0</v>
      </c>
      <c r="H34" s="2">
        <v>506050</v>
      </c>
      <c r="I34" s="2" t="s">
        <v>998</v>
      </c>
      <c r="J34" s="69">
        <v>4843</v>
      </c>
      <c r="K34" s="2" t="s">
        <v>1093</v>
      </c>
      <c r="L34" s="2">
        <v>122021582</v>
      </c>
      <c r="Q34" s="2">
        <v>11900</v>
      </c>
      <c r="R34" s="2">
        <v>11900</v>
      </c>
      <c r="S34" s="2" t="s">
        <v>950</v>
      </c>
      <c r="T34" s="2">
        <v>1196</v>
      </c>
      <c r="U34" s="2" t="s">
        <v>316</v>
      </c>
      <c r="V34" s="2" t="s">
        <v>317</v>
      </c>
      <c r="W34" s="2">
        <v>1000</v>
      </c>
    </row>
    <row r="35" spans="1:23">
      <c r="A35" s="2" t="s">
        <v>1407</v>
      </c>
      <c r="B35" s="2">
        <v>2012</v>
      </c>
      <c r="C35" s="2">
        <v>12</v>
      </c>
      <c r="D35" s="2">
        <v>135266071</v>
      </c>
      <c r="E35" s="2">
        <v>5654600</v>
      </c>
      <c r="F35" s="2">
        <v>70</v>
      </c>
      <c r="G35" s="2">
        <v>0</v>
      </c>
      <c r="H35" s="2">
        <v>506050</v>
      </c>
      <c r="I35" s="2" t="s">
        <v>998</v>
      </c>
      <c r="J35" s="69">
        <v>87167</v>
      </c>
      <c r="K35" s="2" t="s">
        <v>1258</v>
      </c>
      <c r="L35" s="2">
        <v>122089903</v>
      </c>
      <c r="Q35" s="2">
        <v>11900</v>
      </c>
      <c r="R35" s="2">
        <v>11900</v>
      </c>
      <c r="S35" s="2" t="s">
        <v>950</v>
      </c>
      <c r="T35" s="2">
        <v>1196</v>
      </c>
      <c r="U35" s="2" t="s">
        <v>316</v>
      </c>
      <c r="V35" s="2" t="s">
        <v>317</v>
      </c>
      <c r="W35" s="2">
        <v>1000</v>
      </c>
    </row>
    <row r="36" spans="1:23">
      <c r="A36" s="2" t="s">
        <v>1407</v>
      </c>
      <c r="B36" s="2">
        <v>2012</v>
      </c>
      <c r="C36" s="2">
        <v>12</v>
      </c>
      <c r="D36" s="2">
        <v>135266071</v>
      </c>
      <c r="E36" s="2">
        <v>5654600</v>
      </c>
      <c r="F36" s="2">
        <v>70</v>
      </c>
      <c r="G36" s="2">
        <v>0</v>
      </c>
      <c r="H36" s="2">
        <v>506050</v>
      </c>
      <c r="I36" s="2" t="s">
        <v>998</v>
      </c>
      <c r="J36" s="69">
        <v>906604</v>
      </c>
      <c r="K36" s="2" t="s">
        <v>1258</v>
      </c>
      <c r="L36" s="2">
        <v>122089903</v>
      </c>
      <c r="Q36" s="2">
        <v>11900</v>
      </c>
      <c r="R36" s="2">
        <v>11900</v>
      </c>
      <c r="S36" s="2" t="s">
        <v>950</v>
      </c>
      <c r="T36" s="2">
        <v>1196</v>
      </c>
      <c r="U36" s="2" t="s">
        <v>316</v>
      </c>
      <c r="V36" s="2" t="s">
        <v>317</v>
      </c>
      <c r="W36" s="2">
        <v>1000</v>
      </c>
    </row>
    <row r="37" spans="1:23">
      <c r="A37" s="2" t="s">
        <v>1407</v>
      </c>
      <c r="B37" s="2">
        <v>2012</v>
      </c>
      <c r="C37" s="2">
        <v>12</v>
      </c>
      <c r="D37" s="2">
        <v>135266071</v>
      </c>
      <c r="E37" s="2">
        <v>5654600</v>
      </c>
      <c r="F37" s="2">
        <v>70</v>
      </c>
      <c r="G37" s="2">
        <v>0</v>
      </c>
      <c r="H37" s="2">
        <v>506050</v>
      </c>
      <c r="I37" s="2" t="s">
        <v>998</v>
      </c>
      <c r="J37" s="69">
        <v>239235</v>
      </c>
      <c r="K37" s="2" t="s">
        <v>1258</v>
      </c>
      <c r="L37" s="2">
        <v>122089903</v>
      </c>
      <c r="Q37" s="2">
        <v>11900</v>
      </c>
      <c r="R37" s="2">
        <v>11900</v>
      </c>
      <c r="S37" s="2" t="s">
        <v>950</v>
      </c>
      <c r="T37" s="2">
        <v>1196</v>
      </c>
      <c r="U37" s="2" t="s">
        <v>316</v>
      </c>
      <c r="V37" s="2" t="s">
        <v>317</v>
      </c>
      <c r="W37" s="2">
        <v>1000</v>
      </c>
    </row>
    <row r="38" spans="1:23">
      <c r="A38" s="2" t="s">
        <v>1407</v>
      </c>
      <c r="B38" s="2">
        <v>2012</v>
      </c>
      <c r="C38" s="2">
        <v>12</v>
      </c>
      <c r="D38" s="2">
        <v>135266071</v>
      </c>
      <c r="E38" s="2">
        <v>5654600</v>
      </c>
      <c r="F38" s="2">
        <v>70</v>
      </c>
      <c r="G38" s="2">
        <v>0</v>
      </c>
      <c r="H38" s="2">
        <v>506050</v>
      </c>
      <c r="I38" s="2" t="s">
        <v>998</v>
      </c>
      <c r="J38" s="69">
        <v>956</v>
      </c>
      <c r="K38" s="2" t="s">
        <v>1258</v>
      </c>
      <c r="L38" s="2">
        <v>122089903</v>
      </c>
      <c r="Q38" s="2">
        <v>11900</v>
      </c>
      <c r="R38" s="2">
        <v>11900</v>
      </c>
      <c r="S38" s="2" t="s">
        <v>950</v>
      </c>
      <c r="T38" s="2">
        <v>1196</v>
      </c>
      <c r="U38" s="2" t="s">
        <v>316</v>
      </c>
      <c r="V38" s="2" t="s">
        <v>317</v>
      </c>
      <c r="W38" s="2">
        <v>1000</v>
      </c>
    </row>
    <row r="39" spans="1:23">
      <c r="A39" s="2" t="s">
        <v>1407</v>
      </c>
      <c r="B39" s="2">
        <v>2012</v>
      </c>
      <c r="C39" s="2">
        <v>12</v>
      </c>
      <c r="D39" s="2">
        <v>135266071</v>
      </c>
      <c r="E39" s="2">
        <v>5654600</v>
      </c>
      <c r="F39" s="2">
        <v>70</v>
      </c>
      <c r="G39" s="2">
        <v>0</v>
      </c>
      <c r="H39" s="2">
        <v>506050</v>
      </c>
      <c r="I39" s="2" t="s">
        <v>998</v>
      </c>
      <c r="J39" s="69">
        <v>699</v>
      </c>
      <c r="K39" s="2" t="s">
        <v>1258</v>
      </c>
      <c r="L39" s="2">
        <v>122089903</v>
      </c>
      <c r="Q39" s="2">
        <v>11900</v>
      </c>
      <c r="R39" s="2">
        <v>11900</v>
      </c>
      <c r="S39" s="2" t="s">
        <v>950</v>
      </c>
      <c r="T39" s="2">
        <v>1196</v>
      </c>
      <c r="U39" s="2" t="s">
        <v>316</v>
      </c>
      <c r="V39" s="2" t="s">
        <v>317</v>
      </c>
      <c r="W39" s="2">
        <v>1000</v>
      </c>
    </row>
    <row r="40" spans="1:23">
      <c r="A40" s="2" t="s">
        <v>1407</v>
      </c>
      <c r="B40" s="2">
        <v>2012</v>
      </c>
      <c r="C40" s="2">
        <v>12</v>
      </c>
      <c r="D40" s="2">
        <v>135266071</v>
      </c>
      <c r="E40" s="2">
        <v>5654600</v>
      </c>
      <c r="F40" s="2">
        <v>70</v>
      </c>
      <c r="G40" s="2">
        <v>0</v>
      </c>
      <c r="H40" s="2">
        <v>506050</v>
      </c>
      <c r="I40" s="2" t="s">
        <v>998</v>
      </c>
      <c r="J40" s="69">
        <v>417073</v>
      </c>
      <c r="K40" s="2" t="s">
        <v>1258</v>
      </c>
      <c r="L40" s="2">
        <v>122089903</v>
      </c>
      <c r="Q40" s="2">
        <v>11900</v>
      </c>
      <c r="R40" s="2">
        <v>11900</v>
      </c>
      <c r="S40" s="2" t="s">
        <v>950</v>
      </c>
      <c r="T40" s="2">
        <v>1196</v>
      </c>
      <c r="U40" s="2" t="s">
        <v>316</v>
      </c>
      <c r="V40" s="2" t="s">
        <v>317</v>
      </c>
      <c r="W40" s="2">
        <v>1000</v>
      </c>
    </row>
    <row r="41" spans="1:23">
      <c r="A41" s="2" t="s">
        <v>1407</v>
      </c>
      <c r="B41" s="2">
        <v>2012</v>
      </c>
      <c r="C41" s="2">
        <v>12</v>
      </c>
      <c r="D41" s="2">
        <v>135266071</v>
      </c>
      <c r="E41" s="2">
        <v>5654600</v>
      </c>
      <c r="F41" s="2">
        <v>70</v>
      </c>
      <c r="G41" s="2">
        <v>0</v>
      </c>
      <c r="H41" s="2">
        <v>506050</v>
      </c>
      <c r="I41" s="2" t="s">
        <v>998</v>
      </c>
      <c r="J41" s="69">
        <v>397200</v>
      </c>
      <c r="K41" s="2" t="s">
        <v>1258</v>
      </c>
      <c r="L41" s="2">
        <v>122089903</v>
      </c>
      <c r="Q41" s="2">
        <v>11900</v>
      </c>
      <c r="R41" s="2">
        <v>11900</v>
      </c>
      <c r="S41" s="2" t="s">
        <v>950</v>
      </c>
      <c r="T41" s="2">
        <v>1196</v>
      </c>
      <c r="U41" s="2" t="s">
        <v>316</v>
      </c>
      <c r="V41" s="2" t="s">
        <v>317</v>
      </c>
      <c r="W41" s="2">
        <v>1000</v>
      </c>
    </row>
    <row r="42" spans="1:23">
      <c r="A42" s="2" t="s">
        <v>1407</v>
      </c>
      <c r="B42" s="2">
        <v>2012</v>
      </c>
      <c r="C42" s="2">
        <v>12</v>
      </c>
      <c r="D42" s="2">
        <v>135266071</v>
      </c>
      <c r="E42" s="2">
        <v>5654600</v>
      </c>
      <c r="F42" s="2">
        <v>70</v>
      </c>
      <c r="G42" s="2">
        <v>0</v>
      </c>
      <c r="H42" s="2">
        <v>506050</v>
      </c>
      <c r="I42" s="2" t="s">
        <v>998</v>
      </c>
      <c r="J42" s="69">
        <v>1014000</v>
      </c>
      <c r="K42" s="2" t="s">
        <v>1258</v>
      </c>
      <c r="L42" s="2">
        <v>122089903</v>
      </c>
      <c r="Q42" s="2">
        <v>11900</v>
      </c>
      <c r="R42" s="2">
        <v>11900</v>
      </c>
      <c r="S42" s="2" t="s">
        <v>950</v>
      </c>
      <c r="T42" s="2">
        <v>1196</v>
      </c>
      <c r="U42" s="2" t="s">
        <v>316</v>
      </c>
      <c r="V42" s="2" t="s">
        <v>317</v>
      </c>
      <c r="W42" s="2">
        <v>1000</v>
      </c>
    </row>
    <row r="43" spans="1:23">
      <c r="A43" s="2" t="s">
        <v>1407</v>
      </c>
      <c r="B43" s="2">
        <v>2012</v>
      </c>
      <c r="C43" s="2">
        <v>12</v>
      </c>
      <c r="D43" s="2">
        <v>135266071</v>
      </c>
      <c r="E43" s="2">
        <v>5654600</v>
      </c>
      <c r="F43" s="2">
        <v>70</v>
      </c>
      <c r="G43" s="2">
        <v>0</v>
      </c>
      <c r="H43" s="2">
        <v>506050</v>
      </c>
      <c r="I43" s="2" t="s">
        <v>998</v>
      </c>
      <c r="J43" s="69">
        <v>85522</v>
      </c>
      <c r="K43" s="2" t="s">
        <v>1258</v>
      </c>
      <c r="L43" s="2">
        <v>122089903</v>
      </c>
      <c r="Q43" s="2">
        <v>11900</v>
      </c>
      <c r="R43" s="2">
        <v>11900</v>
      </c>
      <c r="S43" s="2" t="s">
        <v>950</v>
      </c>
      <c r="T43" s="2">
        <v>1196</v>
      </c>
      <c r="U43" s="2" t="s">
        <v>316</v>
      </c>
      <c r="V43" s="2" t="s">
        <v>317</v>
      </c>
      <c r="W43" s="2">
        <v>1000</v>
      </c>
    </row>
    <row r="44" spans="1:23">
      <c r="A44" s="2" t="s">
        <v>1407</v>
      </c>
      <c r="B44" s="2">
        <v>2012</v>
      </c>
      <c r="C44" s="2">
        <v>12</v>
      </c>
      <c r="D44" s="2">
        <v>135266071</v>
      </c>
      <c r="E44" s="2">
        <v>5654600</v>
      </c>
      <c r="F44" s="2">
        <v>70</v>
      </c>
      <c r="G44" s="2">
        <v>0</v>
      </c>
      <c r="H44" s="2">
        <v>506050</v>
      </c>
      <c r="I44" s="2" t="s">
        <v>998</v>
      </c>
      <c r="J44" s="69">
        <v>6395</v>
      </c>
      <c r="K44" s="2" t="s">
        <v>1258</v>
      </c>
      <c r="L44" s="2">
        <v>122089903</v>
      </c>
      <c r="Q44" s="2">
        <v>11900</v>
      </c>
      <c r="R44" s="2">
        <v>11900</v>
      </c>
      <c r="S44" s="2" t="s">
        <v>950</v>
      </c>
      <c r="T44" s="2">
        <v>1196</v>
      </c>
      <c r="U44" s="2" t="s">
        <v>316</v>
      </c>
      <c r="V44" s="2" t="s">
        <v>317</v>
      </c>
      <c r="W44" s="2">
        <v>1000</v>
      </c>
    </row>
    <row r="45" spans="1:23">
      <c r="A45" s="2" t="s">
        <v>1407</v>
      </c>
      <c r="B45" s="2">
        <v>2012</v>
      </c>
      <c r="C45" s="2">
        <v>12</v>
      </c>
      <c r="D45" s="2">
        <v>135266071</v>
      </c>
      <c r="E45" s="2">
        <v>5654600</v>
      </c>
      <c r="F45" s="2">
        <v>70</v>
      </c>
      <c r="G45" s="2">
        <v>0</v>
      </c>
      <c r="H45" s="2">
        <v>506050</v>
      </c>
      <c r="I45" s="2" t="s">
        <v>998</v>
      </c>
      <c r="J45" s="69">
        <v>136000</v>
      </c>
      <c r="K45" s="2" t="s">
        <v>1258</v>
      </c>
      <c r="L45" s="2">
        <v>122089903</v>
      </c>
      <c r="Q45" s="2">
        <v>11900</v>
      </c>
      <c r="R45" s="2">
        <v>11900</v>
      </c>
      <c r="S45" s="2" t="s">
        <v>950</v>
      </c>
      <c r="T45" s="2">
        <v>1196</v>
      </c>
      <c r="U45" s="2" t="s">
        <v>316</v>
      </c>
      <c r="V45" s="2" t="s">
        <v>317</v>
      </c>
      <c r="W45" s="2">
        <v>1000</v>
      </c>
    </row>
    <row r="46" spans="1:23">
      <c r="A46" s="2" t="s">
        <v>1407</v>
      </c>
      <c r="B46" s="2">
        <v>2012</v>
      </c>
      <c r="C46" s="2">
        <v>12</v>
      </c>
      <c r="D46" s="2">
        <v>135266071</v>
      </c>
      <c r="E46" s="2">
        <v>5654600</v>
      </c>
      <c r="F46" s="2">
        <v>70</v>
      </c>
      <c r="G46" s="2">
        <v>0</v>
      </c>
      <c r="H46" s="2">
        <v>506050</v>
      </c>
      <c r="I46" s="2" t="s">
        <v>998</v>
      </c>
      <c r="J46" s="69">
        <v>83762</v>
      </c>
      <c r="K46" s="2" t="s">
        <v>1258</v>
      </c>
      <c r="L46" s="2">
        <v>122089903</v>
      </c>
      <c r="Q46" s="2">
        <v>11900</v>
      </c>
      <c r="R46" s="2">
        <v>11900</v>
      </c>
      <c r="S46" s="2" t="s">
        <v>950</v>
      </c>
      <c r="T46" s="2">
        <v>1196</v>
      </c>
      <c r="U46" s="2" t="s">
        <v>316</v>
      </c>
      <c r="V46" s="2" t="s">
        <v>317</v>
      </c>
      <c r="W46" s="2">
        <v>1000</v>
      </c>
    </row>
    <row r="47" spans="1:23">
      <c r="A47" s="2" t="s">
        <v>1407</v>
      </c>
      <c r="B47" s="2">
        <v>2012</v>
      </c>
      <c r="C47" s="2">
        <v>12</v>
      </c>
      <c r="D47" s="2">
        <v>135266071</v>
      </c>
      <c r="E47" s="2">
        <v>5654600</v>
      </c>
      <c r="F47" s="2">
        <v>70</v>
      </c>
      <c r="G47" s="2">
        <v>0</v>
      </c>
      <c r="H47" s="2">
        <v>506050</v>
      </c>
      <c r="I47" s="2" t="s">
        <v>998</v>
      </c>
      <c r="J47" s="69">
        <v>504336</v>
      </c>
      <c r="K47" s="2" t="s">
        <v>1258</v>
      </c>
      <c r="L47" s="2">
        <v>122089903</v>
      </c>
      <c r="Q47" s="2">
        <v>11900</v>
      </c>
      <c r="R47" s="2">
        <v>11900</v>
      </c>
      <c r="S47" s="2" t="s">
        <v>950</v>
      </c>
      <c r="T47" s="2">
        <v>1196</v>
      </c>
      <c r="U47" s="2" t="s">
        <v>316</v>
      </c>
      <c r="V47" s="2" t="s">
        <v>317</v>
      </c>
      <c r="W47" s="2">
        <v>1000</v>
      </c>
    </row>
    <row r="48" spans="1:23">
      <c r="A48" s="2" t="s">
        <v>1407</v>
      </c>
      <c r="B48" s="2">
        <v>2012</v>
      </c>
      <c r="C48" s="2">
        <v>12</v>
      </c>
      <c r="D48" s="2">
        <v>135266071</v>
      </c>
      <c r="E48" s="2">
        <v>5654600</v>
      </c>
      <c r="F48" s="2">
        <v>70</v>
      </c>
      <c r="G48" s="2">
        <v>0</v>
      </c>
      <c r="H48" s="2">
        <v>506050</v>
      </c>
      <c r="I48" s="2" t="s">
        <v>998</v>
      </c>
      <c r="J48" s="69">
        <v>409636</v>
      </c>
      <c r="K48" s="2" t="s">
        <v>1258</v>
      </c>
      <c r="L48" s="2">
        <v>122089903</v>
      </c>
      <c r="Q48" s="2">
        <v>11900</v>
      </c>
      <c r="R48" s="2">
        <v>11900</v>
      </c>
      <c r="S48" s="2" t="s">
        <v>950</v>
      </c>
      <c r="T48" s="2">
        <v>1196</v>
      </c>
      <c r="U48" s="2" t="s">
        <v>316</v>
      </c>
      <c r="V48" s="2" t="s">
        <v>317</v>
      </c>
      <c r="W48" s="2">
        <v>1000</v>
      </c>
    </row>
    <row r="49" spans="1:23">
      <c r="A49" s="2" t="s">
        <v>1407</v>
      </c>
      <c r="B49" s="2">
        <v>2012</v>
      </c>
      <c r="C49" s="2">
        <v>12</v>
      </c>
      <c r="D49" s="2">
        <v>135266071</v>
      </c>
      <c r="E49" s="2">
        <v>5654600</v>
      </c>
      <c r="F49" s="2">
        <v>70</v>
      </c>
      <c r="G49" s="2">
        <v>0</v>
      </c>
      <c r="H49" s="2">
        <v>506050</v>
      </c>
      <c r="I49" s="2" t="s">
        <v>998</v>
      </c>
      <c r="J49" s="69">
        <v>252</v>
      </c>
      <c r="K49" s="2" t="s">
        <v>1258</v>
      </c>
      <c r="L49" s="2">
        <v>122089903</v>
      </c>
      <c r="Q49" s="2">
        <v>11900</v>
      </c>
      <c r="R49" s="2">
        <v>11900</v>
      </c>
      <c r="S49" s="2" t="s">
        <v>950</v>
      </c>
      <c r="T49" s="2">
        <v>1196</v>
      </c>
      <c r="U49" s="2" t="s">
        <v>316</v>
      </c>
      <c r="V49" s="2" t="s">
        <v>317</v>
      </c>
      <c r="W49" s="2">
        <v>1000</v>
      </c>
    </row>
    <row r="50" spans="1:23">
      <c r="A50" s="2" t="s">
        <v>1407</v>
      </c>
      <c r="B50" s="2">
        <v>2012</v>
      </c>
      <c r="C50" s="2">
        <v>12</v>
      </c>
      <c r="D50" s="2">
        <v>135266071</v>
      </c>
      <c r="E50" s="2">
        <v>5654600</v>
      </c>
      <c r="F50" s="2">
        <v>70</v>
      </c>
      <c r="G50" s="2">
        <v>0</v>
      </c>
      <c r="H50" s="2">
        <v>506050</v>
      </c>
      <c r="I50" s="2" t="s">
        <v>998</v>
      </c>
      <c r="J50" s="69">
        <v>12816</v>
      </c>
      <c r="K50" s="2" t="s">
        <v>1258</v>
      </c>
      <c r="L50" s="2">
        <v>122089903</v>
      </c>
      <c r="Q50" s="2">
        <v>11900</v>
      </c>
      <c r="R50" s="2">
        <v>11900</v>
      </c>
      <c r="S50" s="2" t="s">
        <v>950</v>
      </c>
      <c r="T50" s="2">
        <v>1196</v>
      </c>
      <c r="U50" s="2" t="s">
        <v>316</v>
      </c>
      <c r="V50" s="2" t="s">
        <v>317</v>
      </c>
      <c r="W50" s="2">
        <v>1000</v>
      </c>
    </row>
    <row r="51" spans="1:23">
      <c r="A51" s="2" t="s">
        <v>1407</v>
      </c>
      <c r="B51" s="2">
        <v>2012</v>
      </c>
      <c r="C51" s="2">
        <v>12</v>
      </c>
      <c r="D51" s="2">
        <v>135266071</v>
      </c>
      <c r="E51" s="2">
        <v>5654600</v>
      </c>
      <c r="F51" s="2">
        <v>70</v>
      </c>
      <c r="G51" s="2">
        <v>0</v>
      </c>
      <c r="H51" s="2">
        <v>506050</v>
      </c>
      <c r="I51" s="2" t="s">
        <v>998</v>
      </c>
      <c r="J51" s="69">
        <v>929</v>
      </c>
      <c r="K51" s="2" t="s">
        <v>1258</v>
      </c>
      <c r="L51" s="2">
        <v>122089903</v>
      </c>
      <c r="Q51" s="2">
        <v>11900</v>
      </c>
      <c r="R51" s="2">
        <v>11900</v>
      </c>
      <c r="S51" s="2" t="s">
        <v>950</v>
      </c>
      <c r="T51" s="2">
        <v>1196</v>
      </c>
      <c r="U51" s="2" t="s">
        <v>316</v>
      </c>
      <c r="V51" s="2" t="s">
        <v>317</v>
      </c>
      <c r="W51" s="2">
        <v>1000</v>
      </c>
    </row>
    <row r="52" spans="1:23">
      <c r="A52" s="2" t="s">
        <v>1407</v>
      </c>
      <c r="B52" s="2">
        <v>2012</v>
      </c>
      <c r="C52" s="2">
        <v>12</v>
      </c>
      <c r="D52" s="2">
        <v>135266071</v>
      </c>
      <c r="E52" s="2">
        <v>5654600</v>
      </c>
      <c r="F52" s="2">
        <v>70</v>
      </c>
      <c r="G52" s="2">
        <v>0</v>
      </c>
      <c r="H52" s="2">
        <v>506050</v>
      </c>
      <c r="I52" s="2" t="s">
        <v>998</v>
      </c>
      <c r="J52" s="69">
        <v>4296</v>
      </c>
      <c r="K52" s="2" t="s">
        <v>1258</v>
      </c>
      <c r="L52" s="2">
        <v>122089903</v>
      </c>
      <c r="Q52" s="2">
        <v>11900</v>
      </c>
      <c r="R52" s="2">
        <v>11900</v>
      </c>
      <c r="S52" s="2" t="s">
        <v>950</v>
      </c>
      <c r="T52" s="2">
        <v>1196</v>
      </c>
      <c r="U52" s="2" t="s">
        <v>316</v>
      </c>
      <c r="V52" s="2" t="s">
        <v>317</v>
      </c>
      <c r="W52" s="2">
        <v>1000</v>
      </c>
    </row>
    <row r="53" spans="1:23">
      <c r="A53" s="2" t="s">
        <v>1407</v>
      </c>
      <c r="B53" s="2">
        <v>2012</v>
      </c>
      <c r="C53" s="2">
        <v>12</v>
      </c>
      <c r="D53" s="2">
        <v>135266071</v>
      </c>
      <c r="E53" s="2">
        <v>5654600</v>
      </c>
      <c r="F53" s="2">
        <v>70</v>
      </c>
      <c r="G53" s="2">
        <v>0</v>
      </c>
      <c r="H53" s="2">
        <v>506050</v>
      </c>
      <c r="I53" s="2" t="s">
        <v>998</v>
      </c>
      <c r="J53" s="69">
        <v>2544</v>
      </c>
      <c r="K53" s="2" t="s">
        <v>1258</v>
      </c>
      <c r="L53" s="2">
        <v>122089903</v>
      </c>
      <c r="Q53" s="2">
        <v>11900</v>
      </c>
      <c r="R53" s="2">
        <v>11900</v>
      </c>
      <c r="S53" s="2" t="s">
        <v>950</v>
      </c>
      <c r="T53" s="2">
        <v>1196</v>
      </c>
      <c r="U53" s="2" t="s">
        <v>316</v>
      </c>
      <c r="V53" s="2" t="s">
        <v>317</v>
      </c>
      <c r="W53" s="2">
        <v>1000</v>
      </c>
    </row>
    <row r="54" spans="1:23">
      <c r="A54" s="2" t="s">
        <v>1407</v>
      </c>
      <c r="B54" s="2">
        <v>2012</v>
      </c>
      <c r="C54" s="2">
        <v>12</v>
      </c>
      <c r="D54" s="2">
        <v>135266071</v>
      </c>
      <c r="E54" s="2">
        <v>5654600</v>
      </c>
      <c r="F54" s="2">
        <v>70</v>
      </c>
      <c r="G54" s="2">
        <v>0</v>
      </c>
      <c r="H54" s="2">
        <v>506050</v>
      </c>
      <c r="I54" s="2" t="s">
        <v>998</v>
      </c>
      <c r="J54" s="69">
        <v>238072</v>
      </c>
      <c r="K54" s="2" t="s">
        <v>1258</v>
      </c>
      <c r="L54" s="2">
        <v>122089903</v>
      </c>
      <c r="Q54" s="2">
        <v>11900</v>
      </c>
      <c r="R54" s="2">
        <v>11900</v>
      </c>
      <c r="S54" s="2" t="s">
        <v>950</v>
      </c>
      <c r="T54" s="2">
        <v>1196</v>
      </c>
      <c r="U54" s="2" t="s">
        <v>316</v>
      </c>
      <c r="V54" s="2" t="s">
        <v>317</v>
      </c>
      <c r="W54" s="2">
        <v>1000</v>
      </c>
    </row>
    <row r="55" spans="1:23">
      <c r="A55" s="2" t="s">
        <v>1407</v>
      </c>
      <c r="B55" s="2">
        <v>2012</v>
      </c>
      <c r="C55" s="2">
        <v>12</v>
      </c>
      <c r="D55" s="2">
        <v>135266071</v>
      </c>
      <c r="E55" s="2">
        <v>5654600</v>
      </c>
      <c r="F55" s="2">
        <v>70</v>
      </c>
      <c r="G55" s="2">
        <v>0</v>
      </c>
      <c r="H55" s="2">
        <v>506050</v>
      </c>
      <c r="I55" s="2" t="s">
        <v>998</v>
      </c>
      <c r="J55" s="69">
        <v>42028</v>
      </c>
      <c r="K55" s="2" t="s">
        <v>1258</v>
      </c>
      <c r="L55" s="2">
        <v>122089903</v>
      </c>
      <c r="Q55" s="2">
        <v>11900</v>
      </c>
      <c r="R55" s="2">
        <v>11900</v>
      </c>
      <c r="S55" s="2" t="s">
        <v>950</v>
      </c>
      <c r="T55" s="2">
        <v>1196</v>
      </c>
      <c r="U55" s="2" t="s">
        <v>316</v>
      </c>
      <c r="V55" s="2" t="s">
        <v>317</v>
      </c>
      <c r="W55" s="2">
        <v>1000</v>
      </c>
    </row>
    <row r="56" spans="1:23">
      <c r="A56" s="2" t="s">
        <v>1407</v>
      </c>
      <c r="B56" s="2">
        <v>2012</v>
      </c>
      <c r="C56" s="2">
        <v>12</v>
      </c>
      <c r="D56" s="2">
        <v>135266071</v>
      </c>
      <c r="E56" s="2">
        <v>5654600</v>
      </c>
      <c r="F56" s="2">
        <v>70</v>
      </c>
      <c r="G56" s="2">
        <v>0</v>
      </c>
      <c r="H56" s="2">
        <v>506050</v>
      </c>
      <c r="I56" s="2" t="s">
        <v>998</v>
      </c>
      <c r="J56" s="69">
        <v>720300</v>
      </c>
      <c r="K56" s="2" t="s">
        <v>1258</v>
      </c>
      <c r="L56" s="2">
        <v>122089903</v>
      </c>
      <c r="Q56" s="2">
        <v>11900</v>
      </c>
      <c r="R56" s="2">
        <v>11900</v>
      </c>
      <c r="S56" s="2" t="s">
        <v>950</v>
      </c>
      <c r="T56" s="2">
        <v>1196</v>
      </c>
      <c r="U56" s="2" t="s">
        <v>316</v>
      </c>
      <c r="V56" s="2" t="s">
        <v>317</v>
      </c>
      <c r="W56" s="2">
        <v>1000</v>
      </c>
    </row>
    <row r="57" spans="1:23">
      <c r="A57" s="2" t="s">
        <v>1407</v>
      </c>
      <c r="B57" s="2">
        <v>2012</v>
      </c>
      <c r="C57" s="2">
        <v>12</v>
      </c>
      <c r="D57" s="2">
        <v>135266071</v>
      </c>
      <c r="E57" s="2">
        <v>5654600</v>
      </c>
      <c r="F57" s="2">
        <v>70</v>
      </c>
      <c r="G57" s="2">
        <v>0</v>
      </c>
      <c r="H57" s="2">
        <v>506050</v>
      </c>
      <c r="I57" s="2" t="s">
        <v>998</v>
      </c>
      <c r="J57" s="69">
        <v>9006</v>
      </c>
      <c r="K57" s="2" t="s">
        <v>1258</v>
      </c>
      <c r="L57" s="2">
        <v>122089903</v>
      </c>
      <c r="Q57" s="2">
        <v>11900</v>
      </c>
      <c r="R57" s="2">
        <v>11900</v>
      </c>
      <c r="S57" s="2" t="s">
        <v>950</v>
      </c>
      <c r="T57" s="2">
        <v>1196</v>
      </c>
      <c r="U57" s="2" t="s">
        <v>316</v>
      </c>
      <c r="V57" s="2" t="s">
        <v>317</v>
      </c>
      <c r="W57" s="2">
        <v>1000</v>
      </c>
    </row>
    <row r="58" spans="1:23">
      <c r="A58" s="2" t="s">
        <v>1407</v>
      </c>
      <c r="B58" s="2">
        <v>2012</v>
      </c>
      <c r="C58" s="2">
        <v>12</v>
      </c>
      <c r="D58" s="2">
        <v>135266071</v>
      </c>
      <c r="E58" s="2">
        <v>5654600</v>
      </c>
      <c r="F58" s="2">
        <v>70</v>
      </c>
      <c r="G58" s="2">
        <v>0</v>
      </c>
      <c r="H58" s="2">
        <v>506050</v>
      </c>
      <c r="I58" s="2" t="s">
        <v>998</v>
      </c>
      <c r="J58" s="69">
        <v>41906</v>
      </c>
      <c r="K58" s="2" t="s">
        <v>1258</v>
      </c>
      <c r="L58" s="2">
        <v>122089903</v>
      </c>
      <c r="Q58" s="2">
        <v>11900</v>
      </c>
      <c r="R58" s="2">
        <v>11900</v>
      </c>
      <c r="S58" s="2" t="s">
        <v>950</v>
      </c>
      <c r="T58" s="2">
        <v>1196</v>
      </c>
      <c r="U58" s="2" t="s">
        <v>316</v>
      </c>
      <c r="V58" s="2" t="s">
        <v>317</v>
      </c>
      <c r="W58" s="2">
        <v>1000</v>
      </c>
    </row>
    <row r="59" spans="1:23">
      <c r="A59" s="2" t="s">
        <v>1407</v>
      </c>
      <c r="B59" s="2">
        <v>2012</v>
      </c>
      <c r="C59" s="2">
        <v>12</v>
      </c>
      <c r="D59" s="2">
        <v>135266071</v>
      </c>
      <c r="E59" s="2">
        <v>5654600</v>
      </c>
      <c r="F59" s="2">
        <v>70</v>
      </c>
      <c r="G59" s="2">
        <v>0</v>
      </c>
      <c r="H59" s="2">
        <v>506050</v>
      </c>
      <c r="I59" s="2" t="s">
        <v>998</v>
      </c>
      <c r="J59" s="69">
        <v>10507</v>
      </c>
      <c r="K59" s="2" t="s">
        <v>1258</v>
      </c>
      <c r="L59" s="2">
        <v>122089903</v>
      </c>
      <c r="Q59" s="2">
        <v>11900</v>
      </c>
      <c r="R59" s="2">
        <v>11900</v>
      </c>
      <c r="S59" s="2" t="s">
        <v>950</v>
      </c>
      <c r="T59" s="2">
        <v>1196</v>
      </c>
      <c r="U59" s="2" t="s">
        <v>316</v>
      </c>
      <c r="V59" s="2" t="s">
        <v>317</v>
      </c>
      <c r="W59" s="2">
        <v>1000</v>
      </c>
    </row>
    <row r="60" spans="1:23">
      <c r="A60" s="2" t="s">
        <v>1407</v>
      </c>
      <c r="B60" s="2">
        <v>2012</v>
      </c>
      <c r="C60" s="2">
        <v>12</v>
      </c>
      <c r="D60" s="2">
        <v>135266071</v>
      </c>
      <c r="E60" s="2">
        <v>5654600</v>
      </c>
      <c r="F60" s="2">
        <v>70</v>
      </c>
      <c r="G60" s="2">
        <v>0</v>
      </c>
      <c r="H60" s="2">
        <v>506050</v>
      </c>
      <c r="I60" s="2" t="s">
        <v>998</v>
      </c>
      <c r="J60" s="69">
        <v>843562</v>
      </c>
      <c r="K60" s="2" t="s">
        <v>1258</v>
      </c>
      <c r="L60" s="2">
        <v>122089903</v>
      </c>
      <c r="Q60" s="2">
        <v>11900</v>
      </c>
      <c r="R60" s="2">
        <v>11900</v>
      </c>
      <c r="S60" s="2" t="s">
        <v>950</v>
      </c>
      <c r="T60" s="2">
        <v>1196</v>
      </c>
      <c r="U60" s="2" t="s">
        <v>316</v>
      </c>
      <c r="V60" s="2" t="s">
        <v>317</v>
      </c>
      <c r="W60" s="2">
        <v>1000</v>
      </c>
    </row>
    <row r="61" spans="1:23">
      <c r="A61" s="2" t="s">
        <v>1407</v>
      </c>
      <c r="B61" s="2">
        <v>2012</v>
      </c>
      <c r="C61" s="2">
        <v>12</v>
      </c>
      <c r="D61" s="2">
        <v>135266071</v>
      </c>
      <c r="E61" s="2">
        <v>5654600</v>
      </c>
      <c r="F61" s="2">
        <v>70</v>
      </c>
      <c r="G61" s="2">
        <v>0</v>
      </c>
      <c r="H61" s="2">
        <v>506050</v>
      </c>
      <c r="I61" s="2" t="s">
        <v>998</v>
      </c>
      <c r="J61" s="69">
        <v>234156</v>
      </c>
      <c r="K61" s="2" t="s">
        <v>1258</v>
      </c>
      <c r="L61" s="2">
        <v>122089903</v>
      </c>
      <c r="Q61" s="2">
        <v>11900</v>
      </c>
      <c r="R61" s="2">
        <v>11900</v>
      </c>
      <c r="S61" s="2" t="s">
        <v>950</v>
      </c>
      <c r="T61" s="2">
        <v>1196</v>
      </c>
      <c r="U61" s="2" t="s">
        <v>316</v>
      </c>
      <c r="V61" s="2" t="s">
        <v>317</v>
      </c>
      <c r="W61" s="2">
        <v>1000</v>
      </c>
    </row>
    <row r="62" spans="1:23">
      <c r="A62" s="2" t="s">
        <v>1407</v>
      </c>
      <c r="B62" s="2">
        <v>2012</v>
      </c>
      <c r="C62" s="2">
        <v>12</v>
      </c>
      <c r="D62" s="2">
        <v>135266071</v>
      </c>
      <c r="E62" s="2">
        <v>5654600</v>
      </c>
      <c r="F62" s="2">
        <v>70</v>
      </c>
      <c r="G62" s="2">
        <v>0</v>
      </c>
      <c r="H62" s="2">
        <v>506050</v>
      </c>
      <c r="I62" s="2" t="s">
        <v>998</v>
      </c>
      <c r="J62" s="69">
        <v>145518</v>
      </c>
      <c r="K62" s="2" t="s">
        <v>1258</v>
      </c>
      <c r="L62" s="2">
        <v>122089903</v>
      </c>
      <c r="Q62" s="2">
        <v>11900</v>
      </c>
      <c r="R62" s="2">
        <v>11900</v>
      </c>
      <c r="S62" s="2" t="s">
        <v>950</v>
      </c>
      <c r="T62" s="2">
        <v>1196</v>
      </c>
      <c r="U62" s="2" t="s">
        <v>316</v>
      </c>
      <c r="V62" s="2" t="s">
        <v>317</v>
      </c>
      <c r="W62" s="2">
        <v>1000</v>
      </c>
    </row>
    <row r="63" spans="1:23">
      <c r="A63" s="2" t="s">
        <v>1407</v>
      </c>
      <c r="B63" s="2">
        <v>2012</v>
      </c>
      <c r="C63" s="2">
        <v>12</v>
      </c>
      <c r="D63" s="2">
        <v>135266071</v>
      </c>
      <c r="E63" s="2">
        <v>5654600</v>
      </c>
      <c r="F63" s="2">
        <v>70</v>
      </c>
      <c r="G63" s="2">
        <v>0</v>
      </c>
      <c r="H63" s="2">
        <v>506050</v>
      </c>
      <c r="I63" s="2" t="s">
        <v>998</v>
      </c>
      <c r="J63" s="69">
        <v>153102</v>
      </c>
      <c r="K63" s="2" t="s">
        <v>1258</v>
      </c>
      <c r="L63" s="2">
        <v>122089903</v>
      </c>
      <c r="Q63" s="2">
        <v>11900</v>
      </c>
      <c r="R63" s="2">
        <v>11900</v>
      </c>
      <c r="S63" s="2" t="s">
        <v>950</v>
      </c>
      <c r="T63" s="2">
        <v>1196</v>
      </c>
      <c r="U63" s="2" t="s">
        <v>316</v>
      </c>
      <c r="V63" s="2" t="s">
        <v>317</v>
      </c>
      <c r="W63" s="2">
        <v>1000</v>
      </c>
    </row>
    <row r="64" spans="1:23">
      <c r="A64" s="2" t="s">
        <v>1407</v>
      </c>
      <c r="B64" s="2">
        <v>2012</v>
      </c>
      <c r="C64" s="2">
        <v>12</v>
      </c>
      <c r="D64" s="2">
        <v>135266071</v>
      </c>
      <c r="E64" s="2">
        <v>5654600</v>
      </c>
      <c r="F64" s="2">
        <v>70</v>
      </c>
      <c r="G64" s="2">
        <v>0</v>
      </c>
      <c r="H64" s="2">
        <v>506050</v>
      </c>
      <c r="I64" s="2" t="s">
        <v>998</v>
      </c>
      <c r="J64" s="69">
        <v>245344</v>
      </c>
      <c r="K64" s="2" t="s">
        <v>1258</v>
      </c>
      <c r="L64" s="2">
        <v>122089903</v>
      </c>
      <c r="Q64" s="2">
        <v>11900</v>
      </c>
      <c r="R64" s="2">
        <v>11900</v>
      </c>
      <c r="S64" s="2" t="s">
        <v>950</v>
      </c>
      <c r="T64" s="2">
        <v>1196</v>
      </c>
      <c r="U64" s="2" t="s">
        <v>316</v>
      </c>
      <c r="V64" s="2" t="s">
        <v>317</v>
      </c>
      <c r="W64" s="2">
        <v>1000</v>
      </c>
    </row>
    <row r="65" spans="1:23">
      <c r="A65" s="2" t="s">
        <v>1407</v>
      </c>
      <c r="B65" s="2">
        <v>2012</v>
      </c>
      <c r="C65" s="2">
        <v>12</v>
      </c>
      <c r="D65" s="2">
        <v>135266071</v>
      </c>
      <c r="E65" s="2">
        <v>5654600</v>
      </c>
      <c r="F65" s="2">
        <v>70</v>
      </c>
      <c r="G65" s="2">
        <v>0</v>
      </c>
      <c r="H65" s="2">
        <v>506050</v>
      </c>
      <c r="I65" s="2" t="s">
        <v>998</v>
      </c>
      <c r="J65" s="69">
        <v>85557</v>
      </c>
      <c r="K65" s="2" t="s">
        <v>1258</v>
      </c>
      <c r="L65" s="2">
        <v>122089903</v>
      </c>
      <c r="Q65" s="2">
        <v>11900</v>
      </c>
      <c r="R65" s="2">
        <v>11900</v>
      </c>
      <c r="S65" s="2" t="s">
        <v>950</v>
      </c>
      <c r="T65" s="2">
        <v>1196</v>
      </c>
      <c r="U65" s="2" t="s">
        <v>316</v>
      </c>
      <c r="V65" s="2" t="s">
        <v>317</v>
      </c>
      <c r="W65" s="2">
        <v>1000</v>
      </c>
    </row>
    <row r="66" spans="1:23">
      <c r="A66" s="2" t="s">
        <v>1407</v>
      </c>
      <c r="B66" s="2">
        <v>2012</v>
      </c>
      <c r="C66" s="2">
        <v>12</v>
      </c>
      <c r="D66" s="2">
        <v>135266071</v>
      </c>
      <c r="E66" s="2">
        <v>5654600</v>
      </c>
      <c r="F66" s="2">
        <v>70</v>
      </c>
      <c r="G66" s="2">
        <v>0</v>
      </c>
      <c r="H66" s="2">
        <v>506050</v>
      </c>
      <c r="I66" s="2" t="s">
        <v>998</v>
      </c>
      <c r="J66" s="69">
        <v>663</v>
      </c>
      <c r="K66" s="2" t="s">
        <v>1258</v>
      </c>
      <c r="L66" s="2">
        <v>122089903</v>
      </c>
      <c r="Q66" s="2">
        <v>11900</v>
      </c>
      <c r="R66" s="2">
        <v>11900</v>
      </c>
      <c r="S66" s="2" t="s">
        <v>950</v>
      </c>
      <c r="T66" s="2">
        <v>1196</v>
      </c>
      <c r="U66" s="2" t="s">
        <v>316</v>
      </c>
      <c r="V66" s="2" t="s">
        <v>317</v>
      </c>
      <c r="W66" s="2">
        <v>1000</v>
      </c>
    </row>
    <row r="67" spans="1:23">
      <c r="A67" s="2" t="s">
        <v>1407</v>
      </c>
      <c r="B67" s="2">
        <v>2012</v>
      </c>
      <c r="C67" s="2">
        <v>12</v>
      </c>
      <c r="D67" s="2">
        <v>135266071</v>
      </c>
      <c r="E67" s="2">
        <v>5654600</v>
      </c>
      <c r="F67" s="2">
        <v>70</v>
      </c>
      <c r="G67" s="2">
        <v>0</v>
      </c>
      <c r="H67" s="2">
        <v>506050</v>
      </c>
      <c r="I67" s="2" t="s">
        <v>998</v>
      </c>
      <c r="J67" s="69">
        <v>909606</v>
      </c>
      <c r="K67" s="2" t="s">
        <v>1258</v>
      </c>
      <c r="L67" s="2">
        <v>122089903</v>
      </c>
      <c r="Q67" s="2">
        <v>11900</v>
      </c>
      <c r="R67" s="2">
        <v>11900</v>
      </c>
      <c r="S67" s="2" t="s">
        <v>950</v>
      </c>
      <c r="T67" s="2">
        <v>1196</v>
      </c>
      <c r="U67" s="2" t="s">
        <v>316</v>
      </c>
      <c r="V67" s="2" t="s">
        <v>317</v>
      </c>
      <c r="W67" s="2">
        <v>1000</v>
      </c>
    </row>
    <row r="68" spans="1:23">
      <c r="A68" s="2" t="s">
        <v>1407</v>
      </c>
      <c r="B68" s="2">
        <v>2012</v>
      </c>
      <c r="C68" s="2">
        <v>12</v>
      </c>
      <c r="D68" s="2">
        <v>135266071</v>
      </c>
      <c r="E68" s="2">
        <v>5654600</v>
      </c>
      <c r="F68" s="2">
        <v>70</v>
      </c>
      <c r="G68" s="2">
        <v>0</v>
      </c>
      <c r="H68" s="2">
        <v>506050</v>
      </c>
      <c r="I68" s="2" t="s">
        <v>998</v>
      </c>
      <c r="J68" s="69">
        <v>319</v>
      </c>
      <c r="K68" s="2" t="s">
        <v>1258</v>
      </c>
      <c r="L68" s="2">
        <v>122089903</v>
      </c>
      <c r="Q68" s="2">
        <v>11900</v>
      </c>
      <c r="R68" s="2">
        <v>11900</v>
      </c>
      <c r="S68" s="2" t="s">
        <v>950</v>
      </c>
      <c r="T68" s="2">
        <v>1196</v>
      </c>
      <c r="U68" s="2" t="s">
        <v>316</v>
      </c>
      <c r="V68" s="2" t="s">
        <v>317</v>
      </c>
      <c r="W68" s="2">
        <v>1000</v>
      </c>
    </row>
    <row r="69" spans="1:23">
      <c r="A69" s="2" t="s">
        <v>1407</v>
      </c>
      <c r="B69" s="2">
        <v>2012</v>
      </c>
      <c r="C69" s="2">
        <v>12</v>
      </c>
      <c r="D69" s="2">
        <v>135266071</v>
      </c>
      <c r="E69" s="2">
        <v>5654600</v>
      </c>
      <c r="F69" s="2">
        <v>70</v>
      </c>
      <c r="G69" s="2">
        <v>0</v>
      </c>
      <c r="H69" s="2">
        <v>506050</v>
      </c>
      <c r="I69" s="2" t="s">
        <v>998</v>
      </c>
      <c r="J69" s="69">
        <v>21053</v>
      </c>
      <c r="K69" s="2" t="s">
        <v>1258</v>
      </c>
      <c r="L69" s="2">
        <v>122089903</v>
      </c>
      <c r="Q69" s="2">
        <v>11900</v>
      </c>
      <c r="R69" s="2">
        <v>11900</v>
      </c>
      <c r="S69" s="2" t="s">
        <v>950</v>
      </c>
      <c r="T69" s="2">
        <v>1196</v>
      </c>
      <c r="U69" s="2" t="s">
        <v>316</v>
      </c>
      <c r="V69" s="2" t="s">
        <v>317</v>
      </c>
      <c r="W69" s="2">
        <v>1000</v>
      </c>
    </row>
    <row r="70" spans="1:23">
      <c r="A70" s="2" t="s">
        <v>1407</v>
      </c>
      <c r="B70" s="2">
        <v>2012</v>
      </c>
      <c r="C70" s="2">
        <v>12</v>
      </c>
      <c r="D70" s="2">
        <v>135267986</v>
      </c>
      <c r="E70" s="2">
        <v>5654600</v>
      </c>
      <c r="F70" s="2">
        <v>70</v>
      </c>
      <c r="G70" s="2">
        <v>0</v>
      </c>
      <c r="H70" s="2">
        <v>506050</v>
      </c>
      <c r="I70" s="2" t="s">
        <v>998</v>
      </c>
      <c r="J70" s="69">
        <v>73.13</v>
      </c>
      <c r="K70" s="2" t="s">
        <v>1258</v>
      </c>
      <c r="L70" s="2">
        <v>122092218</v>
      </c>
      <c r="Q70" s="2">
        <v>11900</v>
      </c>
      <c r="R70" s="2">
        <v>11900</v>
      </c>
      <c r="S70" s="2" t="s">
        <v>950</v>
      </c>
      <c r="T70" s="2">
        <v>1196</v>
      </c>
      <c r="U70" s="2" t="s">
        <v>316</v>
      </c>
      <c r="V70" s="2" t="s">
        <v>317</v>
      </c>
      <c r="W70" s="2">
        <v>1000</v>
      </c>
    </row>
    <row r="71" spans="1:23">
      <c r="A71" s="2" t="s">
        <v>1407</v>
      </c>
      <c r="B71" s="2">
        <v>2012</v>
      </c>
      <c r="C71" s="2">
        <v>12</v>
      </c>
      <c r="D71" s="2">
        <v>135267990</v>
      </c>
      <c r="E71" s="2">
        <v>5654600</v>
      </c>
      <c r="F71" s="2">
        <v>70</v>
      </c>
      <c r="G71" s="2">
        <v>0</v>
      </c>
      <c r="H71" s="2">
        <v>506050</v>
      </c>
      <c r="I71" s="2" t="s">
        <v>998</v>
      </c>
      <c r="J71" s="69">
        <v>18352</v>
      </c>
      <c r="K71" s="2" t="s">
        <v>1258</v>
      </c>
      <c r="L71" s="2">
        <v>122092222</v>
      </c>
      <c r="Q71" s="2">
        <v>11900</v>
      </c>
      <c r="R71" s="2">
        <v>11900</v>
      </c>
      <c r="S71" s="2" t="s">
        <v>950</v>
      </c>
      <c r="T71" s="2">
        <v>1196</v>
      </c>
      <c r="U71" s="2" t="s">
        <v>316</v>
      </c>
      <c r="V71" s="2" t="s">
        <v>317</v>
      </c>
      <c r="W71" s="2">
        <v>1000</v>
      </c>
    </row>
    <row r="72" spans="1:23">
      <c r="A72" s="2" t="s">
        <v>1407</v>
      </c>
      <c r="B72" s="2">
        <v>2012</v>
      </c>
      <c r="C72" s="2">
        <v>12</v>
      </c>
      <c r="D72" s="2">
        <v>135267996</v>
      </c>
      <c r="E72" s="2">
        <v>5654600</v>
      </c>
      <c r="F72" s="2">
        <v>70</v>
      </c>
      <c r="G72" s="2">
        <v>0</v>
      </c>
      <c r="H72" s="2">
        <v>506050</v>
      </c>
      <c r="I72" s="2" t="s">
        <v>998</v>
      </c>
      <c r="J72" s="69">
        <v>569037</v>
      </c>
      <c r="K72" s="2" t="s">
        <v>1258</v>
      </c>
      <c r="L72" s="2">
        <v>122092228</v>
      </c>
      <c r="Q72" s="2">
        <v>11900</v>
      </c>
      <c r="R72" s="2">
        <v>11900</v>
      </c>
      <c r="S72" s="2" t="s">
        <v>950</v>
      </c>
      <c r="T72" s="2">
        <v>1196</v>
      </c>
      <c r="U72" s="2" t="s">
        <v>316</v>
      </c>
      <c r="V72" s="2" t="s">
        <v>317</v>
      </c>
      <c r="W72" s="2">
        <v>1000</v>
      </c>
    </row>
    <row r="73" spans="1:23">
      <c r="A73" s="2" t="s">
        <v>1407</v>
      </c>
      <c r="B73" s="2">
        <v>2012</v>
      </c>
      <c r="C73" s="2">
        <v>12</v>
      </c>
      <c r="D73" s="2">
        <v>135267996</v>
      </c>
      <c r="E73" s="2">
        <v>5654600</v>
      </c>
      <c r="F73" s="2">
        <v>70</v>
      </c>
      <c r="G73" s="2">
        <v>0</v>
      </c>
      <c r="H73" s="2">
        <v>506050</v>
      </c>
      <c r="I73" s="2" t="s">
        <v>998</v>
      </c>
      <c r="J73" s="69">
        <v>715.62</v>
      </c>
      <c r="K73" s="2" t="s">
        <v>1258</v>
      </c>
      <c r="L73" s="2">
        <v>122092228</v>
      </c>
      <c r="Q73" s="2">
        <v>11900</v>
      </c>
      <c r="R73" s="2">
        <v>11900</v>
      </c>
      <c r="S73" s="2" t="s">
        <v>950</v>
      </c>
      <c r="T73" s="2">
        <v>1196</v>
      </c>
      <c r="U73" s="2" t="s">
        <v>316</v>
      </c>
      <c r="V73" s="2" t="s">
        <v>317</v>
      </c>
      <c r="W73" s="2">
        <v>1000</v>
      </c>
    </row>
    <row r="74" spans="1:23">
      <c r="A74" s="2" t="s">
        <v>1407</v>
      </c>
      <c r="B74" s="2">
        <v>2012</v>
      </c>
      <c r="C74" s="2">
        <v>12</v>
      </c>
      <c r="D74" s="2">
        <v>135267996</v>
      </c>
      <c r="E74" s="2">
        <v>5654600</v>
      </c>
      <c r="F74" s="2">
        <v>70</v>
      </c>
      <c r="G74" s="2">
        <v>0</v>
      </c>
      <c r="H74" s="2">
        <v>506050</v>
      </c>
      <c r="I74" s="2" t="s">
        <v>998</v>
      </c>
      <c r="J74" s="69">
        <v>197.79</v>
      </c>
      <c r="K74" s="2" t="s">
        <v>1258</v>
      </c>
      <c r="L74" s="2">
        <v>122092228</v>
      </c>
      <c r="Q74" s="2">
        <v>11900</v>
      </c>
      <c r="R74" s="2">
        <v>11900</v>
      </c>
      <c r="S74" s="2" t="s">
        <v>950</v>
      </c>
      <c r="T74" s="2">
        <v>1196</v>
      </c>
      <c r="U74" s="2" t="s">
        <v>316</v>
      </c>
      <c r="V74" s="2" t="s">
        <v>317</v>
      </c>
      <c r="W74" s="2">
        <v>1000</v>
      </c>
    </row>
    <row r="75" spans="1:23">
      <c r="A75" s="2" t="s">
        <v>1407</v>
      </c>
      <c r="B75" s="2">
        <v>2012</v>
      </c>
      <c r="C75" s="2">
        <v>12</v>
      </c>
      <c r="D75" s="2">
        <v>135267996</v>
      </c>
      <c r="E75" s="2">
        <v>5654600</v>
      </c>
      <c r="F75" s="2">
        <v>70</v>
      </c>
      <c r="G75" s="2">
        <v>0</v>
      </c>
      <c r="H75" s="2">
        <v>506050</v>
      </c>
      <c r="I75" s="2" t="s">
        <v>998</v>
      </c>
      <c r="J75" s="69">
        <v>9643.3799999999992</v>
      </c>
      <c r="K75" s="2" t="s">
        <v>1258</v>
      </c>
      <c r="L75" s="2">
        <v>122092228</v>
      </c>
      <c r="Q75" s="2">
        <v>11900</v>
      </c>
      <c r="R75" s="2">
        <v>11900</v>
      </c>
      <c r="S75" s="2" t="s">
        <v>950</v>
      </c>
      <c r="T75" s="2">
        <v>1196</v>
      </c>
      <c r="U75" s="2" t="s">
        <v>316</v>
      </c>
      <c r="V75" s="2" t="s">
        <v>317</v>
      </c>
      <c r="W75" s="2">
        <v>1000</v>
      </c>
    </row>
    <row r="76" spans="1:23">
      <c r="A76" s="2" t="s">
        <v>1407</v>
      </c>
      <c r="B76" s="2">
        <v>2012</v>
      </c>
      <c r="C76" s="2">
        <v>12</v>
      </c>
      <c r="D76" s="2">
        <v>135267996</v>
      </c>
      <c r="E76" s="2">
        <v>5654600</v>
      </c>
      <c r="F76" s="2">
        <v>70</v>
      </c>
      <c r="G76" s="2">
        <v>0</v>
      </c>
      <c r="H76" s="2">
        <v>506050</v>
      </c>
      <c r="I76" s="2" t="s">
        <v>998</v>
      </c>
      <c r="J76" s="69">
        <v>412300</v>
      </c>
      <c r="K76" s="2" t="s">
        <v>1258</v>
      </c>
      <c r="L76" s="2">
        <v>122092228</v>
      </c>
      <c r="Q76" s="2">
        <v>11900</v>
      </c>
      <c r="R76" s="2">
        <v>11900</v>
      </c>
      <c r="S76" s="2" t="s">
        <v>950</v>
      </c>
      <c r="T76" s="2">
        <v>1196</v>
      </c>
      <c r="U76" s="2" t="s">
        <v>316</v>
      </c>
      <c r="V76" s="2" t="s">
        <v>317</v>
      </c>
      <c r="W76" s="2">
        <v>1000</v>
      </c>
    </row>
    <row r="77" spans="1:23">
      <c r="A77" s="2" t="s">
        <v>1407</v>
      </c>
      <c r="B77" s="2">
        <v>2012</v>
      </c>
      <c r="C77" s="2">
        <v>12</v>
      </c>
      <c r="D77" s="2">
        <v>135267996</v>
      </c>
      <c r="E77" s="2">
        <v>5654600</v>
      </c>
      <c r="F77" s="2">
        <v>70</v>
      </c>
      <c r="G77" s="2">
        <v>0</v>
      </c>
      <c r="H77" s="2">
        <v>506050</v>
      </c>
      <c r="I77" s="2" t="s">
        <v>998</v>
      </c>
      <c r="J77" s="69">
        <v>501356.79999999999</v>
      </c>
      <c r="K77" s="2" t="s">
        <v>1258</v>
      </c>
      <c r="L77" s="2">
        <v>122092228</v>
      </c>
      <c r="Q77" s="2">
        <v>11900</v>
      </c>
      <c r="R77" s="2">
        <v>11900</v>
      </c>
      <c r="S77" s="2" t="s">
        <v>950</v>
      </c>
      <c r="T77" s="2">
        <v>1196</v>
      </c>
      <c r="U77" s="2" t="s">
        <v>316</v>
      </c>
      <c r="V77" s="2" t="s">
        <v>317</v>
      </c>
      <c r="W77" s="2">
        <v>1000</v>
      </c>
    </row>
    <row r="78" spans="1:23">
      <c r="A78" s="2" t="s">
        <v>1407</v>
      </c>
      <c r="B78" s="2">
        <v>2012</v>
      </c>
      <c r="C78" s="2">
        <v>12</v>
      </c>
      <c r="D78" s="2">
        <v>135268017</v>
      </c>
      <c r="E78" s="2">
        <v>5654600</v>
      </c>
      <c r="F78" s="2">
        <v>70</v>
      </c>
      <c r="G78" s="2">
        <v>0</v>
      </c>
      <c r="H78" s="2">
        <v>506050</v>
      </c>
      <c r="I78" s="2" t="s">
        <v>998</v>
      </c>
      <c r="J78" s="69">
        <v>5449.83</v>
      </c>
      <c r="K78" s="2" t="s">
        <v>1259</v>
      </c>
      <c r="L78" s="2">
        <v>122092249</v>
      </c>
      <c r="Q78" s="2">
        <v>11900</v>
      </c>
      <c r="R78" s="2">
        <v>11900</v>
      </c>
      <c r="S78" s="2" t="s">
        <v>950</v>
      </c>
      <c r="T78" s="2">
        <v>1196</v>
      </c>
      <c r="U78" s="2" t="s">
        <v>316</v>
      </c>
      <c r="V78" s="2" t="s">
        <v>317</v>
      </c>
      <c r="W78" s="2">
        <v>1000</v>
      </c>
    </row>
    <row r="79" spans="1:23">
      <c r="A79" s="2" t="s">
        <v>1407</v>
      </c>
      <c r="B79" s="2">
        <v>2012</v>
      </c>
      <c r="C79" s="2">
        <v>12</v>
      </c>
      <c r="D79" s="2">
        <v>135268017</v>
      </c>
      <c r="E79" s="2">
        <v>5654600</v>
      </c>
      <c r="F79" s="2">
        <v>70</v>
      </c>
      <c r="G79" s="2">
        <v>0</v>
      </c>
      <c r="H79" s="2">
        <v>506050</v>
      </c>
      <c r="I79" s="2" t="s">
        <v>998</v>
      </c>
      <c r="J79" s="69">
        <v>70287.45</v>
      </c>
      <c r="K79" s="2" t="s">
        <v>1259</v>
      </c>
      <c r="L79" s="2">
        <v>122092249</v>
      </c>
      <c r="Q79" s="2">
        <v>11900</v>
      </c>
      <c r="R79" s="2">
        <v>11900</v>
      </c>
      <c r="S79" s="2" t="s">
        <v>950</v>
      </c>
      <c r="T79" s="2">
        <v>1196</v>
      </c>
      <c r="U79" s="2" t="s">
        <v>316</v>
      </c>
      <c r="V79" s="2" t="s">
        <v>317</v>
      </c>
      <c r="W79" s="2">
        <v>1000</v>
      </c>
    </row>
    <row r="80" spans="1:23">
      <c r="A80" s="2" t="s">
        <v>1407</v>
      </c>
      <c r="B80" s="2">
        <v>2012</v>
      </c>
      <c r="C80" s="2">
        <v>12</v>
      </c>
      <c r="D80" s="2">
        <v>135268018</v>
      </c>
      <c r="E80" s="2">
        <v>5654600</v>
      </c>
      <c r="F80" s="2">
        <v>70</v>
      </c>
      <c r="G80" s="2">
        <v>0</v>
      </c>
      <c r="H80" s="2">
        <v>506050</v>
      </c>
      <c r="I80" s="2" t="s">
        <v>998</v>
      </c>
      <c r="J80" s="69">
        <v>5022.33</v>
      </c>
      <c r="K80" s="2" t="s">
        <v>1258</v>
      </c>
      <c r="L80" s="2">
        <v>122092250</v>
      </c>
      <c r="Q80" s="2">
        <v>11900</v>
      </c>
      <c r="R80" s="2">
        <v>11900</v>
      </c>
      <c r="S80" s="2" t="s">
        <v>950</v>
      </c>
      <c r="T80" s="2">
        <v>1196</v>
      </c>
      <c r="U80" s="2" t="s">
        <v>316</v>
      </c>
      <c r="V80" s="2" t="s">
        <v>317</v>
      </c>
      <c r="W80" s="2">
        <v>1000</v>
      </c>
    </row>
    <row r="81" spans="1:23">
      <c r="A81" s="2" t="s">
        <v>1407</v>
      </c>
      <c r="B81" s="2">
        <v>2012</v>
      </c>
      <c r="C81" s="2">
        <v>12</v>
      </c>
      <c r="D81" s="2">
        <v>135268018</v>
      </c>
      <c r="E81" s="2">
        <v>5654600</v>
      </c>
      <c r="F81" s="2">
        <v>70</v>
      </c>
      <c r="G81" s="2">
        <v>0</v>
      </c>
      <c r="H81" s="2">
        <v>506050</v>
      </c>
      <c r="I81" s="2" t="s">
        <v>998</v>
      </c>
      <c r="J81" s="69">
        <v>6294</v>
      </c>
      <c r="K81" s="2" t="s">
        <v>1258</v>
      </c>
      <c r="L81" s="2">
        <v>122092250</v>
      </c>
      <c r="Q81" s="2">
        <v>11900</v>
      </c>
      <c r="R81" s="2">
        <v>11900</v>
      </c>
      <c r="S81" s="2" t="s">
        <v>950</v>
      </c>
      <c r="T81" s="2">
        <v>1196</v>
      </c>
      <c r="U81" s="2" t="s">
        <v>316</v>
      </c>
      <c r="V81" s="2" t="s">
        <v>317</v>
      </c>
      <c r="W81" s="2">
        <v>1000</v>
      </c>
    </row>
    <row r="82" spans="1:23">
      <c r="A82" s="2" t="s">
        <v>1407</v>
      </c>
      <c r="B82" s="2">
        <v>2012</v>
      </c>
      <c r="C82" s="2">
        <v>12</v>
      </c>
      <c r="D82" s="2">
        <v>135268018</v>
      </c>
      <c r="E82" s="2">
        <v>5654600</v>
      </c>
      <c r="F82" s="2">
        <v>70</v>
      </c>
      <c r="G82" s="2">
        <v>0</v>
      </c>
      <c r="H82" s="2">
        <v>506050</v>
      </c>
      <c r="I82" s="2" t="s">
        <v>998</v>
      </c>
      <c r="J82" s="69">
        <v>3543</v>
      </c>
      <c r="K82" s="2" t="s">
        <v>1258</v>
      </c>
      <c r="L82" s="2">
        <v>122092250</v>
      </c>
      <c r="Q82" s="2">
        <v>11900</v>
      </c>
      <c r="R82" s="2">
        <v>11900</v>
      </c>
      <c r="S82" s="2" t="s">
        <v>950</v>
      </c>
      <c r="T82" s="2">
        <v>1196</v>
      </c>
      <c r="U82" s="2" t="s">
        <v>316</v>
      </c>
      <c r="V82" s="2" t="s">
        <v>317</v>
      </c>
      <c r="W82" s="2">
        <v>1000</v>
      </c>
    </row>
    <row r="83" spans="1:23">
      <c r="A83" s="2" t="s">
        <v>1407</v>
      </c>
      <c r="B83" s="2">
        <v>2012</v>
      </c>
      <c r="C83" s="2">
        <v>12</v>
      </c>
      <c r="D83" s="2">
        <v>135268018</v>
      </c>
      <c r="E83" s="2">
        <v>5654600</v>
      </c>
      <c r="F83" s="2">
        <v>70</v>
      </c>
      <c r="G83" s="2">
        <v>0</v>
      </c>
      <c r="H83" s="2">
        <v>506050</v>
      </c>
      <c r="I83" s="2" t="s">
        <v>998</v>
      </c>
      <c r="J83" s="69">
        <v>5087.33</v>
      </c>
      <c r="K83" s="2" t="s">
        <v>1258</v>
      </c>
      <c r="L83" s="2">
        <v>122092250</v>
      </c>
      <c r="Q83" s="2">
        <v>11900</v>
      </c>
      <c r="R83" s="2">
        <v>11900</v>
      </c>
      <c r="S83" s="2" t="s">
        <v>950</v>
      </c>
      <c r="T83" s="2">
        <v>1196</v>
      </c>
      <c r="U83" s="2" t="s">
        <v>316</v>
      </c>
      <c r="V83" s="2" t="s">
        <v>317</v>
      </c>
      <c r="W83" s="2">
        <v>1000</v>
      </c>
    </row>
    <row r="84" spans="1:23">
      <c r="A84" s="2" t="s">
        <v>1407</v>
      </c>
      <c r="B84" s="2">
        <v>2012</v>
      </c>
      <c r="C84" s="2">
        <v>12</v>
      </c>
      <c r="D84" s="2">
        <v>135268018</v>
      </c>
      <c r="E84" s="2">
        <v>5654600</v>
      </c>
      <c r="F84" s="2">
        <v>70</v>
      </c>
      <c r="G84" s="2">
        <v>0</v>
      </c>
      <c r="H84" s="2">
        <v>506050</v>
      </c>
      <c r="I84" s="2" t="s">
        <v>998</v>
      </c>
      <c r="J84" s="69">
        <v>516.58000000000004</v>
      </c>
      <c r="K84" s="2" t="s">
        <v>1258</v>
      </c>
      <c r="L84" s="2">
        <v>122092250</v>
      </c>
      <c r="Q84" s="2">
        <v>11900</v>
      </c>
      <c r="R84" s="2">
        <v>11900</v>
      </c>
      <c r="S84" s="2" t="s">
        <v>950</v>
      </c>
      <c r="T84" s="2">
        <v>1196</v>
      </c>
      <c r="U84" s="2" t="s">
        <v>316</v>
      </c>
      <c r="V84" s="2" t="s">
        <v>317</v>
      </c>
      <c r="W84" s="2">
        <v>1000</v>
      </c>
    </row>
    <row r="85" spans="1:23">
      <c r="A85" s="2" t="s">
        <v>1407</v>
      </c>
      <c r="B85" s="2">
        <v>2012</v>
      </c>
      <c r="C85" s="2">
        <v>12</v>
      </c>
      <c r="D85" s="2">
        <v>135268018</v>
      </c>
      <c r="E85" s="2">
        <v>5654600</v>
      </c>
      <c r="F85" s="2">
        <v>70</v>
      </c>
      <c r="G85" s="2">
        <v>0</v>
      </c>
      <c r="H85" s="2">
        <v>506050</v>
      </c>
      <c r="I85" s="2" t="s">
        <v>998</v>
      </c>
      <c r="J85" s="69">
        <v>14000</v>
      </c>
      <c r="K85" s="2" t="s">
        <v>1258</v>
      </c>
      <c r="L85" s="2">
        <v>122092250</v>
      </c>
      <c r="Q85" s="2">
        <v>11900</v>
      </c>
      <c r="R85" s="2">
        <v>11900</v>
      </c>
      <c r="S85" s="2" t="s">
        <v>950</v>
      </c>
      <c r="T85" s="2">
        <v>1196</v>
      </c>
      <c r="U85" s="2" t="s">
        <v>316</v>
      </c>
      <c r="V85" s="2" t="s">
        <v>317</v>
      </c>
      <c r="W85" s="2">
        <v>1000</v>
      </c>
    </row>
    <row r="86" spans="1:23">
      <c r="A86" s="2" t="s">
        <v>1407</v>
      </c>
      <c r="B86" s="2">
        <v>2012</v>
      </c>
      <c r="C86" s="2">
        <v>12</v>
      </c>
      <c r="D86" s="2">
        <v>135268018</v>
      </c>
      <c r="E86" s="2">
        <v>5654600</v>
      </c>
      <c r="F86" s="2">
        <v>70</v>
      </c>
      <c r="G86" s="2">
        <v>0</v>
      </c>
      <c r="H86" s="2">
        <v>506050</v>
      </c>
      <c r="I86" s="2" t="s">
        <v>998</v>
      </c>
      <c r="J86" s="69">
        <v>480000</v>
      </c>
      <c r="K86" s="2" t="s">
        <v>1258</v>
      </c>
      <c r="L86" s="2">
        <v>122092250</v>
      </c>
      <c r="Q86" s="2">
        <v>11900</v>
      </c>
      <c r="R86" s="2">
        <v>11900</v>
      </c>
      <c r="S86" s="2" t="s">
        <v>950</v>
      </c>
      <c r="T86" s="2">
        <v>1196</v>
      </c>
      <c r="U86" s="2" t="s">
        <v>316</v>
      </c>
      <c r="V86" s="2" t="s">
        <v>317</v>
      </c>
      <c r="W86" s="2">
        <v>1000</v>
      </c>
    </row>
    <row r="87" spans="1:23">
      <c r="A87" s="2" t="s">
        <v>1407</v>
      </c>
      <c r="B87" s="2">
        <v>2012</v>
      </c>
      <c r="C87" s="2">
        <v>12</v>
      </c>
      <c r="D87" s="2">
        <v>135268018</v>
      </c>
      <c r="E87" s="2">
        <v>5654600</v>
      </c>
      <c r="F87" s="2">
        <v>70</v>
      </c>
      <c r="G87" s="2">
        <v>0</v>
      </c>
      <c r="H87" s="2">
        <v>506050</v>
      </c>
      <c r="I87" s="2" t="s">
        <v>998</v>
      </c>
      <c r="J87" s="69">
        <v>9612.68</v>
      </c>
      <c r="K87" s="2" t="s">
        <v>1258</v>
      </c>
      <c r="L87" s="2">
        <v>122092250</v>
      </c>
      <c r="Q87" s="2">
        <v>11900</v>
      </c>
      <c r="R87" s="2">
        <v>11900</v>
      </c>
      <c r="S87" s="2" t="s">
        <v>950</v>
      </c>
      <c r="T87" s="2">
        <v>1196</v>
      </c>
      <c r="U87" s="2" t="s">
        <v>316</v>
      </c>
      <c r="V87" s="2" t="s">
        <v>317</v>
      </c>
      <c r="W87" s="2">
        <v>1000</v>
      </c>
    </row>
    <row r="88" spans="1:23">
      <c r="A88" s="2" t="s">
        <v>1407</v>
      </c>
      <c r="B88" s="2">
        <v>2012</v>
      </c>
      <c r="C88" s="2">
        <v>12</v>
      </c>
      <c r="D88" s="2">
        <v>135268018</v>
      </c>
      <c r="E88" s="2">
        <v>5654600</v>
      </c>
      <c r="F88" s="2">
        <v>70</v>
      </c>
      <c r="G88" s="2">
        <v>0</v>
      </c>
      <c r="H88" s="2">
        <v>506050</v>
      </c>
      <c r="I88" s="2" t="s">
        <v>998</v>
      </c>
      <c r="J88" s="69">
        <v>350000</v>
      </c>
      <c r="K88" s="2" t="s">
        <v>1258</v>
      </c>
      <c r="L88" s="2">
        <v>122092250</v>
      </c>
      <c r="Q88" s="2">
        <v>11900</v>
      </c>
      <c r="R88" s="2">
        <v>11900</v>
      </c>
      <c r="S88" s="2" t="s">
        <v>950</v>
      </c>
      <c r="T88" s="2">
        <v>1196</v>
      </c>
      <c r="U88" s="2" t="s">
        <v>316</v>
      </c>
      <c r="V88" s="2" t="s">
        <v>317</v>
      </c>
      <c r="W88" s="2">
        <v>1000</v>
      </c>
    </row>
    <row r="89" spans="1:23">
      <c r="A89" s="2" t="s">
        <v>1407</v>
      </c>
      <c r="B89" s="2">
        <v>2012</v>
      </c>
      <c r="C89" s="2">
        <v>12</v>
      </c>
      <c r="D89" s="2">
        <v>135268018</v>
      </c>
      <c r="E89" s="2">
        <v>5654600</v>
      </c>
      <c r="F89" s="2">
        <v>70</v>
      </c>
      <c r="G89" s="2">
        <v>0</v>
      </c>
      <c r="H89" s="2">
        <v>506050</v>
      </c>
      <c r="I89" s="2" t="s">
        <v>998</v>
      </c>
      <c r="J89" s="69">
        <v>1408.83</v>
      </c>
      <c r="K89" s="2" t="s">
        <v>1258</v>
      </c>
      <c r="L89" s="2">
        <v>122092250</v>
      </c>
      <c r="Q89" s="2">
        <v>11900</v>
      </c>
      <c r="R89" s="2">
        <v>11900</v>
      </c>
      <c r="S89" s="2" t="s">
        <v>950</v>
      </c>
      <c r="T89" s="2">
        <v>1196</v>
      </c>
      <c r="U89" s="2" t="s">
        <v>316</v>
      </c>
      <c r="V89" s="2" t="s">
        <v>317</v>
      </c>
      <c r="W89" s="2">
        <v>1000</v>
      </c>
    </row>
    <row r="90" spans="1:23">
      <c r="A90" s="2" t="s">
        <v>1407</v>
      </c>
      <c r="B90" s="2">
        <v>2012</v>
      </c>
      <c r="C90" s="2">
        <v>12</v>
      </c>
      <c r="D90" s="2">
        <v>135268018</v>
      </c>
      <c r="E90" s="2">
        <v>5654600</v>
      </c>
      <c r="F90" s="2">
        <v>70</v>
      </c>
      <c r="G90" s="2">
        <v>0</v>
      </c>
      <c r="H90" s="2">
        <v>506050</v>
      </c>
      <c r="I90" s="2" t="s">
        <v>998</v>
      </c>
      <c r="J90" s="69">
        <v>3883.25</v>
      </c>
      <c r="K90" s="2" t="s">
        <v>1258</v>
      </c>
      <c r="L90" s="2">
        <v>122092250</v>
      </c>
      <c r="Q90" s="2">
        <v>11900</v>
      </c>
      <c r="R90" s="2">
        <v>11900</v>
      </c>
      <c r="S90" s="2" t="s">
        <v>950</v>
      </c>
      <c r="T90" s="2">
        <v>1196</v>
      </c>
      <c r="U90" s="2" t="s">
        <v>316</v>
      </c>
      <c r="V90" s="2" t="s">
        <v>317</v>
      </c>
      <c r="W90" s="2">
        <v>1000</v>
      </c>
    </row>
    <row r="91" spans="1:23">
      <c r="A91" s="2" t="s">
        <v>1407</v>
      </c>
      <c r="B91" s="2">
        <v>2012</v>
      </c>
      <c r="C91" s="2">
        <v>12</v>
      </c>
      <c r="D91" s="2">
        <v>135268042</v>
      </c>
      <c r="E91" s="2">
        <v>5654600</v>
      </c>
      <c r="F91" s="2">
        <v>70</v>
      </c>
      <c r="G91" s="2">
        <v>0</v>
      </c>
      <c r="H91" s="2">
        <v>506050</v>
      </c>
      <c r="I91" s="2" t="s">
        <v>998</v>
      </c>
      <c r="J91" s="69">
        <v>1605.22</v>
      </c>
      <c r="K91" s="2" t="s">
        <v>1258</v>
      </c>
      <c r="L91" s="2">
        <v>122092274</v>
      </c>
      <c r="Q91" s="2">
        <v>11900</v>
      </c>
      <c r="R91" s="2">
        <v>11900</v>
      </c>
      <c r="S91" s="2" t="s">
        <v>950</v>
      </c>
      <c r="T91" s="2">
        <v>1196</v>
      </c>
      <c r="U91" s="2" t="s">
        <v>316</v>
      </c>
      <c r="V91" s="2" t="s">
        <v>317</v>
      </c>
      <c r="W91" s="2">
        <v>1000</v>
      </c>
    </row>
    <row r="92" spans="1:23">
      <c r="A92" s="2" t="s">
        <v>1407</v>
      </c>
      <c r="B92" s="2">
        <v>2012</v>
      </c>
      <c r="C92" s="2">
        <v>12</v>
      </c>
      <c r="D92" s="2">
        <v>135268046</v>
      </c>
      <c r="E92" s="2">
        <v>5654600</v>
      </c>
      <c r="F92" s="2">
        <v>70</v>
      </c>
      <c r="G92" s="2">
        <v>0</v>
      </c>
      <c r="H92" s="2">
        <v>506050</v>
      </c>
      <c r="I92" s="2" t="s">
        <v>998</v>
      </c>
      <c r="J92" s="69">
        <v>76658.23</v>
      </c>
      <c r="K92" s="2" t="s">
        <v>1258</v>
      </c>
      <c r="L92" s="2">
        <v>122092278</v>
      </c>
      <c r="Q92" s="2">
        <v>11900</v>
      </c>
      <c r="R92" s="2">
        <v>11900</v>
      </c>
      <c r="S92" s="2" t="s">
        <v>950</v>
      </c>
      <c r="T92" s="2">
        <v>1196</v>
      </c>
      <c r="U92" s="2" t="s">
        <v>316</v>
      </c>
      <c r="V92" s="2" t="s">
        <v>317</v>
      </c>
      <c r="W92" s="2">
        <v>1000</v>
      </c>
    </row>
    <row r="93" spans="1:23">
      <c r="A93" s="2" t="s">
        <v>1407</v>
      </c>
      <c r="B93" s="2">
        <v>2012</v>
      </c>
      <c r="C93" s="2">
        <v>12</v>
      </c>
      <c r="D93" s="2">
        <v>135268050</v>
      </c>
      <c r="E93" s="2">
        <v>5654600</v>
      </c>
      <c r="F93" s="2">
        <v>70</v>
      </c>
      <c r="G93" s="2">
        <v>0</v>
      </c>
      <c r="H93" s="2">
        <v>506050</v>
      </c>
      <c r="I93" s="2" t="s">
        <v>998</v>
      </c>
      <c r="J93" s="69">
        <v>76658.23</v>
      </c>
      <c r="K93" s="2" t="s">
        <v>1258</v>
      </c>
      <c r="L93" s="2">
        <v>122092282</v>
      </c>
      <c r="Q93" s="2">
        <v>11900</v>
      </c>
      <c r="R93" s="2">
        <v>11900</v>
      </c>
      <c r="S93" s="2" t="s">
        <v>950</v>
      </c>
      <c r="T93" s="2">
        <v>1196</v>
      </c>
      <c r="U93" s="2" t="s">
        <v>316</v>
      </c>
      <c r="V93" s="2" t="s">
        <v>317</v>
      </c>
      <c r="W93" s="2">
        <v>1000</v>
      </c>
    </row>
    <row r="94" spans="1:23">
      <c r="A94" s="2" t="s">
        <v>1407</v>
      </c>
      <c r="B94" s="2">
        <v>2012</v>
      </c>
      <c r="C94" s="2">
        <v>12</v>
      </c>
      <c r="D94" s="2">
        <v>135268063</v>
      </c>
      <c r="E94" s="2">
        <v>5654600</v>
      </c>
      <c r="F94" s="2">
        <v>70</v>
      </c>
      <c r="G94" s="2">
        <v>0</v>
      </c>
      <c r="H94" s="2">
        <v>506050</v>
      </c>
      <c r="I94" s="2" t="s">
        <v>998</v>
      </c>
      <c r="J94" s="69">
        <v>15868.61</v>
      </c>
      <c r="K94" s="2" t="s">
        <v>1258</v>
      </c>
      <c r="L94" s="2">
        <v>122092295</v>
      </c>
      <c r="Q94" s="2">
        <v>11900</v>
      </c>
      <c r="R94" s="2">
        <v>11900</v>
      </c>
      <c r="S94" s="2" t="s">
        <v>950</v>
      </c>
      <c r="T94" s="2">
        <v>1196</v>
      </c>
      <c r="U94" s="2" t="s">
        <v>316</v>
      </c>
      <c r="V94" s="2" t="s">
        <v>317</v>
      </c>
      <c r="W94" s="2">
        <v>1000</v>
      </c>
    </row>
    <row r="95" spans="1:23">
      <c r="A95" s="2" t="s">
        <v>1407</v>
      </c>
      <c r="B95" s="2">
        <v>2012</v>
      </c>
      <c r="C95" s="2">
        <v>12</v>
      </c>
      <c r="D95" s="2">
        <v>135268066</v>
      </c>
      <c r="E95" s="2">
        <v>5654600</v>
      </c>
      <c r="F95" s="2">
        <v>70</v>
      </c>
      <c r="G95" s="2">
        <v>0</v>
      </c>
      <c r="H95" s="2">
        <v>506050</v>
      </c>
      <c r="I95" s="2" t="s">
        <v>998</v>
      </c>
      <c r="J95" s="69">
        <v>17196.669999999998</v>
      </c>
      <c r="K95" s="2" t="s">
        <v>1258</v>
      </c>
      <c r="L95" s="2">
        <v>122092298</v>
      </c>
      <c r="Q95" s="2">
        <v>11900</v>
      </c>
      <c r="R95" s="2">
        <v>11900</v>
      </c>
      <c r="S95" s="2" t="s">
        <v>950</v>
      </c>
      <c r="T95" s="2">
        <v>1196</v>
      </c>
      <c r="U95" s="2" t="s">
        <v>316</v>
      </c>
      <c r="V95" s="2" t="s">
        <v>317</v>
      </c>
      <c r="W95" s="2">
        <v>1000</v>
      </c>
    </row>
    <row r="96" spans="1:23">
      <c r="A96" s="2" t="s">
        <v>1407</v>
      </c>
      <c r="B96" s="2">
        <v>2012</v>
      </c>
      <c r="C96" s="2">
        <v>12</v>
      </c>
      <c r="D96" s="2">
        <v>135268066</v>
      </c>
      <c r="E96" s="2">
        <v>5654600</v>
      </c>
      <c r="F96" s="2">
        <v>70</v>
      </c>
      <c r="G96" s="2">
        <v>0</v>
      </c>
      <c r="H96" s="2">
        <v>506050</v>
      </c>
      <c r="I96" s="2" t="s">
        <v>998</v>
      </c>
      <c r="J96" s="69">
        <v>31480</v>
      </c>
      <c r="K96" s="2" t="s">
        <v>1258</v>
      </c>
      <c r="L96" s="2">
        <v>122092298</v>
      </c>
      <c r="Q96" s="2">
        <v>11900</v>
      </c>
      <c r="R96" s="2">
        <v>11900</v>
      </c>
      <c r="S96" s="2" t="s">
        <v>950</v>
      </c>
      <c r="T96" s="2">
        <v>1196</v>
      </c>
      <c r="U96" s="2" t="s">
        <v>316</v>
      </c>
      <c r="V96" s="2" t="s">
        <v>317</v>
      </c>
      <c r="W96" s="2">
        <v>1000</v>
      </c>
    </row>
    <row r="97" spans="1:23">
      <c r="A97" s="2" t="s">
        <v>1407</v>
      </c>
      <c r="B97" s="2">
        <v>2012</v>
      </c>
      <c r="C97" s="2">
        <v>12</v>
      </c>
      <c r="D97" s="2">
        <v>135268066</v>
      </c>
      <c r="E97" s="2">
        <v>5654600</v>
      </c>
      <c r="F97" s="2">
        <v>70</v>
      </c>
      <c r="G97" s="2">
        <v>0</v>
      </c>
      <c r="H97" s="2">
        <v>506050</v>
      </c>
      <c r="I97" s="2" t="s">
        <v>998</v>
      </c>
      <c r="J97" s="69">
        <v>45600</v>
      </c>
      <c r="K97" s="2" t="s">
        <v>1258</v>
      </c>
      <c r="L97" s="2">
        <v>122092298</v>
      </c>
      <c r="Q97" s="2">
        <v>11900</v>
      </c>
      <c r="R97" s="2">
        <v>11900</v>
      </c>
      <c r="S97" s="2" t="s">
        <v>950</v>
      </c>
      <c r="T97" s="2">
        <v>1196</v>
      </c>
      <c r="U97" s="2" t="s">
        <v>316</v>
      </c>
      <c r="V97" s="2" t="s">
        <v>317</v>
      </c>
      <c r="W97" s="2">
        <v>1000</v>
      </c>
    </row>
    <row r="98" spans="1:23">
      <c r="A98" s="2" t="s">
        <v>1407</v>
      </c>
      <c r="B98" s="2">
        <v>2012</v>
      </c>
      <c r="C98" s="2">
        <v>12</v>
      </c>
      <c r="D98" s="2">
        <v>135268071</v>
      </c>
      <c r="E98" s="2">
        <v>5654600</v>
      </c>
      <c r="F98" s="2">
        <v>70</v>
      </c>
      <c r="G98" s="2">
        <v>0</v>
      </c>
      <c r="H98" s="2">
        <v>506050</v>
      </c>
      <c r="I98" s="2" t="s">
        <v>998</v>
      </c>
      <c r="J98" s="69">
        <v>62810.44</v>
      </c>
      <c r="K98" s="2" t="s">
        <v>1258</v>
      </c>
      <c r="L98" s="2">
        <v>122092303</v>
      </c>
      <c r="Q98" s="2">
        <v>11900</v>
      </c>
      <c r="R98" s="2">
        <v>11900</v>
      </c>
      <c r="S98" s="2" t="s">
        <v>950</v>
      </c>
      <c r="T98" s="2">
        <v>1196</v>
      </c>
      <c r="U98" s="2" t="s">
        <v>316</v>
      </c>
      <c r="V98" s="2" t="s">
        <v>317</v>
      </c>
      <c r="W98" s="2">
        <v>1000</v>
      </c>
    </row>
    <row r="99" spans="1:23">
      <c r="A99" s="2" t="s">
        <v>1407</v>
      </c>
      <c r="B99" s="2">
        <v>2012</v>
      </c>
      <c r="C99" s="2">
        <v>12</v>
      </c>
      <c r="D99" s="2">
        <v>135268102</v>
      </c>
      <c r="E99" s="2">
        <v>5654600</v>
      </c>
      <c r="F99" s="2">
        <v>70</v>
      </c>
      <c r="G99" s="2">
        <v>0</v>
      </c>
      <c r="H99" s="2">
        <v>506050</v>
      </c>
      <c r="I99" s="2" t="s">
        <v>998</v>
      </c>
      <c r="J99" s="69">
        <v>814.97</v>
      </c>
      <c r="K99" s="2" t="s">
        <v>1258</v>
      </c>
      <c r="L99" s="2">
        <v>122092314</v>
      </c>
      <c r="Q99" s="2">
        <v>11900</v>
      </c>
      <c r="R99" s="2">
        <v>11900</v>
      </c>
      <c r="S99" s="2" t="s">
        <v>950</v>
      </c>
      <c r="T99" s="2">
        <v>1196</v>
      </c>
      <c r="U99" s="2" t="s">
        <v>316</v>
      </c>
      <c r="V99" s="2" t="s">
        <v>317</v>
      </c>
      <c r="W99" s="2">
        <v>1000</v>
      </c>
    </row>
    <row r="100" spans="1:23">
      <c r="A100" s="2" t="s">
        <v>1407</v>
      </c>
      <c r="B100" s="2">
        <v>2012</v>
      </c>
      <c r="C100" s="2">
        <v>12</v>
      </c>
      <c r="D100" s="2">
        <v>135268105</v>
      </c>
      <c r="E100" s="2">
        <v>5654600</v>
      </c>
      <c r="F100" s="2">
        <v>70</v>
      </c>
      <c r="G100" s="2">
        <v>0</v>
      </c>
      <c r="H100" s="2">
        <v>506050</v>
      </c>
      <c r="I100" s="2" t="s">
        <v>998</v>
      </c>
      <c r="J100" s="69">
        <v>80500</v>
      </c>
      <c r="K100" s="2" t="s">
        <v>1258</v>
      </c>
      <c r="L100" s="2">
        <v>122092317</v>
      </c>
      <c r="Q100" s="2">
        <v>11900</v>
      </c>
      <c r="R100" s="2">
        <v>11900</v>
      </c>
      <c r="S100" s="2" t="s">
        <v>950</v>
      </c>
      <c r="T100" s="2">
        <v>1196</v>
      </c>
      <c r="U100" s="2" t="s">
        <v>316</v>
      </c>
      <c r="V100" s="2" t="s">
        <v>317</v>
      </c>
      <c r="W100" s="2">
        <v>1000</v>
      </c>
    </row>
    <row r="101" spans="1:23">
      <c r="A101" s="2" t="s">
        <v>1407</v>
      </c>
      <c r="B101" s="2">
        <v>2012</v>
      </c>
      <c r="C101" s="2">
        <v>12</v>
      </c>
      <c r="D101" s="2">
        <v>135268110</v>
      </c>
      <c r="E101" s="2">
        <v>5654600</v>
      </c>
      <c r="F101" s="2">
        <v>70</v>
      </c>
      <c r="G101" s="2">
        <v>0</v>
      </c>
      <c r="H101" s="2">
        <v>506050</v>
      </c>
      <c r="I101" s="2" t="s">
        <v>998</v>
      </c>
      <c r="J101" s="69">
        <v>283059.7</v>
      </c>
      <c r="K101" s="2" t="s">
        <v>1258</v>
      </c>
      <c r="L101" s="2">
        <v>122092322</v>
      </c>
      <c r="Q101" s="2">
        <v>11900</v>
      </c>
      <c r="R101" s="2">
        <v>11900</v>
      </c>
      <c r="S101" s="2" t="s">
        <v>950</v>
      </c>
      <c r="T101" s="2">
        <v>1196</v>
      </c>
      <c r="U101" s="2" t="s">
        <v>316</v>
      </c>
      <c r="V101" s="2" t="s">
        <v>317</v>
      </c>
      <c r="W101" s="2">
        <v>1000</v>
      </c>
    </row>
    <row r="102" spans="1:23">
      <c r="A102" s="2" t="s">
        <v>1407</v>
      </c>
      <c r="B102" s="2">
        <v>2012</v>
      </c>
      <c r="C102" s="2">
        <v>12</v>
      </c>
      <c r="D102" s="2">
        <v>135268110</v>
      </c>
      <c r="E102" s="2">
        <v>5654600</v>
      </c>
      <c r="F102" s="2">
        <v>70</v>
      </c>
      <c r="G102" s="2">
        <v>0</v>
      </c>
      <c r="H102" s="2">
        <v>506050</v>
      </c>
      <c r="I102" s="2" t="s">
        <v>998</v>
      </c>
      <c r="J102" s="69">
        <v>90064.45</v>
      </c>
      <c r="K102" s="2" t="s">
        <v>1258</v>
      </c>
      <c r="L102" s="2">
        <v>122092322</v>
      </c>
      <c r="Q102" s="2">
        <v>11900</v>
      </c>
      <c r="R102" s="2">
        <v>11900</v>
      </c>
      <c r="S102" s="2" t="s">
        <v>950</v>
      </c>
      <c r="T102" s="2">
        <v>1196</v>
      </c>
      <c r="U102" s="2" t="s">
        <v>316</v>
      </c>
      <c r="V102" s="2" t="s">
        <v>317</v>
      </c>
      <c r="W102" s="2">
        <v>1000</v>
      </c>
    </row>
    <row r="103" spans="1:23">
      <c r="A103" s="2" t="s">
        <v>1407</v>
      </c>
      <c r="B103" s="2">
        <v>2012</v>
      </c>
      <c r="C103" s="2">
        <v>12</v>
      </c>
      <c r="D103" s="2">
        <v>135268214</v>
      </c>
      <c r="E103" s="2">
        <v>5654600</v>
      </c>
      <c r="F103" s="2">
        <v>70</v>
      </c>
      <c r="G103" s="2">
        <v>0</v>
      </c>
      <c r="H103" s="2">
        <v>506050</v>
      </c>
      <c r="I103" s="2" t="s">
        <v>998</v>
      </c>
      <c r="J103" s="69">
        <v>4252.8</v>
      </c>
      <c r="K103" s="2" t="s">
        <v>1258</v>
      </c>
      <c r="L103" s="2">
        <v>122092406</v>
      </c>
      <c r="Q103" s="2">
        <v>11900</v>
      </c>
      <c r="R103" s="2">
        <v>11900</v>
      </c>
      <c r="S103" s="2" t="s">
        <v>950</v>
      </c>
      <c r="T103" s="2">
        <v>1196</v>
      </c>
      <c r="U103" s="2" t="s">
        <v>316</v>
      </c>
      <c r="V103" s="2" t="s">
        <v>317</v>
      </c>
      <c r="W103" s="2">
        <v>1000</v>
      </c>
    </row>
    <row r="104" spans="1:23">
      <c r="A104" s="2" t="s">
        <v>1407</v>
      </c>
      <c r="B104" s="2">
        <v>2012</v>
      </c>
      <c r="C104" s="2">
        <v>12</v>
      </c>
      <c r="D104" s="2">
        <v>135268300</v>
      </c>
      <c r="E104" s="2">
        <v>5654600</v>
      </c>
      <c r="F104" s="2">
        <v>70</v>
      </c>
      <c r="G104" s="2">
        <v>0</v>
      </c>
      <c r="H104" s="2">
        <v>506050</v>
      </c>
      <c r="I104" s="2" t="s">
        <v>998</v>
      </c>
      <c r="J104" s="69">
        <v>-283059.7</v>
      </c>
      <c r="K104" s="2" t="s">
        <v>1258</v>
      </c>
      <c r="L104" s="2">
        <v>122092492</v>
      </c>
      <c r="Q104" s="2">
        <v>11900</v>
      </c>
      <c r="R104" s="2">
        <v>11900</v>
      </c>
      <c r="S104" s="2" t="s">
        <v>950</v>
      </c>
      <c r="T104" s="2">
        <v>1196</v>
      </c>
      <c r="U104" s="2" t="s">
        <v>316</v>
      </c>
      <c r="V104" s="2" t="s">
        <v>317</v>
      </c>
      <c r="W104" s="2">
        <v>1000</v>
      </c>
    </row>
    <row r="105" spans="1:23">
      <c r="A105" s="2" t="s">
        <v>1407</v>
      </c>
      <c r="B105" s="2">
        <v>2012</v>
      </c>
      <c r="C105" s="2">
        <v>12</v>
      </c>
      <c r="D105" s="2">
        <v>135311035</v>
      </c>
      <c r="E105" s="2">
        <v>5654600</v>
      </c>
      <c r="F105" s="2">
        <v>70</v>
      </c>
      <c r="G105" s="2">
        <v>0</v>
      </c>
      <c r="H105" s="2">
        <v>506050</v>
      </c>
      <c r="I105" s="2" t="s">
        <v>998</v>
      </c>
      <c r="J105" s="69">
        <v>21560.43</v>
      </c>
      <c r="K105" s="2" t="s">
        <v>1260</v>
      </c>
      <c r="L105" s="2">
        <v>122086686</v>
      </c>
      <c r="Q105" s="2">
        <v>11900</v>
      </c>
      <c r="R105" s="2">
        <v>11900</v>
      </c>
      <c r="S105" s="2" t="s">
        <v>950</v>
      </c>
      <c r="T105" s="2">
        <v>1196</v>
      </c>
      <c r="U105" s="2" t="s">
        <v>316</v>
      </c>
      <c r="V105" s="2" t="s">
        <v>317</v>
      </c>
      <c r="W105" s="2">
        <v>1000</v>
      </c>
    </row>
    <row r="106" spans="1:23">
      <c r="A106" s="2" t="s">
        <v>1407</v>
      </c>
      <c r="B106" s="2">
        <v>2013</v>
      </c>
      <c r="C106" s="2">
        <v>1</v>
      </c>
      <c r="D106" s="2">
        <v>136488323</v>
      </c>
      <c r="E106" s="2">
        <v>5650000</v>
      </c>
      <c r="F106" s="2">
        <v>70</v>
      </c>
      <c r="G106" s="2">
        <v>0</v>
      </c>
      <c r="H106" s="2">
        <v>546530</v>
      </c>
      <c r="I106" s="2" t="s">
        <v>54</v>
      </c>
      <c r="J106" s="2">
        <v>-158.38999999999999</v>
      </c>
      <c r="K106" s="2" t="s">
        <v>996</v>
      </c>
      <c r="L106" s="2">
        <v>122392298</v>
      </c>
      <c r="Q106" s="2">
        <v>11900</v>
      </c>
      <c r="R106" s="357">
        <v>11900</v>
      </c>
      <c r="S106" s="2" t="s">
        <v>950</v>
      </c>
      <c r="T106" s="2">
        <v>1196</v>
      </c>
      <c r="U106" s="2" t="s">
        <v>316</v>
      </c>
      <c r="V106" s="2" t="s">
        <v>317</v>
      </c>
      <c r="W106" s="2">
        <v>1000</v>
      </c>
    </row>
    <row r="107" spans="1:23">
      <c r="A107" s="2" t="s">
        <v>1407</v>
      </c>
      <c r="B107" s="2">
        <v>2013</v>
      </c>
      <c r="C107" s="2">
        <v>1</v>
      </c>
      <c r="D107" s="2">
        <v>136488323</v>
      </c>
      <c r="E107" s="2">
        <v>5650000</v>
      </c>
      <c r="F107" s="2">
        <v>70</v>
      </c>
      <c r="G107" s="2">
        <v>0</v>
      </c>
      <c r="H107" s="2">
        <v>546530</v>
      </c>
      <c r="I107" s="2" t="s">
        <v>54</v>
      </c>
      <c r="J107" s="2">
        <v>-237.58</v>
      </c>
      <c r="K107" s="2" t="s">
        <v>996</v>
      </c>
      <c r="L107" s="2">
        <v>122392298</v>
      </c>
      <c r="Q107" s="2">
        <v>11900</v>
      </c>
      <c r="R107" s="357">
        <v>11900</v>
      </c>
      <c r="S107" s="2" t="s">
        <v>950</v>
      </c>
      <c r="T107" s="2">
        <v>1196</v>
      </c>
      <c r="U107" s="2" t="s">
        <v>316</v>
      </c>
      <c r="V107" s="2" t="s">
        <v>317</v>
      </c>
      <c r="W107" s="2">
        <v>1000</v>
      </c>
    </row>
    <row r="108" spans="1:23">
      <c r="A108" s="2" t="s">
        <v>1407</v>
      </c>
      <c r="B108" s="2">
        <v>2013</v>
      </c>
      <c r="C108" s="2">
        <v>1</v>
      </c>
      <c r="D108" s="2">
        <v>136488324</v>
      </c>
      <c r="E108" s="2">
        <v>5650000</v>
      </c>
      <c r="F108" s="2">
        <v>70</v>
      </c>
      <c r="G108" s="2">
        <v>0</v>
      </c>
      <c r="H108" s="2">
        <v>546530</v>
      </c>
      <c r="I108" s="2" t="s">
        <v>54</v>
      </c>
      <c r="J108" s="358">
        <v>113541.4</v>
      </c>
      <c r="K108" s="2" t="s">
        <v>2084</v>
      </c>
      <c r="L108" s="2">
        <v>122392299</v>
      </c>
      <c r="Q108" s="2">
        <v>11900</v>
      </c>
      <c r="R108" s="357">
        <v>11900</v>
      </c>
      <c r="S108" s="2" t="s">
        <v>950</v>
      </c>
      <c r="T108" s="2">
        <v>1196</v>
      </c>
      <c r="U108" s="2" t="s">
        <v>316</v>
      </c>
      <c r="V108" s="2" t="s">
        <v>317</v>
      </c>
      <c r="W108" s="2">
        <v>1000</v>
      </c>
    </row>
    <row r="109" spans="1:23">
      <c r="A109" s="2" t="s">
        <v>1407</v>
      </c>
      <c r="B109" s="2">
        <v>2013</v>
      </c>
      <c r="C109" s="2">
        <v>1</v>
      </c>
      <c r="D109" s="2">
        <v>136488324</v>
      </c>
      <c r="E109" s="2">
        <v>5650000</v>
      </c>
      <c r="F109" s="2">
        <v>70</v>
      </c>
      <c r="G109" s="2">
        <v>0</v>
      </c>
      <c r="H109" s="2">
        <v>546530</v>
      </c>
      <c r="I109" s="2" t="s">
        <v>54</v>
      </c>
      <c r="J109" s="358">
        <v>61137.67</v>
      </c>
      <c r="K109" s="2" t="s">
        <v>2084</v>
      </c>
      <c r="L109" s="2">
        <v>122392299</v>
      </c>
      <c r="Q109" s="2">
        <v>11900</v>
      </c>
      <c r="R109" s="357">
        <v>11900</v>
      </c>
      <c r="S109" s="2" t="s">
        <v>950</v>
      </c>
      <c r="T109" s="2">
        <v>1196</v>
      </c>
      <c r="U109" s="2" t="s">
        <v>316</v>
      </c>
      <c r="V109" s="2" t="s">
        <v>317</v>
      </c>
      <c r="W109" s="2">
        <v>1000</v>
      </c>
    </row>
    <row r="110" spans="1:23">
      <c r="A110" s="2" t="s">
        <v>1407</v>
      </c>
      <c r="B110" s="2">
        <v>2013</v>
      </c>
      <c r="C110" s="2">
        <v>1</v>
      </c>
      <c r="D110" s="2">
        <v>136488123</v>
      </c>
      <c r="E110" s="2">
        <v>5651000</v>
      </c>
      <c r="F110" s="2">
        <v>70</v>
      </c>
      <c r="G110" s="2">
        <v>0</v>
      </c>
      <c r="H110" s="2">
        <v>506010</v>
      </c>
      <c r="I110" s="2" t="s">
        <v>351</v>
      </c>
      <c r="J110" s="358">
        <v>5365</v>
      </c>
      <c r="K110" s="2" t="s">
        <v>2084</v>
      </c>
      <c r="L110" s="2">
        <v>122391598</v>
      </c>
      <c r="Q110" s="2">
        <v>11900</v>
      </c>
      <c r="R110" s="357">
        <v>11900</v>
      </c>
      <c r="S110" s="2" t="s">
        <v>950</v>
      </c>
      <c r="T110" s="2">
        <v>1196</v>
      </c>
      <c r="U110" s="2" t="s">
        <v>316</v>
      </c>
      <c r="V110" s="2" t="s">
        <v>317</v>
      </c>
      <c r="W110" s="2">
        <v>1000</v>
      </c>
    </row>
    <row r="111" spans="1:23">
      <c r="A111" s="2" t="s">
        <v>1407</v>
      </c>
      <c r="B111" s="2">
        <v>2013</v>
      </c>
      <c r="C111" s="2">
        <v>1</v>
      </c>
      <c r="D111" s="2">
        <v>136488194</v>
      </c>
      <c r="E111" s="2">
        <v>5651000</v>
      </c>
      <c r="F111" s="2">
        <v>70</v>
      </c>
      <c r="G111" s="2">
        <v>0</v>
      </c>
      <c r="H111" s="2">
        <v>506010</v>
      </c>
      <c r="I111" s="2" t="s">
        <v>351</v>
      </c>
      <c r="J111" s="358">
        <v>-87420</v>
      </c>
      <c r="K111" s="2" t="s">
        <v>2084</v>
      </c>
      <c r="L111" s="2">
        <v>122392169</v>
      </c>
      <c r="Q111" s="2">
        <v>11900</v>
      </c>
      <c r="R111" s="357">
        <v>11900</v>
      </c>
      <c r="S111" s="2" t="s">
        <v>950</v>
      </c>
      <c r="T111" s="2">
        <v>1196</v>
      </c>
      <c r="U111" s="2" t="s">
        <v>316</v>
      </c>
      <c r="V111" s="2" t="s">
        <v>317</v>
      </c>
      <c r="W111" s="2">
        <v>1000</v>
      </c>
    </row>
    <row r="112" spans="1:23">
      <c r="A112" s="2" t="s">
        <v>1407</v>
      </c>
      <c r="B112" s="2">
        <v>2013</v>
      </c>
      <c r="C112" s="2">
        <v>1</v>
      </c>
      <c r="D112" s="2">
        <v>136488187</v>
      </c>
      <c r="E112" s="2">
        <v>5651000</v>
      </c>
      <c r="F112" s="2">
        <v>70</v>
      </c>
      <c r="G112" s="2">
        <v>0</v>
      </c>
      <c r="H112" s="2">
        <v>506010</v>
      </c>
      <c r="I112" s="2" t="s">
        <v>351</v>
      </c>
      <c r="J112" s="358">
        <v>2436</v>
      </c>
      <c r="K112" s="2" t="s">
        <v>2084</v>
      </c>
      <c r="L112" s="2">
        <v>122392162</v>
      </c>
      <c r="Q112" s="2">
        <v>11900</v>
      </c>
      <c r="R112" s="357">
        <v>11900</v>
      </c>
      <c r="S112" s="2" t="s">
        <v>950</v>
      </c>
      <c r="T112" s="2">
        <v>1196</v>
      </c>
      <c r="U112" s="2" t="s">
        <v>316</v>
      </c>
      <c r="V112" s="2" t="s">
        <v>317</v>
      </c>
      <c r="W112" s="2">
        <v>1000</v>
      </c>
    </row>
    <row r="113" spans="1:23">
      <c r="A113" s="2" t="s">
        <v>1407</v>
      </c>
      <c r="B113" s="2">
        <v>2013</v>
      </c>
      <c r="C113" s="2">
        <v>1</v>
      </c>
      <c r="D113" s="2">
        <v>136488224</v>
      </c>
      <c r="E113" s="2">
        <v>5651000</v>
      </c>
      <c r="F113" s="2">
        <v>70</v>
      </c>
      <c r="G113" s="2">
        <v>0</v>
      </c>
      <c r="H113" s="2">
        <v>506010</v>
      </c>
      <c r="I113" s="2" t="s">
        <v>351</v>
      </c>
      <c r="J113" s="358">
        <v>60730</v>
      </c>
      <c r="K113" s="2" t="s">
        <v>2084</v>
      </c>
      <c r="L113" s="2">
        <v>122392199</v>
      </c>
      <c r="Q113" s="2">
        <v>11900</v>
      </c>
      <c r="R113" s="357">
        <v>11900</v>
      </c>
      <c r="S113" s="2" t="s">
        <v>950</v>
      </c>
      <c r="T113" s="2">
        <v>1196</v>
      </c>
      <c r="U113" s="2" t="s">
        <v>316</v>
      </c>
      <c r="V113" s="2" t="s">
        <v>317</v>
      </c>
      <c r="W113" s="2">
        <v>1000</v>
      </c>
    </row>
    <row r="114" spans="1:23">
      <c r="A114" s="2" t="s">
        <v>1407</v>
      </c>
      <c r="B114" s="2">
        <v>2013</v>
      </c>
      <c r="C114" s="2">
        <v>1</v>
      </c>
      <c r="D114" s="2">
        <v>136488232</v>
      </c>
      <c r="E114" s="2">
        <v>5651000</v>
      </c>
      <c r="F114" s="2">
        <v>70</v>
      </c>
      <c r="G114" s="2">
        <v>0</v>
      </c>
      <c r="H114" s="2">
        <v>506010</v>
      </c>
      <c r="I114" s="2" t="s">
        <v>351</v>
      </c>
      <c r="J114" s="358">
        <v>13644.55</v>
      </c>
      <c r="K114" s="2" t="s">
        <v>2084</v>
      </c>
      <c r="L114" s="2">
        <v>122392207</v>
      </c>
      <c r="Q114" s="2">
        <v>11900</v>
      </c>
      <c r="R114" s="357">
        <v>11900</v>
      </c>
      <c r="S114" s="2" t="s">
        <v>950</v>
      </c>
      <c r="T114" s="2">
        <v>1196</v>
      </c>
      <c r="U114" s="2" t="s">
        <v>316</v>
      </c>
      <c r="V114" s="2" t="s">
        <v>317</v>
      </c>
      <c r="W114" s="2">
        <v>1000</v>
      </c>
    </row>
    <row r="115" spans="1:23">
      <c r="A115" s="2" t="s">
        <v>1407</v>
      </c>
      <c r="B115" s="2">
        <v>2013</v>
      </c>
      <c r="C115" s="2">
        <v>1</v>
      </c>
      <c r="D115" s="2">
        <v>136488311</v>
      </c>
      <c r="E115" s="2">
        <v>5651000</v>
      </c>
      <c r="F115" s="2">
        <v>70</v>
      </c>
      <c r="G115" s="2">
        <v>0</v>
      </c>
      <c r="H115" s="2">
        <v>506010</v>
      </c>
      <c r="I115" s="2" t="s">
        <v>351</v>
      </c>
      <c r="J115" s="358">
        <v>-42780</v>
      </c>
      <c r="K115" s="2" t="s">
        <v>2084</v>
      </c>
      <c r="L115" s="2">
        <v>122392286</v>
      </c>
      <c r="Q115" s="2">
        <v>11900</v>
      </c>
      <c r="R115" s="357">
        <v>11900</v>
      </c>
      <c r="S115" s="2" t="s">
        <v>950</v>
      </c>
      <c r="T115" s="2">
        <v>1196</v>
      </c>
      <c r="U115" s="2" t="s">
        <v>316</v>
      </c>
      <c r="V115" s="2" t="s">
        <v>317</v>
      </c>
      <c r="W115" s="2">
        <v>1000</v>
      </c>
    </row>
    <row r="116" spans="1:23">
      <c r="A116" s="2" t="s">
        <v>1407</v>
      </c>
      <c r="B116" s="2">
        <v>2013</v>
      </c>
      <c r="C116" s="2">
        <v>1</v>
      </c>
      <c r="D116" s="2">
        <v>136488308</v>
      </c>
      <c r="E116" s="2">
        <v>5651000</v>
      </c>
      <c r="F116" s="2">
        <v>70</v>
      </c>
      <c r="G116" s="2">
        <v>0</v>
      </c>
      <c r="H116" s="2">
        <v>506010</v>
      </c>
      <c r="I116" s="2" t="s">
        <v>351</v>
      </c>
      <c r="J116" s="358">
        <v>-111600</v>
      </c>
      <c r="K116" s="2" t="s">
        <v>2084</v>
      </c>
      <c r="L116" s="2">
        <v>122392283</v>
      </c>
      <c r="Q116" s="2">
        <v>11900</v>
      </c>
      <c r="R116" s="357">
        <v>11900</v>
      </c>
      <c r="S116" s="2" t="s">
        <v>950</v>
      </c>
      <c r="T116" s="2">
        <v>1196</v>
      </c>
      <c r="U116" s="2" t="s">
        <v>316</v>
      </c>
      <c r="V116" s="2" t="s">
        <v>317</v>
      </c>
      <c r="W116" s="2">
        <v>1000</v>
      </c>
    </row>
    <row r="117" spans="1:23">
      <c r="A117" s="2" t="s">
        <v>1407</v>
      </c>
      <c r="B117" s="2">
        <v>2013</v>
      </c>
      <c r="C117" s="2">
        <v>1</v>
      </c>
      <c r="D117" s="2">
        <v>136488323</v>
      </c>
      <c r="E117" s="2">
        <v>5651000</v>
      </c>
      <c r="F117" s="2">
        <v>70</v>
      </c>
      <c r="G117" s="2">
        <v>0</v>
      </c>
      <c r="H117" s="2">
        <v>506010</v>
      </c>
      <c r="I117" s="2" t="s">
        <v>351</v>
      </c>
      <c r="J117" s="2">
        <v>176.02</v>
      </c>
      <c r="K117" s="2" t="s">
        <v>996</v>
      </c>
      <c r="L117" s="2">
        <v>122392298</v>
      </c>
      <c r="Q117" s="2">
        <v>11900</v>
      </c>
      <c r="R117" s="357">
        <v>11900</v>
      </c>
      <c r="S117" s="2" t="s">
        <v>950</v>
      </c>
      <c r="T117" s="2">
        <v>1196</v>
      </c>
      <c r="U117" s="2" t="s">
        <v>316</v>
      </c>
      <c r="V117" s="2" t="s">
        <v>317</v>
      </c>
      <c r="W117" s="2">
        <v>1000</v>
      </c>
    </row>
    <row r="118" spans="1:23">
      <c r="A118" s="2" t="s">
        <v>1407</v>
      </c>
      <c r="B118" s="2">
        <v>2013</v>
      </c>
      <c r="C118" s="2">
        <v>1</v>
      </c>
      <c r="D118" s="2">
        <v>136488323</v>
      </c>
      <c r="E118" s="2">
        <v>5651000</v>
      </c>
      <c r="F118" s="2">
        <v>70</v>
      </c>
      <c r="G118" s="2">
        <v>0</v>
      </c>
      <c r="H118" s="2">
        <v>506010</v>
      </c>
      <c r="I118" s="2" t="s">
        <v>351</v>
      </c>
      <c r="J118" s="2">
        <v>117.34</v>
      </c>
      <c r="K118" s="2" t="s">
        <v>996</v>
      </c>
      <c r="L118" s="2">
        <v>122392298</v>
      </c>
      <c r="Q118" s="2">
        <v>11900</v>
      </c>
      <c r="R118" s="357">
        <v>11900</v>
      </c>
      <c r="S118" s="2" t="s">
        <v>950</v>
      </c>
      <c r="T118" s="2">
        <v>1196</v>
      </c>
      <c r="U118" s="2" t="s">
        <v>316</v>
      </c>
      <c r="V118" s="2" t="s">
        <v>317</v>
      </c>
      <c r="W118" s="2">
        <v>1000</v>
      </c>
    </row>
    <row r="119" spans="1:23">
      <c r="A119" s="2" t="s">
        <v>1407</v>
      </c>
      <c r="B119" s="2">
        <v>2013</v>
      </c>
      <c r="C119" s="2">
        <v>1</v>
      </c>
      <c r="D119" s="2">
        <v>136488324</v>
      </c>
      <c r="E119" s="2">
        <v>5651000</v>
      </c>
      <c r="F119" s="2">
        <v>70</v>
      </c>
      <c r="G119" s="2">
        <v>0</v>
      </c>
      <c r="H119" s="2">
        <v>506010</v>
      </c>
      <c r="I119" s="2" t="s">
        <v>351</v>
      </c>
      <c r="J119" s="358">
        <v>67269.490000000005</v>
      </c>
      <c r="K119" s="2" t="s">
        <v>2084</v>
      </c>
      <c r="L119" s="2">
        <v>122392299</v>
      </c>
      <c r="Q119" s="2">
        <v>11900</v>
      </c>
      <c r="R119" s="357">
        <v>11900</v>
      </c>
      <c r="S119" s="2" t="s">
        <v>950</v>
      </c>
      <c r="T119" s="2">
        <v>1196</v>
      </c>
      <c r="U119" s="2" t="s">
        <v>316</v>
      </c>
      <c r="V119" s="2" t="s">
        <v>317</v>
      </c>
      <c r="W119" s="2">
        <v>1000</v>
      </c>
    </row>
    <row r="120" spans="1:23">
      <c r="A120" s="2" t="s">
        <v>1407</v>
      </c>
      <c r="B120" s="2">
        <v>2013</v>
      </c>
      <c r="C120" s="2">
        <v>1</v>
      </c>
      <c r="D120" s="2">
        <v>136488324</v>
      </c>
      <c r="E120" s="2">
        <v>5651000</v>
      </c>
      <c r="F120" s="2">
        <v>70</v>
      </c>
      <c r="G120" s="2">
        <v>0</v>
      </c>
      <c r="H120" s="2">
        <v>506010</v>
      </c>
      <c r="I120" s="2" t="s">
        <v>351</v>
      </c>
      <c r="J120" s="358">
        <v>124929.06</v>
      </c>
      <c r="K120" s="2" t="s">
        <v>2084</v>
      </c>
      <c r="L120" s="2">
        <v>122392299</v>
      </c>
      <c r="Q120" s="2">
        <v>11900</v>
      </c>
      <c r="R120" s="357">
        <v>11900</v>
      </c>
      <c r="S120" s="2" t="s">
        <v>950</v>
      </c>
      <c r="T120" s="2">
        <v>1196</v>
      </c>
      <c r="U120" s="2" t="s">
        <v>316</v>
      </c>
      <c r="V120" s="2" t="s">
        <v>317</v>
      </c>
      <c r="W120" s="2">
        <v>1000</v>
      </c>
    </row>
    <row r="121" spans="1:23">
      <c r="A121" s="2" t="s">
        <v>1408</v>
      </c>
      <c r="B121" s="2">
        <v>2013</v>
      </c>
      <c r="C121" s="2">
        <v>1</v>
      </c>
      <c r="D121" s="2">
        <v>136649925</v>
      </c>
      <c r="E121" s="2">
        <v>5651000</v>
      </c>
      <c r="F121" s="2">
        <v>70</v>
      </c>
      <c r="G121" s="2">
        <v>0</v>
      </c>
      <c r="H121" s="2">
        <v>506059</v>
      </c>
      <c r="I121" s="2" t="s">
        <v>992</v>
      </c>
      <c r="J121" s="358">
        <v>-12246446.77</v>
      </c>
      <c r="K121" s="2" t="s">
        <v>993</v>
      </c>
      <c r="L121" s="2">
        <v>122410233</v>
      </c>
      <c r="Q121" s="2">
        <v>11900</v>
      </c>
      <c r="R121" s="357">
        <v>11900</v>
      </c>
      <c r="S121" s="2" t="s">
        <v>950</v>
      </c>
      <c r="T121" s="2">
        <v>1196</v>
      </c>
      <c r="U121" s="2" t="s">
        <v>316</v>
      </c>
      <c r="V121" s="2" t="s">
        <v>317</v>
      </c>
      <c r="W121" s="2">
        <v>1000</v>
      </c>
    </row>
    <row r="122" spans="1:23">
      <c r="A122" s="2" t="s">
        <v>1408</v>
      </c>
      <c r="B122" s="2">
        <v>2013</v>
      </c>
      <c r="C122" s="2">
        <v>1</v>
      </c>
      <c r="D122" s="2">
        <v>136753814</v>
      </c>
      <c r="E122" s="2">
        <v>5651000</v>
      </c>
      <c r="F122" s="2">
        <v>70</v>
      </c>
      <c r="G122" s="2">
        <v>0</v>
      </c>
      <c r="H122" s="2">
        <v>506059</v>
      </c>
      <c r="I122" s="2" t="s">
        <v>992</v>
      </c>
      <c r="J122" s="358">
        <v>12558939.199999999</v>
      </c>
      <c r="K122" s="2" t="s">
        <v>993</v>
      </c>
      <c r="L122" s="2">
        <v>122443922</v>
      </c>
      <c r="Q122" s="2">
        <v>11900</v>
      </c>
      <c r="R122" s="357">
        <v>11900</v>
      </c>
      <c r="S122" s="2" t="s">
        <v>950</v>
      </c>
      <c r="T122" s="2">
        <v>1196</v>
      </c>
      <c r="U122" s="2" t="s">
        <v>316</v>
      </c>
      <c r="V122" s="2" t="s">
        <v>317</v>
      </c>
      <c r="W122" s="2">
        <v>1000</v>
      </c>
    </row>
    <row r="123" spans="1:23">
      <c r="A123" s="2" t="s">
        <v>1407</v>
      </c>
      <c r="B123" s="2">
        <v>2013</v>
      </c>
      <c r="C123" s="2">
        <v>1</v>
      </c>
      <c r="D123" s="2">
        <v>136488123</v>
      </c>
      <c r="E123" s="2">
        <v>5652500</v>
      </c>
      <c r="F123" s="2">
        <v>70</v>
      </c>
      <c r="G123" s="2">
        <v>0</v>
      </c>
      <c r="H123" s="2">
        <v>506020</v>
      </c>
      <c r="I123" s="2" t="s">
        <v>994</v>
      </c>
      <c r="J123" s="2">
        <v>74</v>
      </c>
      <c r="K123" s="2" t="s">
        <v>2084</v>
      </c>
      <c r="L123" s="2">
        <v>122391598</v>
      </c>
      <c r="Q123" s="2">
        <v>11900</v>
      </c>
      <c r="R123" s="357">
        <v>11900</v>
      </c>
      <c r="S123" s="2" t="s">
        <v>950</v>
      </c>
      <c r="T123" s="2">
        <v>1196</v>
      </c>
      <c r="U123" s="2" t="s">
        <v>316</v>
      </c>
      <c r="V123" s="2" t="s">
        <v>317</v>
      </c>
      <c r="W123" s="2">
        <v>1000</v>
      </c>
    </row>
    <row r="124" spans="1:23">
      <c r="A124" s="2" t="s">
        <v>1407</v>
      </c>
      <c r="B124" s="2">
        <v>2013</v>
      </c>
      <c r="C124" s="2">
        <v>1</v>
      </c>
      <c r="D124" s="2">
        <v>136488123</v>
      </c>
      <c r="E124" s="2">
        <v>5652500</v>
      </c>
      <c r="F124" s="2">
        <v>70</v>
      </c>
      <c r="G124" s="2">
        <v>0</v>
      </c>
      <c r="H124" s="2">
        <v>506020</v>
      </c>
      <c r="I124" s="2" t="s">
        <v>994</v>
      </c>
      <c r="J124" s="2">
        <v>347</v>
      </c>
      <c r="K124" s="2" t="s">
        <v>2084</v>
      </c>
      <c r="L124" s="2">
        <v>122391598</v>
      </c>
      <c r="Q124" s="2">
        <v>11900</v>
      </c>
      <c r="R124" s="357">
        <v>11900</v>
      </c>
      <c r="S124" s="2" t="s">
        <v>950</v>
      </c>
      <c r="T124" s="2">
        <v>1196</v>
      </c>
      <c r="U124" s="2" t="s">
        <v>316</v>
      </c>
      <c r="V124" s="2" t="s">
        <v>317</v>
      </c>
      <c r="W124" s="2">
        <v>1000</v>
      </c>
    </row>
    <row r="125" spans="1:23">
      <c r="A125" s="2" t="s">
        <v>1407</v>
      </c>
      <c r="B125" s="2">
        <v>2013</v>
      </c>
      <c r="C125" s="2">
        <v>1</v>
      </c>
      <c r="D125" s="2">
        <v>136488123</v>
      </c>
      <c r="E125" s="2">
        <v>5652500</v>
      </c>
      <c r="F125" s="2">
        <v>70</v>
      </c>
      <c r="G125" s="2">
        <v>0</v>
      </c>
      <c r="H125" s="2">
        <v>506020</v>
      </c>
      <c r="I125" s="2" t="s">
        <v>994</v>
      </c>
      <c r="J125" s="358">
        <v>128168</v>
      </c>
      <c r="K125" s="2" t="s">
        <v>2084</v>
      </c>
      <c r="L125" s="2">
        <v>122391598</v>
      </c>
      <c r="Q125" s="2">
        <v>11900</v>
      </c>
      <c r="R125" s="357">
        <v>11900</v>
      </c>
      <c r="S125" s="2" t="s">
        <v>950</v>
      </c>
      <c r="T125" s="2">
        <v>1196</v>
      </c>
      <c r="U125" s="2" t="s">
        <v>316</v>
      </c>
      <c r="V125" s="2" t="s">
        <v>317</v>
      </c>
      <c r="W125" s="2">
        <v>1000</v>
      </c>
    </row>
    <row r="126" spans="1:23">
      <c r="A126" s="2" t="s">
        <v>1407</v>
      </c>
      <c r="B126" s="2">
        <v>2013</v>
      </c>
      <c r="C126" s="2">
        <v>1</v>
      </c>
      <c r="D126" s="2">
        <v>136488159</v>
      </c>
      <c r="E126" s="2">
        <v>5652500</v>
      </c>
      <c r="F126" s="2">
        <v>70</v>
      </c>
      <c r="G126" s="2">
        <v>0</v>
      </c>
      <c r="H126" s="2">
        <v>506020</v>
      </c>
      <c r="I126" s="2" t="s">
        <v>994</v>
      </c>
      <c r="J126" s="358">
        <v>53978.35</v>
      </c>
      <c r="K126" s="2" t="s">
        <v>2084</v>
      </c>
      <c r="L126" s="2">
        <v>122392134</v>
      </c>
      <c r="Q126" s="2">
        <v>11900</v>
      </c>
      <c r="R126" s="357">
        <v>11900</v>
      </c>
      <c r="S126" s="2" t="s">
        <v>950</v>
      </c>
      <c r="T126" s="2">
        <v>1196</v>
      </c>
      <c r="U126" s="2" t="s">
        <v>316</v>
      </c>
      <c r="V126" s="2" t="s">
        <v>317</v>
      </c>
      <c r="W126" s="2">
        <v>1000</v>
      </c>
    </row>
    <row r="127" spans="1:23">
      <c r="A127" s="2" t="s">
        <v>1407</v>
      </c>
      <c r="B127" s="2">
        <v>2013</v>
      </c>
      <c r="C127" s="2">
        <v>1</v>
      </c>
      <c r="D127" s="2">
        <v>136488186</v>
      </c>
      <c r="E127" s="2">
        <v>5652500</v>
      </c>
      <c r="F127" s="2">
        <v>70</v>
      </c>
      <c r="G127" s="2">
        <v>0</v>
      </c>
      <c r="H127" s="2">
        <v>506020</v>
      </c>
      <c r="I127" s="2" t="s">
        <v>994</v>
      </c>
      <c r="J127" s="2">
        <v>0.01</v>
      </c>
      <c r="K127" s="2" t="s">
        <v>1259</v>
      </c>
      <c r="L127" s="2">
        <v>122392161</v>
      </c>
      <c r="Q127" s="2">
        <v>11900</v>
      </c>
      <c r="R127" s="357">
        <v>11900</v>
      </c>
      <c r="S127" s="2" t="s">
        <v>950</v>
      </c>
      <c r="T127" s="2">
        <v>1196</v>
      </c>
      <c r="U127" s="2" t="s">
        <v>316</v>
      </c>
      <c r="V127" s="2" t="s">
        <v>317</v>
      </c>
      <c r="W127" s="2">
        <v>1000</v>
      </c>
    </row>
    <row r="128" spans="1:23">
      <c r="A128" s="2" t="s">
        <v>1407</v>
      </c>
      <c r="B128" s="2">
        <v>2013</v>
      </c>
      <c r="C128" s="2">
        <v>1</v>
      </c>
      <c r="D128" s="2">
        <v>136488187</v>
      </c>
      <c r="E128" s="2">
        <v>5652500</v>
      </c>
      <c r="F128" s="2">
        <v>70</v>
      </c>
      <c r="G128" s="2">
        <v>0</v>
      </c>
      <c r="H128" s="2">
        <v>506020</v>
      </c>
      <c r="I128" s="2" t="s">
        <v>994</v>
      </c>
      <c r="J128" s="358">
        <v>124085.94</v>
      </c>
      <c r="K128" s="2" t="s">
        <v>2084</v>
      </c>
      <c r="L128" s="2">
        <v>122392162</v>
      </c>
      <c r="Q128" s="2">
        <v>11900</v>
      </c>
      <c r="R128" s="357">
        <v>11900</v>
      </c>
      <c r="S128" s="2" t="s">
        <v>950</v>
      </c>
      <c r="T128" s="2">
        <v>1196</v>
      </c>
      <c r="U128" s="2" t="s">
        <v>316</v>
      </c>
      <c r="V128" s="2" t="s">
        <v>317</v>
      </c>
      <c r="W128" s="2">
        <v>1000</v>
      </c>
    </row>
    <row r="129" spans="1:23">
      <c r="A129" s="2" t="s">
        <v>1407</v>
      </c>
      <c r="B129" s="2">
        <v>2013</v>
      </c>
      <c r="C129" s="2">
        <v>1</v>
      </c>
      <c r="D129" s="2">
        <v>136488187</v>
      </c>
      <c r="E129" s="2">
        <v>5652500</v>
      </c>
      <c r="F129" s="2">
        <v>70</v>
      </c>
      <c r="G129" s="2">
        <v>0</v>
      </c>
      <c r="H129" s="2">
        <v>506020</v>
      </c>
      <c r="I129" s="2" t="s">
        <v>994</v>
      </c>
      <c r="J129" s="2">
        <v>996.93</v>
      </c>
      <c r="K129" s="2" t="s">
        <v>2084</v>
      </c>
      <c r="L129" s="2">
        <v>122392162</v>
      </c>
      <c r="Q129" s="2">
        <v>11900</v>
      </c>
      <c r="R129" s="357">
        <v>11900</v>
      </c>
      <c r="S129" s="2" t="s">
        <v>950</v>
      </c>
      <c r="T129" s="2">
        <v>1196</v>
      </c>
      <c r="U129" s="2" t="s">
        <v>316</v>
      </c>
      <c r="V129" s="2" t="s">
        <v>317</v>
      </c>
      <c r="W129" s="2">
        <v>1000</v>
      </c>
    </row>
    <row r="130" spans="1:23">
      <c r="A130" s="2" t="s">
        <v>1407</v>
      </c>
      <c r="B130" s="2">
        <v>2013</v>
      </c>
      <c r="C130" s="2">
        <v>1</v>
      </c>
      <c r="D130" s="2">
        <v>136488215</v>
      </c>
      <c r="E130" s="2">
        <v>5652500</v>
      </c>
      <c r="F130" s="2">
        <v>70</v>
      </c>
      <c r="G130" s="2">
        <v>0</v>
      </c>
      <c r="H130" s="2">
        <v>506020</v>
      </c>
      <c r="I130" s="2" t="s">
        <v>994</v>
      </c>
      <c r="J130" s="358">
        <v>89502.5</v>
      </c>
      <c r="K130" s="2" t="s">
        <v>2084</v>
      </c>
      <c r="L130" s="2">
        <v>122392190</v>
      </c>
      <c r="Q130" s="2">
        <v>11900</v>
      </c>
      <c r="R130" s="357">
        <v>11900</v>
      </c>
      <c r="S130" s="2" t="s">
        <v>950</v>
      </c>
      <c r="T130" s="2">
        <v>1196</v>
      </c>
      <c r="U130" s="2" t="s">
        <v>316</v>
      </c>
      <c r="V130" s="2" t="s">
        <v>317</v>
      </c>
      <c r="W130" s="2">
        <v>1000</v>
      </c>
    </row>
    <row r="131" spans="1:23">
      <c r="A131" s="2" t="s">
        <v>1407</v>
      </c>
      <c r="B131" s="2">
        <v>2013</v>
      </c>
      <c r="C131" s="2">
        <v>1</v>
      </c>
      <c r="D131" s="2">
        <v>136488215</v>
      </c>
      <c r="E131" s="2">
        <v>5652500</v>
      </c>
      <c r="F131" s="2">
        <v>70</v>
      </c>
      <c r="G131" s="2">
        <v>0</v>
      </c>
      <c r="H131" s="2">
        <v>506020</v>
      </c>
      <c r="I131" s="2" t="s">
        <v>994</v>
      </c>
      <c r="J131" s="358">
        <v>23754.959999999999</v>
      </c>
      <c r="K131" s="2" t="s">
        <v>2084</v>
      </c>
      <c r="L131" s="2">
        <v>122392190</v>
      </c>
      <c r="Q131" s="2">
        <v>11900</v>
      </c>
      <c r="R131" s="357">
        <v>11900</v>
      </c>
      <c r="S131" s="2" t="s">
        <v>950</v>
      </c>
      <c r="T131" s="2">
        <v>1196</v>
      </c>
      <c r="U131" s="2" t="s">
        <v>316</v>
      </c>
      <c r="V131" s="2" t="s">
        <v>317</v>
      </c>
      <c r="W131" s="2">
        <v>1000</v>
      </c>
    </row>
    <row r="132" spans="1:23">
      <c r="A132" s="2" t="s">
        <v>1407</v>
      </c>
      <c r="B132" s="2">
        <v>2013</v>
      </c>
      <c r="C132" s="2">
        <v>1</v>
      </c>
      <c r="D132" s="2">
        <v>136488237</v>
      </c>
      <c r="E132" s="2">
        <v>5652500</v>
      </c>
      <c r="F132" s="2">
        <v>70</v>
      </c>
      <c r="G132" s="2">
        <v>0</v>
      </c>
      <c r="H132" s="2">
        <v>506020</v>
      </c>
      <c r="I132" s="2" t="s">
        <v>994</v>
      </c>
      <c r="J132" s="358">
        <v>1760</v>
      </c>
      <c r="K132" s="2" t="s">
        <v>2084</v>
      </c>
      <c r="L132" s="2">
        <v>122392212</v>
      </c>
      <c r="Q132" s="2">
        <v>11900</v>
      </c>
      <c r="R132" s="357">
        <v>11900</v>
      </c>
      <c r="S132" s="2" t="s">
        <v>950</v>
      </c>
      <c r="T132" s="2">
        <v>1196</v>
      </c>
      <c r="U132" s="2" t="s">
        <v>316</v>
      </c>
      <c r="V132" s="2" t="s">
        <v>317</v>
      </c>
      <c r="W132" s="2">
        <v>1000</v>
      </c>
    </row>
    <row r="133" spans="1:23">
      <c r="A133" s="2" t="s">
        <v>1407</v>
      </c>
      <c r="B133" s="2">
        <v>2013</v>
      </c>
      <c r="C133" s="2">
        <v>1</v>
      </c>
      <c r="D133" s="2">
        <v>136488249</v>
      </c>
      <c r="E133" s="2">
        <v>5652500</v>
      </c>
      <c r="F133" s="2">
        <v>70</v>
      </c>
      <c r="G133" s="2">
        <v>0</v>
      </c>
      <c r="H133" s="2">
        <v>506020</v>
      </c>
      <c r="I133" s="2" t="s">
        <v>994</v>
      </c>
      <c r="J133" s="358">
        <v>59981.440000000002</v>
      </c>
      <c r="K133" s="2" t="s">
        <v>2085</v>
      </c>
      <c r="L133" s="2">
        <v>122392224</v>
      </c>
      <c r="Q133" s="2">
        <v>11900</v>
      </c>
      <c r="R133" s="357">
        <v>11900</v>
      </c>
      <c r="S133" s="2" t="s">
        <v>950</v>
      </c>
      <c r="T133" s="2">
        <v>1196</v>
      </c>
      <c r="U133" s="2" t="s">
        <v>316</v>
      </c>
      <c r="V133" s="2" t="s">
        <v>317</v>
      </c>
      <c r="W133" s="2">
        <v>1000</v>
      </c>
    </row>
    <row r="134" spans="1:23">
      <c r="A134" s="2" t="s">
        <v>1407</v>
      </c>
      <c r="B134" s="2">
        <v>2013</v>
      </c>
      <c r="C134" s="2">
        <v>1</v>
      </c>
      <c r="D134" s="2">
        <v>136488245</v>
      </c>
      <c r="E134" s="2">
        <v>5652500</v>
      </c>
      <c r="F134" s="2">
        <v>70</v>
      </c>
      <c r="G134" s="2">
        <v>0</v>
      </c>
      <c r="H134" s="2">
        <v>506020</v>
      </c>
      <c r="I134" s="2" t="s">
        <v>994</v>
      </c>
      <c r="J134" s="358">
        <v>2929.34</v>
      </c>
      <c r="K134" s="2" t="s">
        <v>995</v>
      </c>
      <c r="L134" s="2">
        <v>122392220</v>
      </c>
      <c r="Q134" s="2">
        <v>11900</v>
      </c>
      <c r="R134" s="357">
        <v>11900</v>
      </c>
      <c r="S134" s="2" t="s">
        <v>950</v>
      </c>
      <c r="T134" s="2">
        <v>1196</v>
      </c>
      <c r="U134" s="2" t="s">
        <v>316</v>
      </c>
      <c r="V134" s="2" t="s">
        <v>317</v>
      </c>
      <c r="W134" s="2">
        <v>1000</v>
      </c>
    </row>
    <row r="135" spans="1:23">
      <c r="A135" s="2" t="s">
        <v>1407</v>
      </c>
      <c r="B135" s="2">
        <v>2013</v>
      </c>
      <c r="C135" s="2">
        <v>1</v>
      </c>
      <c r="D135" s="2">
        <v>136488224</v>
      </c>
      <c r="E135" s="2">
        <v>5652500</v>
      </c>
      <c r="F135" s="2">
        <v>70</v>
      </c>
      <c r="G135" s="2">
        <v>0</v>
      </c>
      <c r="H135" s="2">
        <v>506020</v>
      </c>
      <c r="I135" s="2" t="s">
        <v>994</v>
      </c>
      <c r="J135" s="358">
        <v>14396.92</v>
      </c>
      <c r="K135" s="2" t="s">
        <v>2084</v>
      </c>
      <c r="L135" s="2">
        <v>122392199</v>
      </c>
      <c r="Q135" s="2">
        <v>11900</v>
      </c>
      <c r="R135" s="357">
        <v>11900</v>
      </c>
      <c r="S135" s="2" t="s">
        <v>950</v>
      </c>
      <c r="T135" s="2">
        <v>1196</v>
      </c>
      <c r="U135" s="2" t="s">
        <v>316</v>
      </c>
      <c r="V135" s="2" t="s">
        <v>317</v>
      </c>
      <c r="W135" s="2">
        <v>1000</v>
      </c>
    </row>
    <row r="136" spans="1:23">
      <c r="A136" s="2" t="s">
        <v>1407</v>
      </c>
      <c r="B136" s="2">
        <v>2013</v>
      </c>
      <c r="C136" s="2">
        <v>1</v>
      </c>
      <c r="D136" s="2">
        <v>136488224</v>
      </c>
      <c r="E136" s="2">
        <v>5652500</v>
      </c>
      <c r="F136" s="2">
        <v>70</v>
      </c>
      <c r="G136" s="2">
        <v>0</v>
      </c>
      <c r="H136" s="2">
        <v>506020</v>
      </c>
      <c r="I136" s="2" t="s">
        <v>994</v>
      </c>
      <c r="J136" s="358">
        <v>19844.439999999999</v>
      </c>
      <c r="K136" s="2" t="s">
        <v>2084</v>
      </c>
      <c r="L136" s="2">
        <v>122392199</v>
      </c>
      <c r="Q136" s="2">
        <v>11900</v>
      </c>
      <c r="R136" s="357">
        <v>11900</v>
      </c>
      <c r="S136" s="2" t="s">
        <v>950</v>
      </c>
      <c r="T136" s="2">
        <v>1196</v>
      </c>
      <c r="U136" s="2" t="s">
        <v>316</v>
      </c>
      <c r="V136" s="2" t="s">
        <v>317</v>
      </c>
      <c r="W136" s="2">
        <v>1000</v>
      </c>
    </row>
    <row r="137" spans="1:23">
      <c r="A137" s="2" t="s">
        <v>1407</v>
      </c>
      <c r="B137" s="2">
        <v>2013</v>
      </c>
      <c r="C137" s="2">
        <v>1</v>
      </c>
      <c r="D137" s="2">
        <v>136488244</v>
      </c>
      <c r="E137" s="2">
        <v>5652500</v>
      </c>
      <c r="F137" s="2">
        <v>70</v>
      </c>
      <c r="G137" s="2">
        <v>0</v>
      </c>
      <c r="H137" s="2">
        <v>506020</v>
      </c>
      <c r="I137" s="2" t="s">
        <v>994</v>
      </c>
      <c r="J137" s="358">
        <v>4388.05</v>
      </c>
      <c r="K137" s="2" t="s">
        <v>991</v>
      </c>
      <c r="L137" s="2">
        <v>122392219</v>
      </c>
      <c r="Q137" s="2">
        <v>11900</v>
      </c>
      <c r="R137" s="357">
        <v>11900</v>
      </c>
      <c r="S137" s="2" t="s">
        <v>950</v>
      </c>
      <c r="T137" s="2">
        <v>1196</v>
      </c>
      <c r="U137" s="2" t="s">
        <v>316</v>
      </c>
      <c r="V137" s="2" t="s">
        <v>317</v>
      </c>
      <c r="W137" s="2">
        <v>1000</v>
      </c>
    </row>
    <row r="138" spans="1:23">
      <c r="A138" s="2" t="s">
        <v>1407</v>
      </c>
      <c r="B138" s="2">
        <v>2013</v>
      </c>
      <c r="C138" s="2">
        <v>1</v>
      </c>
      <c r="D138" s="2">
        <v>136488246</v>
      </c>
      <c r="E138" s="2">
        <v>5652500</v>
      </c>
      <c r="F138" s="2">
        <v>70</v>
      </c>
      <c r="G138" s="2">
        <v>0</v>
      </c>
      <c r="H138" s="2">
        <v>506020</v>
      </c>
      <c r="I138" s="2" t="s">
        <v>994</v>
      </c>
      <c r="J138" s="358">
        <v>1695.62</v>
      </c>
      <c r="K138" s="2" t="s">
        <v>996</v>
      </c>
      <c r="L138" s="2">
        <v>122392221</v>
      </c>
      <c r="Q138" s="2">
        <v>11900</v>
      </c>
      <c r="R138" s="357">
        <v>11900</v>
      </c>
      <c r="S138" s="2" t="s">
        <v>950</v>
      </c>
      <c r="T138" s="2">
        <v>1196</v>
      </c>
      <c r="U138" s="2" t="s">
        <v>316</v>
      </c>
      <c r="V138" s="2" t="s">
        <v>317</v>
      </c>
      <c r="W138" s="2">
        <v>1000</v>
      </c>
    </row>
    <row r="139" spans="1:23">
      <c r="A139" s="2" t="s">
        <v>1407</v>
      </c>
      <c r="B139" s="2">
        <v>2013</v>
      </c>
      <c r="C139" s="2">
        <v>1</v>
      </c>
      <c r="D139" s="2">
        <v>136488250</v>
      </c>
      <c r="E139" s="2">
        <v>5652500</v>
      </c>
      <c r="F139" s="2">
        <v>70</v>
      </c>
      <c r="G139" s="2">
        <v>0</v>
      </c>
      <c r="H139" s="2">
        <v>506020</v>
      </c>
      <c r="I139" s="2" t="s">
        <v>994</v>
      </c>
      <c r="J139" s="358">
        <v>41149.33</v>
      </c>
      <c r="K139" s="2" t="s">
        <v>2084</v>
      </c>
      <c r="L139" s="2">
        <v>122392225</v>
      </c>
      <c r="Q139" s="2">
        <v>11900</v>
      </c>
      <c r="R139" s="357">
        <v>11900</v>
      </c>
      <c r="S139" s="2" t="s">
        <v>950</v>
      </c>
      <c r="T139" s="2">
        <v>1196</v>
      </c>
      <c r="U139" s="2" t="s">
        <v>316</v>
      </c>
      <c r="V139" s="2" t="s">
        <v>317</v>
      </c>
      <c r="W139" s="2">
        <v>1000</v>
      </c>
    </row>
    <row r="140" spans="1:23">
      <c r="A140" s="2" t="s">
        <v>1407</v>
      </c>
      <c r="B140" s="2">
        <v>2013</v>
      </c>
      <c r="C140" s="2">
        <v>1</v>
      </c>
      <c r="D140" s="2">
        <v>136488232</v>
      </c>
      <c r="E140" s="2">
        <v>5652500</v>
      </c>
      <c r="F140" s="2">
        <v>70</v>
      </c>
      <c r="G140" s="2">
        <v>0</v>
      </c>
      <c r="H140" s="2">
        <v>506020</v>
      </c>
      <c r="I140" s="2" t="s">
        <v>994</v>
      </c>
      <c r="J140" s="358">
        <v>45788.5</v>
      </c>
      <c r="K140" s="2" t="s">
        <v>2084</v>
      </c>
      <c r="L140" s="2">
        <v>122392207</v>
      </c>
      <c r="Q140" s="2">
        <v>11900</v>
      </c>
      <c r="R140" s="357">
        <v>11900</v>
      </c>
      <c r="S140" s="2" t="s">
        <v>950</v>
      </c>
      <c r="T140" s="2">
        <v>1196</v>
      </c>
      <c r="U140" s="2" t="s">
        <v>316</v>
      </c>
      <c r="V140" s="2" t="s">
        <v>317</v>
      </c>
      <c r="W140" s="2">
        <v>1000</v>
      </c>
    </row>
    <row r="141" spans="1:23">
      <c r="A141" s="2" t="s">
        <v>1407</v>
      </c>
      <c r="B141" s="2">
        <v>2013</v>
      </c>
      <c r="C141" s="2">
        <v>1</v>
      </c>
      <c r="D141" s="2">
        <v>136488232</v>
      </c>
      <c r="E141" s="2">
        <v>5652500</v>
      </c>
      <c r="F141" s="2">
        <v>70</v>
      </c>
      <c r="G141" s="2">
        <v>0</v>
      </c>
      <c r="H141" s="2">
        <v>506020</v>
      </c>
      <c r="I141" s="2" t="s">
        <v>994</v>
      </c>
      <c r="J141" s="2">
        <v>734.97</v>
      </c>
      <c r="K141" s="2" t="s">
        <v>2084</v>
      </c>
      <c r="L141" s="2">
        <v>122392207</v>
      </c>
      <c r="Q141" s="2">
        <v>11900</v>
      </c>
      <c r="R141" s="357">
        <v>11900</v>
      </c>
      <c r="S141" s="2" t="s">
        <v>950</v>
      </c>
      <c r="T141" s="2">
        <v>1196</v>
      </c>
      <c r="U141" s="2" t="s">
        <v>316</v>
      </c>
      <c r="V141" s="2" t="s">
        <v>317</v>
      </c>
      <c r="W141" s="2">
        <v>1000</v>
      </c>
    </row>
    <row r="142" spans="1:23">
      <c r="A142" s="2" t="s">
        <v>1407</v>
      </c>
      <c r="B142" s="2">
        <v>2013</v>
      </c>
      <c r="C142" s="2">
        <v>1</v>
      </c>
      <c r="D142" s="2">
        <v>136488242</v>
      </c>
      <c r="E142" s="2">
        <v>5652500</v>
      </c>
      <c r="F142" s="2">
        <v>70</v>
      </c>
      <c r="G142" s="2">
        <v>0</v>
      </c>
      <c r="H142" s="2">
        <v>506020</v>
      </c>
      <c r="I142" s="2" t="s">
        <v>994</v>
      </c>
      <c r="J142" s="358">
        <v>4598.25</v>
      </c>
      <c r="K142" s="2" t="s">
        <v>2084</v>
      </c>
      <c r="L142" s="2">
        <v>122392217</v>
      </c>
      <c r="Q142" s="2">
        <v>11900</v>
      </c>
      <c r="R142" s="357">
        <v>11900</v>
      </c>
      <c r="S142" s="2" t="s">
        <v>950</v>
      </c>
      <c r="T142" s="2">
        <v>1196</v>
      </c>
      <c r="U142" s="2" t="s">
        <v>316</v>
      </c>
      <c r="V142" s="2" t="s">
        <v>317</v>
      </c>
      <c r="W142" s="2">
        <v>1000</v>
      </c>
    </row>
    <row r="143" spans="1:23">
      <c r="A143" s="2" t="s">
        <v>1407</v>
      </c>
      <c r="B143" s="2">
        <v>2013</v>
      </c>
      <c r="C143" s="2">
        <v>1</v>
      </c>
      <c r="D143" s="2">
        <v>136488248</v>
      </c>
      <c r="E143" s="2">
        <v>5652500</v>
      </c>
      <c r="F143" s="2">
        <v>70</v>
      </c>
      <c r="G143" s="2">
        <v>0</v>
      </c>
      <c r="H143" s="2">
        <v>506020</v>
      </c>
      <c r="I143" s="2" t="s">
        <v>994</v>
      </c>
      <c r="J143" s="358">
        <v>10482.15</v>
      </c>
      <c r="K143" s="2" t="s">
        <v>1259</v>
      </c>
      <c r="L143" s="2">
        <v>122392223</v>
      </c>
      <c r="Q143" s="2">
        <v>11900</v>
      </c>
      <c r="R143" s="357">
        <v>11900</v>
      </c>
      <c r="S143" s="2" t="s">
        <v>950</v>
      </c>
      <c r="T143" s="2">
        <v>1196</v>
      </c>
      <c r="U143" s="2" t="s">
        <v>316</v>
      </c>
      <c r="V143" s="2" t="s">
        <v>317</v>
      </c>
      <c r="W143" s="2">
        <v>1000</v>
      </c>
    </row>
    <row r="144" spans="1:23">
      <c r="A144" s="2" t="s">
        <v>1407</v>
      </c>
      <c r="B144" s="2">
        <v>2013</v>
      </c>
      <c r="C144" s="2">
        <v>1</v>
      </c>
      <c r="D144" s="2">
        <v>136488247</v>
      </c>
      <c r="E144" s="2">
        <v>5652500</v>
      </c>
      <c r="F144" s="2">
        <v>70</v>
      </c>
      <c r="G144" s="2">
        <v>0</v>
      </c>
      <c r="H144" s="2">
        <v>506020</v>
      </c>
      <c r="I144" s="2" t="s">
        <v>994</v>
      </c>
      <c r="J144" s="358">
        <v>9491.2999999999993</v>
      </c>
      <c r="K144" s="2" t="s">
        <v>997</v>
      </c>
      <c r="L144" s="2">
        <v>122392222</v>
      </c>
      <c r="Q144" s="2">
        <v>11900</v>
      </c>
      <c r="R144" s="357">
        <v>11900</v>
      </c>
      <c r="S144" s="2" t="s">
        <v>950</v>
      </c>
      <c r="T144" s="2">
        <v>1196</v>
      </c>
      <c r="U144" s="2" t="s">
        <v>316</v>
      </c>
      <c r="V144" s="2" t="s">
        <v>317</v>
      </c>
      <c r="W144" s="2">
        <v>1000</v>
      </c>
    </row>
    <row r="145" spans="1:23">
      <c r="A145" s="2" t="s">
        <v>1407</v>
      </c>
      <c r="B145" s="2">
        <v>2013</v>
      </c>
      <c r="C145" s="2">
        <v>1</v>
      </c>
      <c r="D145" s="2">
        <v>136488263</v>
      </c>
      <c r="E145" s="2">
        <v>5652500</v>
      </c>
      <c r="F145" s="2">
        <v>70</v>
      </c>
      <c r="G145" s="2">
        <v>0</v>
      </c>
      <c r="H145" s="2">
        <v>506020</v>
      </c>
      <c r="I145" s="2" t="s">
        <v>994</v>
      </c>
      <c r="J145" s="358">
        <v>283952.53999999998</v>
      </c>
      <c r="K145" s="2" t="s">
        <v>2084</v>
      </c>
      <c r="L145" s="2">
        <v>122392238</v>
      </c>
      <c r="Q145" s="2">
        <v>11900</v>
      </c>
      <c r="R145" s="357">
        <v>11900</v>
      </c>
      <c r="S145" s="2" t="s">
        <v>950</v>
      </c>
      <c r="T145" s="2">
        <v>1196</v>
      </c>
      <c r="U145" s="2" t="s">
        <v>316</v>
      </c>
      <c r="V145" s="2" t="s">
        <v>317</v>
      </c>
      <c r="W145" s="2">
        <v>1000</v>
      </c>
    </row>
    <row r="146" spans="1:23">
      <c r="A146" s="2" t="s">
        <v>1407</v>
      </c>
      <c r="B146" s="2">
        <v>2013</v>
      </c>
      <c r="C146" s="2">
        <v>1</v>
      </c>
      <c r="D146" s="2">
        <v>136488260</v>
      </c>
      <c r="E146" s="2">
        <v>5652500</v>
      </c>
      <c r="F146" s="2">
        <v>70</v>
      </c>
      <c r="G146" s="2">
        <v>0</v>
      </c>
      <c r="H146" s="2">
        <v>506020</v>
      </c>
      <c r="I146" s="2" t="s">
        <v>994</v>
      </c>
      <c r="J146" s="2">
        <v>600</v>
      </c>
      <c r="K146" s="2" t="s">
        <v>2084</v>
      </c>
      <c r="L146" s="2">
        <v>122392235</v>
      </c>
      <c r="Q146" s="2">
        <v>11900</v>
      </c>
      <c r="R146" s="357">
        <v>11900</v>
      </c>
      <c r="S146" s="2" t="s">
        <v>950</v>
      </c>
      <c r="T146" s="2">
        <v>1196</v>
      </c>
      <c r="U146" s="2" t="s">
        <v>316</v>
      </c>
      <c r="V146" s="2" t="s">
        <v>317</v>
      </c>
      <c r="W146" s="2">
        <v>1000</v>
      </c>
    </row>
    <row r="147" spans="1:23">
      <c r="A147" s="2" t="s">
        <v>1407</v>
      </c>
      <c r="B147" s="2">
        <v>2013</v>
      </c>
      <c r="C147" s="2">
        <v>1</v>
      </c>
      <c r="D147" s="2">
        <v>136488260</v>
      </c>
      <c r="E147" s="2">
        <v>5652500</v>
      </c>
      <c r="F147" s="2">
        <v>70</v>
      </c>
      <c r="G147" s="2">
        <v>0</v>
      </c>
      <c r="H147" s="2">
        <v>506020</v>
      </c>
      <c r="I147" s="2" t="s">
        <v>994</v>
      </c>
      <c r="J147" s="2">
        <v>884.03</v>
      </c>
      <c r="K147" s="2" t="s">
        <v>2084</v>
      </c>
      <c r="L147" s="2">
        <v>122392235</v>
      </c>
      <c r="Q147" s="2">
        <v>11900</v>
      </c>
      <c r="R147" s="357">
        <v>11900</v>
      </c>
      <c r="S147" s="2" t="s">
        <v>950</v>
      </c>
      <c r="T147" s="2">
        <v>1196</v>
      </c>
      <c r="U147" s="2" t="s">
        <v>316</v>
      </c>
      <c r="V147" s="2" t="s">
        <v>317</v>
      </c>
      <c r="W147" s="2">
        <v>1000</v>
      </c>
    </row>
    <row r="148" spans="1:23">
      <c r="A148" s="2" t="s">
        <v>1407</v>
      </c>
      <c r="B148" s="2">
        <v>2013</v>
      </c>
      <c r="C148" s="2">
        <v>1</v>
      </c>
      <c r="D148" s="2">
        <v>135629210</v>
      </c>
      <c r="E148" s="2">
        <v>5654600</v>
      </c>
      <c r="F148" s="2">
        <v>70</v>
      </c>
      <c r="G148" s="2">
        <v>0</v>
      </c>
      <c r="H148" s="2">
        <v>506050</v>
      </c>
      <c r="I148" s="2" t="s">
        <v>998</v>
      </c>
      <c r="J148" s="358">
        <v>4843</v>
      </c>
      <c r="K148" s="2" t="s">
        <v>1668</v>
      </c>
      <c r="L148" s="2">
        <v>122122577</v>
      </c>
      <c r="Q148" s="2">
        <v>11900</v>
      </c>
      <c r="R148" s="357">
        <v>11900</v>
      </c>
      <c r="S148" s="2" t="s">
        <v>950</v>
      </c>
      <c r="T148" s="2">
        <v>1196</v>
      </c>
      <c r="U148" s="2" t="s">
        <v>316</v>
      </c>
      <c r="V148" s="2" t="s">
        <v>317</v>
      </c>
      <c r="W148" s="2">
        <v>1000</v>
      </c>
    </row>
    <row r="149" spans="1:23">
      <c r="A149" s="2" t="s">
        <v>1407</v>
      </c>
      <c r="B149" s="2">
        <v>2013</v>
      </c>
      <c r="C149" s="2">
        <v>1</v>
      </c>
      <c r="D149" s="2">
        <v>136470257</v>
      </c>
      <c r="E149" s="2">
        <v>5654600</v>
      </c>
      <c r="F149" s="2">
        <v>70</v>
      </c>
      <c r="G149" s="2">
        <v>0</v>
      </c>
      <c r="H149" s="2">
        <v>506050</v>
      </c>
      <c r="I149" s="2" t="s">
        <v>998</v>
      </c>
      <c r="J149" s="358">
        <v>22429.11</v>
      </c>
      <c r="K149" s="2" t="s">
        <v>2086</v>
      </c>
      <c r="L149" s="2">
        <v>122387878</v>
      </c>
      <c r="Q149" s="2">
        <v>11900</v>
      </c>
      <c r="R149" s="357">
        <v>11900</v>
      </c>
      <c r="S149" s="2" t="s">
        <v>950</v>
      </c>
      <c r="T149" s="2">
        <v>1196</v>
      </c>
      <c r="U149" s="2" t="s">
        <v>316</v>
      </c>
      <c r="V149" s="2" t="s">
        <v>317</v>
      </c>
      <c r="W149" s="2">
        <v>1000</v>
      </c>
    </row>
    <row r="150" spans="1:23">
      <c r="A150" s="2" t="s">
        <v>1407</v>
      </c>
      <c r="B150" s="2">
        <v>2013</v>
      </c>
      <c r="C150" s="2">
        <v>1</v>
      </c>
      <c r="D150" s="2">
        <v>136488122</v>
      </c>
      <c r="E150" s="2">
        <v>5654600</v>
      </c>
      <c r="F150" s="2">
        <v>70</v>
      </c>
      <c r="G150" s="2">
        <v>0</v>
      </c>
      <c r="H150" s="2">
        <v>506050</v>
      </c>
      <c r="I150" s="2" t="s">
        <v>998</v>
      </c>
      <c r="J150" s="358">
        <v>54184</v>
      </c>
      <c r="K150" s="2" t="s">
        <v>2085</v>
      </c>
      <c r="L150" s="2">
        <v>122391597</v>
      </c>
      <c r="Q150" s="2">
        <v>11900</v>
      </c>
      <c r="R150" s="357">
        <v>11900</v>
      </c>
      <c r="S150" s="2" t="s">
        <v>950</v>
      </c>
      <c r="T150" s="2">
        <v>1196</v>
      </c>
      <c r="U150" s="2" t="s">
        <v>316</v>
      </c>
      <c r="V150" s="2" t="s">
        <v>317</v>
      </c>
      <c r="W150" s="2">
        <v>1000</v>
      </c>
    </row>
    <row r="151" spans="1:23">
      <c r="A151" s="2" t="s">
        <v>1407</v>
      </c>
      <c r="B151" s="2">
        <v>2013</v>
      </c>
      <c r="C151" s="2">
        <v>1</v>
      </c>
      <c r="D151" s="2">
        <v>136487921</v>
      </c>
      <c r="E151" s="2">
        <v>5654600</v>
      </c>
      <c r="F151" s="2">
        <v>70</v>
      </c>
      <c r="G151" s="2">
        <v>0</v>
      </c>
      <c r="H151" s="2">
        <v>506050</v>
      </c>
      <c r="I151" s="2" t="s">
        <v>998</v>
      </c>
      <c r="J151" s="2">
        <v>-194</v>
      </c>
      <c r="K151" s="2" t="s">
        <v>1259</v>
      </c>
      <c r="L151" s="2">
        <v>122391596</v>
      </c>
      <c r="Q151" s="2">
        <v>11900</v>
      </c>
      <c r="R151" s="357">
        <v>11900</v>
      </c>
      <c r="S151" s="2" t="s">
        <v>950</v>
      </c>
      <c r="T151" s="2">
        <v>1196</v>
      </c>
      <c r="U151" s="2" t="s">
        <v>316</v>
      </c>
      <c r="V151" s="2" t="s">
        <v>317</v>
      </c>
      <c r="W151" s="2">
        <v>1000</v>
      </c>
    </row>
    <row r="152" spans="1:23">
      <c r="A152" s="2" t="s">
        <v>1407</v>
      </c>
      <c r="B152" s="2">
        <v>2013</v>
      </c>
      <c r="C152" s="2">
        <v>1</v>
      </c>
      <c r="D152" s="2">
        <v>136488123</v>
      </c>
      <c r="E152" s="2">
        <v>5654600</v>
      </c>
      <c r="F152" s="2">
        <v>70</v>
      </c>
      <c r="G152" s="2">
        <v>0</v>
      </c>
      <c r="H152" s="2">
        <v>506050</v>
      </c>
      <c r="I152" s="2" t="s">
        <v>998</v>
      </c>
      <c r="J152" s="358">
        <v>87167</v>
      </c>
      <c r="K152" s="2" t="s">
        <v>2084</v>
      </c>
      <c r="L152" s="2">
        <v>122391598</v>
      </c>
      <c r="Q152" s="2">
        <v>11900</v>
      </c>
      <c r="R152" s="357">
        <v>11900</v>
      </c>
      <c r="S152" s="2" t="s">
        <v>950</v>
      </c>
      <c r="T152" s="2">
        <v>1196</v>
      </c>
      <c r="U152" s="2" t="s">
        <v>316</v>
      </c>
      <c r="V152" s="2" t="s">
        <v>317</v>
      </c>
      <c r="W152" s="2">
        <v>1000</v>
      </c>
    </row>
    <row r="153" spans="1:23">
      <c r="A153" s="2" t="s">
        <v>1407</v>
      </c>
      <c r="B153" s="2">
        <v>2013</v>
      </c>
      <c r="C153" s="2">
        <v>1</v>
      </c>
      <c r="D153" s="2">
        <v>136488123</v>
      </c>
      <c r="E153" s="2">
        <v>5654600</v>
      </c>
      <c r="F153" s="2">
        <v>70</v>
      </c>
      <c r="G153" s="2">
        <v>0</v>
      </c>
      <c r="H153" s="2">
        <v>506050</v>
      </c>
      <c r="I153" s="2" t="s">
        <v>998</v>
      </c>
      <c r="J153" s="358">
        <v>906604</v>
      </c>
      <c r="K153" s="2" t="s">
        <v>2084</v>
      </c>
      <c r="L153" s="2">
        <v>122391598</v>
      </c>
      <c r="Q153" s="2">
        <v>11900</v>
      </c>
      <c r="R153" s="357">
        <v>11900</v>
      </c>
      <c r="S153" s="2" t="s">
        <v>950</v>
      </c>
      <c r="T153" s="2">
        <v>1196</v>
      </c>
      <c r="U153" s="2" t="s">
        <v>316</v>
      </c>
      <c r="V153" s="2" t="s">
        <v>317</v>
      </c>
      <c r="W153" s="2">
        <v>1000</v>
      </c>
    </row>
    <row r="154" spans="1:23">
      <c r="A154" s="2" t="s">
        <v>1407</v>
      </c>
      <c r="B154" s="2">
        <v>2013</v>
      </c>
      <c r="C154" s="2">
        <v>1</v>
      </c>
      <c r="D154" s="2">
        <v>136488123</v>
      </c>
      <c r="E154" s="2">
        <v>5654600</v>
      </c>
      <c r="F154" s="2">
        <v>70</v>
      </c>
      <c r="G154" s="2">
        <v>0</v>
      </c>
      <c r="H154" s="2">
        <v>506050</v>
      </c>
      <c r="I154" s="2" t="s">
        <v>998</v>
      </c>
      <c r="J154" s="358">
        <v>239235</v>
      </c>
      <c r="K154" s="2" t="s">
        <v>2084</v>
      </c>
      <c r="L154" s="2">
        <v>122391598</v>
      </c>
      <c r="Q154" s="2">
        <v>11900</v>
      </c>
      <c r="R154" s="357">
        <v>11900</v>
      </c>
      <c r="S154" s="2" t="s">
        <v>950</v>
      </c>
      <c r="T154" s="2">
        <v>1196</v>
      </c>
      <c r="U154" s="2" t="s">
        <v>316</v>
      </c>
      <c r="V154" s="2" t="s">
        <v>317</v>
      </c>
      <c r="W154" s="2">
        <v>1000</v>
      </c>
    </row>
    <row r="155" spans="1:23">
      <c r="A155" s="2" t="s">
        <v>1407</v>
      </c>
      <c r="B155" s="2">
        <v>2013</v>
      </c>
      <c r="C155" s="2">
        <v>1</v>
      </c>
      <c r="D155" s="2">
        <v>136488123</v>
      </c>
      <c r="E155" s="2">
        <v>5654600</v>
      </c>
      <c r="F155" s="2">
        <v>70</v>
      </c>
      <c r="G155" s="2">
        <v>0</v>
      </c>
      <c r="H155" s="2">
        <v>506050</v>
      </c>
      <c r="I155" s="2" t="s">
        <v>998</v>
      </c>
      <c r="J155" s="2">
        <v>956</v>
      </c>
      <c r="K155" s="2" t="s">
        <v>2084</v>
      </c>
      <c r="L155" s="2">
        <v>122391598</v>
      </c>
      <c r="Q155" s="2">
        <v>11900</v>
      </c>
      <c r="R155" s="357">
        <v>11900</v>
      </c>
      <c r="S155" s="2" t="s">
        <v>950</v>
      </c>
      <c r="T155" s="2">
        <v>1196</v>
      </c>
      <c r="U155" s="2" t="s">
        <v>316</v>
      </c>
      <c r="V155" s="2" t="s">
        <v>317</v>
      </c>
      <c r="W155" s="2">
        <v>1000</v>
      </c>
    </row>
    <row r="156" spans="1:23">
      <c r="A156" s="2" t="s">
        <v>1407</v>
      </c>
      <c r="B156" s="2">
        <v>2013</v>
      </c>
      <c r="C156" s="2">
        <v>1</v>
      </c>
      <c r="D156" s="2">
        <v>136488123</v>
      </c>
      <c r="E156" s="2">
        <v>5654600</v>
      </c>
      <c r="F156" s="2">
        <v>70</v>
      </c>
      <c r="G156" s="2">
        <v>0</v>
      </c>
      <c r="H156" s="2">
        <v>506050</v>
      </c>
      <c r="I156" s="2" t="s">
        <v>998</v>
      </c>
      <c r="J156" s="2">
        <v>699</v>
      </c>
      <c r="K156" s="2" t="s">
        <v>2084</v>
      </c>
      <c r="L156" s="2">
        <v>122391598</v>
      </c>
      <c r="Q156" s="2">
        <v>11900</v>
      </c>
      <c r="R156" s="357">
        <v>11900</v>
      </c>
      <c r="S156" s="2" t="s">
        <v>950</v>
      </c>
      <c r="T156" s="2">
        <v>1196</v>
      </c>
      <c r="U156" s="2" t="s">
        <v>316</v>
      </c>
      <c r="V156" s="2" t="s">
        <v>317</v>
      </c>
      <c r="W156" s="2">
        <v>1000</v>
      </c>
    </row>
    <row r="157" spans="1:23">
      <c r="A157" s="2" t="s">
        <v>1407</v>
      </c>
      <c r="B157" s="2">
        <v>2013</v>
      </c>
      <c r="C157" s="2">
        <v>1</v>
      </c>
      <c r="D157" s="2">
        <v>136488123</v>
      </c>
      <c r="E157" s="2">
        <v>5654600</v>
      </c>
      <c r="F157" s="2">
        <v>70</v>
      </c>
      <c r="G157" s="2">
        <v>0</v>
      </c>
      <c r="H157" s="2">
        <v>506050</v>
      </c>
      <c r="I157" s="2" t="s">
        <v>998</v>
      </c>
      <c r="J157" s="358">
        <v>516614</v>
      </c>
      <c r="K157" s="2" t="s">
        <v>2084</v>
      </c>
      <c r="L157" s="2">
        <v>122391598</v>
      </c>
      <c r="Q157" s="2">
        <v>11900</v>
      </c>
      <c r="R157" s="357">
        <v>11900</v>
      </c>
      <c r="S157" s="2" t="s">
        <v>950</v>
      </c>
      <c r="T157" s="2">
        <v>1196</v>
      </c>
      <c r="U157" s="2" t="s">
        <v>316</v>
      </c>
      <c r="V157" s="2" t="s">
        <v>317</v>
      </c>
      <c r="W157" s="2">
        <v>1000</v>
      </c>
    </row>
    <row r="158" spans="1:23">
      <c r="A158" s="2" t="s">
        <v>1407</v>
      </c>
      <c r="B158" s="2">
        <v>2013</v>
      </c>
      <c r="C158" s="2">
        <v>1</v>
      </c>
      <c r="D158" s="2">
        <v>136488123</v>
      </c>
      <c r="E158" s="2">
        <v>5654600</v>
      </c>
      <c r="F158" s="2">
        <v>70</v>
      </c>
      <c r="G158" s="2">
        <v>0</v>
      </c>
      <c r="H158" s="2">
        <v>506050</v>
      </c>
      <c r="I158" s="2" t="s">
        <v>998</v>
      </c>
      <c r="J158" s="358">
        <v>397200</v>
      </c>
      <c r="K158" s="2" t="s">
        <v>2084</v>
      </c>
      <c r="L158" s="2">
        <v>122391598</v>
      </c>
      <c r="Q158" s="2">
        <v>11900</v>
      </c>
      <c r="R158" s="357">
        <v>11900</v>
      </c>
      <c r="S158" s="2" t="s">
        <v>950</v>
      </c>
      <c r="T158" s="2">
        <v>1196</v>
      </c>
      <c r="U158" s="2" t="s">
        <v>316</v>
      </c>
      <c r="V158" s="2" t="s">
        <v>317</v>
      </c>
      <c r="W158" s="2">
        <v>1000</v>
      </c>
    </row>
    <row r="159" spans="1:23">
      <c r="A159" s="2" t="s">
        <v>1407</v>
      </c>
      <c r="B159" s="2">
        <v>2013</v>
      </c>
      <c r="C159" s="2">
        <v>1</v>
      </c>
      <c r="D159" s="2">
        <v>136488123</v>
      </c>
      <c r="E159" s="2">
        <v>5654600</v>
      </c>
      <c r="F159" s="2">
        <v>70</v>
      </c>
      <c r="G159" s="2">
        <v>0</v>
      </c>
      <c r="H159" s="2">
        <v>506050</v>
      </c>
      <c r="I159" s="2" t="s">
        <v>998</v>
      </c>
      <c r="J159" s="358">
        <v>1014000</v>
      </c>
      <c r="K159" s="2" t="s">
        <v>2084</v>
      </c>
      <c r="L159" s="2">
        <v>122391598</v>
      </c>
      <c r="Q159" s="2">
        <v>11900</v>
      </c>
      <c r="R159" s="357">
        <v>11900</v>
      </c>
      <c r="S159" s="2" t="s">
        <v>950</v>
      </c>
      <c r="T159" s="2">
        <v>1196</v>
      </c>
      <c r="U159" s="2" t="s">
        <v>316</v>
      </c>
      <c r="V159" s="2" t="s">
        <v>317</v>
      </c>
      <c r="W159" s="2">
        <v>1000</v>
      </c>
    </row>
    <row r="160" spans="1:23">
      <c r="A160" s="2" t="s">
        <v>1407</v>
      </c>
      <c r="B160" s="2">
        <v>2013</v>
      </c>
      <c r="C160" s="2">
        <v>1</v>
      </c>
      <c r="D160" s="2">
        <v>136488123</v>
      </c>
      <c r="E160" s="2">
        <v>5654600</v>
      </c>
      <c r="F160" s="2">
        <v>70</v>
      </c>
      <c r="G160" s="2">
        <v>0</v>
      </c>
      <c r="H160" s="2">
        <v>506050</v>
      </c>
      <c r="I160" s="2" t="s">
        <v>998</v>
      </c>
      <c r="J160" s="358">
        <v>85522</v>
      </c>
      <c r="K160" s="2" t="s">
        <v>2084</v>
      </c>
      <c r="L160" s="2">
        <v>122391598</v>
      </c>
      <c r="Q160" s="2">
        <v>11900</v>
      </c>
      <c r="R160" s="357">
        <v>11900</v>
      </c>
      <c r="S160" s="2" t="s">
        <v>950</v>
      </c>
      <c r="T160" s="2">
        <v>1196</v>
      </c>
      <c r="U160" s="2" t="s">
        <v>316</v>
      </c>
      <c r="V160" s="2" t="s">
        <v>317</v>
      </c>
      <c r="W160" s="2">
        <v>1000</v>
      </c>
    </row>
    <row r="161" spans="1:23">
      <c r="A161" s="2" t="s">
        <v>1407</v>
      </c>
      <c r="B161" s="2">
        <v>2013</v>
      </c>
      <c r="C161" s="2">
        <v>1</v>
      </c>
      <c r="D161" s="2">
        <v>136488123</v>
      </c>
      <c r="E161" s="2">
        <v>5654600</v>
      </c>
      <c r="F161" s="2">
        <v>70</v>
      </c>
      <c r="G161" s="2">
        <v>0</v>
      </c>
      <c r="H161" s="2">
        <v>506050</v>
      </c>
      <c r="I161" s="2" t="s">
        <v>998</v>
      </c>
      <c r="J161" s="358">
        <v>6395</v>
      </c>
      <c r="K161" s="2" t="s">
        <v>2084</v>
      </c>
      <c r="L161" s="2">
        <v>122391598</v>
      </c>
      <c r="Q161" s="2">
        <v>11900</v>
      </c>
      <c r="R161" s="357">
        <v>11900</v>
      </c>
      <c r="S161" s="2" t="s">
        <v>950</v>
      </c>
      <c r="T161" s="2">
        <v>1196</v>
      </c>
      <c r="U161" s="2" t="s">
        <v>316</v>
      </c>
      <c r="V161" s="2" t="s">
        <v>317</v>
      </c>
      <c r="W161" s="2">
        <v>1000</v>
      </c>
    </row>
    <row r="162" spans="1:23">
      <c r="A162" s="2" t="s">
        <v>1407</v>
      </c>
      <c r="B162" s="2">
        <v>2013</v>
      </c>
      <c r="C162" s="2">
        <v>1</v>
      </c>
      <c r="D162" s="2">
        <v>136488123</v>
      </c>
      <c r="E162" s="2">
        <v>5654600</v>
      </c>
      <c r="F162" s="2">
        <v>70</v>
      </c>
      <c r="G162" s="2">
        <v>0</v>
      </c>
      <c r="H162" s="2">
        <v>506050</v>
      </c>
      <c r="I162" s="2" t="s">
        <v>998</v>
      </c>
      <c r="J162" s="358">
        <v>134300</v>
      </c>
      <c r="K162" s="2" t="s">
        <v>2084</v>
      </c>
      <c r="L162" s="2">
        <v>122391598</v>
      </c>
      <c r="Q162" s="2">
        <v>11900</v>
      </c>
      <c r="R162" s="357">
        <v>11900</v>
      </c>
      <c r="S162" s="2" t="s">
        <v>950</v>
      </c>
      <c r="T162" s="2">
        <v>1196</v>
      </c>
      <c r="U162" s="2" t="s">
        <v>316</v>
      </c>
      <c r="V162" s="2" t="s">
        <v>317</v>
      </c>
      <c r="W162" s="2">
        <v>1000</v>
      </c>
    </row>
    <row r="163" spans="1:23">
      <c r="A163" s="2" t="s">
        <v>1407</v>
      </c>
      <c r="B163" s="2">
        <v>2013</v>
      </c>
      <c r="C163" s="2">
        <v>1</v>
      </c>
      <c r="D163" s="2">
        <v>136488123</v>
      </c>
      <c r="E163" s="2">
        <v>5654600</v>
      </c>
      <c r="F163" s="2">
        <v>70</v>
      </c>
      <c r="G163" s="2">
        <v>0</v>
      </c>
      <c r="H163" s="2">
        <v>506050</v>
      </c>
      <c r="I163" s="2" t="s">
        <v>998</v>
      </c>
      <c r="J163" s="358">
        <v>83762</v>
      </c>
      <c r="K163" s="2" t="s">
        <v>2084</v>
      </c>
      <c r="L163" s="2">
        <v>122391598</v>
      </c>
      <c r="Q163" s="2">
        <v>11900</v>
      </c>
      <c r="R163" s="357">
        <v>11900</v>
      </c>
      <c r="S163" s="2" t="s">
        <v>950</v>
      </c>
      <c r="T163" s="2">
        <v>1196</v>
      </c>
      <c r="U163" s="2" t="s">
        <v>316</v>
      </c>
      <c r="V163" s="2" t="s">
        <v>317</v>
      </c>
      <c r="W163" s="2">
        <v>1000</v>
      </c>
    </row>
    <row r="164" spans="1:23">
      <c r="A164" s="2" t="s">
        <v>1407</v>
      </c>
      <c r="B164" s="2">
        <v>2013</v>
      </c>
      <c r="C164" s="2">
        <v>1</v>
      </c>
      <c r="D164" s="2">
        <v>136488123</v>
      </c>
      <c r="E164" s="2">
        <v>5654600</v>
      </c>
      <c r="F164" s="2">
        <v>70</v>
      </c>
      <c r="G164" s="2">
        <v>0</v>
      </c>
      <c r="H164" s="2">
        <v>506050</v>
      </c>
      <c r="I164" s="2" t="s">
        <v>998</v>
      </c>
      <c r="J164" s="358">
        <v>504336</v>
      </c>
      <c r="K164" s="2" t="s">
        <v>2084</v>
      </c>
      <c r="L164" s="2">
        <v>122391598</v>
      </c>
      <c r="Q164" s="2">
        <v>11900</v>
      </c>
      <c r="R164" s="357">
        <v>11900</v>
      </c>
      <c r="S164" s="2" t="s">
        <v>950</v>
      </c>
      <c r="T164" s="2">
        <v>1196</v>
      </c>
      <c r="U164" s="2" t="s">
        <v>316</v>
      </c>
      <c r="V164" s="2" t="s">
        <v>317</v>
      </c>
      <c r="W164" s="2">
        <v>1000</v>
      </c>
    </row>
    <row r="165" spans="1:23">
      <c r="A165" s="2" t="s">
        <v>1407</v>
      </c>
      <c r="B165" s="2">
        <v>2013</v>
      </c>
      <c r="C165" s="2">
        <v>1</v>
      </c>
      <c r="D165" s="2">
        <v>136488123</v>
      </c>
      <c r="E165" s="2">
        <v>5654600</v>
      </c>
      <c r="F165" s="2">
        <v>70</v>
      </c>
      <c r="G165" s="2">
        <v>0</v>
      </c>
      <c r="H165" s="2">
        <v>506050</v>
      </c>
      <c r="I165" s="2" t="s">
        <v>998</v>
      </c>
      <c r="J165" s="358">
        <v>409636</v>
      </c>
      <c r="K165" s="2" t="s">
        <v>2084</v>
      </c>
      <c r="L165" s="2">
        <v>122391598</v>
      </c>
      <c r="Q165" s="2">
        <v>11900</v>
      </c>
      <c r="R165" s="357">
        <v>11900</v>
      </c>
      <c r="S165" s="2" t="s">
        <v>950</v>
      </c>
      <c r="T165" s="2">
        <v>1196</v>
      </c>
      <c r="U165" s="2" t="s">
        <v>316</v>
      </c>
      <c r="V165" s="2" t="s">
        <v>317</v>
      </c>
      <c r="W165" s="2">
        <v>1000</v>
      </c>
    </row>
    <row r="166" spans="1:23">
      <c r="A166" s="2" t="s">
        <v>1407</v>
      </c>
      <c r="B166" s="2">
        <v>2013</v>
      </c>
      <c r="C166" s="2">
        <v>1</v>
      </c>
      <c r="D166" s="2">
        <v>136488123</v>
      </c>
      <c r="E166" s="2">
        <v>5654600</v>
      </c>
      <c r="F166" s="2">
        <v>70</v>
      </c>
      <c r="G166" s="2">
        <v>0</v>
      </c>
      <c r="H166" s="2">
        <v>506050</v>
      </c>
      <c r="I166" s="2" t="s">
        <v>998</v>
      </c>
      <c r="J166" s="2">
        <v>252</v>
      </c>
      <c r="K166" s="2" t="s">
        <v>2084</v>
      </c>
      <c r="L166" s="2">
        <v>122391598</v>
      </c>
      <c r="Q166" s="2">
        <v>11900</v>
      </c>
      <c r="R166" s="357">
        <v>11900</v>
      </c>
      <c r="S166" s="2" t="s">
        <v>950</v>
      </c>
      <c r="T166" s="2">
        <v>1196</v>
      </c>
      <c r="U166" s="2" t="s">
        <v>316</v>
      </c>
      <c r="V166" s="2" t="s">
        <v>317</v>
      </c>
      <c r="W166" s="2">
        <v>1000</v>
      </c>
    </row>
    <row r="167" spans="1:23">
      <c r="A167" s="2" t="s">
        <v>1407</v>
      </c>
      <c r="B167" s="2">
        <v>2013</v>
      </c>
      <c r="C167" s="2">
        <v>1</v>
      </c>
      <c r="D167" s="2">
        <v>136488123</v>
      </c>
      <c r="E167" s="2">
        <v>5654600</v>
      </c>
      <c r="F167" s="2">
        <v>70</v>
      </c>
      <c r="G167" s="2">
        <v>0</v>
      </c>
      <c r="H167" s="2">
        <v>506050</v>
      </c>
      <c r="I167" s="2" t="s">
        <v>998</v>
      </c>
      <c r="J167" s="358">
        <v>12816</v>
      </c>
      <c r="K167" s="2" t="s">
        <v>2084</v>
      </c>
      <c r="L167" s="2">
        <v>122391598</v>
      </c>
      <c r="Q167" s="2">
        <v>11900</v>
      </c>
      <c r="R167" s="357">
        <v>11900</v>
      </c>
      <c r="S167" s="2" t="s">
        <v>950</v>
      </c>
      <c r="T167" s="2">
        <v>1196</v>
      </c>
      <c r="U167" s="2" t="s">
        <v>316</v>
      </c>
      <c r="V167" s="2" t="s">
        <v>317</v>
      </c>
      <c r="W167" s="2">
        <v>1000</v>
      </c>
    </row>
    <row r="168" spans="1:23">
      <c r="A168" s="2" t="s">
        <v>1407</v>
      </c>
      <c r="B168" s="2">
        <v>2013</v>
      </c>
      <c r="C168" s="2">
        <v>1</v>
      </c>
      <c r="D168" s="2">
        <v>136488123</v>
      </c>
      <c r="E168" s="2">
        <v>5654600</v>
      </c>
      <c r="F168" s="2">
        <v>70</v>
      </c>
      <c r="G168" s="2">
        <v>0</v>
      </c>
      <c r="H168" s="2">
        <v>506050</v>
      </c>
      <c r="I168" s="2" t="s">
        <v>998</v>
      </c>
      <c r="J168" s="2">
        <v>929</v>
      </c>
      <c r="K168" s="2" t="s">
        <v>2084</v>
      </c>
      <c r="L168" s="2">
        <v>122391598</v>
      </c>
      <c r="Q168" s="2">
        <v>11900</v>
      </c>
      <c r="R168" s="357">
        <v>11900</v>
      </c>
      <c r="S168" s="2" t="s">
        <v>950</v>
      </c>
      <c r="T168" s="2">
        <v>1196</v>
      </c>
      <c r="U168" s="2" t="s">
        <v>316</v>
      </c>
      <c r="V168" s="2" t="s">
        <v>317</v>
      </c>
      <c r="W168" s="2">
        <v>1000</v>
      </c>
    </row>
    <row r="169" spans="1:23">
      <c r="A169" s="2" t="s">
        <v>1407</v>
      </c>
      <c r="B169" s="2">
        <v>2013</v>
      </c>
      <c r="C169" s="2">
        <v>1</v>
      </c>
      <c r="D169" s="2">
        <v>136488123</v>
      </c>
      <c r="E169" s="2">
        <v>5654600</v>
      </c>
      <c r="F169" s="2">
        <v>70</v>
      </c>
      <c r="G169" s="2">
        <v>0</v>
      </c>
      <c r="H169" s="2">
        <v>506050</v>
      </c>
      <c r="I169" s="2" t="s">
        <v>998</v>
      </c>
      <c r="J169" s="358">
        <v>4296</v>
      </c>
      <c r="K169" s="2" t="s">
        <v>2084</v>
      </c>
      <c r="L169" s="2">
        <v>122391598</v>
      </c>
      <c r="Q169" s="2">
        <v>11900</v>
      </c>
      <c r="R169" s="357">
        <v>11900</v>
      </c>
      <c r="S169" s="2" t="s">
        <v>950</v>
      </c>
      <c r="T169" s="2">
        <v>1196</v>
      </c>
      <c r="U169" s="2" t="s">
        <v>316</v>
      </c>
      <c r="V169" s="2" t="s">
        <v>317</v>
      </c>
      <c r="W169" s="2">
        <v>1000</v>
      </c>
    </row>
    <row r="170" spans="1:23">
      <c r="A170" s="2" t="s">
        <v>1407</v>
      </c>
      <c r="B170" s="2">
        <v>2013</v>
      </c>
      <c r="C170" s="2">
        <v>1</v>
      </c>
      <c r="D170" s="2">
        <v>136488123</v>
      </c>
      <c r="E170" s="2">
        <v>5654600</v>
      </c>
      <c r="F170" s="2">
        <v>70</v>
      </c>
      <c r="G170" s="2">
        <v>0</v>
      </c>
      <c r="H170" s="2">
        <v>506050</v>
      </c>
      <c r="I170" s="2" t="s">
        <v>998</v>
      </c>
      <c r="J170" s="358">
        <v>2544</v>
      </c>
      <c r="K170" s="2" t="s">
        <v>2084</v>
      </c>
      <c r="L170" s="2">
        <v>122391598</v>
      </c>
      <c r="Q170" s="2">
        <v>11900</v>
      </c>
      <c r="R170" s="357">
        <v>11900</v>
      </c>
      <c r="S170" s="2" t="s">
        <v>950</v>
      </c>
      <c r="T170" s="2">
        <v>1196</v>
      </c>
      <c r="U170" s="2" t="s">
        <v>316</v>
      </c>
      <c r="V170" s="2" t="s">
        <v>317</v>
      </c>
      <c r="W170" s="2">
        <v>1000</v>
      </c>
    </row>
    <row r="171" spans="1:23">
      <c r="A171" s="2" t="s">
        <v>1407</v>
      </c>
      <c r="B171" s="2">
        <v>2013</v>
      </c>
      <c r="C171" s="2">
        <v>1</v>
      </c>
      <c r="D171" s="2">
        <v>136488123</v>
      </c>
      <c r="E171" s="2">
        <v>5654600</v>
      </c>
      <c r="F171" s="2">
        <v>70</v>
      </c>
      <c r="G171" s="2">
        <v>0</v>
      </c>
      <c r="H171" s="2">
        <v>506050</v>
      </c>
      <c r="I171" s="2" t="s">
        <v>998</v>
      </c>
      <c r="J171" s="358">
        <v>238072</v>
      </c>
      <c r="K171" s="2" t="s">
        <v>2084</v>
      </c>
      <c r="L171" s="2">
        <v>122391598</v>
      </c>
      <c r="Q171" s="2">
        <v>11900</v>
      </c>
      <c r="R171" s="357">
        <v>11900</v>
      </c>
      <c r="S171" s="2" t="s">
        <v>950</v>
      </c>
      <c r="T171" s="2">
        <v>1196</v>
      </c>
      <c r="U171" s="2" t="s">
        <v>316</v>
      </c>
      <c r="V171" s="2" t="s">
        <v>317</v>
      </c>
      <c r="W171" s="2">
        <v>1000</v>
      </c>
    </row>
    <row r="172" spans="1:23">
      <c r="A172" s="2" t="s">
        <v>1407</v>
      </c>
      <c r="B172" s="2">
        <v>2013</v>
      </c>
      <c r="C172" s="2">
        <v>1</v>
      </c>
      <c r="D172" s="2">
        <v>136488123</v>
      </c>
      <c r="E172" s="2">
        <v>5654600</v>
      </c>
      <c r="F172" s="2">
        <v>70</v>
      </c>
      <c r="G172" s="2">
        <v>0</v>
      </c>
      <c r="H172" s="2">
        <v>506050</v>
      </c>
      <c r="I172" s="2" t="s">
        <v>998</v>
      </c>
      <c r="J172" s="358">
        <v>42028</v>
      </c>
      <c r="K172" s="2" t="s">
        <v>2084</v>
      </c>
      <c r="L172" s="2">
        <v>122391598</v>
      </c>
      <c r="Q172" s="2">
        <v>11900</v>
      </c>
      <c r="R172" s="357">
        <v>11900</v>
      </c>
      <c r="S172" s="2" t="s">
        <v>950</v>
      </c>
      <c r="T172" s="2">
        <v>1196</v>
      </c>
      <c r="U172" s="2" t="s">
        <v>316</v>
      </c>
      <c r="V172" s="2" t="s">
        <v>317</v>
      </c>
      <c r="W172" s="2">
        <v>1000</v>
      </c>
    </row>
    <row r="173" spans="1:23">
      <c r="A173" s="2" t="s">
        <v>1407</v>
      </c>
      <c r="B173" s="2">
        <v>2013</v>
      </c>
      <c r="C173" s="2">
        <v>1</v>
      </c>
      <c r="D173" s="2">
        <v>136488123</v>
      </c>
      <c r="E173" s="2">
        <v>5654600</v>
      </c>
      <c r="F173" s="2">
        <v>70</v>
      </c>
      <c r="G173" s="2">
        <v>0</v>
      </c>
      <c r="H173" s="2">
        <v>506050</v>
      </c>
      <c r="I173" s="2" t="s">
        <v>998</v>
      </c>
      <c r="J173" s="358">
        <v>720300</v>
      </c>
      <c r="K173" s="2" t="s">
        <v>2084</v>
      </c>
      <c r="L173" s="2">
        <v>122391598</v>
      </c>
      <c r="Q173" s="2">
        <v>11900</v>
      </c>
      <c r="R173" s="357">
        <v>11900</v>
      </c>
      <c r="S173" s="2" t="s">
        <v>950</v>
      </c>
      <c r="T173" s="2">
        <v>1196</v>
      </c>
      <c r="U173" s="2" t="s">
        <v>316</v>
      </c>
      <c r="V173" s="2" t="s">
        <v>317</v>
      </c>
      <c r="W173" s="2">
        <v>1000</v>
      </c>
    </row>
    <row r="174" spans="1:23">
      <c r="A174" s="2" t="s">
        <v>1407</v>
      </c>
      <c r="B174" s="2">
        <v>2013</v>
      </c>
      <c r="C174" s="2">
        <v>1</v>
      </c>
      <c r="D174" s="2">
        <v>136488123</v>
      </c>
      <c r="E174" s="2">
        <v>5654600</v>
      </c>
      <c r="F174" s="2">
        <v>70</v>
      </c>
      <c r="G174" s="2">
        <v>0</v>
      </c>
      <c r="H174" s="2">
        <v>506050</v>
      </c>
      <c r="I174" s="2" t="s">
        <v>998</v>
      </c>
      <c r="J174" s="358">
        <v>9006</v>
      </c>
      <c r="K174" s="2" t="s">
        <v>2084</v>
      </c>
      <c r="L174" s="2">
        <v>122391598</v>
      </c>
      <c r="Q174" s="2">
        <v>11900</v>
      </c>
      <c r="R174" s="357">
        <v>11900</v>
      </c>
      <c r="S174" s="2" t="s">
        <v>950</v>
      </c>
      <c r="T174" s="2">
        <v>1196</v>
      </c>
      <c r="U174" s="2" t="s">
        <v>316</v>
      </c>
      <c r="V174" s="2" t="s">
        <v>317</v>
      </c>
      <c r="W174" s="2">
        <v>1000</v>
      </c>
    </row>
    <row r="175" spans="1:23">
      <c r="A175" s="2" t="s">
        <v>1407</v>
      </c>
      <c r="B175" s="2">
        <v>2013</v>
      </c>
      <c r="C175" s="2">
        <v>1</v>
      </c>
      <c r="D175" s="2">
        <v>136488123</v>
      </c>
      <c r="E175" s="2">
        <v>5654600</v>
      </c>
      <c r="F175" s="2">
        <v>70</v>
      </c>
      <c r="G175" s="2">
        <v>0</v>
      </c>
      <c r="H175" s="2">
        <v>506050</v>
      </c>
      <c r="I175" s="2" t="s">
        <v>998</v>
      </c>
      <c r="J175" s="358">
        <v>46536</v>
      </c>
      <c r="K175" s="2" t="s">
        <v>2084</v>
      </c>
      <c r="L175" s="2">
        <v>122391598</v>
      </c>
      <c r="Q175" s="2">
        <v>11900</v>
      </c>
      <c r="R175" s="357">
        <v>11900</v>
      </c>
      <c r="S175" s="2" t="s">
        <v>950</v>
      </c>
      <c r="T175" s="2">
        <v>1196</v>
      </c>
      <c r="U175" s="2" t="s">
        <v>316</v>
      </c>
      <c r="V175" s="2" t="s">
        <v>317</v>
      </c>
      <c r="W175" s="2">
        <v>1000</v>
      </c>
    </row>
    <row r="176" spans="1:23">
      <c r="A176" s="2" t="s">
        <v>1407</v>
      </c>
      <c r="B176" s="2">
        <v>2013</v>
      </c>
      <c r="C176" s="2">
        <v>1</v>
      </c>
      <c r="D176" s="2">
        <v>136488123</v>
      </c>
      <c r="E176" s="2">
        <v>5654600</v>
      </c>
      <c r="F176" s="2">
        <v>70</v>
      </c>
      <c r="G176" s="2">
        <v>0</v>
      </c>
      <c r="H176" s="2">
        <v>506050</v>
      </c>
      <c r="I176" s="2" t="s">
        <v>998</v>
      </c>
      <c r="J176" s="358">
        <v>10507</v>
      </c>
      <c r="K176" s="2" t="s">
        <v>2084</v>
      </c>
      <c r="L176" s="2">
        <v>122391598</v>
      </c>
      <c r="Q176" s="2">
        <v>11900</v>
      </c>
      <c r="R176" s="357">
        <v>11900</v>
      </c>
      <c r="S176" s="2" t="s">
        <v>950</v>
      </c>
      <c r="T176" s="2">
        <v>1196</v>
      </c>
      <c r="U176" s="2" t="s">
        <v>316</v>
      </c>
      <c r="V176" s="2" t="s">
        <v>317</v>
      </c>
      <c r="W176" s="2">
        <v>1000</v>
      </c>
    </row>
    <row r="177" spans="1:23">
      <c r="A177" s="2" t="s">
        <v>1407</v>
      </c>
      <c r="B177" s="2">
        <v>2013</v>
      </c>
      <c r="C177" s="2">
        <v>1</v>
      </c>
      <c r="D177" s="2">
        <v>136488123</v>
      </c>
      <c r="E177" s="2">
        <v>5654600</v>
      </c>
      <c r="F177" s="2">
        <v>70</v>
      </c>
      <c r="G177" s="2">
        <v>0</v>
      </c>
      <c r="H177" s="2">
        <v>506050</v>
      </c>
      <c r="I177" s="2" t="s">
        <v>998</v>
      </c>
      <c r="J177" s="358">
        <v>843562</v>
      </c>
      <c r="K177" s="2" t="s">
        <v>2084</v>
      </c>
      <c r="L177" s="2">
        <v>122391598</v>
      </c>
      <c r="Q177" s="2">
        <v>11900</v>
      </c>
      <c r="R177" s="357">
        <v>11900</v>
      </c>
      <c r="S177" s="2" t="s">
        <v>950</v>
      </c>
      <c r="T177" s="2">
        <v>1196</v>
      </c>
      <c r="U177" s="2" t="s">
        <v>316</v>
      </c>
      <c r="V177" s="2" t="s">
        <v>317</v>
      </c>
      <c r="W177" s="2">
        <v>1000</v>
      </c>
    </row>
    <row r="178" spans="1:23">
      <c r="A178" s="2" t="s">
        <v>1407</v>
      </c>
      <c r="B178" s="2">
        <v>2013</v>
      </c>
      <c r="C178" s="2">
        <v>1</v>
      </c>
      <c r="D178" s="2">
        <v>136488123</v>
      </c>
      <c r="E178" s="2">
        <v>5654600</v>
      </c>
      <c r="F178" s="2">
        <v>70</v>
      </c>
      <c r="G178" s="2">
        <v>0</v>
      </c>
      <c r="H178" s="2">
        <v>506050</v>
      </c>
      <c r="I178" s="2" t="s">
        <v>998</v>
      </c>
      <c r="J178" s="358">
        <v>234156</v>
      </c>
      <c r="K178" s="2" t="s">
        <v>2084</v>
      </c>
      <c r="L178" s="2">
        <v>122391598</v>
      </c>
      <c r="Q178" s="2">
        <v>11900</v>
      </c>
      <c r="R178" s="357">
        <v>11900</v>
      </c>
      <c r="S178" s="2" t="s">
        <v>950</v>
      </c>
      <c r="T178" s="2">
        <v>1196</v>
      </c>
      <c r="U178" s="2" t="s">
        <v>316</v>
      </c>
      <c r="V178" s="2" t="s">
        <v>317</v>
      </c>
      <c r="W178" s="2">
        <v>1000</v>
      </c>
    </row>
    <row r="179" spans="1:23">
      <c r="A179" s="2" t="s">
        <v>1407</v>
      </c>
      <c r="B179" s="2">
        <v>2013</v>
      </c>
      <c r="C179" s="2">
        <v>1</v>
      </c>
      <c r="D179" s="2">
        <v>136488123</v>
      </c>
      <c r="E179" s="2">
        <v>5654600</v>
      </c>
      <c r="F179" s="2">
        <v>70</v>
      </c>
      <c r="G179" s="2">
        <v>0</v>
      </c>
      <c r="H179" s="2">
        <v>506050</v>
      </c>
      <c r="I179" s="2" t="s">
        <v>998</v>
      </c>
      <c r="J179" s="358">
        <v>152518</v>
      </c>
      <c r="K179" s="2" t="s">
        <v>2084</v>
      </c>
      <c r="L179" s="2">
        <v>122391598</v>
      </c>
      <c r="Q179" s="2">
        <v>11900</v>
      </c>
      <c r="R179" s="357">
        <v>11900</v>
      </c>
      <c r="S179" s="2" t="s">
        <v>950</v>
      </c>
      <c r="T179" s="2">
        <v>1196</v>
      </c>
      <c r="U179" s="2" t="s">
        <v>316</v>
      </c>
      <c r="V179" s="2" t="s">
        <v>317</v>
      </c>
      <c r="W179" s="2">
        <v>1000</v>
      </c>
    </row>
    <row r="180" spans="1:23">
      <c r="A180" s="2" t="s">
        <v>1407</v>
      </c>
      <c r="B180" s="2">
        <v>2013</v>
      </c>
      <c r="C180" s="2">
        <v>1</v>
      </c>
      <c r="D180" s="2">
        <v>136488123</v>
      </c>
      <c r="E180" s="2">
        <v>5654600</v>
      </c>
      <c r="F180" s="2">
        <v>70</v>
      </c>
      <c r="G180" s="2">
        <v>0</v>
      </c>
      <c r="H180" s="2">
        <v>506050</v>
      </c>
      <c r="I180" s="2" t="s">
        <v>998</v>
      </c>
      <c r="J180" s="358">
        <v>153102</v>
      </c>
      <c r="K180" s="2" t="s">
        <v>2084</v>
      </c>
      <c r="L180" s="2">
        <v>122391598</v>
      </c>
      <c r="Q180" s="2">
        <v>11900</v>
      </c>
      <c r="R180" s="357">
        <v>11900</v>
      </c>
      <c r="S180" s="2" t="s">
        <v>950</v>
      </c>
      <c r="T180" s="2">
        <v>1196</v>
      </c>
      <c r="U180" s="2" t="s">
        <v>316</v>
      </c>
      <c r="V180" s="2" t="s">
        <v>317</v>
      </c>
      <c r="W180" s="2">
        <v>1000</v>
      </c>
    </row>
    <row r="181" spans="1:23">
      <c r="A181" s="2" t="s">
        <v>1407</v>
      </c>
      <c r="B181" s="2">
        <v>2013</v>
      </c>
      <c r="C181" s="2">
        <v>1</v>
      </c>
      <c r="D181" s="2">
        <v>136488123</v>
      </c>
      <c r="E181" s="2">
        <v>5654600</v>
      </c>
      <c r="F181" s="2">
        <v>70</v>
      </c>
      <c r="G181" s="2">
        <v>0</v>
      </c>
      <c r="H181" s="2">
        <v>506050</v>
      </c>
      <c r="I181" s="2" t="s">
        <v>998</v>
      </c>
      <c r="J181" s="358">
        <v>245344</v>
      </c>
      <c r="K181" s="2" t="s">
        <v>2084</v>
      </c>
      <c r="L181" s="2">
        <v>122391598</v>
      </c>
      <c r="Q181" s="2">
        <v>11900</v>
      </c>
      <c r="R181" s="357">
        <v>11900</v>
      </c>
      <c r="S181" s="2" t="s">
        <v>950</v>
      </c>
      <c r="T181" s="2">
        <v>1196</v>
      </c>
      <c r="U181" s="2" t="s">
        <v>316</v>
      </c>
      <c r="V181" s="2" t="s">
        <v>317</v>
      </c>
      <c r="W181" s="2">
        <v>1000</v>
      </c>
    </row>
    <row r="182" spans="1:23">
      <c r="A182" s="2" t="s">
        <v>1407</v>
      </c>
      <c r="B182" s="2">
        <v>2013</v>
      </c>
      <c r="C182" s="2">
        <v>1</v>
      </c>
      <c r="D182" s="2">
        <v>136488123</v>
      </c>
      <c r="E182" s="2">
        <v>5654600</v>
      </c>
      <c r="F182" s="2">
        <v>70</v>
      </c>
      <c r="G182" s="2">
        <v>0</v>
      </c>
      <c r="H182" s="2">
        <v>506050</v>
      </c>
      <c r="I182" s="2" t="s">
        <v>998</v>
      </c>
      <c r="J182" s="358">
        <v>85557</v>
      </c>
      <c r="K182" s="2" t="s">
        <v>2084</v>
      </c>
      <c r="L182" s="2">
        <v>122391598</v>
      </c>
      <c r="Q182" s="2">
        <v>11900</v>
      </c>
      <c r="R182" s="357">
        <v>11900</v>
      </c>
      <c r="S182" s="2" t="s">
        <v>950</v>
      </c>
      <c r="T182" s="2">
        <v>1196</v>
      </c>
      <c r="U182" s="2" t="s">
        <v>316</v>
      </c>
      <c r="V182" s="2" t="s">
        <v>317</v>
      </c>
      <c r="W182" s="2">
        <v>1000</v>
      </c>
    </row>
    <row r="183" spans="1:23">
      <c r="A183" s="2" t="s">
        <v>1407</v>
      </c>
      <c r="B183" s="2">
        <v>2013</v>
      </c>
      <c r="C183" s="2">
        <v>1</v>
      </c>
      <c r="D183" s="2">
        <v>136488123</v>
      </c>
      <c r="E183" s="2">
        <v>5654600</v>
      </c>
      <c r="F183" s="2">
        <v>70</v>
      </c>
      <c r="G183" s="2">
        <v>0</v>
      </c>
      <c r="H183" s="2">
        <v>506050</v>
      </c>
      <c r="I183" s="2" t="s">
        <v>998</v>
      </c>
      <c r="J183" s="2">
        <v>663</v>
      </c>
      <c r="K183" s="2" t="s">
        <v>2084</v>
      </c>
      <c r="L183" s="2">
        <v>122391598</v>
      </c>
      <c r="Q183" s="2">
        <v>11900</v>
      </c>
      <c r="R183" s="357">
        <v>11900</v>
      </c>
      <c r="S183" s="2" t="s">
        <v>950</v>
      </c>
      <c r="T183" s="2">
        <v>1196</v>
      </c>
      <c r="U183" s="2" t="s">
        <v>316</v>
      </c>
      <c r="V183" s="2" t="s">
        <v>317</v>
      </c>
      <c r="W183" s="2">
        <v>1000</v>
      </c>
    </row>
    <row r="184" spans="1:23">
      <c r="A184" s="2" t="s">
        <v>1407</v>
      </c>
      <c r="B184" s="2">
        <v>2013</v>
      </c>
      <c r="C184" s="2">
        <v>1</v>
      </c>
      <c r="D184" s="2">
        <v>136488123</v>
      </c>
      <c r="E184" s="2">
        <v>5654600</v>
      </c>
      <c r="F184" s="2">
        <v>70</v>
      </c>
      <c r="G184" s="2">
        <v>0</v>
      </c>
      <c r="H184" s="2">
        <v>506050</v>
      </c>
      <c r="I184" s="2" t="s">
        <v>998</v>
      </c>
      <c r="J184" s="358">
        <v>909606</v>
      </c>
      <c r="K184" s="2" t="s">
        <v>2084</v>
      </c>
      <c r="L184" s="2">
        <v>122391598</v>
      </c>
      <c r="Q184" s="2">
        <v>11900</v>
      </c>
      <c r="R184" s="357">
        <v>11900</v>
      </c>
      <c r="S184" s="2" t="s">
        <v>950</v>
      </c>
      <c r="T184" s="2">
        <v>1196</v>
      </c>
      <c r="U184" s="2" t="s">
        <v>316</v>
      </c>
      <c r="V184" s="2" t="s">
        <v>317</v>
      </c>
      <c r="W184" s="2">
        <v>1000</v>
      </c>
    </row>
    <row r="185" spans="1:23">
      <c r="A185" s="2" t="s">
        <v>1407</v>
      </c>
      <c r="B185" s="2">
        <v>2013</v>
      </c>
      <c r="C185" s="2">
        <v>1</v>
      </c>
      <c r="D185" s="2">
        <v>136488123</v>
      </c>
      <c r="E185" s="2">
        <v>5654600</v>
      </c>
      <c r="F185" s="2">
        <v>70</v>
      </c>
      <c r="G185" s="2">
        <v>0</v>
      </c>
      <c r="H185" s="2">
        <v>506050</v>
      </c>
      <c r="I185" s="2" t="s">
        <v>998</v>
      </c>
      <c r="J185" s="2">
        <v>319</v>
      </c>
      <c r="K185" s="2" t="s">
        <v>2084</v>
      </c>
      <c r="L185" s="2">
        <v>122391598</v>
      </c>
      <c r="Q185" s="2">
        <v>11900</v>
      </c>
      <c r="R185" s="357">
        <v>11900</v>
      </c>
      <c r="S185" s="2" t="s">
        <v>950</v>
      </c>
      <c r="T185" s="2">
        <v>1196</v>
      </c>
      <c r="U185" s="2" t="s">
        <v>316</v>
      </c>
      <c r="V185" s="2" t="s">
        <v>317</v>
      </c>
      <c r="W185" s="2">
        <v>1000</v>
      </c>
    </row>
    <row r="186" spans="1:23">
      <c r="A186" s="2" t="s">
        <v>1407</v>
      </c>
      <c r="B186" s="2">
        <v>2013</v>
      </c>
      <c r="C186" s="2">
        <v>1</v>
      </c>
      <c r="D186" s="2">
        <v>136488123</v>
      </c>
      <c r="E186" s="2">
        <v>5654600</v>
      </c>
      <c r="F186" s="2">
        <v>70</v>
      </c>
      <c r="G186" s="2">
        <v>0</v>
      </c>
      <c r="H186" s="2">
        <v>506050</v>
      </c>
      <c r="I186" s="2" t="s">
        <v>998</v>
      </c>
      <c r="J186" s="358">
        <v>21053</v>
      </c>
      <c r="K186" s="2" t="s">
        <v>2084</v>
      </c>
      <c r="L186" s="2">
        <v>122391598</v>
      </c>
      <c r="Q186" s="2">
        <v>11900</v>
      </c>
      <c r="R186" s="357">
        <v>11900</v>
      </c>
      <c r="S186" s="2" t="s">
        <v>950</v>
      </c>
      <c r="T186" s="2">
        <v>1196</v>
      </c>
      <c r="U186" s="2" t="s">
        <v>316</v>
      </c>
      <c r="V186" s="2" t="s">
        <v>317</v>
      </c>
      <c r="W186" s="2">
        <v>1000</v>
      </c>
    </row>
    <row r="187" spans="1:23">
      <c r="A187" s="2" t="s">
        <v>1407</v>
      </c>
      <c r="B187" s="2">
        <v>2013</v>
      </c>
      <c r="C187" s="2">
        <v>1</v>
      </c>
      <c r="D187" s="2">
        <v>136488154</v>
      </c>
      <c r="E187" s="2">
        <v>5654600</v>
      </c>
      <c r="F187" s="2">
        <v>70</v>
      </c>
      <c r="G187" s="2">
        <v>0</v>
      </c>
      <c r="H187" s="2">
        <v>506050</v>
      </c>
      <c r="I187" s="2" t="s">
        <v>998</v>
      </c>
      <c r="J187" s="2">
        <v>74.16</v>
      </c>
      <c r="K187" s="2" t="s">
        <v>2084</v>
      </c>
      <c r="L187" s="2">
        <v>122392129</v>
      </c>
      <c r="Q187" s="2">
        <v>11900</v>
      </c>
      <c r="R187" s="357">
        <v>11900</v>
      </c>
      <c r="S187" s="2" t="s">
        <v>950</v>
      </c>
      <c r="T187" s="2">
        <v>1196</v>
      </c>
      <c r="U187" s="2" t="s">
        <v>316</v>
      </c>
      <c r="V187" s="2" t="s">
        <v>317</v>
      </c>
      <c r="W187" s="2">
        <v>1000</v>
      </c>
    </row>
    <row r="188" spans="1:23">
      <c r="A188" s="2" t="s">
        <v>1407</v>
      </c>
      <c r="B188" s="2">
        <v>2013</v>
      </c>
      <c r="C188" s="2">
        <v>1</v>
      </c>
      <c r="D188" s="2">
        <v>136488153</v>
      </c>
      <c r="E188" s="2">
        <v>5654600</v>
      </c>
      <c r="F188" s="2">
        <v>70</v>
      </c>
      <c r="G188" s="2">
        <v>0</v>
      </c>
      <c r="H188" s="2">
        <v>506050</v>
      </c>
      <c r="I188" s="2" t="s">
        <v>998</v>
      </c>
      <c r="J188" s="2">
        <v>1.03</v>
      </c>
      <c r="K188" s="2" t="s">
        <v>2085</v>
      </c>
      <c r="L188" s="2">
        <v>122392128</v>
      </c>
      <c r="Q188" s="2">
        <v>11900</v>
      </c>
      <c r="R188" s="357">
        <v>11900</v>
      </c>
      <c r="S188" s="2" t="s">
        <v>950</v>
      </c>
      <c r="T188" s="2">
        <v>1196</v>
      </c>
      <c r="U188" s="2" t="s">
        <v>316</v>
      </c>
      <c r="V188" s="2" t="s">
        <v>317</v>
      </c>
      <c r="W188" s="2">
        <v>1000</v>
      </c>
    </row>
    <row r="189" spans="1:23">
      <c r="A189" s="2" t="s">
        <v>1407</v>
      </c>
      <c r="B189" s="2">
        <v>2013</v>
      </c>
      <c r="C189" s="2">
        <v>1</v>
      </c>
      <c r="D189" s="2">
        <v>136488165</v>
      </c>
      <c r="E189" s="2">
        <v>5654600</v>
      </c>
      <c r="F189" s="2">
        <v>70</v>
      </c>
      <c r="G189" s="2">
        <v>0</v>
      </c>
      <c r="H189" s="2">
        <v>506050</v>
      </c>
      <c r="I189" s="2" t="s">
        <v>998</v>
      </c>
      <c r="J189" s="358">
        <v>569037</v>
      </c>
      <c r="K189" s="2" t="s">
        <v>2084</v>
      </c>
      <c r="L189" s="2">
        <v>122392140</v>
      </c>
      <c r="Q189" s="2">
        <v>11900</v>
      </c>
      <c r="R189" s="357">
        <v>11900</v>
      </c>
      <c r="S189" s="2" t="s">
        <v>950</v>
      </c>
      <c r="T189" s="2">
        <v>1196</v>
      </c>
      <c r="U189" s="2" t="s">
        <v>316</v>
      </c>
      <c r="V189" s="2" t="s">
        <v>317</v>
      </c>
      <c r="W189" s="2">
        <v>1000</v>
      </c>
    </row>
    <row r="190" spans="1:23">
      <c r="A190" s="2" t="s">
        <v>1407</v>
      </c>
      <c r="B190" s="2">
        <v>2013</v>
      </c>
      <c r="C190" s="2">
        <v>1</v>
      </c>
      <c r="D190" s="2">
        <v>136488159</v>
      </c>
      <c r="E190" s="2">
        <v>5654600</v>
      </c>
      <c r="F190" s="2">
        <v>70</v>
      </c>
      <c r="G190" s="2">
        <v>0</v>
      </c>
      <c r="H190" s="2">
        <v>506050</v>
      </c>
      <c r="I190" s="2" t="s">
        <v>998</v>
      </c>
      <c r="J190" s="358">
        <v>18352</v>
      </c>
      <c r="K190" s="2" t="s">
        <v>2084</v>
      </c>
      <c r="L190" s="2">
        <v>122392134</v>
      </c>
      <c r="Q190" s="2">
        <v>11900</v>
      </c>
      <c r="R190" s="357">
        <v>11900</v>
      </c>
      <c r="S190" s="2" t="s">
        <v>950</v>
      </c>
      <c r="T190" s="2">
        <v>1196</v>
      </c>
      <c r="U190" s="2" t="s">
        <v>316</v>
      </c>
      <c r="V190" s="2" t="s">
        <v>317</v>
      </c>
      <c r="W190" s="2">
        <v>1000</v>
      </c>
    </row>
    <row r="191" spans="1:23">
      <c r="A191" s="2" t="s">
        <v>1407</v>
      </c>
      <c r="B191" s="2">
        <v>2013</v>
      </c>
      <c r="C191" s="2">
        <v>1</v>
      </c>
      <c r="D191" s="2">
        <v>136488165</v>
      </c>
      <c r="E191" s="2">
        <v>5654600</v>
      </c>
      <c r="F191" s="2">
        <v>70</v>
      </c>
      <c r="G191" s="2">
        <v>0</v>
      </c>
      <c r="H191" s="2">
        <v>506050</v>
      </c>
      <c r="I191" s="2" t="s">
        <v>998</v>
      </c>
      <c r="J191" s="2">
        <v>718.23</v>
      </c>
      <c r="K191" s="2" t="s">
        <v>2084</v>
      </c>
      <c r="L191" s="2">
        <v>122392140</v>
      </c>
      <c r="Q191" s="2">
        <v>11900</v>
      </c>
      <c r="R191" s="357">
        <v>11900</v>
      </c>
      <c r="S191" s="2" t="s">
        <v>950</v>
      </c>
      <c r="T191" s="2">
        <v>1196</v>
      </c>
      <c r="U191" s="2" t="s">
        <v>316</v>
      </c>
      <c r="V191" s="2" t="s">
        <v>317</v>
      </c>
      <c r="W191" s="2">
        <v>1000</v>
      </c>
    </row>
    <row r="192" spans="1:23">
      <c r="A192" s="2" t="s">
        <v>1407</v>
      </c>
      <c r="B192" s="2">
        <v>2013</v>
      </c>
      <c r="C192" s="2">
        <v>1</v>
      </c>
      <c r="D192" s="2">
        <v>136488165</v>
      </c>
      <c r="E192" s="2">
        <v>5654600</v>
      </c>
      <c r="F192" s="2">
        <v>70</v>
      </c>
      <c r="G192" s="2">
        <v>0</v>
      </c>
      <c r="H192" s="2">
        <v>506050</v>
      </c>
      <c r="I192" s="2" t="s">
        <v>998</v>
      </c>
      <c r="J192" s="2">
        <v>165.15</v>
      </c>
      <c r="K192" s="2" t="s">
        <v>2084</v>
      </c>
      <c r="L192" s="2">
        <v>122392140</v>
      </c>
      <c r="Q192" s="2">
        <v>11900</v>
      </c>
      <c r="R192" s="357">
        <v>11900</v>
      </c>
      <c r="S192" s="2" t="s">
        <v>950</v>
      </c>
      <c r="T192" s="2">
        <v>1196</v>
      </c>
      <c r="U192" s="2" t="s">
        <v>316</v>
      </c>
      <c r="V192" s="2" t="s">
        <v>317</v>
      </c>
      <c r="W192" s="2">
        <v>1000</v>
      </c>
    </row>
    <row r="193" spans="1:23">
      <c r="A193" s="2" t="s">
        <v>1407</v>
      </c>
      <c r="B193" s="2">
        <v>2013</v>
      </c>
      <c r="C193" s="2">
        <v>1</v>
      </c>
      <c r="D193" s="2">
        <v>136488165</v>
      </c>
      <c r="E193" s="2">
        <v>5654600</v>
      </c>
      <c r="F193" s="2">
        <v>70</v>
      </c>
      <c r="G193" s="2">
        <v>0</v>
      </c>
      <c r="H193" s="2">
        <v>506050</v>
      </c>
      <c r="I193" s="2" t="s">
        <v>998</v>
      </c>
      <c r="J193" s="358">
        <v>9643.3799999999992</v>
      </c>
      <c r="K193" s="2" t="s">
        <v>2084</v>
      </c>
      <c r="L193" s="2">
        <v>122392140</v>
      </c>
      <c r="Q193" s="2">
        <v>11900</v>
      </c>
      <c r="R193" s="357">
        <v>11900</v>
      </c>
      <c r="S193" s="2" t="s">
        <v>950</v>
      </c>
      <c r="T193" s="2">
        <v>1196</v>
      </c>
      <c r="U193" s="2" t="s">
        <v>316</v>
      </c>
      <c r="V193" s="2" t="s">
        <v>317</v>
      </c>
      <c r="W193" s="2">
        <v>1000</v>
      </c>
    </row>
    <row r="194" spans="1:23">
      <c r="A194" s="2" t="s">
        <v>1407</v>
      </c>
      <c r="B194" s="2">
        <v>2013</v>
      </c>
      <c r="C194" s="2">
        <v>1</v>
      </c>
      <c r="D194" s="2">
        <v>136488165</v>
      </c>
      <c r="E194" s="2">
        <v>5654600</v>
      </c>
      <c r="F194" s="2">
        <v>70</v>
      </c>
      <c r="G194" s="2">
        <v>0</v>
      </c>
      <c r="H194" s="2">
        <v>506050</v>
      </c>
      <c r="I194" s="2" t="s">
        <v>998</v>
      </c>
      <c r="J194" s="358">
        <v>412300</v>
      </c>
      <c r="K194" s="2" t="s">
        <v>2084</v>
      </c>
      <c r="L194" s="2">
        <v>122392140</v>
      </c>
      <c r="Q194" s="2">
        <v>11900</v>
      </c>
      <c r="R194" s="357">
        <v>11900</v>
      </c>
      <c r="S194" s="2" t="s">
        <v>950</v>
      </c>
      <c r="T194" s="2">
        <v>1196</v>
      </c>
      <c r="U194" s="2" t="s">
        <v>316</v>
      </c>
      <c r="V194" s="2" t="s">
        <v>317</v>
      </c>
      <c r="W194" s="2">
        <v>1000</v>
      </c>
    </row>
    <row r="195" spans="1:23">
      <c r="A195" s="2" t="s">
        <v>1407</v>
      </c>
      <c r="B195" s="2">
        <v>2013</v>
      </c>
      <c r="C195" s="2">
        <v>1</v>
      </c>
      <c r="D195" s="2">
        <v>136488165</v>
      </c>
      <c r="E195" s="2">
        <v>5654600</v>
      </c>
      <c r="F195" s="2">
        <v>70</v>
      </c>
      <c r="G195" s="2">
        <v>0</v>
      </c>
      <c r="H195" s="2">
        <v>506050</v>
      </c>
      <c r="I195" s="2" t="s">
        <v>998</v>
      </c>
      <c r="J195" s="358">
        <v>501356.79999999999</v>
      </c>
      <c r="K195" s="2" t="s">
        <v>2084</v>
      </c>
      <c r="L195" s="2">
        <v>122392140</v>
      </c>
      <c r="Q195" s="2">
        <v>11900</v>
      </c>
      <c r="R195" s="357">
        <v>11900</v>
      </c>
      <c r="S195" s="2" t="s">
        <v>950</v>
      </c>
      <c r="T195" s="2">
        <v>1196</v>
      </c>
      <c r="U195" s="2" t="s">
        <v>316</v>
      </c>
      <c r="V195" s="2" t="s">
        <v>317</v>
      </c>
      <c r="W195" s="2">
        <v>1000</v>
      </c>
    </row>
    <row r="196" spans="1:23">
      <c r="A196" s="2" t="s">
        <v>1407</v>
      </c>
      <c r="B196" s="2">
        <v>2013</v>
      </c>
      <c r="C196" s="2">
        <v>1</v>
      </c>
      <c r="D196" s="2">
        <v>136488185</v>
      </c>
      <c r="E196" s="2">
        <v>5654600</v>
      </c>
      <c r="F196" s="2">
        <v>70</v>
      </c>
      <c r="G196" s="2">
        <v>0</v>
      </c>
      <c r="H196" s="2">
        <v>506050</v>
      </c>
      <c r="I196" s="2" t="s">
        <v>998</v>
      </c>
      <c r="J196" s="358">
        <v>1916.9</v>
      </c>
      <c r="K196" s="2" t="s">
        <v>997</v>
      </c>
      <c r="L196" s="2">
        <v>122392160</v>
      </c>
      <c r="Q196" s="2">
        <v>11900</v>
      </c>
      <c r="R196" s="357">
        <v>11900</v>
      </c>
      <c r="S196" s="2" t="s">
        <v>950</v>
      </c>
      <c r="T196" s="2">
        <v>1196</v>
      </c>
      <c r="U196" s="2" t="s">
        <v>316</v>
      </c>
      <c r="V196" s="2" t="s">
        <v>317</v>
      </c>
      <c r="W196" s="2">
        <v>1000</v>
      </c>
    </row>
    <row r="197" spans="1:23">
      <c r="A197" s="2" t="s">
        <v>1407</v>
      </c>
      <c r="B197" s="2">
        <v>2013</v>
      </c>
      <c r="C197" s="2">
        <v>1</v>
      </c>
      <c r="D197" s="2">
        <v>136488187</v>
      </c>
      <c r="E197" s="2">
        <v>5654600</v>
      </c>
      <c r="F197" s="2">
        <v>70</v>
      </c>
      <c r="G197" s="2">
        <v>0</v>
      </c>
      <c r="H197" s="2">
        <v>506050</v>
      </c>
      <c r="I197" s="2" t="s">
        <v>998</v>
      </c>
      <c r="J197" s="358">
        <v>5022.33</v>
      </c>
      <c r="K197" s="2" t="s">
        <v>2084</v>
      </c>
      <c r="L197" s="2">
        <v>122392162</v>
      </c>
      <c r="Q197" s="2">
        <v>11900</v>
      </c>
      <c r="R197" s="357">
        <v>11900</v>
      </c>
      <c r="S197" s="2" t="s">
        <v>950</v>
      </c>
      <c r="T197" s="2">
        <v>1196</v>
      </c>
      <c r="U197" s="2" t="s">
        <v>316</v>
      </c>
      <c r="V197" s="2" t="s">
        <v>317</v>
      </c>
      <c r="W197" s="2">
        <v>1000</v>
      </c>
    </row>
    <row r="198" spans="1:23">
      <c r="A198" s="2" t="s">
        <v>1407</v>
      </c>
      <c r="B198" s="2">
        <v>2013</v>
      </c>
      <c r="C198" s="2">
        <v>1</v>
      </c>
      <c r="D198" s="2">
        <v>136488187</v>
      </c>
      <c r="E198" s="2">
        <v>5654600</v>
      </c>
      <c r="F198" s="2">
        <v>70</v>
      </c>
      <c r="G198" s="2">
        <v>0</v>
      </c>
      <c r="H198" s="2">
        <v>506050</v>
      </c>
      <c r="I198" s="2" t="s">
        <v>998</v>
      </c>
      <c r="J198" s="358">
        <v>6294</v>
      </c>
      <c r="K198" s="2" t="s">
        <v>2084</v>
      </c>
      <c r="L198" s="2">
        <v>122392162</v>
      </c>
      <c r="Q198" s="2">
        <v>11900</v>
      </c>
      <c r="R198" s="357">
        <v>11900</v>
      </c>
      <c r="S198" s="2" t="s">
        <v>950</v>
      </c>
      <c r="T198" s="2">
        <v>1196</v>
      </c>
      <c r="U198" s="2" t="s">
        <v>316</v>
      </c>
      <c r="V198" s="2" t="s">
        <v>317</v>
      </c>
      <c r="W198" s="2">
        <v>1000</v>
      </c>
    </row>
    <row r="199" spans="1:23">
      <c r="A199" s="2" t="s">
        <v>1407</v>
      </c>
      <c r="B199" s="2">
        <v>2013</v>
      </c>
      <c r="C199" s="2">
        <v>1</v>
      </c>
      <c r="D199" s="2">
        <v>136488187</v>
      </c>
      <c r="E199" s="2">
        <v>5654600</v>
      </c>
      <c r="F199" s="2">
        <v>70</v>
      </c>
      <c r="G199" s="2">
        <v>0</v>
      </c>
      <c r="H199" s="2">
        <v>506050</v>
      </c>
      <c r="I199" s="2" t="s">
        <v>998</v>
      </c>
      <c r="J199" s="358">
        <v>3543</v>
      </c>
      <c r="K199" s="2" t="s">
        <v>2084</v>
      </c>
      <c r="L199" s="2">
        <v>122392162</v>
      </c>
      <c r="Q199" s="2">
        <v>11900</v>
      </c>
      <c r="R199" s="357">
        <v>11900</v>
      </c>
      <c r="S199" s="2" t="s">
        <v>950</v>
      </c>
      <c r="T199" s="2">
        <v>1196</v>
      </c>
      <c r="U199" s="2" t="s">
        <v>316</v>
      </c>
      <c r="V199" s="2" t="s">
        <v>317</v>
      </c>
      <c r="W199" s="2">
        <v>1000</v>
      </c>
    </row>
    <row r="200" spans="1:23">
      <c r="A200" s="2" t="s">
        <v>1407</v>
      </c>
      <c r="B200" s="2">
        <v>2013</v>
      </c>
      <c r="C200" s="2">
        <v>1</v>
      </c>
      <c r="D200" s="2">
        <v>136488187</v>
      </c>
      <c r="E200" s="2">
        <v>5654600</v>
      </c>
      <c r="F200" s="2">
        <v>70</v>
      </c>
      <c r="G200" s="2">
        <v>0</v>
      </c>
      <c r="H200" s="2">
        <v>506050</v>
      </c>
      <c r="I200" s="2" t="s">
        <v>998</v>
      </c>
      <c r="J200" s="358">
        <v>5087.33</v>
      </c>
      <c r="K200" s="2" t="s">
        <v>2084</v>
      </c>
      <c r="L200" s="2">
        <v>122392162</v>
      </c>
      <c r="Q200" s="2">
        <v>11900</v>
      </c>
      <c r="R200" s="357">
        <v>11900</v>
      </c>
      <c r="S200" s="2" t="s">
        <v>950</v>
      </c>
      <c r="T200" s="2">
        <v>1196</v>
      </c>
      <c r="U200" s="2" t="s">
        <v>316</v>
      </c>
      <c r="V200" s="2" t="s">
        <v>317</v>
      </c>
      <c r="W200" s="2">
        <v>1000</v>
      </c>
    </row>
    <row r="201" spans="1:23">
      <c r="A201" s="2" t="s">
        <v>1407</v>
      </c>
      <c r="B201" s="2">
        <v>2013</v>
      </c>
      <c r="C201" s="2">
        <v>1</v>
      </c>
      <c r="D201" s="2">
        <v>136488187</v>
      </c>
      <c r="E201" s="2">
        <v>5654600</v>
      </c>
      <c r="F201" s="2">
        <v>70</v>
      </c>
      <c r="G201" s="2">
        <v>0</v>
      </c>
      <c r="H201" s="2">
        <v>506050</v>
      </c>
      <c r="I201" s="2" t="s">
        <v>998</v>
      </c>
      <c r="J201" s="2">
        <v>516.58000000000004</v>
      </c>
      <c r="K201" s="2" t="s">
        <v>2084</v>
      </c>
      <c r="L201" s="2">
        <v>122392162</v>
      </c>
      <c r="Q201" s="2">
        <v>11900</v>
      </c>
      <c r="R201" s="357">
        <v>11900</v>
      </c>
      <c r="S201" s="2" t="s">
        <v>950</v>
      </c>
      <c r="T201" s="2">
        <v>1196</v>
      </c>
      <c r="U201" s="2" t="s">
        <v>316</v>
      </c>
      <c r="V201" s="2" t="s">
        <v>317</v>
      </c>
      <c r="W201" s="2">
        <v>1000</v>
      </c>
    </row>
    <row r="202" spans="1:23">
      <c r="A202" s="2" t="s">
        <v>1407</v>
      </c>
      <c r="B202" s="2">
        <v>2013</v>
      </c>
      <c r="C202" s="2">
        <v>1</v>
      </c>
      <c r="D202" s="2">
        <v>136488187</v>
      </c>
      <c r="E202" s="2">
        <v>5654600</v>
      </c>
      <c r="F202" s="2">
        <v>70</v>
      </c>
      <c r="G202" s="2">
        <v>0</v>
      </c>
      <c r="H202" s="2">
        <v>506050</v>
      </c>
      <c r="I202" s="2" t="s">
        <v>998</v>
      </c>
      <c r="J202" s="358">
        <v>14000</v>
      </c>
      <c r="K202" s="2" t="s">
        <v>2084</v>
      </c>
      <c r="L202" s="2">
        <v>122392162</v>
      </c>
      <c r="Q202" s="2">
        <v>11900</v>
      </c>
      <c r="R202" s="357">
        <v>11900</v>
      </c>
      <c r="S202" s="2" t="s">
        <v>950</v>
      </c>
      <c r="T202" s="2">
        <v>1196</v>
      </c>
      <c r="U202" s="2" t="s">
        <v>316</v>
      </c>
      <c r="V202" s="2" t="s">
        <v>317</v>
      </c>
      <c r="W202" s="2">
        <v>1000</v>
      </c>
    </row>
    <row r="203" spans="1:23">
      <c r="A203" s="2" t="s">
        <v>1407</v>
      </c>
      <c r="B203" s="2">
        <v>2013</v>
      </c>
      <c r="C203" s="2">
        <v>1</v>
      </c>
      <c r="D203" s="2">
        <v>136488187</v>
      </c>
      <c r="E203" s="2">
        <v>5654600</v>
      </c>
      <c r="F203" s="2">
        <v>70</v>
      </c>
      <c r="G203" s="2">
        <v>0</v>
      </c>
      <c r="H203" s="2">
        <v>506050</v>
      </c>
      <c r="I203" s="2" t="s">
        <v>998</v>
      </c>
      <c r="J203" s="358">
        <v>480000</v>
      </c>
      <c r="K203" s="2" t="s">
        <v>2084</v>
      </c>
      <c r="L203" s="2">
        <v>122392162</v>
      </c>
      <c r="Q203" s="2">
        <v>11900</v>
      </c>
      <c r="R203" s="357">
        <v>11900</v>
      </c>
      <c r="S203" s="2" t="s">
        <v>950</v>
      </c>
      <c r="T203" s="2">
        <v>1196</v>
      </c>
      <c r="U203" s="2" t="s">
        <v>316</v>
      </c>
      <c r="V203" s="2" t="s">
        <v>317</v>
      </c>
      <c r="W203" s="2">
        <v>1000</v>
      </c>
    </row>
    <row r="204" spans="1:23">
      <c r="A204" s="2" t="s">
        <v>1407</v>
      </c>
      <c r="B204" s="2">
        <v>2013</v>
      </c>
      <c r="C204" s="2">
        <v>1</v>
      </c>
      <c r="D204" s="2">
        <v>136488187</v>
      </c>
      <c r="E204" s="2">
        <v>5654600</v>
      </c>
      <c r="F204" s="2">
        <v>70</v>
      </c>
      <c r="G204" s="2">
        <v>0</v>
      </c>
      <c r="H204" s="2">
        <v>506050</v>
      </c>
      <c r="I204" s="2" t="s">
        <v>998</v>
      </c>
      <c r="J204" s="358">
        <v>9612.68</v>
      </c>
      <c r="K204" s="2" t="s">
        <v>2084</v>
      </c>
      <c r="L204" s="2">
        <v>122392162</v>
      </c>
      <c r="Q204" s="2">
        <v>11900</v>
      </c>
      <c r="R204" s="357">
        <v>11900</v>
      </c>
      <c r="S204" s="2" t="s">
        <v>950</v>
      </c>
      <c r="T204" s="2">
        <v>1196</v>
      </c>
      <c r="U204" s="2" t="s">
        <v>316</v>
      </c>
      <c r="V204" s="2" t="s">
        <v>317</v>
      </c>
      <c r="W204" s="2">
        <v>1000</v>
      </c>
    </row>
    <row r="205" spans="1:23">
      <c r="A205" s="2" t="s">
        <v>1407</v>
      </c>
      <c r="B205" s="2">
        <v>2013</v>
      </c>
      <c r="C205" s="2">
        <v>1</v>
      </c>
      <c r="D205" s="2">
        <v>136488187</v>
      </c>
      <c r="E205" s="2">
        <v>5654600</v>
      </c>
      <c r="F205" s="2">
        <v>70</v>
      </c>
      <c r="G205" s="2">
        <v>0</v>
      </c>
      <c r="H205" s="2">
        <v>506050</v>
      </c>
      <c r="I205" s="2" t="s">
        <v>998</v>
      </c>
      <c r="J205" s="358">
        <v>350000</v>
      </c>
      <c r="K205" s="2" t="s">
        <v>2084</v>
      </c>
      <c r="L205" s="2">
        <v>122392162</v>
      </c>
      <c r="Q205" s="2">
        <v>11900</v>
      </c>
      <c r="R205" s="357">
        <v>11900</v>
      </c>
      <c r="S205" s="2" t="s">
        <v>950</v>
      </c>
      <c r="T205" s="2">
        <v>1196</v>
      </c>
      <c r="U205" s="2" t="s">
        <v>316</v>
      </c>
      <c r="V205" s="2" t="s">
        <v>317</v>
      </c>
      <c r="W205" s="2">
        <v>1000</v>
      </c>
    </row>
    <row r="206" spans="1:23">
      <c r="A206" s="2" t="s">
        <v>1407</v>
      </c>
      <c r="B206" s="2">
        <v>2013</v>
      </c>
      <c r="C206" s="2">
        <v>1</v>
      </c>
      <c r="D206" s="2">
        <v>136488187</v>
      </c>
      <c r="E206" s="2">
        <v>5654600</v>
      </c>
      <c r="F206" s="2">
        <v>70</v>
      </c>
      <c r="G206" s="2">
        <v>0</v>
      </c>
      <c r="H206" s="2">
        <v>506050</v>
      </c>
      <c r="I206" s="2" t="s">
        <v>998</v>
      </c>
      <c r="J206" s="358">
        <v>1408.83</v>
      </c>
      <c r="K206" s="2" t="s">
        <v>2084</v>
      </c>
      <c r="L206" s="2">
        <v>122392162</v>
      </c>
      <c r="Q206" s="2">
        <v>11900</v>
      </c>
      <c r="R206" s="357">
        <v>11900</v>
      </c>
      <c r="S206" s="2" t="s">
        <v>950</v>
      </c>
      <c r="T206" s="2">
        <v>1196</v>
      </c>
      <c r="U206" s="2" t="s">
        <v>316</v>
      </c>
      <c r="V206" s="2" t="s">
        <v>317</v>
      </c>
      <c r="W206" s="2">
        <v>1000</v>
      </c>
    </row>
    <row r="207" spans="1:23">
      <c r="A207" s="2" t="s">
        <v>1407</v>
      </c>
      <c r="B207" s="2">
        <v>2013</v>
      </c>
      <c r="C207" s="2">
        <v>1</v>
      </c>
      <c r="D207" s="2">
        <v>136488187</v>
      </c>
      <c r="E207" s="2">
        <v>5654600</v>
      </c>
      <c r="F207" s="2">
        <v>70</v>
      </c>
      <c r="G207" s="2">
        <v>0</v>
      </c>
      <c r="H207" s="2">
        <v>506050</v>
      </c>
      <c r="I207" s="2" t="s">
        <v>998</v>
      </c>
      <c r="J207" s="358">
        <v>3883.25</v>
      </c>
      <c r="K207" s="2" t="s">
        <v>2084</v>
      </c>
      <c r="L207" s="2">
        <v>122392162</v>
      </c>
      <c r="Q207" s="2">
        <v>11900</v>
      </c>
      <c r="R207" s="357">
        <v>11900</v>
      </c>
      <c r="S207" s="2" t="s">
        <v>950</v>
      </c>
      <c r="T207" s="2">
        <v>1196</v>
      </c>
      <c r="U207" s="2" t="s">
        <v>316</v>
      </c>
      <c r="V207" s="2" t="s">
        <v>317</v>
      </c>
      <c r="W207" s="2">
        <v>1000</v>
      </c>
    </row>
    <row r="208" spans="1:23">
      <c r="A208" s="2" t="s">
        <v>1407</v>
      </c>
      <c r="B208" s="2">
        <v>2013</v>
      </c>
      <c r="C208" s="2">
        <v>1</v>
      </c>
      <c r="D208" s="2">
        <v>136488215</v>
      </c>
      <c r="E208" s="2">
        <v>5654600</v>
      </c>
      <c r="F208" s="2">
        <v>70</v>
      </c>
      <c r="G208" s="2">
        <v>0</v>
      </c>
      <c r="H208" s="2">
        <v>506050</v>
      </c>
      <c r="I208" s="2" t="s">
        <v>998</v>
      </c>
      <c r="J208" s="358">
        <v>76658.23</v>
      </c>
      <c r="K208" s="2" t="s">
        <v>2084</v>
      </c>
      <c r="L208" s="2">
        <v>122392190</v>
      </c>
      <c r="Q208" s="2">
        <v>11900</v>
      </c>
      <c r="R208" s="357">
        <v>11900</v>
      </c>
      <c r="S208" s="2" t="s">
        <v>950</v>
      </c>
      <c r="T208" s="2">
        <v>1196</v>
      </c>
      <c r="U208" s="2" t="s">
        <v>316</v>
      </c>
      <c r="V208" s="2" t="s">
        <v>317</v>
      </c>
      <c r="W208" s="2">
        <v>1000</v>
      </c>
    </row>
    <row r="209" spans="1:23">
      <c r="A209" s="2" t="s">
        <v>1407</v>
      </c>
      <c r="B209" s="2">
        <v>2013</v>
      </c>
      <c r="C209" s="2">
        <v>1</v>
      </c>
      <c r="D209" s="2">
        <v>136488218</v>
      </c>
      <c r="E209" s="2">
        <v>5654600</v>
      </c>
      <c r="F209" s="2">
        <v>70</v>
      </c>
      <c r="G209" s="2">
        <v>0</v>
      </c>
      <c r="H209" s="2">
        <v>506050</v>
      </c>
      <c r="I209" s="2" t="s">
        <v>998</v>
      </c>
      <c r="J209" s="358">
        <v>76658.23</v>
      </c>
      <c r="K209" s="2" t="s">
        <v>2084</v>
      </c>
      <c r="L209" s="2">
        <v>122392193</v>
      </c>
      <c r="Q209" s="2">
        <v>11900</v>
      </c>
      <c r="R209" s="357">
        <v>11900</v>
      </c>
      <c r="S209" s="2" t="s">
        <v>950</v>
      </c>
      <c r="T209" s="2">
        <v>1196</v>
      </c>
      <c r="U209" s="2" t="s">
        <v>316</v>
      </c>
      <c r="V209" s="2" t="s">
        <v>317</v>
      </c>
      <c r="W209" s="2">
        <v>1000</v>
      </c>
    </row>
    <row r="210" spans="1:23">
      <c r="A210" s="2" t="s">
        <v>1407</v>
      </c>
      <c r="B210" s="2">
        <v>2013</v>
      </c>
      <c r="C210" s="2">
        <v>1</v>
      </c>
      <c r="D210" s="2">
        <v>136488237</v>
      </c>
      <c r="E210" s="2">
        <v>5654600</v>
      </c>
      <c r="F210" s="2">
        <v>70</v>
      </c>
      <c r="G210" s="2">
        <v>0</v>
      </c>
      <c r="H210" s="2">
        <v>506050</v>
      </c>
      <c r="I210" s="2" t="s">
        <v>998</v>
      </c>
      <c r="J210" s="358">
        <v>62756.7</v>
      </c>
      <c r="K210" s="2" t="s">
        <v>2084</v>
      </c>
      <c r="L210" s="2">
        <v>122392212</v>
      </c>
      <c r="Q210" s="2">
        <v>11900</v>
      </c>
      <c r="R210" s="357">
        <v>11900</v>
      </c>
      <c r="S210" s="2" t="s">
        <v>950</v>
      </c>
      <c r="T210" s="2">
        <v>1196</v>
      </c>
      <c r="U210" s="2" t="s">
        <v>316</v>
      </c>
      <c r="V210" s="2" t="s">
        <v>317</v>
      </c>
      <c r="W210" s="2">
        <v>1000</v>
      </c>
    </row>
    <row r="211" spans="1:23">
      <c r="A211" s="2" t="s">
        <v>1407</v>
      </c>
      <c r="B211" s="2">
        <v>2013</v>
      </c>
      <c r="C211" s="2">
        <v>1</v>
      </c>
      <c r="D211" s="2">
        <v>136488211</v>
      </c>
      <c r="E211" s="2">
        <v>5654600</v>
      </c>
      <c r="F211" s="2">
        <v>70</v>
      </c>
      <c r="G211" s="2">
        <v>0</v>
      </c>
      <c r="H211" s="2">
        <v>506050</v>
      </c>
      <c r="I211" s="2" t="s">
        <v>998</v>
      </c>
      <c r="J211" s="358">
        <v>2086.0300000000002</v>
      </c>
      <c r="K211" s="2" t="s">
        <v>2084</v>
      </c>
      <c r="L211" s="2">
        <v>122392186</v>
      </c>
      <c r="Q211" s="2">
        <v>11900</v>
      </c>
      <c r="R211" s="357">
        <v>11900</v>
      </c>
      <c r="S211" s="2" t="s">
        <v>950</v>
      </c>
      <c r="T211" s="2">
        <v>1196</v>
      </c>
      <c r="U211" s="2" t="s">
        <v>316</v>
      </c>
      <c r="V211" s="2" t="s">
        <v>317</v>
      </c>
      <c r="W211" s="2">
        <v>1000</v>
      </c>
    </row>
    <row r="212" spans="1:23">
      <c r="A212" s="2" t="s">
        <v>1407</v>
      </c>
      <c r="B212" s="2">
        <v>2013</v>
      </c>
      <c r="C212" s="2">
        <v>1</v>
      </c>
      <c r="D212" s="2">
        <v>136488230</v>
      </c>
      <c r="E212" s="2">
        <v>5654600</v>
      </c>
      <c r="F212" s="2">
        <v>70</v>
      </c>
      <c r="G212" s="2">
        <v>0</v>
      </c>
      <c r="H212" s="2">
        <v>506050</v>
      </c>
      <c r="I212" s="2" t="s">
        <v>998</v>
      </c>
      <c r="J212" s="358">
        <v>18185.07</v>
      </c>
      <c r="K212" s="2" t="s">
        <v>2084</v>
      </c>
      <c r="L212" s="2">
        <v>122392205</v>
      </c>
      <c r="Q212" s="2">
        <v>11900</v>
      </c>
      <c r="R212" s="357">
        <v>11900</v>
      </c>
      <c r="S212" s="2" t="s">
        <v>950</v>
      </c>
      <c r="T212" s="2">
        <v>1196</v>
      </c>
      <c r="U212" s="2" t="s">
        <v>316</v>
      </c>
      <c r="V212" s="2" t="s">
        <v>317</v>
      </c>
      <c r="W212" s="2">
        <v>1000</v>
      </c>
    </row>
    <row r="213" spans="1:23">
      <c r="A213" s="2" t="s">
        <v>1407</v>
      </c>
      <c r="B213" s="2">
        <v>2013</v>
      </c>
      <c r="C213" s="2">
        <v>1</v>
      </c>
      <c r="D213" s="2">
        <v>136488232</v>
      </c>
      <c r="E213" s="2">
        <v>5654600</v>
      </c>
      <c r="F213" s="2">
        <v>70</v>
      </c>
      <c r="G213" s="2">
        <v>0</v>
      </c>
      <c r="H213" s="2">
        <v>506050</v>
      </c>
      <c r="I213" s="2" t="s">
        <v>998</v>
      </c>
      <c r="J213" s="358">
        <v>45600</v>
      </c>
      <c r="K213" s="2" t="s">
        <v>2084</v>
      </c>
      <c r="L213" s="2">
        <v>122392207</v>
      </c>
      <c r="Q213" s="2">
        <v>11900</v>
      </c>
      <c r="R213" s="357">
        <v>11900</v>
      </c>
      <c r="S213" s="2" t="s">
        <v>950</v>
      </c>
      <c r="T213" s="2">
        <v>1196</v>
      </c>
      <c r="U213" s="2" t="s">
        <v>316</v>
      </c>
      <c r="V213" s="2" t="s">
        <v>317</v>
      </c>
      <c r="W213" s="2">
        <v>1000</v>
      </c>
    </row>
    <row r="214" spans="1:23">
      <c r="A214" s="2" t="s">
        <v>1407</v>
      </c>
      <c r="B214" s="2">
        <v>2013</v>
      </c>
      <c r="C214" s="2">
        <v>1</v>
      </c>
      <c r="D214" s="2">
        <v>136488232</v>
      </c>
      <c r="E214" s="2">
        <v>5654600</v>
      </c>
      <c r="F214" s="2">
        <v>70</v>
      </c>
      <c r="G214" s="2">
        <v>0</v>
      </c>
      <c r="H214" s="2">
        <v>506050</v>
      </c>
      <c r="I214" s="2" t="s">
        <v>998</v>
      </c>
      <c r="J214" s="358">
        <v>31480</v>
      </c>
      <c r="K214" s="2" t="s">
        <v>2084</v>
      </c>
      <c r="L214" s="2">
        <v>122392207</v>
      </c>
      <c r="Q214" s="2">
        <v>11900</v>
      </c>
      <c r="R214" s="357">
        <v>11900</v>
      </c>
      <c r="S214" s="2" t="s">
        <v>950</v>
      </c>
      <c r="T214" s="2">
        <v>1196</v>
      </c>
      <c r="U214" s="2" t="s">
        <v>316</v>
      </c>
      <c r="V214" s="2" t="s">
        <v>317</v>
      </c>
      <c r="W214" s="2">
        <v>1000</v>
      </c>
    </row>
    <row r="215" spans="1:23">
      <c r="A215" s="2" t="s">
        <v>1407</v>
      </c>
      <c r="B215" s="2">
        <v>2013</v>
      </c>
      <c r="C215" s="2">
        <v>1</v>
      </c>
      <c r="D215" s="2">
        <v>136488232</v>
      </c>
      <c r="E215" s="2">
        <v>5654600</v>
      </c>
      <c r="F215" s="2">
        <v>70</v>
      </c>
      <c r="G215" s="2">
        <v>0</v>
      </c>
      <c r="H215" s="2">
        <v>506050</v>
      </c>
      <c r="I215" s="2" t="s">
        <v>998</v>
      </c>
      <c r="J215" s="358">
        <v>17196.669999999998</v>
      </c>
      <c r="K215" s="2" t="s">
        <v>2084</v>
      </c>
      <c r="L215" s="2">
        <v>122392207</v>
      </c>
      <c r="Q215" s="2">
        <v>11900</v>
      </c>
      <c r="R215" s="357">
        <v>11900</v>
      </c>
      <c r="S215" s="2" t="s">
        <v>950</v>
      </c>
      <c r="T215" s="2">
        <v>1196</v>
      </c>
      <c r="U215" s="2" t="s">
        <v>316</v>
      </c>
      <c r="V215" s="2" t="s">
        <v>317</v>
      </c>
      <c r="W215" s="2">
        <v>1000</v>
      </c>
    </row>
    <row r="216" spans="1:23">
      <c r="A216" s="2" t="s">
        <v>1407</v>
      </c>
      <c r="B216" s="2">
        <v>2013</v>
      </c>
      <c r="C216" s="2">
        <v>1</v>
      </c>
      <c r="D216" s="2">
        <v>136488257</v>
      </c>
      <c r="E216" s="2">
        <v>5654600</v>
      </c>
      <c r="F216" s="2">
        <v>70</v>
      </c>
      <c r="G216" s="2">
        <v>0</v>
      </c>
      <c r="H216" s="2">
        <v>506050</v>
      </c>
      <c r="I216" s="2" t="s">
        <v>998</v>
      </c>
      <c r="J216" s="2">
        <v>814.97</v>
      </c>
      <c r="K216" s="2" t="s">
        <v>2084</v>
      </c>
      <c r="L216" s="2">
        <v>122392232</v>
      </c>
      <c r="Q216" s="2">
        <v>11900</v>
      </c>
      <c r="R216" s="357">
        <v>11900</v>
      </c>
      <c r="S216" s="2" t="s">
        <v>950</v>
      </c>
      <c r="T216" s="2">
        <v>1196</v>
      </c>
      <c r="U216" s="2" t="s">
        <v>316</v>
      </c>
      <c r="V216" s="2" t="s">
        <v>317</v>
      </c>
      <c r="W216" s="2">
        <v>1000</v>
      </c>
    </row>
    <row r="217" spans="1:23">
      <c r="A217" s="2" t="s">
        <v>1407</v>
      </c>
      <c r="B217" s="2">
        <v>2013</v>
      </c>
      <c r="C217" s="2">
        <v>1</v>
      </c>
      <c r="D217" s="2">
        <v>136488263</v>
      </c>
      <c r="E217" s="2">
        <v>5654600</v>
      </c>
      <c r="F217" s="2">
        <v>70</v>
      </c>
      <c r="G217" s="2">
        <v>0</v>
      </c>
      <c r="H217" s="2">
        <v>506050</v>
      </c>
      <c r="I217" s="2" t="s">
        <v>998</v>
      </c>
      <c r="J217" s="358">
        <v>290779.51</v>
      </c>
      <c r="K217" s="2" t="s">
        <v>2084</v>
      </c>
      <c r="L217" s="2">
        <v>122392238</v>
      </c>
      <c r="Q217" s="2">
        <v>11900</v>
      </c>
      <c r="R217" s="357">
        <v>11900</v>
      </c>
      <c r="S217" s="2" t="s">
        <v>950</v>
      </c>
      <c r="T217" s="2">
        <v>1196</v>
      </c>
      <c r="U217" s="2" t="s">
        <v>316</v>
      </c>
      <c r="V217" s="2" t="s">
        <v>317</v>
      </c>
      <c r="W217" s="2">
        <v>1000</v>
      </c>
    </row>
    <row r="218" spans="1:23">
      <c r="A218" s="2" t="s">
        <v>1407</v>
      </c>
      <c r="B218" s="2">
        <v>2013</v>
      </c>
      <c r="C218" s="2">
        <v>1</v>
      </c>
      <c r="D218" s="2">
        <v>136488263</v>
      </c>
      <c r="E218" s="2">
        <v>5654600</v>
      </c>
      <c r="F218" s="2">
        <v>70</v>
      </c>
      <c r="G218" s="2">
        <v>0</v>
      </c>
      <c r="H218" s="2">
        <v>506050</v>
      </c>
      <c r="I218" s="2" t="s">
        <v>998</v>
      </c>
      <c r="J218" s="358">
        <v>90064.45</v>
      </c>
      <c r="K218" s="2" t="s">
        <v>2084</v>
      </c>
      <c r="L218" s="2">
        <v>122392238</v>
      </c>
      <c r="Q218" s="2">
        <v>11900</v>
      </c>
      <c r="R218" s="357">
        <v>11900</v>
      </c>
      <c r="S218" s="2" t="s">
        <v>950</v>
      </c>
      <c r="T218" s="2">
        <v>1196</v>
      </c>
      <c r="U218" s="2" t="s">
        <v>316</v>
      </c>
      <c r="V218" s="2" t="s">
        <v>317</v>
      </c>
      <c r="W218" s="2">
        <v>1000</v>
      </c>
    </row>
    <row r="219" spans="1:23">
      <c r="A219" s="2" t="s">
        <v>1407</v>
      </c>
      <c r="B219" s="2">
        <v>2013</v>
      </c>
      <c r="C219" s="2">
        <v>1</v>
      </c>
      <c r="D219" s="2">
        <v>136488260</v>
      </c>
      <c r="E219" s="2">
        <v>5654600</v>
      </c>
      <c r="F219" s="2">
        <v>70</v>
      </c>
      <c r="G219" s="2">
        <v>0</v>
      </c>
      <c r="H219" s="2">
        <v>506050</v>
      </c>
      <c r="I219" s="2" t="s">
        <v>998</v>
      </c>
      <c r="J219" s="358">
        <v>80500</v>
      </c>
      <c r="K219" s="2" t="s">
        <v>2084</v>
      </c>
      <c r="L219" s="2">
        <v>122392235</v>
      </c>
      <c r="Q219" s="2">
        <v>11900</v>
      </c>
      <c r="R219" s="357">
        <v>11900</v>
      </c>
      <c r="S219" s="2" t="s">
        <v>950</v>
      </c>
      <c r="T219" s="2">
        <v>1196</v>
      </c>
      <c r="U219" s="2" t="s">
        <v>316</v>
      </c>
      <c r="V219" s="2" t="s">
        <v>317</v>
      </c>
      <c r="W219" s="2">
        <v>1000</v>
      </c>
    </row>
    <row r="220" spans="1:23">
      <c r="A220" s="2" t="s">
        <v>1407</v>
      </c>
      <c r="B220" s="2">
        <v>2013</v>
      </c>
      <c r="C220" s="2">
        <v>1</v>
      </c>
      <c r="D220" s="2">
        <v>136488329</v>
      </c>
      <c r="E220" s="2">
        <v>5654600</v>
      </c>
      <c r="F220" s="2">
        <v>70</v>
      </c>
      <c r="G220" s="2">
        <v>0</v>
      </c>
      <c r="H220" s="2">
        <v>506050</v>
      </c>
      <c r="I220" s="2" t="s">
        <v>998</v>
      </c>
      <c r="J220" s="358">
        <v>3571.2</v>
      </c>
      <c r="K220" s="2" t="s">
        <v>2084</v>
      </c>
      <c r="L220" s="2">
        <v>122392304</v>
      </c>
      <c r="Q220" s="2">
        <v>11900</v>
      </c>
      <c r="R220" s="357">
        <v>11900</v>
      </c>
      <c r="S220" s="2" t="s">
        <v>950</v>
      </c>
      <c r="T220" s="2">
        <v>1196</v>
      </c>
      <c r="U220" s="2" t="s">
        <v>316</v>
      </c>
      <c r="V220" s="2" t="s">
        <v>317</v>
      </c>
      <c r="W220" s="2">
        <v>1000</v>
      </c>
    </row>
    <row r="221" spans="1:23">
      <c r="A221" s="2" t="s">
        <v>1407</v>
      </c>
      <c r="B221" s="2">
        <v>2013</v>
      </c>
      <c r="C221" s="2">
        <v>1</v>
      </c>
      <c r="D221" s="2">
        <v>136488406</v>
      </c>
      <c r="E221" s="2">
        <v>5654600</v>
      </c>
      <c r="F221" s="2">
        <v>70</v>
      </c>
      <c r="G221" s="2">
        <v>0</v>
      </c>
      <c r="H221" s="2">
        <v>506050</v>
      </c>
      <c r="I221" s="2" t="s">
        <v>998</v>
      </c>
      <c r="J221" s="358">
        <v>-290779.51</v>
      </c>
      <c r="K221" s="2" t="s">
        <v>2084</v>
      </c>
      <c r="L221" s="2">
        <v>122392381</v>
      </c>
      <c r="Q221" s="2">
        <v>11900</v>
      </c>
      <c r="R221" s="357">
        <v>11900</v>
      </c>
      <c r="S221" s="2" t="s">
        <v>950</v>
      </c>
      <c r="T221" s="2">
        <v>1196</v>
      </c>
      <c r="U221" s="2" t="s">
        <v>316</v>
      </c>
      <c r="V221" s="2" t="s">
        <v>317</v>
      </c>
      <c r="W221" s="2">
        <v>1000</v>
      </c>
    </row>
  </sheetData>
  <pageMargins left="0.7" right="0.7" top="0.75" bottom="0.75" header="0.3" footer="0.3"/>
  <pageSetup scale="40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0" zoomScaleNormal="80" workbookViewId="0">
      <selection activeCell="B33" sqref="B33"/>
    </sheetView>
  </sheetViews>
  <sheetFormatPr defaultRowHeight="12.75"/>
  <cols>
    <col min="1" max="1" width="8.85546875" style="204" customWidth="1"/>
    <col min="2" max="2" width="17.7109375" style="204" customWidth="1"/>
    <col min="3" max="3" width="14.85546875" style="204" customWidth="1"/>
    <col min="4" max="4" width="12" style="204" bestFit="1" customWidth="1"/>
    <col min="5" max="5" width="16" style="204" bestFit="1" customWidth="1"/>
    <col min="6" max="6" width="13.140625" style="204" bestFit="1" customWidth="1"/>
    <col min="7" max="7" width="13.28515625" style="204" bestFit="1" customWidth="1"/>
    <col min="8" max="8" width="12.85546875" style="204" customWidth="1"/>
    <col min="9" max="9" width="12.42578125" style="204" customWidth="1"/>
    <col min="10" max="10" width="13.28515625" style="204" bestFit="1" customWidth="1"/>
    <col min="11" max="11" width="11.5703125" style="204" customWidth="1"/>
    <col min="12" max="12" width="13.42578125" style="204" customWidth="1"/>
    <col min="13" max="13" width="11.140625" style="204" customWidth="1"/>
    <col min="14" max="14" width="12.140625" style="204" customWidth="1"/>
    <col min="15" max="24" width="9.140625" style="204"/>
    <col min="25" max="25" width="9.85546875" style="204" bestFit="1" customWidth="1"/>
    <col min="26" max="27" width="9.28515625" style="204" bestFit="1" customWidth="1"/>
    <col min="28" max="29" width="9.85546875" style="204" bestFit="1" customWidth="1"/>
    <col min="30" max="32" width="9.28515625" style="204" bestFit="1" customWidth="1"/>
    <col min="33" max="16384" width="9.140625" style="204"/>
  </cols>
  <sheetData>
    <row r="1" spans="1:14" ht="15">
      <c r="A1" s="202" t="s">
        <v>1441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4">
      <c r="A2" s="205" t="s">
        <v>1442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4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4">
      <c r="A4" s="207" t="s">
        <v>1022</v>
      </c>
      <c r="B4" s="207" t="s">
        <v>1443</v>
      </c>
      <c r="C4" s="208" t="s">
        <v>1444</v>
      </c>
      <c r="D4" s="208" t="s">
        <v>1445</v>
      </c>
      <c r="E4" s="208" t="s">
        <v>1446</v>
      </c>
      <c r="F4" s="208" t="s">
        <v>1447</v>
      </c>
      <c r="G4" s="208" t="s">
        <v>1448</v>
      </c>
      <c r="H4" s="208" t="s">
        <v>1449</v>
      </c>
      <c r="I4" s="208" t="s">
        <v>226</v>
      </c>
      <c r="J4" s="208" t="s">
        <v>23</v>
      </c>
      <c r="K4" s="209"/>
      <c r="L4" s="209"/>
    </row>
    <row r="5" spans="1:14">
      <c r="A5" s="62">
        <f>+MAX($A$1:A3)+1</f>
        <v>1</v>
      </c>
      <c r="B5" s="203" t="s">
        <v>1021</v>
      </c>
      <c r="C5" s="210">
        <f>C51</f>
        <v>1.6490483777113957E-2</v>
      </c>
      <c r="D5" s="210">
        <f t="shared" ref="D5:E5" si="0">D51</f>
        <v>0.25953534245865073</v>
      </c>
      <c r="E5" s="210">
        <f t="shared" si="0"/>
        <v>8.0215557099196533E-2</v>
      </c>
      <c r="F5" s="210">
        <f>G51+J51</f>
        <v>0.16034190707668253</v>
      </c>
      <c r="G5" s="210">
        <f>H51</f>
        <v>0.42045255151360406</v>
      </c>
      <c r="H5" s="210">
        <f>I51</f>
        <v>5.9425484410697713E-2</v>
      </c>
      <c r="I5" s="210">
        <f>K51</f>
        <v>3.5386736640546082E-3</v>
      </c>
      <c r="J5" s="211">
        <f t="shared" ref="J5:J6" si="1">SUM(C5:I5)</f>
        <v>1.0000000000000002</v>
      </c>
      <c r="K5" s="209"/>
      <c r="L5" s="209"/>
    </row>
    <row r="6" spans="1:14">
      <c r="A6" s="62">
        <f>+MAX($A$1:A5)+1</f>
        <v>2</v>
      </c>
      <c r="B6" s="203" t="s">
        <v>1020</v>
      </c>
      <c r="C6" s="210">
        <f>C50</f>
        <v>1.6147079544177278E-2</v>
      </c>
      <c r="D6" s="210">
        <f t="shared" ref="D6:E6" si="2">D50</f>
        <v>0.24576681707069004</v>
      </c>
      <c r="E6" s="210">
        <f t="shared" si="2"/>
        <v>7.5762716914837089E-2</v>
      </c>
      <c r="F6" s="210">
        <f>G50+J50</f>
        <v>0.17754625524440298</v>
      </c>
      <c r="G6" s="210">
        <f>H50</f>
        <v>0.41911419017901286</v>
      </c>
      <c r="H6" s="210">
        <f>I50</f>
        <v>6.2470612066196363E-2</v>
      </c>
      <c r="I6" s="210">
        <f>K50</f>
        <v>3.1923289806833934E-3</v>
      </c>
      <c r="J6" s="211">
        <f t="shared" si="1"/>
        <v>1</v>
      </c>
      <c r="K6" s="209"/>
      <c r="L6" s="209"/>
    </row>
    <row r="7" spans="1:14">
      <c r="B7" s="203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4">
      <c r="B8" s="203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4">
      <c r="A9" s="62">
        <f>+MAX($A$1:A8)+1</f>
        <v>3</v>
      </c>
      <c r="B9" s="206" t="s">
        <v>1450</v>
      </c>
      <c r="C9" s="212">
        <v>0.75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4">
      <c r="A10" s="62">
        <f>+MAX($A$1:A9)+1</f>
        <v>4</v>
      </c>
      <c r="B10" s="206" t="s">
        <v>1451</v>
      </c>
      <c r="C10" s="212">
        <f>1-C9</f>
        <v>0.25</v>
      </c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4">
      <c r="B11" s="203"/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4">
      <c r="B12" s="213" t="s">
        <v>1452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</row>
    <row r="13" spans="1:14">
      <c r="B13" s="213"/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4">
      <c r="B14" s="205" t="s">
        <v>1453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</row>
    <row r="15" spans="1:14">
      <c r="B15" s="214"/>
      <c r="C15" s="214"/>
      <c r="D15" s="214"/>
      <c r="E15" s="215" t="s">
        <v>1001</v>
      </c>
      <c r="F15" s="215" t="s">
        <v>1001</v>
      </c>
      <c r="G15" s="215" t="s">
        <v>1001</v>
      </c>
      <c r="H15" s="215" t="s">
        <v>1001</v>
      </c>
      <c r="I15" s="215" t="s">
        <v>1001</v>
      </c>
      <c r="J15" s="215" t="s">
        <v>1002</v>
      </c>
      <c r="K15" s="215" t="s">
        <v>1002</v>
      </c>
      <c r="L15" s="215" t="s">
        <v>1002</v>
      </c>
      <c r="M15" s="215" t="s">
        <v>1002</v>
      </c>
      <c r="N15" s="215"/>
    </row>
    <row r="16" spans="1:14">
      <c r="B16" s="216" t="s">
        <v>1003</v>
      </c>
      <c r="C16" s="216" t="s">
        <v>1454</v>
      </c>
      <c r="D16" s="216" t="s">
        <v>1455</v>
      </c>
      <c r="E16" s="216" t="s">
        <v>1004</v>
      </c>
      <c r="F16" s="216" t="s">
        <v>1005</v>
      </c>
      <c r="G16" s="216" t="s">
        <v>1006</v>
      </c>
      <c r="H16" s="216" t="s">
        <v>1007</v>
      </c>
      <c r="I16" s="216" t="s">
        <v>1008</v>
      </c>
      <c r="J16" s="216" t="s">
        <v>1009</v>
      </c>
      <c r="K16" s="216" t="s">
        <v>1010</v>
      </c>
      <c r="L16" s="216" t="s">
        <v>1011</v>
      </c>
      <c r="M16" s="216" t="s">
        <v>1012</v>
      </c>
      <c r="N16" s="216" t="s">
        <v>1019</v>
      </c>
    </row>
    <row r="17" spans="1:14">
      <c r="A17" s="62">
        <f>+MAX($A$1:A16)+1</f>
        <v>5</v>
      </c>
      <c r="B17" s="217">
        <v>40544</v>
      </c>
      <c r="C17" s="218">
        <v>11</v>
      </c>
      <c r="D17" s="218">
        <v>1800</v>
      </c>
      <c r="E17" s="219">
        <v>147.39721180000001</v>
      </c>
      <c r="F17" s="219">
        <v>2442.2558546</v>
      </c>
      <c r="G17" s="219">
        <v>756.59062921179998</v>
      </c>
      <c r="H17" s="219">
        <v>0</v>
      </c>
      <c r="I17" s="219">
        <v>1113.8718703380803</v>
      </c>
      <c r="J17" s="219">
        <v>3403.05192896874</v>
      </c>
      <c r="K17" s="219">
        <v>476.11137439999999</v>
      </c>
      <c r="L17" s="219">
        <v>229.42406940000001</v>
      </c>
      <c r="M17" s="219">
        <v>30.387</v>
      </c>
      <c r="N17" s="220">
        <f t="shared" ref="N17:N29" si="3">SUM(E17:M17)</f>
        <v>8599.08993871862</v>
      </c>
    </row>
    <row r="18" spans="1:14">
      <c r="A18" s="62">
        <f>+MAX($A$1:A17)+1</f>
        <v>6</v>
      </c>
      <c r="B18" s="217">
        <v>40575</v>
      </c>
      <c r="C18" s="218">
        <v>2</v>
      </c>
      <c r="D18" s="218">
        <v>800</v>
      </c>
      <c r="E18" s="219">
        <v>153.6549521</v>
      </c>
      <c r="F18" s="219">
        <v>2510.337325</v>
      </c>
      <c r="G18" s="219">
        <v>786.76040946939997</v>
      </c>
      <c r="H18" s="219">
        <v>0</v>
      </c>
      <c r="I18" s="219">
        <v>1147.3458704857601</v>
      </c>
      <c r="J18" s="219">
        <v>3271.5064854362704</v>
      </c>
      <c r="K18" s="219">
        <v>467.13583199999999</v>
      </c>
      <c r="L18" s="219">
        <v>236.36368469999999</v>
      </c>
      <c r="M18" s="219">
        <v>28.495000000000001</v>
      </c>
      <c r="N18" s="220">
        <f t="shared" si="3"/>
        <v>8601.5995591914307</v>
      </c>
    </row>
    <row r="19" spans="1:14">
      <c r="A19" s="62">
        <f>+MAX($A$1:A18)+1</f>
        <v>7</v>
      </c>
      <c r="B19" s="217">
        <v>40603</v>
      </c>
      <c r="C19" s="218">
        <v>3</v>
      </c>
      <c r="D19" s="218">
        <v>800</v>
      </c>
      <c r="E19" s="219">
        <v>139.19762259999999</v>
      </c>
      <c r="F19" s="219">
        <v>2217.5578022999998</v>
      </c>
      <c r="G19" s="219">
        <v>663.43575669970005</v>
      </c>
      <c r="H19" s="219">
        <v>0</v>
      </c>
      <c r="I19" s="219">
        <v>1031.7455742076099</v>
      </c>
      <c r="J19" s="219">
        <v>3013.1235932571499</v>
      </c>
      <c r="K19" s="219">
        <v>414.22232831256002</v>
      </c>
      <c r="L19" s="219">
        <v>226.00895919999999</v>
      </c>
      <c r="M19" s="219">
        <v>25.288</v>
      </c>
      <c r="N19" s="220">
        <f t="shared" si="3"/>
        <v>7730.5796365770202</v>
      </c>
    </row>
    <row r="20" spans="1:14">
      <c r="A20" s="62">
        <f>+MAX($A$1:A19)+1</f>
        <v>8</v>
      </c>
      <c r="B20" s="217">
        <v>40634</v>
      </c>
      <c r="C20" s="218">
        <v>8</v>
      </c>
      <c r="D20" s="218">
        <v>900</v>
      </c>
      <c r="E20" s="219">
        <v>152.909344</v>
      </c>
      <c r="F20" s="219">
        <v>2200.0001226999998</v>
      </c>
      <c r="G20" s="219">
        <v>565.15993361829999</v>
      </c>
      <c r="H20" s="219">
        <v>0</v>
      </c>
      <c r="I20" s="219">
        <v>997.29850576834008</v>
      </c>
      <c r="J20" s="219">
        <v>2945.6993984030805</v>
      </c>
      <c r="K20" s="219">
        <v>393.97860707464002</v>
      </c>
      <c r="L20" s="219">
        <v>236.17877010000001</v>
      </c>
      <c r="M20" s="219">
        <v>26.614999999999998</v>
      </c>
      <c r="N20" s="220">
        <f t="shared" si="3"/>
        <v>7517.8396816643608</v>
      </c>
    </row>
    <row r="21" spans="1:14">
      <c r="A21" s="62">
        <f>+MAX($A$1:A20)+1</f>
        <v>9</v>
      </c>
      <c r="B21" s="217">
        <v>40664</v>
      </c>
      <c r="C21" s="218">
        <v>17</v>
      </c>
      <c r="D21" s="218">
        <v>1000</v>
      </c>
      <c r="E21" s="219">
        <v>140.2633854</v>
      </c>
      <c r="F21" s="219">
        <v>1857.7071688000001</v>
      </c>
      <c r="G21" s="219">
        <v>480.14133146329999</v>
      </c>
      <c r="H21" s="219">
        <v>0</v>
      </c>
      <c r="I21" s="219">
        <v>986.71404500500807</v>
      </c>
      <c r="J21" s="219">
        <v>2958.2692678652802</v>
      </c>
      <c r="K21" s="219">
        <v>402.35918318736003</v>
      </c>
      <c r="L21" s="219">
        <v>239.44493489999999</v>
      </c>
      <c r="M21" s="219">
        <v>21.797000000000001</v>
      </c>
      <c r="N21" s="220">
        <f t="shared" si="3"/>
        <v>7086.696316620948</v>
      </c>
    </row>
    <row r="22" spans="1:14">
      <c r="A22" s="62">
        <f>+MAX($A$1:A21)+1</f>
        <v>10</v>
      </c>
      <c r="B22" s="217">
        <v>40695</v>
      </c>
      <c r="C22" s="218">
        <v>28</v>
      </c>
      <c r="D22" s="218">
        <v>1500</v>
      </c>
      <c r="E22" s="221">
        <v>122.8213571</v>
      </c>
      <c r="F22" s="221">
        <v>1787.8482853</v>
      </c>
      <c r="G22" s="221">
        <v>639.29956726849991</v>
      </c>
      <c r="H22" s="221">
        <v>0</v>
      </c>
      <c r="I22" s="221">
        <v>1076.4162181632601</v>
      </c>
      <c r="J22" s="221">
        <v>3957.19934856808</v>
      </c>
      <c r="K22" s="221">
        <v>678.12479499999995</v>
      </c>
      <c r="L22" s="221">
        <v>212.09383070000001</v>
      </c>
      <c r="M22" s="221">
        <v>36.72</v>
      </c>
      <c r="N22" s="220">
        <f t="shared" si="3"/>
        <v>8510.5234020998396</v>
      </c>
    </row>
    <row r="23" spans="1:14">
      <c r="A23" s="62">
        <f>+MAX($A$1:A22)+1</f>
        <v>11</v>
      </c>
      <c r="B23" s="217">
        <v>40725</v>
      </c>
      <c r="C23" s="218">
        <v>6</v>
      </c>
      <c r="D23" s="218">
        <v>1700</v>
      </c>
      <c r="E23" s="221">
        <v>149.67752239999999</v>
      </c>
      <c r="F23" s="221">
        <v>2138.963667</v>
      </c>
      <c r="G23" s="221">
        <v>722.90696171349998</v>
      </c>
      <c r="H23" s="221"/>
      <c r="I23" s="221">
        <v>1059.5113991931</v>
      </c>
      <c r="J23" s="221">
        <v>4184.3351213008809</v>
      </c>
      <c r="K23" s="221">
        <v>746.95226969999999</v>
      </c>
      <c r="L23" s="221">
        <v>221.1307238</v>
      </c>
      <c r="M23" s="221">
        <v>37.088000000000001</v>
      </c>
      <c r="N23" s="220">
        <f t="shared" si="3"/>
        <v>9260.5656651074805</v>
      </c>
    </row>
    <row r="24" spans="1:14">
      <c r="A24" s="62">
        <f>+MAX($A$1:A23)+1</f>
        <v>12</v>
      </c>
      <c r="B24" s="217">
        <v>40756</v>
      </c>
      <c r="C24" s="218">
        <v>23</v>
      </c>
      <c r="D24" s="218">
        <v>1700</v>
      </c>
      <c r="E24" s="220">
        <v>143.0405007</v>
      </c>
      <c r="F24" s="220">
        <v>2188.9118600000002</v>
      </c>
      <c r="G24" s="220">
        <v>707.30215074860007</v>
      </c>
      <c r="H24" s="220">
        <v>0</v>
      </c>
      <c r="I24" s="220">
        <v>986.06914642396009</v>
      </c>
      <c r="J24" s="221">
        <v>4595.99331571121</v>
      </c>
      <c r="K24" s="219">
        <v>549.47287830000005</v>
      </c>
      <c r="L24" s="219">
        <v>218.09906580000001</v>
      </c>
      <c r="M24" s="219">
        <v>42.015000000000001</v>
      </c>
      <c r="N24" s="220">
        <f t="shared" si="3"/>
        <v>9430.9039176837668</v>
      </c>
    </row>
    <row r="25" spans="1:14">
      <c r="A25" s="62">
        <f>+MAX($A$1:A24)+1</f>
        <v>13</v>
      </c>
      <c r="B25" s="217">
        <v>40787</v>
      </c>
      <c r="C25" s="218">
        <v>7</v>
      </c>
      <c r="D25" s="218">
        <v>1700</v>
      </c>
      <c r="E25" s="220">
        <v>118.7334664</v>
      </c>
      <c r="F25" s="220">
        <v>2233.0253459999999</v>
      </c>
      <c r="G25" s="220">
        <v>697.79596399230002</v>
      </c>
      <c r="H25" s="220">
        <v>0</v>
      </c>
      <c r="I25" s="220">
        <v>985.37636916372799</v>
      </c>
      <c r="J25" s="221">
        <v>3680.38413422028</v>
      </c>
      <c r="K25" s="219">
        <v>431.64161819999998</v>
      </c>
      <c r="L25" s="219">
        <v>220.3185464</v>
      </c>
      <c r="M25" s="219">
        <v>36.531999999999996</v>
      </c>
      <c r="N25" s="220">
        <f t="shared" si="3"/>
        <v>8403.8074443763089</v>
      </c>
    </row>
    <row r="26" spans="1:14">
      <c r="A26" s="62">
        <f>+MAX($A$1:A25)+1</f>
        <v>14</v>
      </c>
      <c r="B26" s="217">
        <v>40817</v>
      </c>
      <c r="C26" s="218">
        <v>27</v>
      </c>
      <c r="D26" s="218">
        <v>800</v>
      </c>
      <c r="E26" s="220">
        <v>124.24971480000001</v>
      </c>
      <c r="F26" s="220">
        <v>2118.1118984999998</v>
      </c>
      <c r="G26" s="220">
        <v>657.04445651309993</v>
      </c>
      <c r="H26" s="220">
        <v>0</v>
      </c>
      <c r="I26" s="220">
        <v>1037.3231060785199</v>
      </c>
      <c r="J26" s="221">
        <v>2947.2148342186902</v>
      </c>
      <c r="K26" s="219">
        <v>368.23614139999995</v>
      </c>
      <c r="L26" s="219">
        <v>230.10145800000001</v>
      </c>
      <c r="M26" s="219">
        <v>24.577999999999999</v>
      </c>
      <c r="N26" s="220">
        <f t="shared" si="3"/>
        <v>7506.8596095103103</v>
      </c>
    </row>
    <row r="27" spans="1:14">
      <c r="A27" s="62">
        <f>+MAX($A$1:A26)+1</f>
        <v>15</v>
      </c>
      <c r="B27" s="217">
        <v>40848</v>
      </c>
      <c r="C27" s="218">
        <v>29</v>
      </c>
      <c r="D27" s="218">
        <v>1800</v>
      </c>
      <c r="E27" s="220">
        <v>118.9967224</v>
      </c>
      <c r="F27" s="220">
        <v>2121.3556607</v>
      </c>
      <c r="G27" s="220">
        <v>641.73041167240001</v>
      </c>
      <c r="H27" s="220">
        <v>0</v>
      </c>
      <c r="I27" s="220">
        <v>1126.7579074858702</v>
      </c>
      <c r="J27" s="221">
        <v>3356.9191202342904</v>
      </c>
      <c r="K27" s="219">
        <v>426.8572254</v>
      </c>
      <c r="L27" s="219">
        <v>199.31487730000001</v>
      </c>
      <c r="M27" s="219">
        <v>25.805</v>
      </c>
      <c r="N27" s="220">
        <f t="shared" si="3"/>
        <v>8017.7369251925611</v>
      </c>
    </row>
    <row r="28" spans="1:14">
      <c r="A28" s="62">
        <f>+MAX($A$1:A27)+1</f>
        <v>16</v>
      </c>
      <c r="B28" s="222">
        <v>40878</v>
      </c>
      <c r="C28" s="223">
        <v>13</v>
      </c>
      <c r="D28" s="223">
        <v>1800</v>
      </c>
      <c r="E28" s="224">
        <v>138.67378260000001</v>
      </c>
      <c r="F28" s="224">
        <v>2423.354883</v>
      </c>
      <c r="G28" s="224">
        <v>798.28621987240001</v>
      </c>
      <c r="H28" s="224">
        <v>0</v>
      </c>
      <c r="I28" s="224">
        <v>1121.5538523959801</v>
      </c>
      <c r="J28" s="225">
        <v>3500.39685631149</v>
      </c>
      <c r="K28" s="225">
        <v>447.68127520000002</v>
      </c>
      <c r="L28" s="225">
        <v>220.95070200000001</v>
      </c>
      <c r="M28" s="225">
        <v>27.698</v>
      </c>
      <c r="N28" s="224">
        <f t="shared" si="3"/>
        <v>8678.5955713798703</v>
      </c>
    </row>
    <row r="29" spans="1:14">
      <c r="A29" s="62">
        <f>+MAX($A$1:A28)+1</f>
        <v>17</v>
      </c>
      <c r="B29" s="206" t="s">
        <v>23</v>
      </c>
      <c r="C29" s="206"/>
      <c r="D29" s="206"/>
      <c r="E29" s="226">
        <f t="shared" ref="E29:M29" si="4">SUM(E17:E28)</f>
        <v>1649.6155822999999</v>
      </c>
      <c r="F29" s="226">
        <f t="shared" si="4"/>
        <v>26239.429873899997</v>
      </c>
      <c r="G29" s="226">
        <f t="shared" si="4"/>
        <v>8116.4537922433001</v>
      </c>
      <c r="H29" s="226">
        <f t="shared" si="4"/>
        <v>0</v>
      </c>
      <c r="I29" s="226">
        <f t="shared" si="4"/>
        <v>12669.983864709218</v>
      </c>
      <c r="J29" s="221">
        <f t="shared" si="4"/>
        <v>41814.093404495448</v>
      </c>
      <c r="K29" s="221">
        <f t="shared" si="4"/>
        <v>5802.7735281745599</v>
      </c>
      <c r="L29" s="221">
        <f t="shared" si="4"/>
        <v>2689.4296222999997</v>
      </c>
      <c r="M29" s="221">
        <f t="shared" si="4"/>
        <v>363.01799999999992</v>
      </c>
      <c r="N29" s="220">
        <f t="shared" si="3"/>
        <v>99344.797668122512</v>
      </c>
    </row>
    <row r="30" spans="1:14">
      <c r="B30" s="206"/>
      <c r="C30" s="206"/>
      <c r="D30" s="206"/>
      <c r="E30" s="206"/>
      <c r="F30" s="206"/>
      <c r="G30" s="206"/>
      <c r="H30" s="227"/>
      <c r="I30" s="227"/>
      <c r="J30" s="227"/>
      <c r="K30" s="227"/>
      <c r="L30" s="206"/>
    </row>
    <row r="31" spans="1:14">
      <c r="B31" s="206"/>
      <c r="C31" s="206"/>
      <c r="D31" s="206"/>
      <c r="E31" s="206"/>
      <c r="F31" s="206"/>
      <c r="G31" s="206"/>
      <c r="H31" s="227"/>
      <c r="I31" s="227"/>
      <c r="J31" s="227"/>
      <c r="K31" s="227"/>
      <c r="L31" s="206"/>
    </row>
    <row r="32" spans="1:14">
      <c r="B32" s="205" t="s">
        <v>1456</v>
      </c>
      <c r="C32" s="206"/>
      <c r="D32" s="206"/>
      <c r="E32" s="206"/>
      <c r="F32" s="206"/>
      <c r="G32" s="206"/>
      <c r="H32" s="227"/>
      <c r="I32" s="227"/>
      <c r="J32" s="227"/>
      <c r="K32" s="227"/>
      <c r="L32" s="206"/>
    </row>
    <row r="33" spans="1:12">
      <c r="B33" s="206"/>
      <c r="C33" s="228"/>
      <c r="D33" s="228"/>
      <c r="E33" s="228"/>
      <c r="F33" s="228"/>
      <c r="G33" s="228"/>
      <c r="H33" s="229"/>
      <c r="I33" s="229"/>
      <c r="J33" s="229"/>
      <c r="K33" s="229"/>
      <c r="L33" s="228"/>
    </row>
    <row r="34" spans="1:12">
      <c r="B34" s="214"/>
      <c r="C34" s="215" t="s">
        <v>1001</v>
      </c>
      <c r="D34" s="215" t="s">
        <v>1001</v>
      </c>
      <c r="E34" s="215" t="s">
        <v>1001</v>
      </c>
      <c r="F34" s="215" t="s">
        <v>1001</v>
      </c>
      <c r="G34" s="215" t="s">
        <v>1001</v>
      </c>
      <c r="H34" s="230" t="s">
        <v>1002</v>
      </c>
      <c r="I34" s="230" t="s">
        <v>1002</v>
      </c>
      <c r="J34" s="230" t="s">
        <v>1002</v>
      </c>
      <c r="K34" s="230" t="s">
        <v>1002</v>
      </c>
      <c r="L34" s="215"/>
    </row>
    <row r="35" spans="1:12">
      <c r="A35" s="62">
        <f>+MAX($A$1:A34)+1</f>
        <v>18</v>
      </c>
      <c r="B35" s="216" t="s">
        <v>1003</v>
      </c>
      <c r="C35" s="216" t="s">
        <v>1013</v>
      </c>
      <c r="D35" s="216" t="s">
        <v>1014</v>
      </c>
      <c r="E35" s="216" t="s">
        <v>1015</v>
      </c>
      <c r="F35" s="216" t="s">
        <v>1016</v>
      </c>
      <c r="G35" s="216" t="s">
        <v>1017</v>
      </c>
      <c r="H35" s="231" t="s">
        <v>1009</v>
      </c>
      <c r="I35" s="231" t="s">
        <v>1010</v>
      </c>
      <c r="J35" s="231" t="s">
        <v>1017</v>
      </c>
      <c r="K35" s="231" t="s">
        <v>1018</v>
      </c>
      <c r="L35" s="216" t="s">
        <v>1019</v>
      </c>
    </row>
    <row r="36" spans="1:12">
      <c r="A36" s="62">
        <f>+MAX($A$1:A35)+1</f>
        <v>19</v>
      </c>
      <c r="B36" s="232">
        <v>40544</v>
      </c>
      <c r="C36" s="219">
        <v>86809.13249090004</v>
      </c>
      <c r="D36" s="219">
        <v>1373202.6554699007</v>
      </c>
      <c r="E36" s="219">
        <v>435015.86642519716</v>
      </c>
      <c r="F36" s="219">
        <v>0</v>
      </c>
      <c r="G36" s="219">
        <v>764670.88085470814</v>
      </c>
      <c r="H36" s="219">
        <v>2130123.1879871795</v>
      </c>
      <c r="I36" s="219">
        <v>300878.61305469996</v>
      </c>
      <c r="J36" s="219">
        <v>162133.89305130002</v>
      </c>
      <c r="K36" s="219">
        <v>17844.654999999999</v>
      </c>
      <c r="L36" s="233">
        <f t="shared" ref="L36:L47" si="5">SUM(C36:K36)</f>
        <v>5270678.8843338862</v>
      </c>
    </row>
    <row r="37" spans="1:12">
      <c r="A37" s="62">
        <f>+MAX($A$1:A36)+1</f>
        <v>20</v>
      </c>
      <c r="B37" s="232">
        <v>40575</v>
      </c>
      <c r="C37" s="219">
        <v>78646.177241299971</v>
      </c>
      <c r="D37" s="219">
        <v>1235510.2948981009</v>
      </c>
      <c r="E37" s="219">
        <v>374011.4865823437</v>
      </c>
      <c r="F37" s="219">
        <v>0</v>
      </c>
      <c r="G37" s="219">
        <v>691128.27395448228</v>
      </c>
      <c r="H37" s="219">
        <v>1883748.3739997074</v>
      </c>
      <c r="I37" s="219">
        <v>260406.44989012534</v>
      </c>
      <c r="J37" s="219">
        <v>153151.28364559996</v>
      </c>
      <c r="K37" s="219">
        <v>15237.703</v>
      </c>
      <c r="L37" s="233">
        <f t="shared" si="5"/>
        <v>4691840.0432116594</v>
      </c>
    </row>
    <row r="38" spans="1:12">
      <c r="A38" s="62">
        <f>+MAX($A$1:A37)+1</f>
        <v>21</v>
      </c>
      <c r="B38" s="232">
        <v>40603</v>
      </c>
      <c r="C38" s="219">
        <v>82828.347890399964</v>
      </c>
      <c r="D38" s="219">
        <v>1260931.3223171993</v>
      </c>
      <c r="E38" s="219">
        <v>368692.87800733669</v>
      </c>
      <c r="F38" s="219">
        <v>0</v>
      </c>
      <c r="G38" s="219">
        <v>716291.84624521353</v>
      </c>
      <c r="H38" s="219">
        <v>1992961.7733092315</v>
      </c>
      <c r="I38" s="219">
        <v>274689.228189677</v>
      </c>
      <c r="J38" s="219">
        <v>167487.78326969998</v>
      </c>
      <c r="K38" s="219">
        <v>16230.15</v>
      </c>
      <c r="L38" s="233">
        <f t="shared" si="5"/>
        <v>4880113.3292287579</v>
      </c>
    </row>
    <row r="39" spans="1:12">
      <c r="A39" s="62">
        <f>+MAX($A$1:A38)+1</f>
        <v>22</v>
      </c>
      <c r="B39" s="232">
        <v>40634</v>
      </c>
      <c r="C39" s="219">
        <v>75188.536362899948</v>
      </c>
      <c r="D39" s="219">
        <v>1140564.5685437012</v>
      </c>
      <c r="E39" s="219">
        <v>330807.97944721888</v>
      </c>
      <c r="F39" s="219">
        <v>0</v>
      </c>
      <c r="G39" s="219">
        <v>677344.55613356258</v>
      </c>
      <c r="H39" s="219">
        <v>1852486.724227957</v>
      </c>
      <c r="I39" s="219">
        <v>259461.14090120839</v>
      </c>
      <c r="J39" s="219">
        <v>163794.12244539996</v>
      </c>
      <c r="K39" s="219">
        <v>14248.495999999999</v>
      </c>
      <c r="L39" s="233">
        <f t="shared" si="5"/>
        <v>4513896.1240619477</v>
      </c>
    </row>
    <row r="40" spans="1:12">
      <c r="A40" s="62">
        <f>+MAX($A$1:A39)+1</f>
        <v>23</v>
      </c>
      <c r="B40" s="232">
        <v>40664</v>
      </c>
      <c r="C40" s="219">
        <v>80029.250612900054</v>
      </c>
      <c r="D40" s="219">
        <v>1092584.3535360009</v>
      </c>
      <c r="E40" s="219">
        <v>316578.96991183935</v>
      </c>
      <c r="F40" s="219">
        <v>0</v>
      </c>
      <c r="G40" s="219">
        <v>688097.93654654175</v>
      </c>
      <c r="H40" s="219">
        <v>1871759.0223916844</v>
      </c>
      <c r="I40" s="219">
        <v>280700.78213379899</v>
      </c>
      <c r="J40" s="219">
        <v>170529.93291380026</v>
      </c>
      <c r="K40" s="219">
        <v>12353.513000000001</v>
      </c>
      <c r="L40" s="233">
        <f t="shared" si="5"/>
        <v>4512633.7610465661</v>
      </c>
    </row>
    <row r="41" spans="1:12">
      <c r="A41" s="62">
        <f>+MAX($A$1:A40)+1</f>
        <v>24</v>
      </c>
      <c r="B41" s="232">
        <v>40695</v>
      </c>
      <c r="C41" s="221">
        <v>81654.134837199992</v>
      </c>
      <c r="D41" s="221">
        <v>1058139.6390533007</v>
      </c>
      <c r="E41" s="221">
        <v>320864.33117565518</v>
      </c>
      <c r="F41" s="221">
        <v>0</v>
      </c>
      <c r="G41" s="221">
        <v>674795.0153719876</v>
      </c>
      <c r="H41" s="221">
        <v>1984771.3219949903</v>
      </c>
      <c r="I41" s="221">
        <v>353087.7340622</v>
      </c>
      <c r="J41" s="221">
        <v>153805.98702660002</v>
      </c>
      <c r="K41" s="221">
        <v>13603.477000000001</v>
      </c>
      <c r="L41" s="233">
        <f t="shared" si="5"/>
        <v>4640721.6405219343</v>
      </c>
    </row>
    <row r="42" spans="1:12">
      <c r="A42" s="62">
        <f>+MAX($A$1:A41)+1</f>
        <v>25</v>
      </c>
      <c r="B42" s="234">
        <v>40725</v>
      </c>
      <c r="C42" s="221">
        <v>89111.520533500036</v>
      </c>
      <c r="D42" s="221">
        <v>1152919.6663853007</v>
      </c>
      <c r="E42" s="221">
        <v>363478.905945045</v>
      </c>
      <c r="F42" s="221"/>
      <c r="G42" s="221">
        <v>720959.64345883101</v>
      </c>
      <c r="H42" s="221">
        <v>2358764.6176137063</v>
      </c>
      <c r="I42" s="221">
        <v>496920.97263280011</v>
      </c>
      <c r="J42" s="221">
        <v>157486.96639069988</v>
      </c>
      <c r="K42" s="221">
        <v>17789.195</v>
      </c>
      <c r="L42" s="233">
        <f t="shared" si="5"/>
        <v>5357431.4879598841</v>
      </c>
    </row>
    <row r="43" spans="1:12">
      <c r="A43" s="62">
        <f>+MAX($A$1:A42)+1</f>
        <v>26</v>
      </c>
      <c r="B43" s="235">
        <v>40756</v>
      </c>
      <c r="C43" s="220">
        <v>89268.452709700025</v>
      </c>
      <c r="D43" s="220">
        <v>1226224.5084439002</v>
      </c>
      <c r="E43" s="220">
        <v>392504.25324364653</v>
      </c>
      <c r="F43" s="220">
        <v>0</v>
      </c>
      <c r="G43" s="220">
        <v>658727.8842771115</v>
      </c>
      <c r="H43" s="221">
        <v>2460844.9819866796</v>
      </c>
      <c r="I43" s="219">
        <v>346769.06174690026</v>
      </c>
      <c r="J43" s="219">
        <v>156115.87051260006</v>
      </c>
      <c r="K43" s="219">
        <v>20397.668000000001</v>
      </c>
      <c r="L43" s="233">
        <f t="shared" si="5"/>
        <v>5350852.6809205376</v>
      </c>
    </row>
    <row r="44" spans="1:12">
      <c r="A44" s="62">
        <f>+MAX($A$1:A43)+1</f>
        <v>27</v>
      </c>
      <c r="B44" s="235">
        <v>40787</v>
      </c>
      <c r="C44" s="220">
        <v>70653.603309699844</v>
      </c>
      <c r="D44" s="220">
        <v>1135068.4386252989</v>
      </c>
      <c r="E44" s="220">
        <v>356351.01850815414</v>
      </c>
      <c r="F44" s="220">
        <v>0</v>
      </c>
      <c r="G44" s="220">
        <v>668397.57790932199</v>
      </c>
      <c r="H44" s="221">
        <v>2013516.9953675326</v>
      </c>
      <c r="I44" s="219">
        <v>277690.96316229965</v>
      </c>
      <c r="J44" s="219">
        <v>148411.14579600017</v>
      </c>
      <c r="K44" s="219">
        <v>16981.511999999999</v>
      </c>
      <c r="L44" s="233">
        <f t="shared" si="5"/>
        <v>4687071.2546783071</v>
      </c>
    </row>
    <row r="45" spans="1:12">
      <c r="A45" s="62">
        <f>+MAX($A$1:A44)+1</f>
        <v>28</v>
      </c>
      <c r="B45" s="235">
        <v>40817</v>
      </c>
      <c r="C45" s="220">
        <v>63779.389688500065</v>
      </c>
      <c r="D45" s="220">
        <v>1118985.1057763004</v>
      </c>
      <c r="E45" s="220">
        <v>345195.40035250259</v>
      </c>
      <c r="F45" s="220">
        <v>0</v>
      </c>
      <c r="G45" s="220">
        <v>721730.41011235933</v>
      </c>
      <c r="H45" s="221">
        <v>1937227.7424222422</v>
      </c>
      <c r="I45" s="219">
        <v>264761.74024750007</v>
      </c>
      <c r="J45" s="219">
        <v>156697.78749760005</v>
      </c>
      <c r="K45" s="219">
        <v>14712.266</v>
      </c>
      <c r="L45" s="233">
        <f t="shared" si="5"/>
        <v>4623089.8420970039</v>
      </c>
    </row>
    <row r="46" spans="1:12">
      <c r="A46" s="62">
        <f>+MAX($A$1:A45)+1</f>
        <v>29</v>
      </c>
      <c r="B46" s="235">
        <v>40848</v>
      </c>
      <c r="C46" s="220">
        <v>70915.805596300022</v>
      </c>
      <c r="D46" s="220">
        <v>1218712.4603085998</v>
      </c>
      <c r="E46" s="220">
        <v>394413.46872377559</v>
      </c>
      <c r="F46" s="220">
        <v>0</v>
      </c>
      <c r="G46" s="220">
        <v>751631.37779367343</v>
      </c>
      <c r="H46" s="221">
        <v>1996734.1229581423</v>
      </c>
      <c r="I46" s="219">
        <v>266049.93632349983</v>
      </c>
      <c r="J46" s="219">
        <v>159186.05131579985</v>
      </c>
      <c r="K46" s="219">
        <v>13577.135</v>
      </c>
      <c r="L46" s="233">
        <f t="shared" si="5"/>
        <v>4871220.3580197915</v>
      </c>
    </row>
    <row r="47" spans="1:12">
      <c r="A47" s="62">
        <f>+MAX($A$1:A46)+1</f>
        <v>30</v>
      </c>
      <c r="B47" s="236">
        <v>40878</v>
      </c>
      <c r="C47" s="224">
        <v>80902.584795000061</v>
      </c>
      <c r="D47" s="224">
        <v>1443400.3917852</v>
      </c>
      <c r="E47" s="224">
        <v>458522.19668798824</v>
      </c>
      <c r="F47" s="224">
        <v>0</v>
      </c>
      <c r="G47" s="224">
        <v>794851.91932262492</v>
      </c>
      <c r="H47" s="225">
        <v>2169765.7603625082</v>
      </c>
      <c r="I47" s="225">
        <v>293165.58717069984</v>
      </c>
      <c r="J47" s="225">
        <v>166015.40799459993</v>
      </c>
      <c r="K47" s="225">
        <v>14800.128000000001</v>
      </c>
      <c r="L47" s="237">
        <f t="shared" si="5"/>
        <v>5421423.9761186205</v>
      </c>
    </row>
    <row r="48" spans="1:12">
      <c r="A48" s="62">
        <f>+MAX($A$1:A47)+1</f>
        <v>31</v>
      </c>
      <c r="B48" s="206" t="s">
        <v>23</v>
      </c>
      <c r="C48" s="226">
        <f t="shared" ref="C48:L48" si="6">SUM(C36:C47)</f>
        <v>949786.93606829992</v>
      </c>
      <c r="D48" s="226">
        <f t="shared" si="6"/>
        <v>14456243.405142805</v>
      </c>
      <c r="E48" s="226">
        <f t="shared" si="6"/>
        <v>4456436.7550107026</v>
      </c>
      <c r="F48" s="226">
        <f t="shared" si="6"/>
        <v>0</v>
      </c>
      <c r="G48" s="226">
        <f t="shared" si="6"/>
        <v>8528627.3219804205</v>
      </c>
      <c r="H48" s="226">
        <f t="shared" si="6"/>
        <v>24652704.624621563</v>
      </c>
      <c r="I48" s="226">
        <f t="shared" si="6"/>
        <v>3674582.2095154095</v>
      </c>
      <c r="J48" s="226">
        <f t="shared" si="6"/>
        <v>1914816.2318597003</v>
      </c>
      <c r="K48" s="226">
        <f t="shared" si="6"/>
        <v>187775.89800000002</v>
      </c>
      <c r="L48" s="238">
        <f t="shared" si="6"/>
        <v>58820973.3821989</v>
      </c>
    </row>
    <row r="49" spans="1:12"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</row>
    <row r="50" spans="1:12">
      <c r="A50" s="62">
        <f>+MAX($A$1:A49)+1</f>
        <v>32</v>
      </c>
      <c r="B50" s="208" t="s">
        <v>1020</v>
      </c>
      <c r="C50" s="239">
        <f>C48/SUM($C$48:$K$48)</f>
        <v>1.6147079544177278E-2</v>
      </c>
      <c r="D50" s="239">
        <f>D48/SUM($C$48:$K$48)</f>
        <v>0.24576681707069004</v>
      </c>
      <c r="E50" s="239">
        <f>E48/SUM($C$48:$K$48)</f>
        <v>7.5762716914837089E-2</v>
      </c>
      <c r="F50" s="239">
        <f t="shared" ref="F50" si="7">F48/SUM($C$48:$K$48)</f>
        <v>0</v>
      </c>
      <c r="G50" s="240">
        <f>G48/SUM($C$48:$K$48)</f>
        <v>0.14499296478084897</v>
      </c>
      <c r="H50" s="241">
        <f>H48/SUM($C$48:$K$48)</f>
        <v>0.41911419017901286</v>
      </c>
      <c r="I50" s="239">
        <f>I48/SUM($C$48:$K$48)</f>
        <v>6.2470612066196363E-2</v>
      </c>
      <c r="J50" s="240">
        <f>J48/SUM($C$48:$K$48)</f>
        <v>3.255329046355402E-2</v>
      </c>
      <c r="K50" s="239">
        <f>K48/SUM($C$48:$K$48)</f>
        <v>3.1923289806833934E-3</v>
      </c>
      <c r="L50" s="242">
        <f>SUM(C50:K50)</f>
        <v>1</v>
      </c>
    </row>
    <row r="51" spans="1:12">
      <c r="A51" s="62">
        <f>+MAX($A$1:A50)+1</f>
        <v>33</v>
      </c>
      <c r="B51" s="243" t="s">
        <v>1021</v>
      </c>
      <c r="C51" s="239">
        <f t="shared" ref="C51:K51" si="8">(E29/SUM($E$29:$M$29))*0.75+(C48/SUM($C$48:$K$48))*0.25</f>
        <v>1.6490483777113957E-2</v>
      </c>
      <c r="D51" s="239">
        <f t="shared" si="8"/>
        <v>0.25953534245865073</v>
      </c>
      <c r="E51" s="239">
        <f t="shared" si="8"/>
        <v>8.0215557099196533E-2</v>
      </c>
      <c r="F51" s="239">
        <f t="shared" si="8"/>
        <v>0</v>
      </c>
      <c r="G51" s="240">
        <f t="shared" si="8"/>
        <v>0.13189983163154817</v>
      </c>
      <c r="H51" s="241">
        <f t="shared" si="8"/>
        <v>0.42045255151360406</v>
      </c>
      <c r="I51" s="239">
        <f t="shared" si="8"/>
        <v>5.9425484410697713E-2</v>
      </c>
      <c r="J51" s="240">
        <f t="shared" si="8"/>
        <v>2.8442075445134364E-2</v>
      </c>
      <c r="K51" s="239">
        <f t="shared" si="8"/>
        <v>3.5386736640546082E-3</v>
      </c>
      <c r="L51" s="242">
        <f>SUM(C51:K51)</f>
        <v>1</v>
      </c>
    </row>
    <row r="52" spans="1:12">
      <c r="B52" s="205"/>
    </row>
  </sheetData>
  <pageMargins left="0.7" right="0.7" top="0.75" bottom="0.75" header="0.3" footer="0.3"/>
  <pageSetup scale="66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showGridLines="0" tabSelected="1" zoomScaleNormal="100" workbookViewId="0">
      <selection activeCell="B33" sqref="B33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2">
      <c r="A1" s="244" t="s">
        <v>2087</v>
      </c>
      <c r="T1" s="244" t="s">
        <v>2087</v>
      </c>
    </row>
    <row r="2" spans="1:32">
      <c r="A2" s="359" t="s">
        <v>1469</v>
      </c>
      <c r="F2" s="258"/>
      <c r="H2" s="258"/>
      <c r="L2" s="259"/>
      <c r="P2" s="259"/>
      <c r="T2" s="359" t="s">
        <v>1469</v>
      </c>
      <c r="W2" s="260"/>
      <c r="Y2" s="258"/>
      <c r="AB2" s="258"/>
      <c r="AD2" s="259"/>
    </row>
    <row r="3" spans="1:32">
      <c r="A3" s="359" t="s">
        <v>1470</v>
      </c>
      <c r="F3" s="258"/>
      <c r="H3" s="258"/>
      <c r="L3" s="259"/>
      <c r="P3" s="259"/>
      <c r="T3" s="359" t="s">
        <v>1471</v>
      </c>
      <c r="W3" s="260"/>
      <c r="Y3" s="258"/>
      <c r="AB3" s="258"/>
      <c r="AD3" s="259"/>
    </row>
    <row r="4" spans="1:32">
      <c r="F4" s="258"/>
      <c r="H4" s="258"/>
      <c r="J4" s="260"/>
      <c r="L4" s="259"/>
      <c r="P4" s="259"/>
      <c r="R4" s="258"/>
      <c r="W4" s="258"/>
      <c r="Y4" s="258"/>
      <c r="AB4" s="258"/>
      <c r="AD4" s="259"/>
      <c r="AF4" s="260"/>
    </row>
    <row r="5" spans="1:32">
      <c r="F5" s="258"/>
      <c r="H5" s="258"/>
      <c r="J5" s="260"/>
      <c r="L5" s="259"/>
      <c r="P5" s="259"/>
      <c r="R5" s="258"/>
      <c r="W5" s="258"/>
      <c r="Y5" s="258"/>
      <c r="AB5" s="258"/>
      <c r="AD5" s="259"/>
      <c r="AF5" s="260"/>
    </row>
    <row r="6" spans="1:32" ht="18.75">
      <c r="A6" s="261" t="s">
        <v>1472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2"/>
      <c r="M6" s="261"/>
      <c r="N6" s="261"/>
      <c r="O6" s="261"/>
      <c r="P6" s="262"/>
      <c r="Q6" s="261"/>
      <c r="R6" s="261"/>
      <c r="U6" s="261" t="s">
        <v>1473</v>
      </c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</row>
    <row r="7" spans="1:32">
      <c r="L7" s="259"/>
      <c r="P7" s="259"/>
      <c r="AD7" s="259"/>
    </row>
    <row r="8" spans="1:32">
      <c r="B8" s="263" t="s">
        <v>1474</v>
      </c>
      <c r="C8" s="264"/>
      <c r="D8" s="263"/>
      <c r="E8" s="264"/>
      <c r="F8" s="263"/>
      <c r="G8" s="264"/>
      <c r="H8" s="264"/>
      <c r="I8" s="264"/>
      <c r="J8" s="264"/>
      <c r="L8" s="265"/>
      <c r="P8" s="265"/>
      <c r="R8" s="266"/>
      <c r="W8" s="266"/>
      <c r="Y8" s="263" t="s">
        <v>1415</v>
      </c>
      <c r="Z8" s="264"/>
      <c r="AB8" s="265"/>
      <c r="AD8" s="265"/>
      <c r="AF8" s="265"/>
    </row>
    <row r="9" spans="1:32" ht="45">
      <c r="B9" s="267" t="s">
        <v>1475</v>
      </c>
      <c r="C9" s="268"/>
      <c r="D9" s="269" t="s">
        <v>1476</v>
      </c>
      <c r="E9" s="268"/>
      <c r="F9" s="269" t="s">
        <v>1477</v>
      </c>
      <c r="G9" s="268"/>
      <c r="H9" s="269" t="s">
        <v>1478</v>
      </c>
      <c r="I9" s="268"/>
      <c r="J9" s="269" t="s">
        <v>1479</v>
      </c>
      <c r="L9" s="269" t="s">
        <v>1420</v>
      </c>
      <c r="N9" s="269" t="s">
        <v>1480</v>
      </c>
      <c r="P9" s="269" t="s">
        <v>1468</v>
      </c>
      <c r="R9" s="269" t="s">
        <v>1481</v>
      </c>
      <c r="W9" s="269" t="s">
        <v>1481</v>
      </c>
      <c r="Y9" s="267" t="s">
        <v>1474</v>
      </c>
      <c r="Z9" s="267" t="s">
        <v>1482</v>
      </c>
      <c r="AB9" s="269" t="s">
        <v>1000</v>
      </c>
      <c r="AD9" s="269" t="s">
        <v>1468</v>
      </c>
      <c r="AF9" s="269" t="s">
        <v>1483</v>
      </c>
    </row>
    <row r="10" spans="1:32">
      <c r="B10" s="270" t="s">
        <v>1484</v>
      </c>
      <c r="D10" s="270" t="s">
        <v>1485</v>
      </c>
      <c r="E10" s="270"/>
      <c r="F10" s="270" t="s">
        <v>1486</v>
      </c>
      <c r="G10" s="270"/>
      <c r="H10" s="270" t="s">
        <v>1487</v>
      </c>
      <c r="J10" s="270" t="s">
        <v>1488</v>
      </c>
      <c r="K10" s="270"/>
      <c r="L10" s="270" t="s">
        <v>1489</v>
      </c>
      <c r="M10" s="270"/>
      <c r="N10" s="270" t="s">
        <v>1490</v>
      </c>
      <c r="P10" s="270" t="s">
        <v>1491</v>
      </c>
      <c r="R10" s="270" t="s">
        <v>1492</v>
      </c>
      <c r="W10" s="270" t="s">
        <v>1493</v>
      </c>
      <c r="Y10" s="270" t="s">
        <v>1494</v>
      </c>
      <c r="Z10" s="270" t="s">
        <v>1495</v>
      </c>
      <c r="AB10" s="270" t="s">
        <v>1496</v>
      </c>
      <c r="AD10" s="270" t="s">
        <v>1497</v>
      </c>
      <c r="AF10" s="270" t="s">
        <v>1498</v>
      </c>
    </row>
    <row r="12" spans="1:32">
      <c r="A12" s="271">
        <v>40725</v>
      </c>
      <c r="B12" s="272">
        <v>140131690.29275995</v>
      </c>
      <c r="C12" s="273"/>
      <c r="D12" s="273">
        <f t="shared" ref="D12:D23" si="0">D$25*$B12/$B$25</f>
        <v>-3107047.2511484833</v>
      </c>
      <c r="E12" s="273"/>
      <c r="F12" s="273">
        <f t="shared" ref="F12:F23" si="1">D12+B12</f>
        <v>137024643.04161146</v>
      </c>
      <c r="G12" s="273"/>
      <c r="H12" s="259">
        <v>5581297</v>
      </c>
      <c r="J12" s="274">
        <f>F12/H12</f>
        <v>24.550681148416125</v>
      </c>
      <c r="K12" s="273"/>
      <c r="L12" s="258">
        <v>1.0001400489293799</v>
      </c>
      <c r="M12" s="273"/>
      <c r="N12" s="274">
        <f t="shared" ref="N12:N23" si="2">J12*L12</f>
        <v>24.554119445026508</v>
      </c>
      <c r="O12" s="273"/>
      <c r="P12" s="259">
        <v>2487069</v>
      </c>
      <c r="R12" s="273">
        <f>N12*P12</f>
        <v>61067789.294022635</v>
      </c>
      <c r="U12" s="271">
        <v>40725</v>
      </c>
      <c r="W12" s="273">
        <f>R12</f>
        <v>61067789.294022635</v>
      </c>
      <c r="X12" s="273"/>
      <c r="Y12" s="273">
        <f>Y25/12</f>
        <v>-5875056.833333333</v>
      </c>
      <c r="Z12" s="273">
        <f>Z25/12</f>
        <v>-2538480.7149133333</v>
      </c>
      <c r="AA12" s="273"/>
      <c r="AB12" s="273">
        <f>Z12+R12</f>
        <v>58529308.579109304</v>
      </c>
      <c r="AC12" s="273"/>
      <c r="AD12" s="259">
        <v>2487069</v>
      </c>
      <c r="AF12" s="274">
        <f>AB12/AD12</f>
        <v>23.533447837237045</v>
      </c>
    </row>
    <row r="13" spans="1:32">
      <c r="A13" s="271">
        <v>40756</v>
      </c>
      <c r="B13" s="275">
        <v>151458071.99305969</v>
      </c>
      <c r="D13" s="276">
        <f t="shared" si="0"/>
        <v>-3358179.6185227251</v>
      </c>
      <c r="F13" s="276">
        <f t="shared" si="1"/>
        <v>148099892.37453696</v>
      </c>
      <c r="H13" s="259">
        <v>5456765</v>
      </c>
      <c r="J13" s="277">
        <f>F13/H13</f>
        <v>27.140602971639233</v>
      </c>
      <c r="L13" s="258">
        <f>L12</f>
        <v>1.0001400489293799</v>
      </c>
      <c r="N13" s="277">
        <f t="shared" si="2"/>
        <v>27.144403984028134</v>
      </c>
      <c r="P13" s="259">
        <v>2438510</v>
      </c>
      <c r="R13" s="259">
        <f t="shared" ref="R13:R23" si="3">N13*P13</f>
        <v>66191900.559092447</v>
      </c>
      <c r="U13" s="271">
        <v>40756</v>
      </c>
      <c r="W13" s="259">
        <f t="shared" ref="W13:W23" si="4">R13</f>
        <v>66191900.559092447</v>
      </c>
      <c r="Y13" s="276">
        <f>Y12</f>
        <v>-5875056.833333333</v>
      </c>
      <c r="Z13" s="276">
        <f>Z12</f>
        <v>-2538480.7149133333</v>
      </c>
      <c r="AB13" s="259">
        <f>Z13+R13</f>
        <v>63653419.844179116</v>
      </c>
      <c r="AD13" s="259">
        <v>2438510</v>
      </c>
      <c r="AF13" s="277">
        <f>AB13/AD13</f>
        <v>26.103407344722438</v>
      </c>
    </row>
    <row r="14" spans="1:32">
      <c r="A14" s="271">
        <v>40787</v>
      </c>
      <c r="B14" s="275">
        <v>126184995.68455841</v>
      </c>
      <c r="D14" s="276">
        <f t="shared" si="0"/>
        <v>-2797816.4193895175</v>
      </c>
      <c r="F14" s="276">
        <f t="shared" si="1"/>
        <v>123387179.26516889</v>
      </c>
      <c r="H14" s="259">
        <v>4811197</v>
      </c>
      <c r="J14" s="277">
        <f t="shared" ref="J14:J23" si="5">F14/H14</f>
        <v>25.645838086690045</v>
      </c>
      <c r="L14" s="258">
        <f t="shared" ref="L14:L23" si="6">L13</f>
        <v>1.0001400489293799</v>
      </c>
      <c r="N14" s="277">
        <f t="shared" si="2"/>
        <v>25.649429758857135</v>
      </c>
      <c r="P14" s="259">
        <v>2080962</v>
      </c>
      <c r="R14" s="259">
        <f t="shared" si="3"/>
        <v>53375488.64985086</v>
      </c>
      <c r="U14" s="271">
        <v>40787</v>
      </c>
      <c r="W14" s="259">
        <f t="shared" si="4"/>
        <v>53375488.64985086</v>
      </c>
      <c r="Y14" s="276">
        <f t="shared" ref="Y14:Z23" si="7">Y13</f>
        <v>-5875056.833333333</v>
      </c>
      <c r="Z14" s="276">
        <f t="shared" si="7"/>
        <v>-2538480.7149133333</v>
      </c>
      <c r="AB14" s="259">
        <f t="shared" ref="AB14:AB23" si="8">Z14+R14</f>
        <v>50837007.934937529</v>
      </c>
      <c r="AD14" s="259">
        <v>2080962</v>
      </c>
      <c r="AF14" s="277">
        <f t="shared" ref="AF14:AF23" si="9">AB14/AD14</f>
        <v>24.429570523122251</v>
      </c>
    </row>
    <row r="15" spans="1:32">
      <c r="A15" s="271">
        <v>40817</v>
      </c>
      <c r="B15" s="275">
        <v>114016576.01484603</v>
      </c>
      <c r="D15" s="276">
        <f t="shared" si="0"/>
        <v>-2528014.1012513884</v>
      </c>
      <c r="F15" s="276">
        <f t="shared" si="1"/>
        <v>111488561.91359463</v>
      </c>
      <c r="H15" s="259">
        <v>4902608</v>
      </c>
      <c r="J15" s="277">
        <f t="shared" si="5"/>
        <v>22.740664135006231</v>
      </c>
      <c r="L15" s="258">
        <f t="shared" si="6"/>
        <v>1.0001400489293799</v>
      </c>
      <c r="N15" s="277">
        <f t="shared" si="2"/>
        <v>22.743848940671725</v>
      </c>
      <c r="P15" s="259">
        <v>2071429</v>
      </c>
      <c r="R15" s="259">
        <f t="shared" si="3"/>
        <v>47112268.26732669</v>
      </c>
      <c r="U15" s="271">
        <v>40817</v>
      </c>
      <c r="W15" s="259">
        <f t="shared" si="4"/>
        <v>47112268.26732669</v>
      </c>
      <c r="Y15" s="276">
        <f t="shared" si="7"/>
        <v>-5875056.833333333</v>
      </c>
      <c r="Z15" s="276">
        <f t="shared" si="7"/>
        <v>-2538480.7149133333</v>
      </c>
      <c r="AB15" s="259">
        <f t="shared" si="8"/>
        <v>44573787.552413359</v>
      </c>
      <c r="AD15" s="259">
        <v>2071429</v>
      </c>
      <c r="AF15" s="277">
        <f t="shared" si="9"/>
        <v>21.518375745639055</v>
      </c>
    </row>
    <row r="16" spans="1:32">
      <c r="A16" s="271">
        <v>40848</v>
      </c>
      <c r="B16" s="275">
        <v>113851506.65921128</v>
      </c>
      <c r="D16" s="276">
        <f t="shared" si="0"/>
        <v>-2524354.1276465436</v>
      </c>
      <c r="F16" s="276">
        <f t="shared" si="1"/>
        <v>111327152.53156473</v>
      </c>
      <c r="H16" s="259">
        <v>4972393</v>
      </c>
      <c r="J16" s="277">
        <f t="shared" si="5"/>
        <v>22.389049403690482</v>
      </c>
      <c r="L16" s="258">
        <f t="shared" si="6"/>
        <v>1.0001400489293799</v>
      </c>
      <c r="N16" s="277">
        <f t="shared" si="2"/>
        <v>22.392184966089303</v>
      </c>
      <c r="P16" s="259">
        <v>2071816</v>
      </c>
      <c r="R16" s="259">
        <f t="shared" si="3"/>
        <v>46392487.087703273</v>
      </c>
      <c r="U16" s="271">
        <v>40848</v>
      </c>
      <c r="W16" s="259">
        <f t="shared" si="4"/>
        <v>46392487.087703273</v>
      </c>
      <c r="Y16" s="276">
        <f t="shared" si="7"/>
        <v>-5875056.833333333</v>
      </c>
      <c r="Z16" s="276">
        <f t="shared" si="7"/>
        <v>-2538480.7149133333</v>
      </c>
      <c r="AB16" s="259">
        <f t="shared" si="8"/>
        <v>43854006.372789942</v>
      </c>
      <c r="AD16" s="259">
        <v>2071816</v>
      </c>
      <c r="AF16" s="277">
        <f t="shared" si="9"/>
        <v>21.166940680441673</v>
      </c>
    </row>
    <row r="17" spans="1:32">
      <c r="A17" s="271">
        <v>40878</v>
      </c>
      <c r="B17" s="275">
        <v>124881814.48346323</v>
      </c>
      <c r="D17" s="276">
        <f t="shared" si="0"/>
        <v>-2768921.8448635698</v>
      </c>
      <c r="F17" s="276">
        <f t="shared" si="1"/>
        <v>122112892.63859966</v>
      </c>
      <c r="H17" s="259">
        <v>5392624</v>
      </c>
      <c r="J17" s="277">
        <f t="shared" si="5"/>
        <v>22.644429249767768</v>
      </c>
      <c r="L17" s="258">
        <f t="shared" si="6"/>
        <v>1.0001400489293799</v>
      </c>
      <c r="N17" s="277">
        <f t="shared" si="2"/>
        <v>22.647600577840617</v>
      </c>
      <c r="P17" s="259">
        <v>2188691</v>
      </c>
      <c r="R17" s="259">
        <f t="shared" si="3"/>
        <v>49568599.556314558</v>
      </c>
      <c r="U17" s="271">
        <v>40878</v>
      </c>
      <c r="W17" s="259">
        <f t="shared" si="4"/>
        <v>49568599.556314558</v>
      </c>
      <c r="Y17" s="276">
        <f t="shared" si="7"/>
        <v>-5875056.833333333</v>
      </c>
      <c r="Z17" s="276">
        <f t="shared" si="7"/>
        <v>-2538480.7149133333</v>
      </c>
      <c r="AB17" s="259">
        <f t="shared" si="8"/>
        <v>47030118.841401227</v>
      </c>
      <c r="AD17" s="259">
        <v>2188691</v>
      </c>
      <c r="AF17" s="277">
        <f t="shared" si="9"/>
        <v>21.487783721594884</v>
      </c>
    </row>
    <row r="18" spans="1:32">
      <c r="A18" s="271">
        <v>40909</v>
      </c>
      <c r="B18" s="275">
        <v>128942811.77382572</v>
      </c>
      <c r="D18" s="276">
        <f t="shared" si="0"/>
        <v>-2858963.6508360915</v>
      </c>
      <c r="F18" s="276">
        <f t="shared" si="1"/>
        <v>126083848.12298962</v>
      </c>
      <c r="H18" s="259">
        <v>5409177</v>
      </c>
      <c r="J18" s="277">
        <f t="shared" si="5"/>
        <v>23.309247991513242</v>
      </c>
      <c r="L18" s="258">
        <f t="shared" si="6"/>
        <v>1.0001400489293799</v>
      </c>
      <c r="N18" s="277">
        <f t="shared" si="2"/>
        <v>23.312512426739104</v>
      </c>
      <c r="P18" s="259">
        <v>2214779</v>
      </c>
      <c r="R18" s="259">
        <f t="shared" si="3"/>
        <v>51632062.959980808</v>
      </c>
      <c r="U18" s="271">
        <v>40909</v>
      </c>
      <c r="W18" s="259">
        <f t="shared" si="4"/>
        <v>51632062.959980808</v>
      </c>
      <c r="Y18" s="276">
        <f t="shared" si="7"/>
        <v>-5875056.833333333</v>
      </c>
      <c r="Z18" s="276">
        <f t="shared" si="7"/>
        <v>-2538480.7149133333</v>
      </c>
      <c r="AB18" s="259">
        <f t="shared" si="8"/>
        <v>49093582.245067477</v>
      </c>
      <c r="AD18" s="259">
        <v>2214779</v>
      </c>
      <c r="AF18" s="277">
        <f t="shared" si="9"/>
        <v>22.166357115119602</v>
      </c>
    </row>
    <row r="19" spans="1:32">
      <c r="A19" s="271">
        <v>40940</v>
      </c>
      <c r="B19" s="275">
        <v>118627509.86086331</v>
      </c>
      <c r="D19" s="276">
        <f t="shared" si="0"/>
        <v>-2630249.2866085703</v>
      </c>
      <c r="F19" s="276">
        <f t="shared" si="1"/>
        <v>115997260.57425474</v>
      </c>
      <c r="H19" s="259">
        <v>4977523</v>
      </c>
      <c r="J19" s="277">
        <f t="shared" si="5"/>
        <v>23.304213877917739</v>
      </c>
      <c r="L19" s="258">
        <f t="shared" si="6"/>
        <v>1.0001400489293799</v>
      </c>
      <c r="N19" s="277">
        <f t="shared" si="2"/>
        <v>23.307477608121381</v>
      </c>
      <c r="P19" s="259">
        <v>2061687</v>
      </c>
      <c r="R19" s="259">
        <f t="shared" si="3"/>
        <v>48052723.587454945</v>
      </c>
      <c r="U19" s="271">
        <v>40940</v>
      </c>
      <c r="W19" s="259">
        <f t="shared" si="4"/>
        <v>48052723.587454945</v>
      </c>
      <c r="Y19" s="276">
        <f t="shared" si="7"/>
        <v>-5875056.833333333</v>
      </c>
      <c r="Z19" s="276">
        <f t="shared" si="7"/>
        <v>-2538480.7149133333</v>
      </c>
      <c r="AB19" s="259">
        <f t="shared" si="8"/>
        <v>45514242.872541614</v>
      </c>
      <c r="AD19" s="259">
        <v>2061687</v>
      </c>
      <c r="AF19" s="277">
        <f t="shared" si="9"/>
        <v>22.076213737847507</v>
      </c>
    </row>
    <row r="20" spans="1:32">
      <c r="A20" s="271">
        <v>40969</v>
      </c>
      <c r="B20" s="275">
        <v>121455887.84781061</v>
      </c>
      <c r="D20" s="276">
        <f t="shared" si="0"/>
        <v>-2692961.0403253348</v>
      </c>
      <c r="F20" s="276">
        <f t="shared" si="1"/>
        <v>118762926.80748528</v>
      </c>
      <c r="H20" s="259">
        <v>5150143</v>
      </c>
      <c r="J20" s="277">
        <f t="shared" si="5"/>
        <v>23.06012217670175</v>
      </c>
      <c r="L20" s="258">
        <f t="shared" si="6"/>
        <v>1.0001400489293799</v>
      </c>
      <c r="N20" s="277">
        <f t="shared" si="2"/>
        <v>23.063351722123969</v>
      </c>
      <c r="P20" s="259">
        <v>2151583</v>
      </c>
      <c r="R20" s="259">
        <f t="shared" si="3"/>
        <v>49622715.488342658</v>
      </c>
      <c r="U20" s="271">
        <v>40969</v>
      </c>
      <c r="W20" s="259">
        <f t="shared" si="4"/>
        <v>49622715.488342658</v>
      </c>
      <c r="Y20" s="276">
        <f t="shared" si="7"/>
        <v>-5875056.833333333</v>
      </c>
      <c r="Z20" s="276">
        <f t="shared" si="7"/>
        <v>-2538480.7149133333</v>
      </c>
      <c r="AB20" s="259">
        <f t="shared" si="8"/>
        <v>47084234.773429327</v>
      </c>
      <c r="AD20" s="259">
        <v>2151583</v>
      </c>
      <c r="AF20" s="277">
        <f t="shared" si="9"/>
        <v>21.883531694305692</v>
      </c>
    </row>
    <row r="21" spans="1:32">
      <c r="A21" s="271">
        <v>41000</v>
      </c>
      <c r="B21" s="275">
        <v>120311084.36353242</v>
      </c>
      <c r="D21" s="276">
        <f t="shared" si="0"/>
        <v>-2667578.070124229</v>
      </c>
      <c r="F21" s="276">
        <f t="shared" si="1"/>
        <v>117643506.2934082</v>
      </c>
      <c r="H21" s="259">
        <v>4834714</v>
      </c>
      <c r="J21" s="277">
        <f t="shared" si="5"/>
        <v>24.333084913276814</v>
      </c>
      <c r="L21" s="258">
        <f t="shared" si="6"/>
        <v>1.0001400489293799</v>
      </c>
      <c r="N21" s="277">
        <f t="shared" si="2"/>
        <v>24.336492735767429</v>
      </c>
      <c r="P21" s="259">
        <v>2067721</v>
      </c>
      <c r="R21" s="259">
        <f t="shared" si="3"/>
        <v>50321077.096093766</v>
      </c>
      <c r="U21" s="271">
        <v>41000</v>
      </c>
      <c r="W21" s="259">
        <f t="shared" si="4"/>
        <v>50321077.096093766</v>
      </c>
      <c r="Y21" s="276">
        <f t="shared" si="7"/>
        <v>-5875056.833333333</v>
      </c>
      <c r="Z21" s="276">
        <f t="shared" si="7"/>
        <v>-2538480.7149133333</v>
      </c>
      <c r="AB21" s="259">
        <f t="shared" si="8"/>
        <v>47782596.381180435</v>
      </c>
      <c r="AD21" s="259">
        <v>2067721</v>
      </c>
      <c r="AF21" s="277">
        <f t="shared" si="9"/>
        <v>23.108821925772595</v>
      </c>
    </row>
    <row r="22" spans="1:32">
      <c r="A22" s="271">
        <v>41030</v>
      </c>
      <c r="B22" s="275">
        <v>125880766.45770389</v>
      </c>
      <c r="D22" s="276">
        <f t="shared" si="0"/>
        <v>-2791070.9460348282</v>
      </c>
      <c r="F22" s="276">
        <f t="shared" si="1"/>
        <v>123089695.51166905</v>
      </c>
      <c r="H22" s="259">
        <v>5006224</v>
      </c>
      <c r="J22" s="277">
        <f t="shared" si="5"/>
        <v>24.587332790476225</v>
      </c>
      <c r="L22" s="258">
        <f t="shared" si="6"/>
        <v>1.0001400489293799</v>
      </c>
      <c r="N22" s="277">
        <f t="shared" si="2"/>
        <v>24.590776220109838</v>
      </c>
      <c r="P22" s="259">
        <v>2144934</v>
      </c>
      <c r="R22" s="259">
        <f t="shared" si="3"/>
        <v>52745592.000905074</v>
      </c>
      <c r="U22" s="271">
        <v>41030</v>
      </c>
      <c r="W22" s="259">
        <f t="shared" si="4"/>
        <v>52745592.000905074</v>
      </c>
      <c r="Y22" s="276">
        <f t="shared" si="7"/>
        <v>-5875056.833333333</v>
      </c>
      <c r="Z22" s="276">
        <f t="shared" si="7"/>
        <v>-2538480.7149133333</v>
      </c>
      <c r="AB22" s="259">
        <f t="shared" si="8"/>
        <v>50207111.285991743</v>
      </c>
      <c r="AD22" s="259">
        <v>2144934</v>
      </c>
      <c r="AF22" s="277">
        <f t="shared" si="9"/>
        <v>23.407298912689967</v>
      </c>
    </row>
    <row r="23" spans="1:32">
      <c r="A23" s="271">
        <v>41061</v>
      </c>
      <c r="B23" s="275">
        <v>122703054.56794325</v>
      </c>
      <c r="D23" s="276">
        <f t="shared" si="0"/>
        <v>-2720613.6428267132</v>
      </c>
      <c r="F23" s="276">
        <f t="shared" si="1"/>
        <v>119982440.92511654</v>
      </c>
      <c r="H23" s="259">
        <v>5090370</v>
      </c>
      <c r="J23" s="277">
        <f t="shared" si="5"/>
        <v>23.570475412419242</v>
      </c>
      <c r="L23" s="258">
        <f t="shared" si="6"/>
        <v>1.0001400489293799</v>
      </c>
      <c r="N23" s="277">
        <f t="shared" si="2"/>
        <v>23.573776432265728</v>
      </c>
      <c r="P23" s="259">
        <v>2247828</v>
      </c>
      <c r="R23" s="259">
        <f t="shared" si="3"/>
        <v>52989794.730187006</v>
      </c>
      <c r="U23" s="271">
        <v>41061</v>
      </c>
      <c r="W23" s="259">
        <f t="shared" si="4"/>
        <v>52989794.730187006</v>
      </c>
      <c r="Y23" s="276">
        <f t="shared" si="7"/>
        <v>-5875056.833333333</v>
      </c>
      <c r="Z23" s="276">
        <f t="shared" si="7"/>
        <v>-2538480.7149133333</v>
      </c>
      <c r="AB23" s="259">
        <f t="shared" si="8"/>
        <v>50451314.015273675</v>
      </c>
      <c r="AD23" s="259">
        <v>2247828</v>
      </c>
      <c r="AF23" s="277">
        <f t="shared" si="9"/>
        <v>22.444472626586052</v>
      </c>
    </row>
    <row r="24" spans="1:32" ht="7.5" customHeight="1">
      <c r="J24" s="278"/>
      <c r="N24" s="278"/>
    </row>
    <row r="25" spans="1:32" ht="15.75" thickBot="1">
      <c r="A25" s="279" t="s">
        <v>23</v>
      </c>
      <c r="B25" s="280">
        <f>SUM(B12:B24)</f>
        <v>1508445769.999578</v>
      </c>
      <c r="C25" s="281"/>
      <c r="D25" s="280">
        <f>F25-B25</f>
        <v>-33445769.999577999</v>
      </c>
      <c r="E25" s="281"/>
      <c r="F25" s="280">
        <v>1475000000</v>
      </c>
      <c r="G25" s="281"/>
      <c r="H25" s="282">
        <f>SUM(H12:H24)</f>
        <v>61585035</v>
      </c>
      <c r="I25" s="283"/>
      <c r="J25" s="284">
        <f>F25/H25</f>
        <v>23.950623718895347</v>
      </c>
      <c r="K25" s="273"/>
      <c r="M25" s="273"/>
      <c r="N25" s="284">
        <f>R25/P25</f>
        <v>23.985674434979405</v>
      </c>
      <c r="O25" s="273"/>
      <c r="P25" s="285">
        <f>SUM(P12:P24)</f>
        <v>26227009</v>
      </c>
      <c r="R25" s="280">
        <f>SUM(R12:R24)</f>
        <v>629072499.27727473</v>
      </c>
      <c r="U25" s="286" t="s">
        <v>23</v>
      </c>
      <c r="W25" s="280">
        <f>SUM(W12:W24)</f>
        <v>629072499.27727473</v>
      </c>
      <c r="X25" s="273"/>
      <c r="Y25" s="287">
        <v>-70500682</v>
      </c>
      <c r="Z25" s="287">
        <f>AB33*AB34+AB36*AB37</f>
        <v>-30461768.578960001</v>
      </c>
      <c r="AA25" s="273"/>
      <c r="AB25" s="287">
        <f>SUM(AB12:AB24)</f>
        <v>598610730.69831479</v>
      </c>
      <c r="AC25" s="273"/>
      <c r="AD25" s="285">
        <f>SUM(AD12:AD24)</f>
        <v>26227009</v>
      </c>
      <c r="AF25" s="288">
        <f>AB25/AD25</f>
        <v>22.824208841287042</v>
      </c>
    </row>
    <row r="26" spans="1:32" ht="15.75" thickTop="1">
      <c r="B26" s="289" t="s">
        <v>1499</v>
      </c>
      <c r="C26" s="290"/>
      <c r="D26" s="289" t="s">
        <v>1500</v>
      </c>
      <c r="E26" s="290"/>
      <c r="F26" s="289" t="s">
        <v>1501</v>
      </c>
      <c r="H26" s="289" t="s">
        <v>1502</v>
      </c>
      <c r="J26" s="289" t="s">
        <v>1503</v>
      </c>
      <c r="L26" s="289" t="s">
        <v>1504</v>
      </c>
      <c r="N26" s="289" t="s">
        <v>1505</v>
      </c>
      <c r="P26" s="289" t="s">
        <v>1502</v>
      </c>
      <c r="R26" s="289" t="s">
        <v>1506</v>
      </c>
      <c r="W26" s="289" t="s">
        <v>1507</v>
      </c>
      <c r="Y26" s="291" t="s">
        <v>1508</v>
      </c>
      <c r="Z26" s="291"/>
      <c r="AB26" s="289" t="s">
        <v>1509</v>
      </c>
      <c r="AD26" s="289" t="s">
        <v>1502</v>
      </c>
      <c r="AF26" s="289" t="s">
        <v>1510</v>
      </c>
    </row>
    <row r="27" spans="1:32">
      <c r="K27" s="292"/>
    </row>
    <row r="28" spans="1:32">
      <c r="A28" s="293" t="s">
        <v>1511</v>
      </c>
      <c r="B28" s="294">
        <v>644072499.27727473</v>
      </c>
      <c r="C28" s="294"/>
      <c r="D28" s="294">
        <v>-15000000</v>
      </c>
      <c r="E28" s="294"/>
      <c r="F28" s="294">
        <f>D28+B28</f>
        <v>629072499.27727473</v>
      </c>
      <c r="G28" s="294"/>
      <c r="H28" s="295">
        <v>26227009</v>
      </c>
      <c r="I28" s="296"/>
      <c r="J28" s="297">
        <f>F28/H28</f>
        <v>23.985674434979405</v>
      </c>
      <c r="K28" s="292"/>
    </row>
    <row r="29" spans="1:32">
      <c r="B29" s="289" t="s">
        <v>1512</v>
      </c>
      <c r="C29" s="290"/>
      <c r="D29" s="289" t="s">
        <v>1501</v>
      </c>
      <c r="F29" s="289" t="s">
        <v>1513</v>
      </c>
      <c r="H29" s="289" t="s">
        <v>1502</v>
      </c>
      <c r="J29" s="289" t="s">
        <v>1503</v>
      </c>
      <c r="N29" s="277"/>
      <c r="P29" s="259"/>
      <c r="R29" s="259"/>
    </row>
    <row r="30" spans="1:32">
      <c r="J30" s="258"/>
    </row>
    <row r="31" spans="1:32">
      <c r="A31" s="298" t="s">
        <v>1514</v>
      </c>
      <c r="B31" t="s">
        <v>1515</v>
      </c>
      <c r="J31" s="258"/>
      <c r="Y31" t="s">
        <v>1516</v>
      </c>
    </row>
    <row r="32" spans="1:32">
      <c r="A32" s="299" t="s">
        <v>1517</v>
      </c>
      <c r="B32" t="s">
        <v>1518</v>
      </c>
      <c r="J32" s="258"/>
      <c r="Y32" s="300" t="s">
        <v>1519</v>
      </c>
      <c r="Z32" s="301"/>
      <c r="AA32" s="302"/>
      <c r="AB32" s="302"/>
      <c r="AC32" s="303"/>
    </row>
    <row r="33" spans="1:29">
      <c r="A33" s="299" t="s">
        <v>1520</v>
      </c>
      <c r="B33" t="s">
        <v>1521</v>
      </c>
      <c r="J33" s="258"/>
      <c r="Y33" s="304"/>
      <c r="Z33" s="305" t="s">
        <v>1367</v>
      </c>
      <c r="AA33" s="265"/>
      <c r="AB33" s="306">
        <f>Y25-AB36</f>
        <v>-62789546</v>
      </c>
      <c r="AC33" s="307"/>
    </row>
    <row r="34" spans="1:29">
      <c r="A34" s="299" t="s">
        <v>1522</v>
      </c>
      <c r="B34" t="s">
        <v>1523</v>
      </c>
      <c r="J34" s="258"/>
      <c r="Y34" s="304"/>
      <c r="Z34" s="305" t="s">
        <v>1524</v>
      </c>
      <c r="AA34" s="265"/>
      <c r="AB34" s="308">
        <f>43.284%</f>
        <v>0.43284</v>
      </c>
      <c r="AC34" s="309">
        <f>AB34*AB33</f>
        <v>-27177827.090640001</v>
      </c>
    </row>
    <row r="35" spans="1:29">
      <c r="A35" s="299" t="s">
        <v>1525</v>
      </c>
      <c r="B35" t="s">
        <v>1526</v>
      </c>
      <c r="J35" s="258"/>
      <c r="Y35" s="304"/>
      <c r="Z35" s="265"/>
      <c r="AA35" s="265"/>
      <c r="AB35" s="265"/>
      <c r="AC35" s="309"/>
    </row>
    <row r="36" spans="1:29">
      <c r="A36" s="299"/>
      <c r="B36" t="s">
        <v>1527</v>
      </c>
      <c r="J36" s="258"/>
      <c r="Y36" s="304"/>
      <c r="Z36" s="305" t="s">
        <v>1528</v>
      </c>
      <c r="AA36" s="265"/>
      <c r="AB36" s="306">
        <v>-7711136</v>
      </c>
      <c r="AC36" s="309"/>
    </row>
    <row r="37" spans="1:29">
      <c r="J37" s="258"/>
      <c r="Y37" s="310"/>
      <c r="Z37" s="311" t="s">
        <v>1529</v>
      </c>
      <c r="AA37" s="312"/>
      <c r="AB37" s="313">
        <v>0.42587000000000003</v>
      </c>
      <c r="AC37" s="314">
        <f>AB37*AB36</f>
        <v>-3283941.48832</v>
      </c>
    </row>
    <row r="38" spans="1:29">
      <c r="J38" s="258"/>
    </row>
  </sheetData>
  <pageMargins left="0.7" right="0.7" top="0.75" bottom="0.75" header="0.3" footer="0.3"/>
  <pageSetup scale="40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topLeftCell="A19" zoomScale="61" zoomScaleNormal="61" workbookViewId="0">
      <selection activeCell="B33" sqref="B33"/>
    </sheetView>
  </sheetViews>
  <sheetFormatPr defaultRowHeight="14.25"/>
  <cols>
    <col min="1" max="1" width="9.140625" style="6"/>
    <col min="2" max="2" width="9.85546875" style="6" customWidth="1"/>
    <col min="3" max="3" width="10.140625" style="6" bestFit="1" customWidth="1"/>
    <col min="4" max="4" width="9.85546875" style="6" bestFit="1" customWidth="1"/>
    <col min="5" max="5" width="50.7109375" style="6" customWidth="1"/>
    <col min="6" max="7" width="18" style="6" customWidth="1"/>
    <col min="8" max="8" width="23.140625" style="6" bestFit="1" customWidth="1"/>
    <col min="9" max="9" width="14.85546875" style="6" bestFit="1" customWidth="1"/>
    <col min="10" max="10" width="9.140625" style="6"/>
    <col min="11" max="11" width="13.7109375" style="6" customWidth="1"/>
    <col min="12" max="16384" width="9.140625" style="6"/>
  </cols>
  <sheetData>
    <row r="1" spans="1:9" ht="15">
      <c r="A1" s="23" t="s">
        <v>1413</v>
      </c>
    </row>
    <row r="3" spans="1:9" s="4" customFormat="1" ht="15">
      <c r="A3" s="3" t="s">
        <v>21</v>
      </c>
      <c r="C3" s="3"/>
      <c r="D3" s="3"/>
    </row>
    <row r="4" spans="1:9" ht="15">
      <c r="A4" s="23" t="s">
        <v>1052</v>
      </c>
      <c r="C4" s="5"/>
      <c r="D4" s="5"/>
      <c r="F4" s="7">
        <v>40908</v>
      </c>
      <c r="G4" s="7">
        <v>40909</v>
      </c>
    </row>
    <row r="5" spans="1:9">
      <c r="B5" s="6" t="s">
        <v>0</v>
      </c>
      <c r="F5" s="8">
        <v>-11869842.559999999</v>
      </c>
      <c r="G5" s="8">
        <v>-9702713.9600000009</v>
      </c>
    </row>
    <row r="6" spans="1:9">
      <c r="B6" s="6" t="s">
        <v>1</v>
      </c>
      <c r="F6" s="8">
        <v>-43738402.68</v>
      </c>
      <c r="G6" s="8">
        <v>-42932507.719999999</v>
      </c>
    </row>
    <row r="7" spans="1:9">
      <c r="B7" s="6" t="s">
        <v>2</v>
      </c>
      <c r="F7" s="8">
        <v>0</v>
      </c>
      <c r="G7" s="8">
        <v>0</v>
      </c>
    </row>
    <row r="8" spans="1:9">
      <c r="B8" s="6" t="s">
        <v>3</v>
      </c>
      <c r="F8" s="8">
        <v>731381.5</v>
      </c>
      <c r="G8" s="8">
        <v>751679.11</v>
      </c>
    </row>
    <row r="9" spans="1:9">
      <c r="B9" s="6" t="s">
        <v>4</v>
      </c>
      <c r="F9" s="8">
        <v>27220433.370000001</v>
      </c>
      <c r="G9" s="8">
        <v>20624524.34</v>
      </c>
    </row>
    <row r="10" spans="1:9">
      <c r="B10" s="6" t="s">
        <v>5</v>
      </c>
      <c r="F10" s="8">
        <v>-144061.35</v>
      </c>
      <c r="G10" s="8">
        <v>-226935.13</v>
      </c>
    </row>
    <row r="11" spans="1:9">
      <c r="B11" s="6" t="s">
        <v>6</v>
      </c>
      <c r="F11" s="8">
        <v>-1455383.19</v>
      </c>
      <c r="G11" s="8">
        <v>-1485865.87</v>
      </c>
    </row>
    <row r="12" spans="1:9">
      <c r="B12" s="6" t="s">
        <v>7</v>
      </c>
      <c r="F12" s="8">
        <v>0</v>
      </c>
      <c r="G12" s="8">
        <v>-19949.11</v>
      </c>
    </row>
    <row r="13" spans="1:9" ht="15">
      <c r="E13" s="5" t="s">
        <v>22</v>
      </c>
      <c r="F13" s="10">
        <f t="shared" ref="F13:G13" si="0">SUM(F5:F12)</f>
        <v>-29255874.909999996</v>
      </c>
      <c r="G13" s="10">
        <f t="shared" si="0"/>
        <v>-32991768.34</v>
      </c>
      <c r="H13" s="11"/>
      <c r="I13" s="11"/>
    </row>
    <row r="15" spans="1:9" ht="15">
      <c r="B15" s="23" t="s">
        <v>1053</v>
      </c>
    </row>
    <row r="16" spans="1:9">
      <c r="B16" s="6" t="s">
        <v>27</v>
      </c>
      <c r="C16" s="6" t="s">
        <v>87</v>
      </c>
      <c r="D16" s="33">
        <v>5556300</v>
      </c>
      <c r="E16" s="6" t="s">
        <v>60</v>
      </c>
      <c r="F16" s="8">
        <v>-452</v>
      </c>
      <c r="G16" s="8">
        <v>0</v>
      </c>
      <c r="H16" s="6" t="s">
        <v>63</v>
      </c>
    </row>
    <row r="17" spans="1:9" ht="15.75" thickBot="1">
      <c r="E17" s="5" t="s">
        <v>67</v>
      </c>
      <c r="F17" s="12">
        <f>F13-SUM(F16:F16)</f>
        <v>-29255422.909999996</v>
      </c>
      <c r="G17" s="12">
        <f>G13-SUM(G16:G16)</f>
        <v>-32991768.34</v>
      </c>
      <c r="H17" s="13" t="s">
        <v>65</v>
      </c>
      <c r="I17" s="13"/>
    </row>
    <row r="18" spans="1:9" ht="15" thickTop="1"/>
    <row r="20" spans="1:9" ht="15">
      <c r="A20" s="5" t="s">
        <v>8</v>
      </c>
      <c r="C20" s="5"/>
      <c r="D20" s="5"/>
      <c r="F20" s="7">
        <v>40909</v>
      </c>
    </row>
    <row r="21" spans="1:9">
      <c r="B21" s="14">
        <v>301405</v>
      </c>
      <c r="C21" s="15" t="s">
        <v>86</v>
      </c>
      <c r="D21" s="15">
        <v>4471300</v>
      </c>
      <c r="E21" s="6" t="s">
        <v>9</v>
      </c>
      <c r="F21" s="8">
        <v>-11869842.559999999</v>
      </c>
    </row>
    <row r="22" spans="1:9">
      <c r="B22" s="14">
        <v>301406</v>
      </c>
      <c r="C22" s="15" t="s">
        <v>86</v>
      </c>
      <c r="D22" s="15">
        <v>4471400</v>
      </c>
      <c r="E22" s="6" t="s">
        <v>10</v>
      </c>
      <c r="F22" s="8">
        <v>-43738402.68</v>
      </c>
    </row>
    <row r="23" spans="1:9">
      <c r="B23" s="14">
        <v>301408</v>
      </c>
      <c r="C23" s="15" t="s">
        <v>86</v>
      </c>
      <c r="D23" s="15">
        <v>4475000</v>
      </c>
      <c r="E23" s="6" t="s">
        <v>17</v>
      </c>
      <c r="F23" s="8">
        <v>0</v>
      </c>
    </row>
    <row r="24" spans="1:9">
      <c r="B24" s="14">
        <v>301410</v>
      </c>
      <c r="C24" s="15" t="s">
        <v>86</v>
      </c>
      <c r="D24" s="15">
        <v>4471400</v>
      </c>
      <c r="E24" s="6" t="s">
        <v>12</v>
      </c>
      <c r="F24" s="8">
        <v>731381.5</v>
      </c>
    </row>
    <row r="25" spans="1:9">
      <c r="B25" s="14">
        <v>301411</v>
      </c>
      <c r="C25" s="15" t="s">
        <v>86</v>
      </c>
      <c r="D25" s="15">
        <v>4471400</v>
      </c>
      <c r="E25" s="6" t="s">
        <v>13</v>
      </c>
      <c r="F25" s="8">
        <v>27220433.370000001</v>
      </c>
    </row>
    <row r="26" spans="1:9">
      <c r="B26" s="14">
        <v>303028</v>
      </c>
      <c r="C26" s="15" t="s">
        <v>86</v>
      </c>
      <c r="D26" s="15">
        <v>4471400</v>
      </c>
      <c r="E26" s="6" t="s">
        <v>15</v>
      </c>
      <c r="F26" s="8">
        <v>-144061.35</v>
      </c>
    </row>
    <row r="27" spans="1:9">
      <c r="B27" s="14">
        <v>304101</v>
      </c>
      <c r="C27" s="15" t="s">
        <v>86</v>
      </c>
      <c r="D27" s="15">
        <v>4476100</v>
      </c>
      <c r="E27" s="6" t="s">
        <v>18</v>
      </c>
      <c r="F27" s="8">
        <v>-1455383.19</v>
      </c>
    </row>
    <row r="28" spans="1:9">
      <c r="B28" s="14">
        <v>304201</v>
      </c>
      <c r="C28" s="15" t="s">
        <v>86</v>
      </c>
      <c r="D28" s="15">
        <v>4476200</v>
      </c>
      <c r="E28" s="6" t="s">
        <v>20</v>
      </c>
      <c r="F28" s="8">
        <v>0</v>
      </c>
    </row>
    <row r="29" spans="1:9" ht="15">
      <c r="B29" s="15"/>
      <c r="C29" s="15"/>
      <c r="E29" s="5" t="s">
        <v>22</v>
      </c>
      <c r="F29" s="16">
        <f t="shared" ref="F29" si="1">SUM(F21:F28)</f>
        <v>-29255874.909999996</v>
      </c>
      <c r="H29" s="11"/>
      <c r="I29" s="11"/>
    </row>
    <row r="30" spans="1:9">
      <c r="B30" s="15"/>
      <c r="C30" s="15"/>
    </row>
    <row r="31" spans="1:9" s="17" customFormat="1">
      <c r="B31" s="18">
        <v>301409</v>
      </c>
      <c r="C31" s="19" t="s">
        <v>86</v>
      </c>
      <c r="D31" s="19">
        <v>4471400</v>
      </c>
      <c r="E31" s="17" t="s">
        <v>11</v>
      </c>
      <c r="F31" s="8">
        <v>20297.609999999986</v>
      </c>
      <c r="H31" s="17" t="s">
        <v>47</v>
      </c>
    </row>
    <row r="32" spans="1:9" s="17" customFormat="1">
      <c r="B32" s="18">
        <v>301412</v>
      </c>
      <c r="C32" s="19" t="s">
        <v>86</v>
      </c>
      <c r="D32" s="19">
        <v>4471400</v>
      </c>
      <c r="E32" s="17" t="s">
        <v>14</v>
      </c>
      <c r="F32" s="8">
        <v>-6622562.7300000004</v>
      </c>
      <c r="H32" s="17" t="s">
        <v>47</v>
      </c>
    </row>
    <row r="33" spans="1:9" s="17" customFormat="1">
      <c r="B33" s="18">
        <v>301419</v>
      </c>
      <c r="C33" s="19" t="s">
        <v>86</v>
      </c>
      <c r="D33" s="19">
        <v>4472000</v>
      </c>
      <c r="E33" s="17" t="s">
        <v>16</v>
      </c>
      <c r="F33" s="8">
        <v>2828118.8500000015</v>
      </c>
      <c r="H33" s="17" t="s">
        <v>47</v>
      </c>
    </row>
    <row r="34" spans="1:9" s="17" customFormat="1">
      <c r="B34" s="18">
        <v>304102</v>
      </c>
      <c r="C34" s="19" t="s">
        <v>86</v>
      </c>
      <c r="D34" s="19">
        <v>4476100</v>
      </c>
      <c r="E34" s="17" t="s">
        <v>19</v>
      </c>
      <c r="F34" s="8">
        <v>-506431.54000000004</v>
      </c>
      <c r="H34" s="17" t="s">
        <v>47</v>
      </c>
    </row>
    <row r="35" spans="1:9" ht="15">
      <c r="B35" s="15"/>
      <c r="C35" s="15"/>
      <c r="E35" s="5" t="s">
        <v>22</v>
      </c>
      <c r="F35" s="16">
        <f t="shared" ref="F35" si="2">SUM(F31:F34)</f>
        <v>-4280577.8099999987</v>
      </c>
    </row>
    <row r="36" spans="1:9" ht="15">
      <c r="B36" s="15"/>
      <c r="C36" s="15"/>
      <c r="E36" s="5"/>
    </row>
    <row r="37" spans="1:9" ht="15">
      <c r="B37" s="15"/>
      <c r="C37" s="15"/>
      <c r="E37" s="5" t="s">
        <v>64</v>
      </c>
      <c r="F37" s="16">
        <f t="shared" ref="F37" si="3">F29+F35</f>
        <v>-33536452.719999995</v>
      </c>
      <c r="H37" s="13"/>
    </row>
    <row r="38" spans="1:9">
      <c r="B38" s="15"/>
      <c r="C38" s="15"/>
    </row>
    <row r="39" spans="1:9">
      <c r="A39" s="17"/>
      <c r="B39" s="14">
        <v>301428</v>
      </c>
      <c r="C39" s="15">
        <v>447</v>
      </c>
      <c r="D39" s="15">
        <v>4479000</v>
      </c>
      <c r="E39" s="6" t="s">
        <v>81</v>
      </c>
      <c r="F39" s="8">
        <v>-7387.21</v>
      </c>
    </row>
    <row r="40" spans="1:9">
      <c r="A40" s="17"/>
      <c r="B40" s="14">
        <v>301429</v>
      </c>
      <c r="C40" s="15">
        <v>447</v>
      </c>
      <c r="D40" s="15">
        <v>4479000</v>
      </c>
      <c r="E40" s="6" t="s">
        <v>76</v>
      </c>
      <c r="F40" s="8">
        <v>-390.83</v>
      </c>
    </row>
    <row r="41" spans="1:9">
      <c r="A41" s="17"/>
      <c r="B41" s="14">
        <v>301441</v>
      </c>
      <c r="C41" s="15">
        <v>447</v>
      </c>
      <c r="D41" s="15">
        <v>4471000</v>
      </c>
      <c r="E41" s="6" t="s">
        <v>77</v>
      </c>
      <c r="F41" s="8">
        <v>-84992.33</v>
      </c>
    </row>
    <row r="42" spans="1:9">
      <c r="A42" s="17"/>
      <c r="B42" s="14">
        <v>301442</v>
      </c>
      <c r="C42" s="15">
        <v>447</v>
      </c>
      <c r="D42" s="15">
        <v>4471000</v>
      </c>
      <c r="E42" s="6" t="s">
        <v>78</v>
      </c>
      <c r="F42" s="8">
        <v>-297258.26</v>
      </c>
    </row>
    <row r="43" spans="1:9">
      <c r="A43" s="17"/>
      <c r="B43" s="14">
        <v>301443</v>
      </c>
      <c r="C43" s="15">
        <v>447</v>
      </c>
      <c r="D43" s="15">
        <v>4471000</v>
      </c>
      <c r="E43" s="6" t="s">
        <v>79</v>
      </c>
      <c r="F43" s="8">
        <v>-319779.62</v>
      </c>
    </row>
    <row r="44" spans="1:9">
      <c r="A44" s="17"/>
      <c r="B44" s="14">
        <v>301444</v>
      </c>
      <c r="C44" s="15">
        <v>447</v>
      </c>
      <c r="D44" s="15">
        <v>4471000</v>
      </c>
      <c r="E44" s="6" t="s">
        <v>80</v>
      </c>
      <c r="F44" s="8">
        <v>-2143.2200000000003</v>
      </c>
    </row>
    <row r="45" spans="1:9" ht="15">
      <c r="F45" s="10">
        <f t="shared" ref="F45" si="4">SUM(F39:F44)</f>
        <v>-711951.47</v>
      </c>
    </row>
    <row r="47" spans="1:9" ht="15.75" thickBot="1">
      <c r="E47" s="5" t="s">
        <v>68</v>
      </c>
      <c r="F47" s="12">
        <f>+F35+F29+F45</f>
        <v>-34248404.189999998</v>
      </c>
      <c r="H47" s="13"/>
      <c r="I47" s="11"/>
    </row>
    <row r="48" spans="1:9" ht="15" thickTop="1"/>
    <row r="51" spans="1:9" s="4" customFormat="1" ht="15">
      <c r="A51" s="3" t="s">
        <v>24</v>
      </c>
      <c r="C51" s="3"/>
      <c r="D51" s="3"/>
    </row>
    <row r="52" spans="1:9" ht="15">
      <c r="A52" s="23" t="s">
        <v>1052</v>
      </c>
      <c r="C52" s="5"/>
      <c r="D52" s="5"/>
      <c r="F52" s="7">
        <v>40908</v>
      </c>
      <c r="G52" s="7">
        <v>40909</v>
      </c>
    </row>
    <row r="53" spans="1:9" ht="15">
      <c r="A53" s="5"/>
      <c r="B53" s="6" t="s">
        <v>62</v>
      </c>
      <c r="C53" s="5"/>
      <c r="D53" s="5"/>
      <c r="F53" s="8"/>
      <c r="G53" s="8">
        <v>0</v>
      </c>
    </row>
    <row r="54" spans="1:9" ht="15">
      <c r="A54" s="5"/>
      <c r="B54" s="15">
        <v>304211</v>
      </c>
      <c r="C54" s="5"/>
      <c r="D54" s="5"/>
      <c r="F54" s="8">
        <v>1062.5</v>
      </c>
      <c r="G54" s="8">
        <v>0</v>
      </c>
    </row>
    <row r="55" spans="1:9" ht="15">
      <c r="A55" s="5"/>
      <c r="B55" s="6" t="s">
        <v>25</v>
      </c>
      <c r="C55" s="5"/>
      <c r="D55" s="5"/>
      <c r="F55" s="8">
        <v>562413.51000000013</v>
      </c>
      <c r="G55" s="8">
        <v>560222.38</v>
      </c>
    </row>
    <row r="56" spans="1:9" ht="15">
      <c r="A56" s="5"/>
      <c r="B56" s="6" t="s">
        <v>26</v>
      </c>
      <c r="C56" s="5"/>
      <c r="D56" s="5"/>
      <c r="F56" s="8">
        <v>2555399</v>
      </c>
      <c r="G56" s="8">
        <v>2199470</v>
      </c>
    </row>
    <row r="57" spans="1:9" ht="15">
      <c r="A57" s="5"/>
      <c r="B57" s="6" t="s">
        <v>27</v>
      </c>
      <c r="C57" s="5"/>
      <c r="D57" s="5"/>
      <c r="F57" s="8">
        <v>78763697.309999987</v>
      </c>
      <c r="G57" s="8">
        <v>56299875.169999987</v>
      </c>
    </row>
    <row r="58" spans="1:9" ht="15">
      <c r="A58" s="5"/>
      <c r="B58" s="6" t="s">
        <v>28</v>
      </c>
      <c r="C58" s="5"/>
      <c r="D58" s="5"/>
      <c r="F58" s="8">
        <v>196102.5799999999</v>
      </c>
      <c r="G58" s="8">
        <v>162048.36000000007</v>
      </c>
    </row>
    <row r="59" spans="1:9" ht="15">
      <c r="A59" s="5"/>
      <c r="B59" s="6" t="s">
        <v>29</v>
      </c>
      <c r="C59" s="5"/>
      <c r="D59" s="5"/>
      <c r="F59" s="8">
        <v>6084051.0900000008</v>
      </c>
      <c r="G59" s="8">
        <v>6609496.6399999997</v>
      </c>
    </row>
    <row r="60" spans="1:9" ht="15">
      <c r="A60" s="5"/>
      <c r="B60" s="6" t="s">
        <v>30</v>
      </c>
      <c r="C60" s="5"/>
      <c r="D60" s="5"/>
      <c r="F60" s="8">
        <v>-732444</v>
      </c>
      <c r="G60" s="8">
        <v>-731730</v>
      </c>
    </row>
    <row r="61" spans="1:9" ht="15">
      <c r="A61" s="5"/>
      <c r="B61" s="6" t="s">
        <v>31</v>
      </c>
      <c r="C61" s="5"/>
      <c r="D61" s="5"/>
      <c r="F61" s="8">
        <v>-25765050.18</v>
      </c>
      <c r="G61" s="8">
        <v>-19138658.469999999</v>
      </c>
    </row>
    <row r="62" spans="1:9" ht="15">
      <c r="A62" s="5"/>
      <c r="B62" s="6" t="s">
        <v>32</v>
      </c>
      <c r="C62" s="5"/>
      <c r="D62" s="5"/>
      <c r="F62" s="8">
        <v>-13125765.42</v>
      </c>
      <c r="G62" s="8">
        <v>-6228813.9199999999</v>
      </c>
    </row>
    <row r="63" spans="1:9" ht="15">
      <c r="A63" s="5"/>
      <c r="B63" s="6" t="s">
        <v>33</v>
      </c>
      <c r="C63" s="5"/>
      <c r="D63" s="5"/>
      <c r="F63" s="8">
        <v>2445137.21</v>
      </c>
      <c r="G63" s="8">
        <v>2549413.8099999996</v>
      </c>
    </row>
    <row r="64" spans="1:9" ht="15">
      <c r="A64" s="5"/>
      <c r="C64" s="5"/>
      <c r="D64" s="5"/>
      <c r="E64" s="5" t="s">
        <v>22</v>
      </c>
      <c r="F64" s="10">
        <f t="shared" ref="F64:G64" si="5">SUM(F53:F63)</f>
        <v>50984603.599999994</v>
      </c>
      <c r="G64" s="10">
        <f t="shared" si="5"/>
        <v>42281323.969999991</v>
      </c>
      <c r="H64" s="11"/>
      <c r="I64" s="11"/>
    </row>
    <row r="65" spans="1:9" ht="15">
      <c r="A65" s="5"/>
      <c r="C65" s="5"/>
      <c r="D65" s="5"/>
    </row>
    <row r="66" spans="1:9" ht="15">
      <c r="A66" s="5"/>
      <c r="B66" s="23" t="s">
        <v>1053</v>
      </c>
      <c r="C66" s="5"/>
      <c r="D66" s="5"/>
    </row>
    <row r="67" spans="1:9" ht="15">
      <c r="A67" s="5"/>
      <c r="B67" s="6" t="s">
        <v>27</v>
      </c>
      <c r="C67" s="6" t="s">
        <v>87</v>
      </c>
      <c r="D67" s="33">
        <v>5556300</v>
      </c>
      <c r="E67" s="6" t="s">
        <v>60</v>
      </c>
      <c r="F67" s="8">
        <v>-452</v>
      </c>
      <c r="G67" s="8">
        <v>0</v>
      </c>
      <c r="H67" s="6" t="s">
        <v>63</v>
      </c>
    </row>
    <row r="68" spans="1:9" ht="15">
      <c r="A68" s="5"/>
      <c r="C68" s="5"/>
      <c r="D68" s="5"/>
      <c r="E68" s="6" t="s">
        <v>61</v>
      </c>
      <c r="F68" s="8">
        <v>751764.20000000007</v>
      </c>
      <c r="G68" s="8">
        <v>706025.56</v>
      </c>
      <c r="H68" s="6" t="s">
        <v>74</v>
      </c>
    </row>
    <row r="69" spans="1:9" ht="15.75" thickBot="1">
      <c r="A69" s="5"/>
      <c r="C69" s="5"/>
      <c r="D69" s="5"/>
      <c r="E69" s="5" t="s">
        <v>67</v>
      </c>
      <c r="F69" s="12">
        <f>F64+SUM(F67:F68)</f>
        <v>51735915.799999997</v>
      </c>
      <c r="G69" s="12">
        <f>G64+SUM(G67:G68)</f>
        <v>42987349.529999994</v>
      </c>
      <c r="H69" s="13" t="s">
        <v>65</v>
      </c>
      <c r="I69" s="13"/>
    </row>
    <row r="70" spans="1:9" ht="15.75" thickTop="1">
      <c r="A70" s="5"/>
      <c r="C70" s="5"/>
      <c r="D70" s="5"/>
      <c r="F70" s="9"/>
      <c r="G70" s="9"/>
    </row>
    <row r="71" spans="1:9" ht="15">
      <c r="A71" s="5" t="s">
        <v>8</v>
      </c>
      <c r="C71" s="5"/>
      <c r="D71" s="5"/>
      <c r="F71" s="7">
        <v>40909</v>
      </c>
    </row>
    <row r="72" spans="1:9">
      <c r="A72" s="19"/>
      <c r="B72" s="19">
        <v>304111</v>
      </c>
      <c r="C72" s="18" t="s">
        <v>87</v>
      </c>
      <c r="D72" s="19">
        <v>5556100</v>
      </c>
      <c r="E72" s="6" t="s">
        <v>1050</v>
      </c>
      <c r="F72" s="8">
        <v>0</v>
      </c>
    </row>
    <row r="73" spans="1:9" ht="15">
      <c r="A73" s="19"/>
      <c r="B73" s="15">
        <v>304211</v>
      </c>
      <c r="C73" s="18" t="s">
        <v>87</v>
      </c>
      <c r="D73" s="244">
        <v>5556200</v>
      </c>
      <c r="E73" t="s">
        <v>1457</v>
      </c>
      <c r="F73" s="8">
        <v>1062.5</v>
      </c>
    </row>
    <row r="74" spans="1:9">
      <c r="B74" s="14">
        <v>505206</v>
      </c>
      <c r="C74" s="15" t="s">
        <v>87</v>
      </c>
      <c r="D74" s="15">
        <v>5552500</v>
      </c>
      <c r="E74" s="6" t="s">
        <v>35</v>
      </c>
      <c r="F74" s="8">
        <v>562413.51</v>
      </c>
    </row>
    <row r="75" spans="1:9">
      <c r="B75" s="14">
        <v>505207</v>
      </c>
      <c r="C75" s="15" t="s">
        <v>87</v>
      </c>
      <c r="D75" s="15">
        <v>5555500</v>
      </c>
      <c r="E75" s="6" t="s">
        <v>39</v>
      </c>
      <c r="F75" s="8">
        <v>2555399</v>
      </c>
    </row>
    <row r="76" spans="1:9">
      <c r="B76" s="14">
        <v>505214</v>
      </c>
      <c r="C76" s="15" t="s">
        <v>87</v>
      </c>
      <c r="D76" s="15">
        <v>5556300</v>
      </c>
      <c r="E76" s="6" t="s">
        <v>71</v>
      </c>
      <c r="F76" s="8">
        <v>78763697.310000002</v>
      </c>
    </row>
    <row r="77" spans="1:9">
      <c r="B77" s="14">
        <v>505215</v>
      </c>
      <c r="C77" s="15" t="s">
        <v>87</v>
      </c>
      <c r="D77" s="15">
        <v>5556700</v>
      </c>
      <c r="E77" s="6" t="s">
        <v>41</v>
      </c>
      <c r="F77" s="8">
        <v>196102.58</v>
      </c>
    </row>
    <row r="78" spans="1:9">
      <c r="B78" s="14">
        <v>505218</v>
      </c>
      <c r="C78" s="15" t="s">
        <v>87</v>
      </c>
      <c r="D78" s="15">
        <v>5556400</v>
      </c>
      <c r="E78" s="6" t="s">
        <v>72</v>
      </c>
      <c r="F78" s="8">
        <v>6084051.0899999999</v>
      </c>
    </row>
    <row r="79" spans="1:9">
      <c r="B79" s="14">
        <v>505220</v>
      </c>
      <c r="C79" s="15" t="s">
        <v>87</v>
      </c>
      <c r="D79" s="15">
        <v>5556700</v>
      </c>
      <c r="E79" s="6" t="s">
        <v>42</v>
      </c>
      <c r="F79" s="8">
        <v>-732444</v>
      </c>
    </row>
    <row r="80" spans="1:9">
      <c r="B80" s="14">
        <v>505221</v>
      </c>
      <c r="C80" s="15" t="s">
        <v>87</v>
      </c>
      <c r="D80" s="15">
        <v>5556700</v>
      </c>
      <c r="E80" s="6" t="s">
        <v>43</v>
      </c>
      <c r="F80" s="8">
        <v>-25765050.18</v>
      </c>
    </row>
    <row r="81" spans="2:9">
      <c r="B81" s="14">
        <v>505351</v>
      </c>
      <c r="C81" s="15" t="s">
        <v>87</v>
      </c>
      <c r="D81" s="19">
        <v>5552600</v>
      </c>
      <c r="E81" s="6" t="s">
        <v>34</v>
      </c>
      <c r="F81" s="8">
        <v>-13125765.42</v>
      </c>
    </row>
    <row r="82" spans="2:9">
      <c r="B82" s="14">
        <v>546520</v>
      </c>
      <c r="C82" s="15" t="s">
        <v>87</v>
      </c>
      <c r="D82" s="15">
        <v>5556700</v>
      </c>
      <c r="E82" s="6" t="s">
        <v>46</v>
      </c>
      <c r="F82" s="8">
        <v>2445137.21</v>
      </c>
    </row>
    <row r="83" spans="2:9" ht="15">
      <c r="B83" s="15"/>
      <c r="E83" s="5" t="s">
        <v>22</v>
      </c>
      <c r="F83" s="21">
        <f>SUM(F72:F82)</f>
        <v>50984603.600000009</v>
      </c>
      <c r="H83" s="11"/>
      <c r="I83" s="11"/>
    </row>
    <row r="84" spans="2:9" s="17" customFormat="1">
      <c r="B84" s="19"/>
    </row>
    <row r="85" spans="2:9" s="17" customFormat="1">
      <c r="B85" s="18">
        <v>505216</v>
      </c>
      <c r="C85" s="19" t="s">
        <v>87</v>
      </c>
      <c r="D85" s="19">
        <v>5552500</v>
      </c>
      <c r="E85" s="17" t="s">
        <v>36</v>
      </c>
      <c r="F85" s="20">
        <v>4744557.709999999</v>
      </c>
      <c r="H85" s="17" t="s">
        <v>48</v>
      </c>
    </row>
    <row r="86" spans="2:9" s="17" customFormat="1">
      <c r="B86" s="19"/>
    </row>
    <row r="87" spans="2:9" s="17" customFormat="1">
      <c r="B87" s="18">
        <v>304213</v>
      </c>
      <c r="C87" s="19" t="s">
        <v>87</v>
      </c>
      <c r="D87" s="19">
        <v>5556200</v>
      </c>
      <c r="E87" s="17" t="s">
        <v>40</v>
      </c>
      <c r="F87" s="8">
        <v>-21011.61</v>
      </c>
      <c r="H87" s="17" t="s">
        <v>47</v>
      </c>
    </row>
    <row r="88" spans="2:9" s="17" customFormat="1">
      <c r="B88" s="18">
        <v>505217</v>
      </c>
      <c r="C88" s="19" t="s">
        <v>87</v>
      </c>
      <c r="D88" s="19">
        <v>5552500</v>
      </c>
      <c r="E88" s="17" t="s">
        <v>37</v>
      </c>
      <c r="F88" s="8">
        <v>654095.6799999997</v>
      </c>
      <c r="H88" s="17" t="s">
        <v>47</v>
      </c>
    </row>
    <row r="89" spans="2:9" s="17" customFormat="1">
      <c r="B89" s="18">
        <v>505219</v>
      </c>
      <c r="C89" s="19" t="s">
        <v>87</v>
      </c>
      <c r="D89" s="19">
        <v>5552500</v>
      </c>
      <c r="E89" s="17" t="s">
        <v>38</v>
      </c>
      <c r="F89" s="8">
        <v>-22344323.450000003</v>
      </c>
      <c r="H89" s="17" t="s">
        <v>47</v>
      </c>
    </row>
    <row r="90" spans="2:9" s="17" customFormat="1">
      <c r="B90" s="18">
        <v>505222</v>
      </c>
      <c r="C90" s="19" t="s">
        <v>87</v>
      </c>
      <c r="D90" s="19">
        <v>5556700</v>
      </c>
      <c r="E90" s="17" t="s">
        <v>44</v>
      </c>
      <c r="F90" s="8">
        <v>7128994.2699999996</v>
      </c>
      <c r="H90" s="17" t="s">
        <v>47</v>
      </c>
    </row>
    <row r="91" spans="2:9" s="17" customFormat="1">
      <c r="B91" s="18">
        <v>505223</v>
      </c>
      <c r="C91" s="19" t="s">
        <v>87</v>
      </c>
      <c r="D91" s="19">
        <v>5556700</v>
      </c>
      <c r="E91" s="17" t="s">
        <v>45</v>
      </c>
      <c r="F91" s="8">
        <v>714</v>
      </c>
      <c r="H91" s="17" t="s">
        <v>47</v>
      </c>
    </row>
    <row r="92" spans="2:9" s="17" customFormat="1">
      <c r="B92" s="18">
        <v>505352</v>
      </c>
      <c r="C92" s="19" t="s">
        <v>87</v>
      </c>
      <c r="D92" s="19">
        <v>5552600</v>
      </c>
      <c r="E92" s="17" t="s">
        <v>84</v>
      </c>
      <c r="F92" s="8">
        <v>6896201.0399999991</v>
      </c>
      <c r="H92" s="17" t="s">
        <v>47</v>
      </c>
    </row>
    <row r="93" spans="2:9" ht="15">
      <c r="B93" s="15"/>
      <c r="E93" s="5" t="s">
        <v>22</v>
      </c>
      <c r="F93" s="10">
        <f t="shared" ref="F93" si="6">SUM(F87:F92)</f>
        <v>-7685330.070000004</v>
      </c>
    </row>
    <row r="94" spans="2:9">
      <c r="B94" s="15"/>
    </row>
    <row r="95" spans="2:9">
      <c r="B95" s="14">
        <v>546500</v>
      </c>
      <c r="C95" s="15" t="s">
        <v>87</v>
      </c>
      <c r="D95" s="15">
        <v>5556700</v>
      </c>
      <c r="E95" s="6" t="s">
        <v>73</v>
      </c>
      <c r="F95" s="8">
        <v>-2346123</v>
      </c>
    </row>
    <row r="96" spans="2:9">
      <c r="B96" s="14">
        <v>546501</v>
      </c>
      <c r="C96" s="15" t="s">
        <v>87</v>
      </c>
      <c r="D96" s="15">
        <v>5556700</v>
      </c>
      <c r="E96" s="6" t="s">
        <v>82</v>
      </c>
      <c r="F96" s="8">
        <v>2214122.8199999998</v>
      </c>
    </row>
    <row r="97" spans="1:9">
      <c r="B97" s="14">
        <v>546521</v>
      </c>
      <c r="C97" s="15" t="s">
        <v>87</v>
      </c>
      <c r="D97" s="15">
        <v>5556700</v>
      </c>
      <c r="E97" s="6" t="s">
        <v>83</v>
      </c>
      <c r="F97" s="8">
        <v>-294596</v>
      </c>
    </row>
    <row r="98" spans="1:9" ht="15">
      <c r="B98" s="14"/>
      <c r="F98" s="22">
        <f t="shared" ref="F98" si="7">SUM(F95:F97)</f>
        <v>-426596.18000000017</v>
      </c>
      <c r="H98" s="6" t="s">
        <v>75</v>
      </c>
    </row>
    <row r="99" spans="1:9" s="17" customFormat="1">
      <c r="B99" s="19"/>
      <c r="F99" s="20"/>
    </row>
    <row r="100" spans="1:9" s="17" customFormat="1" ht="15">
      <c r="B100" s="19"/>
      <c r="E100" s="5" t="s">
        <v>64</v>
      </c>
      <c r="F100" s="10">
        <f t="shared" ref="F100" si="8">+F83+F85+F93+F98</f>
        <v>47617235.06000001</v>
      </c>
      <c r="H100" s="13"/>
    </row>
    <row r="101" spans="1:9" s="17" customFormat="1">
      <c r="B101" s="19"/>
    </row>
    <row r="102" spans="1:9">
      <c r="B102" s="14">
        <v>505201</v>
      </c>
      <c r="C102" s="15">
        <v>555</v>
      </c>
      <c r="D102" s="15">
        <v>5551100</v>
      </c>
      <c r="E102" s="6" t="s">
        <v>66</v>
      </c>
      <c r="F102" s="8">
        <v>-2603097.37</v>
      </c>
      <c r="H102" s="6" t="s">
        <v>59</v>
      </c>
    </row>
    <row r="103" spans="1:9">
      <c r="B103" s="14">
        <v>505202</v>
      </c>
      <c r="C103" s="15">
        <v>555</v>
      </c>
      <c r="D103" s="15">
        <v>5551200</v>
      </c>
      <c r="E103" s="6" t="s">
        <v>66</v>
      </c>
      <c r="F103" s="8">
        <v>-888336.37</v>
      </c>
      <c r="H103" s="6" t="s">
        <v>59</v>
      </c>
    </row>
    <row r="104" spans="1:9">
      <c r="B104" s="14">
        <v>505204</v>
      </c>
      <c r="C104" s="15">
        <v>555</v>
      </c>
      <c r="D104" s="15">
        <v>5551330</v>
      </c>
      <c r="E104" s="6" t="s">
        <v>66</v>
      </c>
      <c r="F104" s="8">
        <v>-201164.16</v>
      </c>
      <c r="H104" s="6" t="s">
        <v>59</v>
      </c>
    </row>
    <row r="105" spans="1:9" s="17" customFormat="1" ht="15">
      <c r="E105" s="23" t="s">
        <v>22</v>
      </c>
      <c r="F105" s="22">
        <f t="shared" ref="F105" si="9">SUM(F102:F104)</f>
        <v>-3692597.9000000004</v>
      </c>
    </row>
    <row r="106" spans="1:9" s="17" customFormat="1">
      <c r="F106" s="20"/>
    </row>
    <row r="107" spans="1:9" ht="15.75" thickBot="1">
      <c r="E107" s="5" t="s">
        <v>69</v>
      </c>
      <c r="F107" s="24">
        <f t="shared" ref="F107" si="10">+F100+F105</f>
        <v>43924637.160000011</v>
      </c>
      <c r="H107" s="13"/>
      <c r="I107" s="11"/>
    </row>
    <row r="108" spans="1:9" ht="15" thickTop="1"/>
    <row r="111" spans="1:9" s="4" customFormat="1" ht="15">
      <c r="A111" s="3" t="s">
        <v>49</v>
      </c>
      <c r="C111" s="3"/>
      <c r="D111" s="3"/>
    </row>
    <row r="112" spans="1:9" ht="15">
      <c r="A112" s="23" t="s">
        <v>1052</v>
      </c>
      <c r="C112" s="5"/>
      <c r="D112" s="5"/>
      <c r="F112" s="7">
        <v>40908</v>
      </c>
      <c r="G112" s="7">
        <v>40909</v>
      </c>
    </row>
    <row r="113" spans="1:9">
      <c r="B113" s="6" t="s">
        <v>50</v>
      </c>
      <c r="F113" s="8">
        <v>32867.460000000006</v>
      </c>
      <c r="G113" s="8">
        <v>172993.37</v>
      </c>
    </row>
    <row r="114" spans="1:9">
      <c r="B114" s="6" t="s">
        <v>51</v>
      </c>
      <c r="F114" s="8">
        <v>923584.57</v>
      </c>
      <c r="G114" s="8">
        <v>755338.18999999983</v>
      </c>
    </row>
    <row r="115" spans="1:9">
      <c r="B115" s="6" t="s">
        <v>52</v>
      </c>
      <c r="F115" s="8">
        <v>11099358.310000002</v>
      </c>
      <c r="G115" s="8">
        <v>11116696.01</v>
      </c>
    </row>
    <row r="116" spans="1:9">
      <c r="B116" s="6" t="s">
        <v>53</v>
      </c>
      <c r="F116" s="8">
        <v>174283.1</v>
      </c>
      <c r="G116" s="8">
        <v>30613.279999999999</v>
      </c>
    </row>
    <row r="117" spans="1:9" ht="15">
      <c r="E117" s="5" t="s">
        <v>23</v>
      </c>
      <c r="F117" s="10">
        <f>SUM(F113:F116)</f>
        <v>12230093.440000001</v>
      </c>
      <c r="G117" s="10">
        <f>SUM(G113:G116)</f>
        <v>12075640.85</v>
      </c>
      <c r="H117" s="13" t="s">
        <v>65</v>
      </c>
      <c r="I117" s="11"/>
    </row>
    <row r="118" spans="1:9" ht="15">
      <c r="H118" s="13"/>
      <c r="I118" s="13"/>
    </row>
    <row r="119" spans="1:9" ht="15">
      <c r="H119" s="11"/>
      <c r="I119" s="13"/>
    </row>
    <row r="120" spans="1:9" ht="15">
      <c r="A120" s="5" t="s">
        <v>8</v>
      </c>
      <c r="C120" s="5"/>
      <c r="D120" s="5"/>
      <c r="F120" s="7">
        <v>40909</v>
      </c>
    </row>
    <row r="121" spans="1:9">
      <c r="B121" s="14">
        <v>546530</v>
      </c>
      <c r="C121" s="15" t="s">
        <v>88</v>
      </c>
      <c r="D121" s="15">
        <v>5650000</v>
      </c>
      <c r="E121" s="6" t="s">
        <v>54</v>
      </c>
      <c r="F121" s="8">
        <v>174283.1</v>
      </c>
    </row>
    <row r="122" spans="1:9">
      <c r="B122" s="14">
        <v>506010</v>
      </c>
      <c r="C122" s="15" t="s">
        <v>88</v>
      </c>
      <c r="D122" s="15">
        <v>5651000</v>
      </c>
      <c r="E122" s="6" t="s">
        <v>55</v>
      </c>
      <c r="F122" s="8">
        <v>32867.460000000021</v>
      </c>
    </row>
    <row r="123" spans="1:9">
      <c r="B123" s="14">
        <v>506020</v>
      </c>
      <c r="C123" s="15" t="s">
        <v>88</v>
      </c>
      <c r="D123" s="15">
        <v>5652500</v>
      </c>
      <c r="E123" s="6" t="s">
        <v>57</v>
      </c>
      <c r="F123" s="8">
        <v>923584.57</v>
      </c>
    </row>
    <row r="124" spans="1:9">
      <c r="B124" s="14">
        <v>506050</v>
      </c>
      <c r="C124" s="15" t="s">
        <v>88</v>
      </c>
      <c r="D124" s="15">
        <v>5654600</v>
      </c>
      <c r="E124" s="6" t="s">
        <v>58</v>
      </c>
      <c r="F124" s="8">
        <v>11099358.310000001</v>
      </c>
    </row>
    <row r="125" spans="1:9" ht="15">
      <c r="B125" s="15" t="s">
        <v>85</v>
      </c>
      <c r="E125" s="5" t="s">
        <v>22</v>
      </c>
      <c r="F125" s="10">
        <f>SUM(F121:F124)</f>
        <v>12230093.440000001</v>
      </c>
      <c r="H125" s="11"/>
      <c r="I125" s="11"/>
    </row>
    <row r="126" spans="1:9">
      <c r="B126" s="15" t="s">
        <v>85</v>
      </c>
      <c r="F126" s="9"/>
    </row>
    <row r="127" spans="1:9" s="17" customFormat="1">
      <c r="B127" s="18">
        <v>506059</v>
      </c>
      <c r="C127" s="19" t="s">
        <v>88</v>
      </c>
      <c r="D127" s="19">
        <v>5651000</v>
      </c>
      <c r="E127" s="17" t="s">
        <v>56</v>
      </c>
      <c r="F127" s="20">
        <v>312492.4299999997</v>
      </c>
      <c r="H127" s="17" t="s">
        <v>47</v>
      </c>
    </row>
    <row r="129" spans="5:9" ht="15.75" thickBot="1">
      <c r="E129" s="5" t="s">
        <v>70</v>
      </c>
      <c r="F129" s="12">
        <f t="shared" ref="F129" si="11">F127+F125</f>
        <v>12542585.870000001</v>
      </c>
      <c r="H129" s="13"/>
      <c r="I129" s="11"/>
    </row>
    <row r="130" spans="5:9" ht="15" thickTop="1"/>
  </sheetData>
  <pageMargins left="0.7" right="0.7" top="0.75" bottom="0.75" header="0.3" footer="0.3"/>
  <pageSetup scale="70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  <rowBreaks count="2" manualBreakCount="2">
    <brk id="50" max="16383" man="1"/>
    <brk id="1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5"/>
  <sheetViews>
    <sheetView tabSelected="1" zoomScale="69" zoomScaleNormal="69" zoomScaleSheetLayoutView="81" workbookViewId="0">
      <selection activeCell="B33" sqref="B33"/>
    </sheetView>
  </sheetViews>
  <sheetFormatPr defaultRowHeight="14.25" outlineLevelRow="3"/>
  <cols>
    <col min="1" max="1" width="9.140625" style="6"/>
    <col min="2" max="2" width="14.7109375" style="15" bestFit="1" customWidth="1"/>
    <col min="3" max="3" width="9" style="15" bestFit="1" customWidth="1"/>
    <col min="4" max="4" width="9.5703125" style="15" customWidth="1"/>
    <col min="5" max="5" width="37" style="6" customWidth="1"/>
    <col min="6" max="6" width="17" style="6" customWidth="1"/>
    <col min="7" max="7" width="3.28515625" style="6" customWidth="1"/>
    <col min="8" max="8" width="68.85546875" style="6" customWidth="1"/>
    <col min="9" max="16384" width="9.140625" style="17"/>
  </cols>
  <sheetData>
    <row r="1" spans="1:8" ht="15">
      <c r="A1" s="5" t="s">
        <v>1414</v>
      </c>
    </row>
    <row r="2" spans="1:8" ht="15">
      <c r="A2" s="5"/>
    </row>
    <row r="3" spans="1:8" ht="15">
      <c r="A3" s="3" t="s">
        <v>89</v>
      </c>
      <c r="B3" s="25"/>
      <c r="C3" s="26"/>
      <c r="D3" s="26"/>
      <c r="E3" s="4"/>
      <c r="F3" s="4"/>
      <c r="G3" s="4"/>
      <c r="H3" s="4"/>
    </row>
    <row r="4" spans="1:8" ht="15">
      <c r="A4" s="5" t="s">
        <v>90</v>
      </c>
      <c r="C4" s="27"/>
      <c r="D4" s="27"/>
      <c r="F4" s="7">
        <v>40909</v>
      </c>
    </row>
    <row r="5" spans="1:8" ht="15">
      <c r="A5" s="5"/>
      <c r="B5" s="15" t="s">
        <v>91</v>
      </c>
      <c r="C5" s="27"/>
      <c r="D5" s="27"/>
      <c r="F5" s="20">
        <f>'Actual NPC 2012 '!E132</f>
        <v>1776664.5299999998</v>
      </c>
    </row>
    <row r="6" spans="1:8" ht="15">
      <c r="A6" s="5"/>
      <c r="B6" s="15" t="s">
        <v>92</v>
      </c>
      <c r="C6" s="27"/>
      <c r="D6" s="27"/>
      <c r="F6" s="20">
        <f>'Actual NPC 2012 '!E133</f>
        <v>5161409.88</v>
      </c>
    </row>
    <row r="7" spans="1:8" ht="15">
      <c r="A7" s="5"/>
      <c r="B7" s="15" t="s">
        <v>93</v>
      </c>
      <c r="C7" s="27"/>
      <c r="D7" s="27"/>
      <c r="F7" s="20">
        <f>'Actual NPC 2012 '!E134</f>
        <v>1325140.5699999998</v>
      </c>
    </row>
    <row r="8" spans="1:8" ht="15">
      <c r="A8" s="5"/>
      <c r="B8" s="15" t="s">
        <v>94</v>
      </c>
      <c r="C8" s="27"/>
      <c r="D8" s="27"/>
      <c r="F8" s="20">
        <f>'Actual NPC 2012 '!E135</f>
        <v>1886462.83</v>
      </c>
    </row>
    <row r="9" spans="1:8" ht="15">
      <c r="A9" s="5"/>
      <c r="B9" s="15" t="s">
        <v>95</v>
      </c>
      <c r="C9" s="27"/>
      <c r="D9" s="27"/>
      <c r="F9" s="20">
        <f>'Actual NPC 2012 '!E136</f>
        <v>4590382.8</v>
      </c>
    </row>
    <row r="10" spans="1:8" ht="15">
      <c r="A10" s="5"/>
      <c r="B10" s="15" t="s">
        <v>96</v>
      </c>
      <c r="C10" s="27"/>
      <c r="D10" s="27"/>
      <c r="F10" s="20">
        <f>'Actual NPC 2012 '!E137</f>
        <v>1028742.9199999999</v>
      </c>
    </row>
    <row r="11" spans="1:8" ht="15">
      <c r="A11" s="5"/>
      <c r="B11" s="15" t="s">
        <v>97</v>
      </c>
      <c r="C11" s="27"/>
      <c r="D11" s="27"/>
      <c r="F11" s="20">
        <f>'Actual NPC 2012 '!E138</f>
        <v>11447863.190000001</v>
      </c>
    </row>
    <row r="12" spans="1:8">
      <c r="B12" s="15" t="s">
        <v>98</v>
      </c>
      <c r="F12" s="20">
        <f>'Actual NPC 2012 '!E139</f>
        <v>8175669.3099999996</v>
      </c>
    </row>
    <row r="13" spans="1:8">
      <c r="B13" s="15" t="s">
        <v>99</v>
      </c>
      <c r="F13" s="20">
        <f>'Actual NPC 2012 '!E140</f>
        <v>17453775.16</v>
      </c>
    </row>
    <row r="14" spans="1:8">
      <c r="B14" s="15" t="s">
        <v>100</v>
      </c>
      <c r="F14" s="20">
        <f>'Actual NPC 2012 '!E141</f>
        <v>9215445.1500000004</v>
      </c>
    </row>
    <row r="15" spans="1:8">
      <c r="B15" s="15" t="s">
        <v>101</v>
      </c>
      <c r="F15" s="20">
        <f>'Actual NPC 2012 '!E142</f>
        <v>1357366.98</v>
      </c>
    </row>
    <row r="16" spans="1:8" ht="15">
      <c r="E16" s="5" t="s">
        <v>22</v>
      </c>
      <c r="F16" s="10">
        <f t="shared" ref="F16" si="0">SUM(F5:F15)</f>
        <v>63418923.319999993</v>
      </c>
      <c r="H16" s="13" t="s">
        <v>65</v>
      </c>
    </row>
    <row r="17" spans="1:8">
      <c r="F17" s="9"/>
    </row>
    <row r="18" spans="1:8">
      <c r="F18" s="9"/>
    </row>
    <row r="19" spans="1:8">
      <c r="F19" s="9"/>
    </row>
    <row r="20" spans="1:8" ht="15">
      <c r="A20" s="5" t="s">
        <v>8</v>
      </c>
      <c r="C20" s="27"/>
      <c r="D20" s="27"/>
      <c r="F20" s="7">
        <v>40909</v>
      </c>
    </row>
    <row r="21" spans="1:8">
      <c r="B21" s="14">
        <v>515100</v>
      </c>
      <c r="C21" s="15" t="s">
        <v>102</v>
      </c>
      <c r="D21" s="15">
        <v>5011000</v>
      </c>
      <c r="E21" s="6" t="s">
        <v>103</v>
      </c>
      <c r="F21" s="8">
        <v>63335983.719999991</v>
      </c>
      <c r="H21" s="9"/>
    </row>
    <row r="22" spans="1:8">
      <c r="B22" s="14">
        <v>515200</v>
      </c>
      <c r="C22" s="15" t="s">
        <v>102</v>
      </c>
      <c r="D22" s="15">
        <v>5013500</v>
      </c>
      <c r="E22" s="6" t="s">
        <v>104</v>
      </c>
      <c r="F22" s="8">
        <v>11322.779999999999</v>
      </c>
      <c r="H22" s="6" t="s">
        <v>105</v>
      </c>
    </row>
    <row r="23" spans="1:8">
      <c r="B23" s="14">
        <v>515220</v>
      </c>
      <c r="C23" s="15" t="s">
        <v>102</v>
      </c>
      <c r="D23" s="15">
        <v>5013500</v>
      </c>
      <c r="E23" s="6" t="s">
        <v>106</v>
      </c>
      <c r="F23" s="8">
        <v>71616.820000000007</v>
      </c>
      <c r="H23" s="6" t="s">
        <v>105</v>
      </c>
    </row>
    <row r="24" spans="1:8" ht="15">
      <c r="E24" s="5" t="s">
        <v>107</v>
      </c>
      <c r="F24" s="10">
        <f t="shared" ref="F24" si="1">SUM(F21:F23)</f>
        <v>63418923.319999993</v>
      </c>
      <c r="H24" s="28"/>
    </row>
    <row r="25" spans="1:8">
      <c r="B25" s="19"/>
      <c r="E25" s="17"/>
      <c r="H25" s="29"/>
    </row>
    <row r="26" spans="1:8" ht="15" customHeight="1" outlineLevel="1">
      <c r="A26" s="17"/>
      <c r="B26" s="18">
        <v>515200</v>
      </c>
      <c r="C26" s="15" t="s">
        <v>102</v>
      </c>
      <c r="D26" s="15">
        <v>5013500</v>
      </c>
      <c r="E26" s="6" t="s">
        <v>104</v>
      </c>
      <c r="F26" s="8">
        <v>47894.28</v>
      </c>
      <c r="G26" s="17"/>
      <c r="H26" s="30"/>
    </row>
    <row r="27" spans="1:8">
      <c r="E27" s="6" t="s">
        <v>108</v>
      </c>
      <c r="F27" s="31">
        <f>SUM(F26:F26)</f>
        <v>47894.28</v>
      </c>
      <c r="H27" s="6" t="s">
        <v>109</v>
      </c>
    </row>
    <row r="28" spans="1:8">
      <c r="B28" s="19"/>
      <c r="F28" s="32"/>
      <c r="H28" s="33"/>
    </row>
    <row r="29" spans="1:8" outlineLevel="1">
      <c r="A29" s="30"/>
      <c r="B29" s="18">
        <v>500110</v>
      </c>
      <c r="C29" s="19" t="s">
        <v>102</v>
      </c>
      <c r="D29" s="19">
        <v>5011000</v>
      </c>
      <c r="E29" s="17" t="s">
        <v>110</v>
      </c>
      <c r="F29" s="20">
        <v>-33459.519999999997</v>
      </c>
      <c r="G29" s="17"/>
      <c r="H29" s="34"/>
    </row>
    <row r="30" spans="1:8" outlineLevel="1">
      <c r="A30" s="30"/>
      <c r="B30" s="19">
        <v>503109</v>
      </c>
      <c r="C30" s="18" t="s">
        <v>102</v>
      </c>
      <c r="D30" s="19">
        <v>5011000</v>
      </c>
      <c r="E30" s="17" t="s">
        <v>470</v>
      </c>
      <c r="F30" s="20">
        <v>0</v>
      </c>
      <c r="G30" s="17"/>
      <c r="H30" s="34"/>
    </row>
    <row r="31" spans="1:8" outlineLevel="1">
      <c r="A31" s="30"/>
      <c r="B31" s="18">
        <v>503110</v>
      </c>
      <c r="C31" s="19" t="s">
        <v>102</v>
      </c>
      <c r="D31" s="19">
        <v>5011000</v>
      </c>
      <c r="E31" s="17" t="s">
        <v>111</v>
      </c>
      <c r="F31" s="20">
        <v>0</v>
      </c>
      <c r="G31" s="17"/>
      <c r="H31" s="34"/>
    </row>
    <row r="32" spans="1:8" outlineLevel="1">
      <c r="A32" s="30"/>
      <c r="B32" s="18">
        <v>503140</v>
      </c>
      <c r="C32" s="19" t="s">
        <v>102</v>
      </c>
      <c r="D32" s="19">
        <v>5011000</v>
      </c>
      <c r="E32" s="17" t="s">
        <v>112</v>
      </c>
      <c r="F32" s="20">
        <v>-513.0600000000004</v>
      </c>
      <c r="G32" s="17"/>
      <c r="H32" s="34"/>
    </row>
    <row r="33" spans="1:8" outlineLevel="1">
      <c r="A33" s="30"/>
      <c r="B33" s="18">
        <v>515102</v>
      </c>
      <c r="C33" s="19" t="s">
        <v>102</v>
      </c>
      <c r="D33" s="19">
        <v>5011200</v>
      </c>
      <c r="E33" s="17" t="s">
        <v>113</v>
      </c>
      <c r="F33" s="20">
        <v>-6168.789999999979</v>
      </c>
      <c r="G33" s="17"/>
      <c r="H33" s="34"/>
    </row>
    <row r="34" spans="1:8" outlineLevel="1">
      <c r="A34" s="30"/>
      <c r="B34" s="18">
        <v>516040</v>
      </c>
      <c r="C34" s="19" t="s">
        <v>102</v>
      </c>
      <c r="D34" s="19">
        <v>5011000</v>
      </c>
      <c r="E34" s="17" t="s">
        <v>114</v>
      </c>
      <c r="F34" s="20">
        <v>33625.440000000002</v>
      </c>
      <c r="G34" s="17"/>
      <c r="H34" s="34"/>
    </row>
    <row r="35" spans="1:8" outlineLevel="1">
      <c r="A35" s="30"/>
      <c r="B35" s="18">
        <v>516050</v>
      </c>
      <c r="C35" s="19" t="s">
        <v>102</v>
      </c>
      <c r="D35" s="19">
        <v>5011000</v>
      </c>
      <c r="E35" s="17" t="s">
        <v>115</v>
      </c>
      <c r="F35" s="20">
        <v>0</v>
      </c>
      <c r="G35" s="17"/>
      <c r="H35" s="34"/>
    </row>
    <row r="36" spans="1:8" outlineLevel="1">
      <c r="A36" s="30"/>
      <c r="B36" s="18">
        <v>516070</v>
      </c>
      <c r="C36" s="19" t="s">
        <v>102</v>
      </c>
      <c r="D36" s="19">
        <v>5011000</v>
      </c>
      <c r="E36" s="17" t="s">
        <v>116</v>
      </c>
      <c r="F36" s="20">
        <v>637.54999999999995</v>
      </c>
      <c r="G36" s="17"/>
      <c r="H36" s="34"/>
    </row>
    <row r="37" spans="1:8" outlineLevel="1">
      <c r="A37" s="30"/>
      <c r="B37" s="18">
        <v>516080</v>
      </c>
      <c r="C37" s="19" t="s">
        <v>102</v>
      </c>
      <c r="D37" s="19">
        <v>5011000</v>
      </c>
      <c r="E37" s="17" t="s">
        <v>117</v>
      </c>
      <c r="F37" s="20">
        <v>2988.13</v>
      </c>
      <c r="G37" s="17"/>
      <c r="H37" s="34"/>
    </row>
    <row r="38" spans="1:8" outlineLevel="1">
      <c r="A38" s="30"/>
      <c r="B38" s="18">
        <v>516110</v>
      </c>
      <c r="C38" s="19" t="s">
        <v>102</v>
      </c>
      <c r="D38" s="19">
        <v>5011000</v>
      </c>
      <c r="E38" s="17" t="s">
        <v>118</v>
      </c>
      <c r="F38" s="20">
        <v>171512.39</v>
      </c>
      <c r="G38" s="17"/>
      <c r="H38" s="34"/>
    </row>
    <row r="39" spans="1:8" outlineLevel="1">
      <c r="A39" s="30"/>
      <c r="B39" s="18">
        <v>516140</v>
      </c>
      <c r="C39" s="19" t="s">
        <v>102</v>
      </c>
      <c r="D39" s="19">
        <v>5011000</v>
      </c>
      <c r="E39" s="17" t="s">
        <v>119</v>
      </c>
      <c r="F39" s="20">
        <v>64039.040000000001</v>
      </c>
      <c r="G39" s="17"/>
      <c r="H39" s="34"/>
    </row>
    <row r="40" spans="1:8" outlineLevel="1">
      <c r="A40" s="30"/>
      <c r="B40" s="18">
        <v>516150</v>
      </c>
      <c r="C40" s="19" t="s">
        <v>102</v>
      </c>
      <c r="D40" s="19">
        <v>5011000</v>
      </c>
      <c r="E40" s="17" t="s">
        <v>120</v>
      </c>
      <c r="F40" s="20">
        <v>0</v>
      </c>
      <c r="G40" s="17"/>
      <c r="H40" s="34"/>
    </row>
    <row r="41" spans="1:8" outlineLevel="1">
      <c r="A41" s="30"/>
      <c r="B41" s="18">
        <v>516180</v>
      </c>
      <c r="C41" s="19" t="s">
        <v>102</v>
      </c>
      <c r="D41" s="19">
        <v>5011000</v>
      </c>
      <c r="E41" s="17" t="s">
        <v>121</v>
      </c>
      <c r="F41" s="20">
        <v>1542.54</v>
      </c>
      <c r="G41" s="17"/>
      <c r="H41" s="34"/>
    </row>
    <row r="42" spans="1:8" outlineLevel="1">
      <c r="A42" s="30"/>
      <c r="B42" s="18">
        <v>516190</v>
      </c>
      <c r="C42" s="19" t="s">
        <v>102</v>
      </c>
      <c r="D42" s="19">
        <v>5011000</v>
      </c>
      <c r="E42" s="17" t="s">
        <v>122</v>
      </c>
      <c r="F42" s="20">
        <v>8572.14</v>
      </c>
      <c r="G42" s="17"/>
      <c r="H42" s="34"/>
    </row>
    <row r="43" spans="1:8" outlineLevel="1">
      <c r="A43" s="30"/>
      <c r="B43" s="18">
        <v>516200</v>
      </c>
      <c r="C43" s="19" t="s">
        <v>102</v>
      </c>
      <c r="D43" s="19">
        <v>5011000</v>
      </c>
      <c r="E43" s="17" t="s">
        <v>123</v>
      </c>
      <c r="F43" s="20">
        <v>105080.83</v>
      </c>
      <c r="G43" s="17"/>
      <c r="H43" s="34"/>
    </row>
    <row r="44" spans="1:8" outlineLevel="1">
      <c r="A44" s="30"/>
      <c r="B44" s="18">
        <v>516220</v>
      </c>
      <c r="C44" s="19" t="s">
        <v>102</v>
      </c>
      <c r="D44" s="19">
        <v>5011000</v>
      </c>
      <c r="E44" s="17" t="s">
        <v>124</v>
      </c>
      <c r="F44" s="20">
        <v>507026.47</v>
      </c>
      <c r="G44" s="17"/>
      <c r="H44" s="34"/>
    </row>
    <row r="45" spans="1:8" outlineLevel="1">
      <c r="A45" s="30"/>
      <c r="B45" s="18">
        <v>516230</v>
      </c>
      <c r="C45" s="19" t="s">
        <v>102</v>
      </c>
      <c r="D45" s="19">
        <v>5011000</v>
      </c>
      <c r="E45" s="17" t="s">
        <v>125</v>
      </c>
      <c r="F45" s="20">
        <v>48535.17</v>
      </c>
      <c r="G45" s="17"/>
      <c r="H45" s="34"/>
    </row>
    <row r="46" spans="1:8" outlineLevel="1">
      <c r="A46" s="30"/>
      <c r="B46" s="18">
        <v>516260</v>
      </c>
      <c r="C46" s="19" t="s">
        <v>102</v>
      </c>
      <c r="D46" s="19">
        <v>5011000</v>
      </c>
      <c r="E46" s="17" t="s">
        <v>126</v>
      </c>
      <c r="F46" s="20">
        <v>80485.5</v>
      </c>
      <c r="G46" s="17"/>
      <c r="H46" s="34"/>
    </row>
    <row r="47" spans="1:8" outlineLevel="1">
      <c r="A47" s="30"/>
      <c r="B47" s="18">
        <v>516290</v>
      </c>
      <c r="C47" s="19" t="s">
        <v>102</v>
      </c>
      <c r="D47" s="19">
        <v>5011000</v>
      </c>
      <c r="E47" s="17" t="s">
        <v>127</v>
      </c>
      <c r="F47" s="20">
        <v>174.3</v>
      </c>
      <c r="G47" s="17"/>
      <c r="H47" s="34"/>
    </row>
    <row r="48" spans="1:8" outlineLevel="1">
      <c r="A48" s="30"/>
      <c r="B48" s="18">
        <v>516300</v>
      </c>
      <c r="C48" s="19" t="s">
        <v>102</v>
      </c>
      <c r="D48" s="19">
        <v>5011000</v>
      </c>
      <c r="E48" s="17" t="s">
        <v>128</v>
      </c>
      <c r="F48" s="20">
        <v>1956.9399999999998</v>
      </c>
      <c r="G48" s="17"/>
      <c r="H48" s="34"/>
    </row>
    <row r="49" spans="1:8" outlineLevel="1">
      <c r="A49" s="30"/>
      <c r="B49" s="18">
        <v>516310</v>
      </c>
      <c r="C49" s="19" t="s">
        <v>102</v>
      </c>
      <c r="D49" s="19">
        <v>5011000</v>
      </c>
      <c r="E49" s="17" t="s">
        <v>129</v>
      </c>
      <c r="F49" s="20">
        <v>20057.080000000002</v>
      </c>
      <c r="G49" s="17"/>
      <c r="H49" s="35"/>
    </row>
    <row r="50" spans="1:8" outlineLevel="1">
      <c r="A50" s="30"/>
      <c r="B50" s="18">
        <v>516320</v>
      </c>
      <c r="C50" s="19" t="s">
        <v>102</v>
      </c>
      <c r="D50" s="19">
        <v>5011000</v>
      </c>
      <c r="E50" s="17" t="s">
        <v>130</v>
      </c>
      <c r="F50" s="20">
        <v>120962.7</v>
      </c>
      <c r="G50" s="17"/>
      <c r="H50" s="35"/>
    </row>
    <row r="51" spans="1:8" outlineLevel="1">
      <c r="A51" s="30"/>
      <c r="B51" s="18">
        <v>516330</v>
      </c>
      <c r="C51" s="19" t="s">
        <v>102</v>
      </c>
      <c r="D51" s="19">
        <v>5011000</v>
      </c>
      <c r="E51" s="17" t="s">
        <v>131</v>
      </c>
      <c r="F51" s="20">
        <v>8545.08</v>
      </c>
      <c r="G51" s="17"/>
      <c r="H51" s="35"/>
    </row>
    <row r="52" spans="1:8" outlineLevel="1">
      <c r="A52" s="30"/>
      <c r="B52" s="18">
        <v>516360</v>
      </c>
      <c r="C52" s="19" t="s">
        <v>102</v>
      </c>
      <c r="D52" s="19">
        <v>5011000</v>
      </c>
      <c r="E52" s="17" t="s">
        <v>132</v>
      </c>
      <c r="F52" s="20">
        <v>50463.76</v>
      </c>
      <c r="G52" s="17"/>
      <c r="H52" s="34"/>
    </row>
    <row r="53" spans="1:8" outlineLevel="1">
      <c r="A53" s="30"/>
      <c r="B53" s="18">
        <v>516380</v>
      </c>
      <c r="C53" s="19" t="s">
        <v>102</v>
      </c>
      <c r="D53" s="19">
        <v>5011000</v>
      </c>
      <c r="E53" s="17" t="s">
        <v>133</v>
      </c>
      <c r="F53" s="20">
        <v>54337.95</v>
      </c>
      <c r="G53" s="17"/>
      <c r="H53" s="34"/>
    </row>
    <row r="54" spans="1:8" outlineLevel="1">
      <c r="A54" s="30"/>
      <c r="B54" s="18">
        <v>516410</v>
      </c>
      <c r="C54" s="19" t="s">
        <v>102</v>
      </c>
      <c r="D54" s="19">
        <v>5011000</v>
      </c>
      <c r="E54" s="17" t="s">
        <v>134</v>
      </c>
      <c r="F54" s="20">
        <v>28940.420000000002</v>
      </c>
      <c r="G54" s="17"/>
      <c r="H54" s="34"/>
    </row>
    <row r="55" spans="1:8" outlineLevel="1">
      <c r="A55" s="30"/>
      <c r="B55" s="18">
        <v>516430</v>
      </c>
      <c r="C55" s="19" t="s">
        <v>102</v>
      </c>
      <c r="D55" s="19">
        <v>5011000</v>
      </c>
      <c r="E55" s="17" t="s">
        <v>135</v>
      </c>
      <c r="F55" s="20">
        <v>11812.81</v>
      </c>
      <c r="G55" s="17"/>
      <c r="H55" s="34"/>
    </row>
    <row r="56" spans="1:8" outlineLevel="1">
      <c r="A56" s="30"/>
      <c r="B56" s="18">
        <v>516440</v>
      </c>
      <c r="C56" s="19" t="s">
        <v>102</v>
      </c>
      <c r="D56" s="19">
        <v>5011000</v>
      </c>
      <c r="E56" s="17" t="s">
        <v>136</v>
      </c>
      <c r="F56" s="20">
        <v>78079.199999999997</v>
      </c>
      <c r="G56" s="17"/>
      <c r="H56" s="34"/>
    </row>
    <row r="57" spans="1:8" outlineLevel="1">
      <c r="A57" s="30"/>
      <c r="B57" s="18">
        <v>516460</v>
      </c>
      <c r="C57" s="19" t="s">
        <v>102</v>
      </c>
      <c r="D57" s="19">
        <v>5011000</v>
      </c>
      <c r="E57" s="17" t="s">
        <v>137</v>
      </c>
      <c r="F57" s="20">
        <v>53759.23</v>
      </c>
      <c r="G57" s="17"/>
      <c r="H57" s="34"/>
    </row>
    <row r="58" spans="1:8" outlineLevel="1">
      <c r="A58" s="30"/>
      <c r="B58" s="18">
        <v>516490</v>
      </c>
      <c r="C58" s="19" t="s">
        <v>102</v>
      </c>
      <c r="D58" s="19">
        <v>5011000</v>
      </c>
      <c r="E58" s="17" t="s">
        <v>138</v>
      </c>
      <c r="F58" s="20">
        <v>219139.73</v>
      </c>
      <c r="G58" s="17"/>
      <c r="H58" s="34"/>
    </row>
    <row r="59" spans="1:8" outlineLevel="1">
      <c r="A59" s="30"/>
      <c r="B59" s="18">
        <v>516900</v>
      </c>
      <c r="C59" s="19" t="s">
        <v>102</v>
      </c>
      <c r="D59" s="19">
        <v>5011000</v>
      </c>
      <c r="E59" s="17" t="s">
        <v>139</v>
      </c>
      <c r="F59" s="20">
        <v>282151.53999999998</v>
      </c>
      <c r="G59" s="17"/>
      <c r="H59" s="34"/>
    </row>
    <row r="60" spans="1:8" outlineLevel="1">
      <c r="A60" s="30"/>
      <c r="B60" s="18">
        <v>516910</v>
      </c>
      <c r="C60" s="19" t="s">
        <v>102</v>
      </c>
      <c r="D60" s="19">
        <v>5011000</v>
      </c>
      <c r="E60" s="17" t="s">
        <v>140</v>
      </c>
      <c r="F60" s="20">
        <v>1230.4599999999998</v>
      </c>
      <c r="G60" s="17"/>
      <c r="H60" s="34"/>
    </row>
    <row r="61" spans="1:8" outlineLevel="1">
      <c r="A61" s="30"/>
      <c r="B61" s="18">
        <v>516999</v>
      </c>
      <c r="C61" s="19" t="s">
        <v>102</v>
      </c>
      <c r="D61" s="19">
        <v>5011000</v>
      </c>
      <c r="E61" s="17" t="s">
        <v>141</v>
      </c>
      <c r="F61" s="20">
        <v>-1955656.4</v>
      </c>
      <c r="G61" s="17"/>
      <c r="H61" s="34"/>
    </row>
    <row r="62" spans="1:8" outlineLevel="1">
      <c r="A62" s="30"/>
      <c r="B62" s="18">
        <v>530070</v>
      </c>
      <c r="C62" s="19" t="s">
        <v>102</v>
      </c>
      <c r="D62" s="19">
        <v>5011000</v>
      </c>
      <c r="E62" s="17" t="s">
        <v>142</v>
      </c>
      <c r="F62" s="20">
        <v>0</v>
      </c>
      <c r="G62" s="17"/>
      <c r="H62" s="34"/>
    </row>
    <row r="63" spans="1:8" outlineLevel="1">
      <c r="A63" s="30"/>
      <c r="B63" s="18">
        <v>530190</v>
      </c>
      <c r="C63" s="19" t="s">
        <v>102</v>
      </c>
      <c r="D63" s="19">
        <v>5011000</v>
      </c>
      <c r="E63" s="17" t="s">
        <v>143</v>
      </c>
      <c r="F63" s="20">
        <v>-2112.36</v>
      </c>
      <c r="G63" s="17"/>
      <c r="H63" s="34"/>
    </row>
    <row r="64" spans="1:8" outlineLevel="1">
      <c r="A64" s="30"/>
      <c r="B64" s="18">
        <v>545400</v>
      </c>
      <c r="C64" s="19" t="s">
        <v>102</v>
      </c>
      <c r="D64" s="19">
        <v>5011000</v>
      </c>
      <c r="E64" s="17" t="s">
        <v>144</v>
      </c>
      <c r="F64" s="20">
        <v>1332.43</v>
      </c>
      <c r="G64" s="17"/>
      <c r="H64" s="34"/>
    </row>
    <row r="65" spans="1:8" outlineLevel="1">
      <c r="A65" s="30"/>
      <c r="B65" s="18">
        <v>546960</v>
      </c>
      <c r="C65" s="19" t="s">
        <v>102</v>
      </c>
      <c r="D65" s="19">
        <v>5011000</v>
      </c>
      <c r="E65" s="17" t="s">
        <v>145</v>
      </c>
      <c r="F65" s="20">
        <v>-240914.4</v>
      </c>
      <c r="G65" s="17"/>
      <c r="H65" s="34"/>
    </row>
    <row r="66" spans="1:8" outlineLevel="1">
      <c r="A66" s="30"/>
      <c r="B66" s="18">
        <v>566901</v>
      </c>
      <c r="C66" s="19" t="s">
        <v>102</v>
      </c>
      <c r="D66" s="19">
        <v>5011000</v>
      </c>
      <c r="E66" s="17" t="s">
        <v>146</v>
      </c>
      <c r="F66" s="20">
        <v>239581.97</v>
      </c>
      <c r="G66" s="17"/>
      <c r="H66" s="34"/>
    </row>
    <row r="67" spans="1:8" outlineLevel="1">
      <c r="A67" s="30"/>
      <c r="B67" s="18">
        <v>610054</v>
      </c>
      <c r="C67" s="19" t="s">
        <v>102</v>
      </c>
      <c r="D67" s="19">
        <v>5011000</v>
      </c>
      <c r="E67" s="17" t="s">
        <v>147</v>
      </c>
      <c r="F67" s="20">
        <v>1292.55</v>
      </c>
      <c r="G67" s="17"/>
      <c r="H67" s="34"/>
    </row>
    <row r="68" spans="1:8" outlineLevel="1">
      <c r="A68" s="30"/>
      <c r="B68" s="18">
        <v>610065</v>
      </c>
      <c r="C68" s="19" t="s">
        <v>102</v>
      </c>
      <c r="D68" s="19">
        <v>5011000</v>
      </c>
      <c r="E68" s="17" t="s">
        <v>148</v>
      </c>
      <c r="F68" s="20">
        <v>5399.68</v>
      </c>
      <c r="G68" s="17"/>
      <c r="H68" s="34"/>
    </row>
    <row r="69" spans="1:8" outlineLevel="1">
      <c r="A69" s="30"/>
      <c r="B69" s="18">
        <v>610524</v>
      </c>
      <c r="C69" s="19" t="s">
        <v>102</v>
      </c>
      <c r="D69" s="19">
        <v>5011000</v>
      </c>
      <c r="E69" s="17" t="s">
        <v>149</v>
      </c>
      <c r="F69" s="20">
        <v>0</v>
      </c>
      <c r="G69" s="17"/>
      <c r="H69" s="34"/>
    </row>
    <row r="70" spans="1:8">
      <c r="B70" s="19"/>
      <c r="E70" s="17" t="s">
        <v>150</v>
      </c>
      <c r="F70" s="31">
        <f>SUM(F29:F69)</f>
        <v>-35561.499999999891</v>
      </c>
      <c r="H70" s="33"/>
    </row>
    <row r="71" spans="1:8">
      <c r="B71" s="19"/>
      <c r="F71" s="32"/>
      <c r="H71" s="33"/>
    </row>
    <row r="72" spans="1:8" ht="15">
      <c r="B72" s="19"/>
      <c r="E72" s="5" t="s">
        <v>64</v>
      </c>
      <c r="F72" s="10">
        <f>F24+F70+F27</f>
        <v>63431256.099999994</v>
      </c>
      <c r="H72" s="13"/>
    </row>
    <row r="73" spans="1:8">
      <c r="F73" s="9"/>
      <c r="H73" s="11"/>
    </row>
    <row r="74" spans="1:8" outlineLevel="1">
      <c r="B74" s="36" t="s">
        <v>1049</v>
      </c>
      <c r="F74" s="9"/>
      <c r="H74" s="11"/>
    </row>
    <row r="75" spans="1:8" outlineLevel="1">
      <c r="F75" s="9"/>
      <c r="H75" s="11"/>
    </row>
    <row r="76" spans="1:8" ht="15" customHeight="1" outlineLevel="1">
      <c r="A76" s="30"/>
      <c r="B76" s="19">
        <v>500110</v>
      </c>
      <c r="C76" s="15">
        <v>501</v>
      </c>
      <c r="D76" s="19" t="s">
        <v>2088</v>
      </c>
      <c r="E76" s="17" t="s">
        <v>110</v>
      </c>
      <c r="F76" s="20">
        <v>-217772.11000000002</v>
      </c>
      <c r="H76" s="11"/>
    </row>
    <row r="77" spans="1:8" ht="15" customHeight="1" outlineLevel="1">
      <c r="A77" s="30"/>
      <c r="B77" s="245">
        <v>500250</v>
      </c>
      <c r="C77" s="15">
        <v>501</v>
      </c>
      <c r="D77" s="245" t="s">
        <v>2088</v>
      </c>
      <c r="E77" s="246" t="s">
        <v>1461</v>
      </c>
      <c r="F77" s="20">
        <v>-5.17</v>
      </c>
      <c r="H77" s="11"/>
    </row>
    <row r="78" spans="1:8" ht="15" customHeight="1" outlineLevel="1">
      <c r="A78" s="30"/>
      <c r="B78" s="19">
        <v>503110</v>
      </c>
      <c r="C78" s="15">
        <v>501</v>
      </c>
      <c r="D78" s="19" t="s">
        <v>2088</v>
      </c>
      <c r="E78" s="17" t="s">
        <v>111</v>
      </c>
      <c r="F78" s="20">
        <v>506.95</v>
      </c>
      <c r="H78" s="11"/>
    </row>
    <row r="79" spans="1:8" ht="15" customHeight="1" outlineLevel="1">
      <c r="A79" s="30"/>
      <c r="B79" s="19">
        <v>503115</v>
      </c>
      <c r="C79" s="15">
        <v>501</v>
      </c>
      <c r="D79" s="19" t="s">
        <v>2088</v>
      </c>
      <c r="E79" s="17" t="s">
        <v>151</v>
      </c>
      <c r="F79" s="20">
        <v>0</v>
      </c>
      <c r="H79" s="11"/>
    </row>
    <row r="80" spans="1:8" ht="15" customHeight="1" outlineLevel="1">
      <c r="A80" s="30"/>
      <c r="B80" s="19">
        <v>503120</v>
      </c>
      <c r="C80" s="15">
        <v>501</v>
      </c>
      <c r="D80" s="19" t="s">
        <v>2088</v>
      </c>
      <c r="E80" s="17" t="s">
        <v>152</v>
      </c>
      <c r="F80" s="20">
        <v>47.07</v>
      </c>
      <c r="H80" s="11"/>
    </row>
    <row r="81" spans="1:8" ht="15" customHeight="1" outlineLevel="1">
      <c r="A81" s="30"/>
      <c r="B81" s="19">
        <v>503140</v>
      </c>
      <c r="C81" s="15">
        <v>501</v>
      </c>
      <c r="D81" s="19" t="s">
        <v>2089</v>
      </c>
      <c r="E81" s="17" t="s">
        <v>112</v>
      </c>
      <c r="F81" s="20">
        <v>386.33000000000004</v>
      </c>
      <c r="H81" s="11"/>
    </row>
    <row r="82" spans="1:8" ht="15" customHeight="1" outlineLevel="1">
      <c r="A82" s="30"/>
      <c r="B82" s="19">
        <v>503140</v>
      </c>
      <c r="C82" s="15">
        <v>501</v>
      </c>
      <c r="D82" s="19" t="s">
        <v>2090</v>
      </c>
      <c r="E82" s="17" t="s">
        <v>112</v>
      </c>
      <c r="F82" s="20">
        <v>12.03</v>
      </c>
      <c r="H82" s="11"/>
    </row>
    <row r="83" spans="1:8" ht="15" customHeight="1" outlineLevel="1">
      <c r="A83" s="30"/>
      <c r="B83" s="19">
        <v>503160</v>
      </c>
      <c r="C83" s="15">
        <v>501</v>
      </c>
      <c r="D83" s="19" t="s">
        <v>2088</v>
      </c>
      <c r="E83" s="17" t="s">
        <v>153</v>
      </c>
      <c r="F83" s="20">
        <v>0</v>
      </c>
      <c r="H83" s="11"/>
    </row>
    <row r="84" spans="1:8" ht="15" customHeight="1" outlineLevel="1">
      <c r="A84" s="30"/>
      <c r="B84" s="19">
        <v>503370</v>
      </c>
      <c r="C84" s="15">
        <v>501</v>
      </c>
      <c r="D84" s="19" t="s">
        <v>2088</v>
      </c>
      <c r="E84" s="17" t="s">
        <v>154</v>
      </c>
      <c r="F84" s="20">
        <v>98.05</v>
      </c>
      <c r="H84" s="11"/>
    </row>
    <row r="85" spans="1:8" ht="15" customHeight="1" outlineLevel="1">
      <c r="A85" s="30"/>
      <c r="B85" s="19">
        <v>513100</v>
      </c>
      <c r="C85" s="15">
        <v>501</v>
      </c>
      <c r="D85" s="19" t="s">
        <v>2088</v>
      </c>
      <c r="E85" s="17" t="s">
        <v>155</v>
      </c>
      <c r="F85" s="20">
        <v>589514.25</v>
      </c>
      <c r="H85" s="11"/>
    </row>
    <row r="86" spans="1:8" ht="15" customHeight="1" outlineLevel="1">
      <c r="A86" s="30"/>
      <c r="B86" s="19">
        <v>515105</v>
      </c>
      <c r="C86" s="15">
        <v>501</v>
      </c>
      <c r="D86" s="19" t="s">
        <v>2088</v>
      </c>
      <c r="E86" s="17" t="s">
        <v>156</v>
      </c>
      <c r="F86" s="20">
        <v>3341.08</v>
      </c>
      <c r="H86" s="11"/>
    </row>
    <row r="87" spans="1:8" s="30" customFormat="1" ht="15" customHeight="1" outlineLevel="1">
      <c r="B87" s="65">
        <v>515180</v>
      </c>
      <c r="C87" s="363">
        <v>501</v>
      </c>
      <c r="D87" s="65" t="s">
        <v>2091</v>
      </c>
      <c r="E87" s="34" t="s">
        <v>1860</v>
      </c>
      <c r="F87" s="364">
        <v>2261484.0099999998</v>
      </c>
      <c r="G87" s="11"/>
      <c r="H87" s="11"/>
    </row>
    <row r="88" spans="1:8" s="30" customFormat="1" ht="15" customHeight="1" outlineLevel="1">
      <c r="B88" s="65">
        <v>515182</v>
      </c>
      <c r="C88" s="363">
        <v>501</v>
      </c>
      <c r="D88" s="65" t="s">
        <v>2091</v>
      </c>
      <c r="E88" s="34" t="s">
        <v>1864</v>
      </c>
      <c r="F88" s="364">
        <v>-356098.62</v>
      </c>
      <c r="G88" s="11"/>
      <c r="H88" s="11"/>
    </row>
    <row r="89" spans="1:8" ht="15" customHeight="1" outlineLevel="1">
      <c r="A89" s="30"/>
      <c r="B89" s="19">
        <v>515300</v>
      </c>
      <c r="C89" s="15">
        <v>501</v>
      </c>
      <c r="D89" s="19" t="s">
        <v>2092</v>
      </c>
      <c r="E89" s="17" t="s">
        <v>157</v>
      </c>
      <c r="F89" s="20">
        <v>0</v>
      </c>
      <c r="H89" s="11"/>
    </row>
    <row r="90" spans="1:8" ht="15" customHeight="1" outlineLevel="1">
      <c r="A90" s="30"/>
      <c r="B90" s="19">
        <v>515600</v>
      </c>
      <c r="C90" s="15">
        <v>501</v>
      </c>
      <c r="D90" s="19" t="s">
        <v>2093</v>
      </c>
      <c r="E90" s="17" t="s">
        <v>158</v>
      </c>
      <c r="F90" s="20">
        <v>440410.27</v>
      </c>
      <c r="H90" s="11"/>
    </row>
    <row r="91" spans="1:8" ht="15" customHeight="1" outlineLevel="1">
      <c r="A91" s="30"/>
      <c r="B91" s="19">
        <v>515650</v>
      </c>
      <c r="C91" s="15">
        <v>501</v>
      </c>
      <c r="D91" s="19" t="s">
        <v>2094</v>
      </c>
      <c r="E91" s="17" t="s">
        <v>159</v>
      </c>
      <c r="F91" s="20">
        <v>68645.100000000006</v>
      </c>
      <c r="H91" s="11"/>
    </row>
    <row r="92" spans="1:8" ht="15" customHeight="1" outlineLevel="1">
      <c r="A92" s="30"/>
      <c r="B92" s="19">
        <v>515700</v>
      </c>
      <c r="C92" s="15">
        <v>501</v>
      </c>
      <c r="D92" s="19" t="s">
        <v>2095</v>
      </c>
      <c r="E92" s="17" t="s">
        <v>160</v>
      </c>
      <c r="F92" s="20">
        <v>-1.0000000009313226E-2</v>
      </c>
      <c r="H92" s="11"/>
    </row>
    <row r="93" spans="1:8" ht="15" customHeight="1" outlineLevel="1">
      <c r="A93" s="30"/>
      <c r="B93" s="19">
        <v>516010</v>
      </c>
      <c r="C93" s="15">
        <v>501</v>
      </c>
      <c r="D93" s="19" t="s">
        <v>2088</v>
      </c>
      <c r="E93" s="17" t="s">
        <v>161</v>
      </c>
      <c r="F93" s="20">
        <v>37.630000000000003</v>
      </c>
      <c r="H93" s="11"/>
    </row>
    <row r="94" spans="1:8" ht="15" customHeight="1" outlineLevel="1">
      <c r="A94" s="30"/>
      <c r="B94" s="19">
        <v>516020</v>
      </c>
      <c r="C94" s="15">
        <v>501</v>
      </c>
      <c r="D94" s="19" t="s">
        <v>2088</v>
      </c>
      <c r="E94" s="17" t="s">
        <v>162</v>
      </c>
      <c r="F94" s="20">
        <v>798.48</v>
      </c>
      <c r="H94" s="11"/>
    </row>
    <row r="95" spans="1:8" ht="15" customHeight="1" outlineLevel="1">
      <c r="A95" s="30"/>
      <c r="B95" s="19">
        <v>516030</v>
      </c>
      <c r="C95" s="15">
        <v>501</v>
      </c>
      <c r="D95" s="19" t="s">
        <v>2088</v>
      </c>
      <c r="E95" s="17" t="s">
        <v>163</v>
      </c>
      <c r="F95" s="20">
        <v>0</v>
      </c>
      <c r="H95" s="11"/>
    </row>
    <row r="96" spans="1:8" ht="15" customHeight="1" outlineLevel="1">
      <c r="A96" s="30"/>
      <c r="B96" s="19">
        <v>516036</v>
      </c>
      <c r="C96" s="15">
        <v>501</v>
      </c>
      <c r="D96" s="19" t="s">
        <v>2088</v>
      </c>
      <c r="E96" s="17" t="s">
        <v>164</v>
      </c>
      <c r="F96" s="20">
        <v>0</v>
      </c>
      <c r="H96" s="11"/>
    </row>
    <row r="97" spans="1:8" ht="15" customHeight="1" outlineLevel="1">
      <c r="A97" s="30"/>
      <c r="B97" s="19">
        <v>516050</v>
      </c>
      <c r="C97" s="15">
        <v>501</v>
      </c>
      <c r="D97" s="19" t="s">
        <v>2088</v>
      </c>
      <c r="E97" s="17" t="s">
        <v>115</v>
      </c>
      <c r="F97" s="20">
        <v>-7891.8099999999995</v>
      </c>
      <c r="H97" s="11"/>
    </row>
    <row r="98" spans="1:8" ht="15" customHeight="1" outlineLevel="1">
      <c r="A98" s="30"/>
      <c r="B98" s="245">
        <v>516060</v>
      </c>
      <c r="C98" s="15">
        <v>501</v>
      </c>
      <c r="D98" s="245" t="s">
        <v>2088</v>
      </c>
      <c r="E98" s="246" t="s">
        <v>1460</v>
      </c>
      <c r="F98" s="20">
        <v>638.1</v>
      </c>
      <c r="H98" s="11"/>
    </row>
    <row r="99" spans="1:8" ht="15" customHeight="1" outlineLevel="1">
      <c r="A99" s="30"/>
      <c r="B99" s="19">
        <v>516070</v>
      </c>
      <c r="C99" s="15">
        <v>501</v>
      </c>
      <c r="D99" s="19" t="s">
        <v>2088</v>
      </c>
      <c r="E99" s="17" t="s">
        <v>116</v>
      </c>
      <c r="F99" s="20">
        <v>-31.59</v>
      </c>
      <c r="H99" s="11"/>
    </row>
    <row r="100" spans="1:8" ht="15" customHeight="1" outlineLevel="1">
      <c r="A100" s="30"/>
      <c r="B100" s="19">
        <v>516090</v>
      </c>
      <c r="C100" s="15">
        <v>501</v>
      </c>
      <c r="D100" s="19" t="s">
        <v>2088</v>
      </c>
      <c r="E100" s="17" t="s">
        <v>165</v>
      </c>
      <c r="F100" s="20">
        <v>0</v>
      </c>
      <c r="H100" s="11"/>
    </row>
    <row r="101" spans="1:8" ht="15" customHeight="1" outlineLevel="1">
      <c r="A101" s="30"/>
      <c r="B101" s="19">
        <v>516100</v>
      </c>
      <c r="C101" s="15">
        <v>501</v>
      </c>
      <c r="D101" s="19" t="s">
        <v>2088</v>
      </c>
      <c r="E101" s="17" t="s">
        <v>166</v>
      </c>
      <c r="F101" s="20">
        <v>-52.97</v>
      </c>
      <c r="H101" s="11"/>
    </row>
    <row r="102" spans="1:8" ht="15" customHeight="1" outlineLevel="1">
      <c r="A102" s="30"/>
      <c r="B102" s="19">
        <v>516110</v>
      </c>
      <c r="C102" s="15">
        <v>501</v>
      </c>
      <c r="D102" s="19" t="s">
        <v>2090</v>
      </c>
      <c r="E102" s="17" t="s">
        <v>118</v>
      </c>
      <c r="F102" s="20">
        <v>-25168.059999999998</v>
      </c>
      <c r="H102" s="11"/>
    </row>
    <row r="103" spans="1:8" ht="15" customHeight="1" outlineLevel="1">
      <c r="A103" s="30"/>
      <c r="B103" s="19">
        <v>516110</v>
      </c>
      <c r="C103" s="15">
        <v>501</v>
      </c>
      <c r="D103" s="245" t="s">
        <v>2089</v>
      </c>
      <c r="E103" s="17" t="s">
        <v>118</v>
      </c>
      <c r="F103" s="20">
        <v>348.11</v>
      </c>
      <c r="H103" s="11"/>
    </row>
    <row r="104" spans="1:8" ht="15" customHeight="1" outlineLevel="1">
      <c r="A104" s="30"/>
      <c r="B104" s="245">
        <v>516115</v>
      </c>
      <c r="C104" s="15">
        <v>501</v>
      </c>
      <c r="D104" s="245" t="s">
        <v>2088</v>
      </c>
      <c r="E104" s="246" t="s">
        <v>1459</v>
      </c>
      <c r="F104" s="20">
        <v>15266</v>
      </c>
      <c r="H104" s="11"/>
    </row>
    <row r="105" spans="1:8" ht="15" customHeight="1" outlineLevel="1">
      <c r="A105" s="30"/>
      <c r="B105" s="19">
        <v>516150</v>
      </c>
      <c r="C105" s="15">
        <v>501</v>
      </c>
      <c r="D105" s="19" t="s">
        <v>2088</v>
      </c>
      <c r="E105" s="17" t="s">
        <v>120</v>
      </c>
      <c r="F105" s="20">
        <v>1876.8900000000003</v>
      </c>
      <c r="H105" s="11"/>
    </row>
    <row r="106" spans="1:8" ht="15" customHeight="1" outlineLevel="1">
      <c r="A106" s="30"/>
      <c r="B106" s="19">
        <v>516190</v>
      </c>
      <c r="C106" s="15">
        <v>501</v>
      </c>
      <c r="D106" s="19" t="s">
        <v>2088</v>
      </c>
      <c r="E106" s="17" t="s">
        <v>122</v>
      </c>
      <c r="F106" s="20">
        <v>0</v>
      </c>
      <c r="H106" s="11"/>
    </row>
    <row r="107" spans="1:8" ht="15" customHeight="1" outlineLevel="1">
      <c r="A107" s="30"/>
      <c r="B107" s="19">
        <v>516200</v>
      </c>
      <c r="C107" s="15">
        <v>501</v>
      </c>
      <c r="D107" s="19" t="s">
        <v>2088</v>
      </c>
      <c r="E107" s="17" t="s">
        <v>123</v>
      </c>
      <c r="F107" s="20">
        <v>851.20999999999992</v>
      </c>
      <c r="H107" s="11"/>
    </row>
    <row r="108" spans="1:8" ht="15" customHeight="1" outlineLevel="1">
      <c r="A108" s="30"/>
      <c r="B108" s="19">
        <v>516230</v>
      </c>
      <c r="C108" s="15">
        <v>501</v>
      </c>
      <c r="D108" s="19" t="s">
        <v>2089</v>
      </c>
      <c r="E108" s="17" t="s">
        <v>125</v>
      </c>
      <c r="F108" s="20">
        <v>335.33</v>
      </c>
      <c r="H108" s="11"/>
    </row>
    <row r="109" spans="1:8" ht="15" customHeight="1" outlineLevel="1">
      <c r="A109" s="30"/>
      <c r="B109" s="19">
        <v>516230</v>
      </c>
      <c r="C109" s="15">
        <v>501</v>
      </c>
      <c r="D109" s="19" t="s">
        <v>2090</v>
      </c>
      <c r="E109" s="17" t="s">
        <v>125</v>
      </c>
      <c r="F109" s="20">
        <v>5353.2199999999993</v>
      </c>
      <c r="H109" s="11"/>
    </row>
    <row r="110" spans="1:8" ht="15" customHeight="1" outlineLevel="1">
      <c r="A110" s="30"/>
      <c r="B110" s="19">
        <v>516250</v>
      </c>
      <c r="C110" s="15">
        <v>501</v>
      </c>
      <c r="D110" s="19" t="s">
        <v>2088</v>
      </c>
      <c r="E110" s="17" t="s">
        <v>167</v>
      </c>
      <c r="F110" s="20">
        <v>0</v>
      </c>
      <c r="H110" s="11"/>
    </row>
    <row r="111" spans="1:8" ht="15" customHeight="1" outlineLevel="1">
      <c r="A111" s="30"/>
      <c r="B111" s="19">
        <v>516260</v>
      </c>
      <c r="C111" s="15">
        <v>501</v>
      </c>
      <c r="D111" s="19" t="s">
        <v>2088</v>
      </c>
      <c r="E111" s="17" t="s">
        <v>126</v>
      </c>
      <c r="F111" s="20">
        <v>-792.7599999999984</v>
      </c>
      <c r="H111" s="11"/>
    </row>
    <row r="112" spans="1:8" ht="15" customHeight="1" outlineLevel="1">
      <c r="A112" s="30"/>
      <c r="B112" s="19">
        <v>516270</v>
      </c>
      <c r="C112" s="15">
        <v>501</v>
      </c>
      <c r="D112" s="19" t="s">
        <v>2088</v>
      </c>
      <c r="E112" s="17" t="s">
        <v>168</v>
      </c>
      <c r="F112" s="20">
        <v>0</v>
      </c>
      <c r="H112" s="11"/>
    </row>
    <row r="113" spans="1:8" ht="15" customHeight="1" outlineLevel="1">
      <c r="A113" s="30"/>
      <c r="B113" s="19">
        <v>516290</v>
      </c>
      <c r="C113" s="15">
        <v>501</v>
      </c>
      <c r="D113" s="19" t="s">
        <v>2088</v>
      </c>
      <c r="E113" s="17" t="s">
        <v>127</v>
      </c>
      <c r="F113" s="20">
        <v>0</v>
      </c>
      <c r="H113" s="11"/>
    </row>
    <row r="114" spans="1:8" ht="15" customHeight="1" outlineLevel="1">
      <c r="A114" s="30"/>
      <c r="B114" s="19">
        <v>516300</v>
      </c>
      <c r="C114" s="15">
        <v>501</v>
      </c>
      <c r="D114" s="19" t="s">
        <v>2090</v>
      </c>
      <c r="E114" s="17" t="s">
        <v>128</v>
      </c>
      <c r="F114" s="20">
        <v>192.56</v>
      </c>
      <c r="H114" s="11"/>
    </row>
    <row r="115" spans="1:8" ht="15" customHeight="1" outlineLevel="1">
      <c r="A115" s="30"/>
      <c r="B115" s="19">
        <v>516310</v>
      </c>
      <c r="C115" s="15">
        <v>501</v>
      </c>
      <c r="D115" s="245" t="s">
        <v>2089</v>
      </c>
      <c r="E115" s="17" t="s">
        <v>129</v>
      </c>
      <c r="F115" s="20">
        <v>42.35</v>
      </c>
      <c r="H115" s="11"/>
    </row>
    <row r="116" spans="1:8" ht="15" customHeight="1" outlineLevel="1">
      <c r="A116" s="30"/>
      <c r="B116" s="19">
        <v>516310</v>
      </c>
      <c r="C116" s="15">
        <v>501</v>
      </c>
      <c r="D116" s="19" t="s">
        <v>2090</v>
      </c>
      <c r="E116" s="17" t="s">
        <v>129</v>
      </c>
      <c r="F116" s="20">
        <v>-336.76000000000056</v>
      </c>
      <c r="H116" s="11"/>
    </row>
    <row r="117" spans="1:8" ht="15" customHeight="1" outlineLevel="1">
      <c r="A117" s="30"/>
      <c r="B117" s="19">
        <v>516320</v>
      </c>
      <c r="C117" s="15">
        <v>501</v>
      </c>
      <c r="D117" s="19" t="s">
        <v>2090</v>
      </c>
      <c r="E117" s="17" t="s">
        <v>130</v>
      </c>
      <c r="F117" s="20">
        <v>-96.65</v>
      </c>
      <c r="H117" s="11"/>
    </row>
    <row r="118" spans="1:8" ht="15" customHeight="1" outlineLevel="1">
      <c r="A118" s="30"/>
      <c r="B118" s="19">
        <v>516320</v>
      </c>
      <c r="C118" s="15">
        <v>501</v>
      </c>
      <c r="D118" s="19" t="s">
        <v>2096</v>
      </c>
      <c r="E118" s="17" t="s">
        <v>130</v>
      </c>
      <c r="F118" s="20">
        <v>0</v>
      </c>
      <c r="H118" s="11"/>
    </row>
    <row r="119" spans="1:8" ht="15" customHeight="1" outlineLevel="1">
      <c r="A119" s="30"/>
      <c r="B119" s="19">
        <v>516340</v>
      </c>
      <c r="C119" s="15">
        <v>501</v>
      </c>
      <c r="D119" s="19" t="s">
        <v>2090</v>
      </c>
      <c r="E119" s="17" t="s">
        <v>169</v>
      </c>
      <c r="F119" s="20">
        <v>-802.59</v>
      </c>
      <c r="H119" s="11"/>
    </row>
    <row r="120" spans="1:8" ht="15" customHeight="1" outlineLevel="1">
      <c r="A120" s="30"/>
      <c r="B120" s="19">
        <v>516340</v>
      </c>
      <c r="C120" s="15">
        <v>501</v>
      </c>
      <c r="D120" s="19" t="s">
        <v>2096</v>
      </c>
      <c r="E120" s="17" t="s">
        <v>169</v>
      </c>
      <c r="F120" s="20">
        <v>0</v>
      </c>
      <c r="H120" s="11"/>
    </row>
    <row r="121" spans="1:8" ht="15" customHeight="1" outlineLevel="1">
      <c r="A121" s="30"/>
      <c r="B121" s="19">
        <v>516350</v>
      </c>
      <c r="C121" s="15">
        <v>501</v>
      </c>
      <c r="D121" s="19" t="s">
        <v>2088</v>
      </c>
      <c r="E121" s="17" t="s">
        <v>170</v>
      </c>
      <c r="F121" s="20">
        <v>261.70999999999998</v>
      </c>
      <c r="H121" s="11"/>
    </row>
    <row r="122" spans="1:8" ht="15" customHeight="1" outlineLevel="1">
      <c r="A122" s="30"/>
      <c r="B122" s="19">
        <v>516380</v>
      </c>
      <c r="C122" s="15">
        <v>501</v>
      </c>
      <c r="D122" s="19" t="s">
        <v>2088</v>
      </c>
      <c r="E122" s="17" t="s">
        <v>133</v>
      </c>
      <c r="F122" s="20">
        <v>-56.449999999999818</v>
      </c>
      <c r="H122" s="11"/>
    </row>
    <row r="123" spans="1:8" ht="15" customHeight="1" outlineLevel="1">
      <c r="A123" s="30"/>
      <c r="B123" s="19">
        <v>516410</v>
      </c>
      <c r="C123" s="15">
        <v>501</v>
      </c>
      <c r="D123" s="19" t="s">
        <v>2088</v>
      </c>
      <c r="E123" s="17" t="s">
        <v>134</v>
      </c>
      <c r="F123" s="20">
        <v>688.87</v>
      </c>
      <c r="H123" s="11"/>
    </row>
    <row r="124" spans="1:8" ht="15" customHeight="1" outlineLevel="1">
      <c r="A124" s="30"/>
      <c r="B124" s="19">
        <v>516420</v>
      </c>
      <c r="C124" s="15">
        <v>501</v>
      </c>
      <c r="D124" s="19" t="s">
        <v>2088</v>
      </c>
      <c r="E124" s="17" t="s">
        <v>171</v>
      </c>
      <c r="F124" s="20">
        <v>0</v>
      </c>
      <c r="H124" s="11"/>
    </row>
    <row r="125" spans="1:8" ht="15" customHeight="1" outlineLevel="1">
      <c r="A125" s="30"/>
      <c r="B125" s="19">
        <v>516435</v>
      </c>
      <c r="C125" s="15">
        <v>501</v>
      </c>
      <c r="D125" s="19" t="s">
        <v>2090</v>
      </c>
      <c r="E125" s="17" t="s">
        <v>172</v>
      </c>
      <c r="F125" s="20">
        <v>-24.259999999999998</v>
      </c>
      <c r="H125" s="11"/>
    </row>
    <row r="126" spans="1:8" ht="15" customHeight="1" outlineLevel="1">
      <c r="A126" s="30"/>
      <c r="B126" s="19">
        <v>516435</v>
      </c>
      <c r="C126" s="15">
        <v>501</v>
      </c>
      <c r="D126" s="19" t="s">
        <v>2096</v>
      </c>
      <c r="E126" s="17" t="s">
        <v>172</v>
      </c>
      <c r="F126" s="20">
        <v>0</v>
      </c>
      <c r="H126" s="11"/>
    </row>
    <row r="127" spans="1:8" ht="15" customHeight="1" outlineLevel="1">
      <c r="A127" s="30"/>
      <c r="B127" s="19">
        <v>516438</v>
      </c>
      <c r="C127" s="15">
        <v>501</v>
      </c>
      <c r="D127" s="19" t="s">
        <v>2088</v>
      </c>
      <c r="E127" s="17" t="s">
        <v>173</v>
      </c>
      <c r="F127" s="20">
        <v>0</v>
      </c>
      <c r="H127" s="11"/>
    </row>
    <row r="128" spans="1:8" ht="15" customHeight="1" outlineLevel="1">
      <c r="A128" s="30"/>
      <c r="B128" s="19">
        <v>516440</v>
      </c>
      <c r="C128" s="15">
        <v>501</v>
      </c>
      <c r="D128" s="19" t="s">
        <v>2088</v>
      </c>
      <c r="E128" s="17" t="s">
        <v>136</v>
      </c>
      <c r="F128" s="20">
        <v>29510.98</v>
      </c>
      <c r="H128" s="11"/>
    </row>
    <row r="129" spans="1:8" ht="15" customHeight="1" outlineLevel="1">
      <c r="A129" s="30"/>
      <c r="B129" s="19">
        <v>516460</v>
      </c>
      <c r="C129" s="15">
        <v>501</v>
      </c>
      <c r="D129" s="19" t="s">
        <v>2090</v>
      </c>
      <c r="E129" s="17" t="s">
        <v>137</v>
      </c>
      <c r="F129" s="20">
        <v>3853</v>
      </c>
      <c r="H129" s="11"/>
    </row>
    <row r="130" spans="1:8" ht="15" customHeight="1" outlineLevel="1">
      <c r="A130" s="30"/>
      <c r="B130" s="19">
        <v>516460</v>
      </c>
      <c r="C130" s="15">
        <v>501</v>
      </c>
      <c r="D130" s="19" t="s">
        <v>2096</v>
      </c>
      <c r="E130" s="17" t="s">
        <v>137</v>
      </c>
      <c r="F130" s="20">
        <v>1551.93</v>
      </c>
      <c r="H130" s="11"/>
    </row>
    <row r="131" spans="1:8" ht="15" customHeight="1" outlineLevel="1">
      <c r="A131" s="30"/>
      <c r="B131" s="19">
        <v>516470</v>
      </c>
      <c r="C131" s="15">
        <v>501</v>
      </c>
      <c r="D131" s="19" t="s">
        <v>2088</v>
      </c>
      <c r="E131" s="17" t="s">
        <v>174</v>
      </c>
      <c r="F131" s="20">
        <v>0</v>
      </c>
      <c r="H131" s="11"/>
    </row>
    <row r="132" spans="1:8" ht="15" customHeight="1" outlineLevel="1">
      <c r="A132" s="30"/>
      <c r="B132" s="19">
        <v>516480</v>
      </c>
      <c r="C132" s="15">
        <v>501</v>
      </c>
      <c r="D132" s="19" t="s">
        <v>2088</v>
      </c>
      <c r="E132" s="17" t="s">
        <v>175</v>
      </c>
      <c r="F132" s="20">
        <v>-3203.26</v>
      </c>
      <c r="H132" s="11"/>
    </row>
    <row r="133" spans="1:8" ht="15" customHeight="1" outlineLevel="1">
      <c r="A133" s="30"/>
      <c r="B133" s="19">
        <v>516490</v>
      </c>
      <c r="C133" s="15">
        <v>501</v>
      </c>
      <c r="D133" s="19" t="s">
        <v>2088</v>
      </c>
      <c r="E133" s="17" t="s">
        <v>138</v>
      </c>
      <c r="F133" s="20">
        <v>-2472.4</v>
      </c>
      <c r="H133" s="11"/>
    </row>
    <row r="134" spans="1:8" ht="15" customHeight="1" outlineLevel="1">
      <c r="A134" s="30"/>
      <c r="B134" s="19">
        <v>516900</v>
      </c>
      <c r="C134" s="15">
        <v>501</v>
      </c>
      <c r="D134" s="19" t="s">
        <v>2090</v>
      </c>
      <c r="E134" s="17" t="s">
        <v>139</v>
      </c>
      <c r="F134" s="20">
        <v>5056.4599999999991</v>
      </c>
      <c r="H134" s="11"/>
    </row>
    <row r="135" spans="1:8" ht="15" customHeight="1" outlineLevel="1">
      <c r="A135" s="30"/>
      <c r="B135" s="19">
        <v>516900</v>
      </c>
      <c r="C135" s="15">
        <v>501</v>
      </c>
      <c r="D135" s="19" t="s">
        <v>2096</v>
      </c>
      <c r="E135" s="17" t="s">
        <v>139</v>
      </c>
      <c r="F135" s="20">
        <v>0</v>
      </c>
      <c r="H135" s="11"/>
    </row>
    <row r="136" spans="1:8" ht="15" customHeight="1" outlineLevel="1">
      <c r="A136" s="30"/>
      <c r="B136" s="19">
        <v>530045</v>
      </c>
      <c r="C136" s="15">
        <v>501</v>
      </c>
      <c r="D136" s="19" t="s">
        <v>2088</v>
      </c>
      <c r="E136" s="17" t="s">
        <v>176</v>
      </c>
      <c r="F136" s="20">
        <v>-1313.16</v>
      </c>
      <c r="H136" s="11"/>
    </row>
    <row r="137" spans="1:8" ht="15" customHeight="1" outlineLevel="1">
      <c r="A137" s="30"/>
      <c r="B137" s="19">
        <v>530050</v>
      </c>
      <c r="C137" s="15">
        <v>501</v>
      </c>
      <c r="D137" s="19" t="s">
        <v>2090</v>
      </c>
      <c r="E137" s="17" t="s">
        <v>177</v>
      </c>
      <c r="F137" s="20">
        <v>7663.069999999203</v>
      </c>
      <c r="H137" s="11"/>
    </row>
    <row r="138" spans="1:8" ht="15" customHeight="1" outlineLevel="1">
      <c r="A138" s="30"/>
      <c r="B138" s="19">
        <v>530050</v>
      </c>
      <c r="C138" s="15">
        <v>501</v>
      </c>
      <c r="D138" s="19" t="s">
        <v>2097</v>
      </c>
      <c r="E138" s="17" t="s">
        <v>177</v>
      </c>
      <c r="F138" s="20">
        <v>0</v>
      </c>
      <c r="H138" s="11"/>
    </row>
    <row r="139" spans="1:8" ht="15" customHeight="1" outlineLevel="1">
      <c r="A139" s="30"/>
      <c r="B139" s="19">
        <v>530050</v>
      </c>
      <c r="C139" s="15">
        <v>501</v>
      </c>
      <c r="D139" s="19" t="s">
        <v>2096</v>
      </c>
      <c r="E139" s="17" t="s">
        <v>177</v>
      </c>
      <c r="F139" s="20">
        <v>-6159.91</v>
      </c>
      <c r="H139" s="11"/>
    </row>
    <row r="140" spans="1:8" ht="15" customHeight="1" outlineLevel="1">
      <c r="A140" s="30"/>
      <c r="B140" s="19">
        <v>530055</v>
      </c>
      <c r="C140" s="15">
        <v>501</v>
      </c>
      <c r="D140" s="19" t="s">
        <v>2088</v>
      </c>
      <c r="E140" s="17" t="s">
        <v>178</v>
      </c>
      <c r="F140" s="20">
        <v>0</v>
      </c>
      <c r="H140" s="11"/>
    </row>
    <row r="141" spans="1:8" ht="15" customHeight="1" outlineLevel="1">
      <c r="A141" s="30"/>
      <c r="B141" s="19">
        <v>530065</v>
      </c>
      <c r="C141" s="15">
        <v>501</v>
      </c>
      <c r="D141" s="19" t="s">
        <v>2088</v>
      </c>
      <c r="E141" s="17" t="s">
        <v>179</v>
      </c>
      <c r="F141" s="20">
        <v>0</v>
      </c>
      <c r="H141" s="11"/>
    </row>
    <row r="142" spans="1:8" ht="15" customHeight="1" outlineLevel="1">
      <c r="A142" s="30"/>
      <c r="B142" s="19">
        <v>530073</v>
      </c>
      <c r="C142" s="15">
        <v>501</v>
      </c>
      <c r="D142" s="19" t="s">
        <v>2089</v>
      </c>
      <c r="E142" s="17" t="s">
        <v>180</v>
      </c>
      <c r="F142" s="20">
        <v>7863.43</v>
      </c>
      <c r="H142" s="11"/>
    </row>
    <row r="143" spans="1:8" ht="15" customHeight="1" outlineLevel="1">
      <c r="A143" s="30"/>
      <c r="B143" s="19">
        <v>530073</v>
      </c>
      <c r="C143" s="15">
        <v>501</v>
      </c>
      <c r="D143" s="19" t="s">
        <v>2090</v>
      </c>
      <c r="E143" s="17" t="s">
        <v>180</v>
      </c>
      <c r="F143" s="20">
        <v>1991.63</v>
      </c>
      <c r="H143" s="11"/>
    </row>
    <row r="144" spans="1:8" ht="15" customHeight="1" outlineLevel="1">
      <c r="A144" s="30"/>
      <c r="B144" s="19">
        <v>530142</v>
      </c>
      <c r="C144" s="15">
        <v>501</v>
      </c>
      <c r="D144" s="19" t="s">
        <v>2088</v>
      </c>
      <c r="E144" s="17" t="s">
        <v>181</v>
      </c>
      <c r="F144" s="20">
        <v>5150.82</v>
      </c>
      <c r="H144" s="11"/>
    </row>
    <row r="145" spans="1:8" ht="15" customHeight="1" outlineLevel="1">
      <c r="A145" s="30"/>
      <c r="B145" s="19">
        <v>530190</v>
      </c>
      <c r="C145" s="15">
        <v>501</v>
      </c>
      <c r="D145" s="19" t="s">
        <v>2089</v>
      </c>
      <c r="E145" s="17" t="s">
        <v>143</v>
      </c>
      <c r="F145" s="20">
        <v>1250.8799999999999</v>
      </c>
      <c r="H145" s="11"/>
    </row>
    <row r="146" spans="1:8" ht="15" customHeight="1" outlineLevel="1">
      <c r="A146" s="30"/>
      <c r="B146" s="19">
        <v>530190</v>
      </c>
      <c r="C146" s="15">
        <v>501</v>
      </c>
      <c r="D146" s="19" t="s">
        <v>2090</v>
      </c>
      <c r="E146" s="17" t="s">
        <v>143</v>
      </c>
      <c r="F146" s="20">
        <v>67938.84</v>
      </c>
      <c r="H146" s="11"/>
    </row>
    <row r="147" spans="1:8" ht="15" customHeight="1" outlineLevel="1">
      <c r="A147" s="30"/>
      <c r="B147" s="19">
        <v>530190</v>
      </c>
      <c r="C147" s="15">
        <v>501</v>
      </c>
      <c r="D147" s="19" t="s">
        <v>2096</v>
      </c>
      <c r="E147" s="17" t="s">
        <v>143</v>
      </c>
      <c r="F147" s="20">
        <v>0</v>
      </c>
      <c r="H147" s="11"/>
    </row>
    <row r="148" spans="1:8" ht="15" customHeight="1" outlineLevel="1">
      <c r="A148" s="30"/>
      <c r="B148" s="19">
        <v>541000</v>
      </c>
      <c r="C148" s="15">
        <v>501</v>
      </c>
      <c r="D148" s="19" t="s">
        <v>2088</v>
      </c>
      <c r="E148" s="17" t="s">
        <v>182</v>
      </c>
      <c r="F148" s="20">
        <v>0</v>
      </c>
      <c r="H148" s="11"/>
    </row>
    <row r="149" spans="1:8" ht="15" customHeight="1" outlineLevel="1">
      <c r="A149" s="30"/>
      <c r="B149" s="19">
        <v>545169</v>
      </c>
      <c r="C149" s="15">
        <v>501</v>
      </c>
      <c r="D149" s="19" t="s">
        <v>2088</v>
      </c>
      <c r="E149" s="17" t="s">
        <v>183</v>
      </c>
      <c r="F149" s="20">
        <v>-7.4214767664670944E-10</v>
      </c>
      <c r="H149" s="11"/>
    </row>
    <row r="150" spans="1:8" ht="15" customHeight="1" outlineLevel="1">
      <c r="A150" s="30"/>
      <c r="B150" s="19">
        <v>565180</v>
      </c>
      <c r="C150" s="15">
        <v>501</v>
      </c>
      <c r="D150" s="19" t="s">
        <v>2088</v>
      </c>
      <c r="E150" s="17" t="s">
        <v>184</v>
      </c>
      <c r="F150" s="20">
        <v>66702.44</v>
      </c>
      <c r="H150" s="11"/>
    </row>
    <row r="151" spans="1:8" ht="15" customHeight="1" outlineLevel="1">
      <c r="A151" s="30"/>
      <c r="B151" s="19">
        <v>582300</v>
      </c>
      <c r="C151" s="15">
        <v>501</v>
      </c>
      <c r="D151" s="19" t="s">
        <v>2088</v>
      </c>
      <c r="E151" s="17" t="s">
        <v>185</v>
      </c>
      <c r="F151" s="20">
        <v>-21.88</v>
      </c>
      <c r="H151" s="11"/>
    </row>
    <row r="152" spans="1:8" ht="15" customHeight="1" outlineLevel="1">
      <c r="A152" s="30"/>
      <c r="B152" s="19">
        <v>610000</v>
      </c>
      <c r="C152" s="19">
        <v>501</v>
      </c>
      <c r="D152" s="19" t="s">
        <v>2088</v>
      </c>
      <c r="E152" s="17" t="s">
        <v>186</v>
      </c>
      <c r="F152" s="20">
        <v>3356.3999999999996</v>
      </c>
      <c r="H152" s="11"/>
    </row>
    <row r="153" spans="1:8" ht="15" customHeight="1" outlineLevel="1">
      <c r="A153" s="30"/>
      <c r="B153" s="19">
        <v>610001</v>
      </c>
      <c r="C153" s="19">
        <v>501</v>
      </c>
      <c r="D153" s="19" t="s">
        <v>2090</v>
      </c>
      <c r="E153" s="17" t="s">
        <v>187</v>
      </c>
      <c r="F153" s="20">
        <v>22365.1</v>
      </c>
      <c r="H153" s="11"/>
    </row>
    <row r="154" spans="1:8" ht="15" customHeight="1" outlineLevel="1">
      <c r="A154" s="30"/>
      <c r="B154" s="19">
        <v>610001</v>
      </c>
      <c r="C154" s="15">
        <v>501</v>
      </c>
      <c r="D154" s="245" t="s">
        <v>2096</v>
      </c>
      <c r="E154" s="17" t="s">
        <v>187</v>
      </c>
      <c r="F154" s="20">
        <v>629.70000000000005</v>
      </c>
      <c r="H154" s="11"/>
    </row>
    <row r="155" spans="1:8" ht="15" customHeight="1" outlineLevel="1">
      <c r="A155" s="30"/>
      <c r="B155" s="19">
        <v>610002</v>
      </c>
      <c r="C155" s="19">
        <v>501</v>
      </c>
      <c r="D155" s="19" t="s">
        <v>2090</v>
      </c>
      <c r="E155" s="17" t="s">
        <v>188</v>
      </c>
      <c r="F155" s="20">
        <v>41226.74000000002</v>
      </c>
      <c r="H155" s="11"/>
    </row>
    <row r="156" spans="1:8" ht="15" customHeight="1" outlineLevel="1">
      <c r="A156" s="30"/>
      <c r="B156" s="19">
        <v>610002</v>
      </c>
      <c r="C156" s="15">
        <v>501</v>
      </c>
      <c r="D156" s="19" t="s">
        <v>2096</v>
      </c>
      <c r="E156" s="17" t="s">
        <v>188</v>
      </c>
      <c r="F156" s="20">
        <v>336.85</v>
      </c>
      <c r="H156" s="11"/>
    </row>
    <row r="157" spans="1:8" ht="15" customHeight="1" outlineLevel="1">
      <c r="A157" s="30"/>
      <c r="B157" s="19">
        <v>610003</v>
      </c>
      <c r="C157" s="19">
        <v>501</v>
      </c>
      <c r="D157" s="19" t="s">
        <v>2088</v>
      </c>
      <c r="E157" s="17" t="s">
        <v>189</v>
      </c>
      <c r="F157" s="20">
        <v>91895.519999999786</v>
      </c>
      <c r="H157" s="11"/>
    </row>
    <row r="158" spans="1:8" ht="15" customHeight="1" outlineLevel="1">
      <c r="A158" s="30"/>
      <c r="B158" s="19">
        <v>610006</v>
      </c>
      <c r="C158" s="19">
        <v>501</v>
      </c>
      <c r="D158" s="19" t="s">
        <v>2088</v>
      </c>
      <c r="E158" s="17" t="s">
        <v>190</v>
      </c>
      <c r="F158" s="20">
        <v>7202.76</v>
      </c>
      <c r="H158" s="11"/>
    </row>
    <row r="159" spans="1:8" ht="15" customHeight="1" outlineLevel="1">
      <c r="A159" s="30"/>
      <c r="B159" s="19">
        <v>610304</v>
      </c>
      <c r="C159" s="19">
        <v>501</v>
      </c>
      <c r="D159" s="19" t="s">
        <v>2090</v>
      </c>
      <c r="E159" s="17" t="s">
        <v>191</v>
      </c>
      <c r="F159" s="20">
        <v>480</v>
      </c>
      <c r="H159" s="11"/>
    </row>
    <row r="160" spans="1:8" ht="15" customHeight="1" outlineLevel="1">
      <c r="A160" s="30"/>
      <c r="B160" s="19">
        <v>610304</v>
      </c>
      <c r="C160" s="15">
        <v>501</v>
      </c>
      <c r="D160" s="19" t="s">
        <v>2096</v>
      </c>
      <c r="E160" s="17" t="s">
        <v>191</v>
      </c>
      <c r="F160" s="20">
        <v>11606.52</v>
      </c>
      <c r="H160" s="11"/>
    </row>
    <row r="161" spans="1:8" ht="15" customHeight="1" outlineLevel="1">
      <c r="A161" s="30"/>
      <c r="B161" s="19">
        <v>610311</v>
      </c>
      <c r="C161" s="19">
        <v>501</v>
      </c>
      <c r="D161" s="19" t="s">
        <v>2088</v>
      </c>
      <c r="E161" s="17" t="s">
        <v>192</v>
      </c>
      <c r="F161" s="20">
        <v>8576.2800000000007</v>
      </c>
      <c r="H161" s="11"/>
    </row>
    <row r="162" spans="1:8" ht="15" customHeight="1" outlineLevel="1">
      <c r="A162" s="30"/>
      <c r="B162" s="19">
        <v>610316</v>
      </c>
      <c r="C162" s="19">
        <v>501</v>
      </c>
      <c r="D162" s="19" t="s">
        <v>2088</v>
      </c>
      <c r="E162" s="17" t="s">
        <v>193</v>
      </c>
      <c r="F162" s="20">
        <v>12494.400000000003</v>
      </c>
      <c r="H162" s="11"/>
    </row>
    <row r="163" spans="1:8" ht="15" customHeight="1" outlineLevel="1">
      <c r="A163" s="30"/>
      <c r="B163" s="19">
        <v>610319</v>
      </c>
      <c r="C163" s="19">
        <v>501</v>
      </c>
      <c r="D163" s="19" t="s">
        <v>2088</v>
      </c>
      <c r="E163" s="17" t="s">
        <v>194</v>
      </c>
      <c r="F163" s="20">
        <v>858.36</v>
      </c>
      <c r="H163" s="11"/>
    </row>
    <row r="164" spans="1:8" ht="15" customHeight="1" outlineLevel="1">
      <c r="A164" s="30"/>
      <c r="B164" s="19">
        <v>610344</v>
      </c>
      <c r="C164" s="19">
        <v>501</v>
      </c>
      <c r="D164" s="19" t="s">
        <v>2088</v>
      </c>
      <c r="E164" s="17" t="s">
        <v>195</v>
      </c>
      <c r="F164" s="20">
        <v>0</v>
      </c>
      <c r="H164" s="11"/>
    </row>
    <row r="165" spans="1:8" ht="15" customHeight="1" outlineLevel="1">
      <c r="A165" s="30"/>
      <c r="B165" s="19">
        <v>610375</v>
      </c>
      <c r="C165" s="19">
        <v>501</v>
      </c>
      <c r="D165" s="19" t="s">
        <v>2088</v>
      </c>
      <c r="E165" s="17" t="s">
        <v>196</v>
      </c>
      <c r="F165" s="20">
        <v>0</v>
      </c>
      <c r="H165" s="11"/>
    </row>
    <row r="166" spans="1:8" ht="15" customHeight="1" outlineLevel="1">
      <c r="A166" s="30"/>
      <c r="B166" s="19">
        <v>610418</v>
      </c>
      <c r="C166" s="19">
        <v>501</v>
      </c>
      <c r="D166" s="19" t="s">
        <v>2090</v>
      </c>
      <c r="E166" s="17" t="s">
        <v>197</v>
      </c>
      <c r="F166" s="20">
        <v>0</v>
      </c>
      <c r="H166" s="11"/>
    </row>
    <row r="167" spans="1:8" ht="15" customHeight="1" outlineLevel="1">
      <c r="A167" s="30"/>
      <c r="B167" s="19">
        <v>610418</v>
      </c>
      <c r="C167" s="15">
        <v>501</v>
      </c>
      <c r="D167" s="19" t="s">
        <v>2096</v>
      </c>
      <c r="E167" s="17" t="s">
        <v>197</v>
      </c>
      <c r="F167" s="20">
        <v>1530.12</v>
      </c>
      <c r="H167" s="11"/>
    </row>
    <row r="168" spans="1:8" ht="15" customHeight="1" outlineLevel="1">
      <c r="A168" s="30"/>
      <c r="B168" s="19">
        <v>610421</v>
      </c>
      <c r="C168" s="19">
        <v>501</v>
      </c>
      <c r="D168" s="19" t="s">
        <v>2088</v>
      </c>
      <c r="E168" s="17" t="s">
        <v>198</v>
      </c>
      <c r="F168" s="20">
        <v>0</v>
      </c>
      <c r="H168" s="11"/>
    </row>
    <row r="169" spans="1:8" ht="15" customHeight="1" outlineLevel="1">
      <c r="A169" s="30"/>
      <c r="B169" s="19">
        <v>610425</v>
      </c>
      <c r="C169" s="19">
        <v>501</v>
      </c>
      <c r="D169" s="19" t="s">
        <v>2088</v>
      </c>
      <c r="E169" s="17" t="s">
        <v>199</v>
      </c>
      <c r="F169" s="20">
        <v>325.56</v>
      </c>
      <c r="H169" s="11"/>
    </row>
    <row r="170" spans="1:8" ht="15" customHeight="1" outlineLevel="1">
      <c r="A170" s="30"/>
      <c r="B170" s="19">
        <v>610524</v>
      </c>
      <c r="C170" s="15">
        <v>501</v>
      </c>
      <c r="D170" s="19" t="s">
        <v>2098</v>
      </c>
      <c r="E170" s="17" t="s">
        <v>149</v>
      </c>
      <c r="F170" s="20">
        <v>26767.29</v>
      </c>
      <c r="H170" s="11"/>
    </row>
    <row r="171" spans="1:8" ht="15" customHeight="1" outlineLevel="1">
      <c r="A171" s="30"/>
      <c r="B171" s="19">
        <v>680004</v>
      </c>
      <c r="C171" s="19">
        <v>501</v>
      </c>
      <c r="D171" s="19" t="s">
        <v>2088</v>
      </c>
      <c r="E171" s="17" t="s">
        <v>200</v>
      </c>
      <c r="F171" s="20">
        <v>0</v>
      </c>
      <c r="H171" s="11"/>
    </row>
    <row r="172" spans="1:8" ht="15" customHeight="1" outlineLevel="1">
      <c r="A172" s="30"/>
      <c r="B172" s="19">
        <v>701010</v>
      </c>
      <c r="C172" s="19">
        <v>501</v>
      </c>
      <c r="D172" s="19" t="s">
        <v>2088</v>
      </c>
      <c r="E172" s="17" t="s">
        <v>201</v>
      </c>
      <c r="F172" s="20">
        <v>0</v>
      </c>
      <c r="H172" s="11"/>
    </row>
    <row r="173" spans="1:8" ht="15" customHeight="1" outlineLevel="1">
      <c r="A173" s="30"/>
      <c r="B173" s="19">
        <v>701075</v>
      </c>
      <c r="C173" s="19">
        <v>501</v>
      </c>
      <c r="D173" s="19" t="s">
        <v>2088</v>
      </c>
      <c r="E173" s="17" t="s">
        <v>202</v>
      </c>
      <c r="F173" s="20">
        <v>0</v>
      </c>
      <c r="H173" s="11"/>
    </row>
    <row r="174" spans="1:8">
      <c r="B174" s="19"/>
      <c r="E174" s="6" t="s">
        <v>203</v>
      </c>
      <c r="F174" s="31">
        <f>SUM(F76:F173)</f>
        <v>3197020.2599999984</v>
      </c>
      <c r="H174" s="33"/>
    </row>
    <row r="175" spans="1:8">
      <c r="F175" s="9"/>
      <c r="H175" s="11"/>
    </row>
    <row r="176" spans="1:8" ht="15.75" thickBot="1">
      <c r="E176" s="5" t="s">
        <v>204</v>
      </c>
      <c r="F176" s="24">
        <f>F27+F24+F174+F70</f>
        <v>66628276.359999992</v>
      </c>
      <c r="H176" s="13"/>
    </row>
    <row r="177" spans="1:8" ht="15" thickTop="1">
      <c r="F177" s="143"/>
    </row>
    <row r="178" spans="1:8">
      <c r="F178" s="8"/>
    </row>
    <row r="179" spans="1:8" ht="15">
      <c r="A179" s="3" t="s">
        <v>205</v>
      </c>
      <c r="B179" s="25"/>
      <c r="C179" s="26"/>
      <c r="D179" s="26"/>
      <c r="E179" s="4"/>
      <c r="F179" s="4"/>
      <c r="G179" s="4"/>
      <c r="H179" s="4"/>
    </row>
    <row r="180" spans="1:8" ht="15">
      <c r="A180" s="5" t="s">
        <v>206</v>
      </c>
      <c r="C180" s="27"/>
      <c r="D180" s="27"/>
      <c r="F180" s="7">
        <v>40909</v>
      </c>
    </row>
    <row r="181" spans="1:8" ht="15">
      <c r="B181" s="15" t="s">
        <v>207</v>
      </c>
      <c r="F181" s="20">
        <f>'Actual NPC 2012 '!E160</f>
        <v>270095.89</v>
      </c>
      <c r="H181" s="13" t="s">
        <v>65</v>
      </c>
    </row>
    <row r="183" spans="1:8" ht="15">
      <c r="A183" s="5" t="s">
        <v>8</v>
      </c>
      <c r="C183" s="27"/>
      <c r="D183" s="27"/>
      <c r="F183" s="7">
        <v>40909</v>
      </c>
    </row>
    <row r="184" spans="1:8" ht="15">
      <c r="B184" s="14">
        <v>515900</v>
      </c>
      <c r="C184" s="15" t="s">
        <v>208</v>
      </c>
      <c r="D184" s="15">
        <v>5030000</v>
      </c>
      <c r="E184" s="6" t="s">
        <v>209</v>
      </c>
      <c r="F184" s="8">
        <v>270095.89</v>
      </c>
      <c r="H184" s="13"/>
    </row>
    <row r="187" spans="1:8" ht="15" customHeight="1" outlineLevel="2">
      <c r="A187" s="17"/>
      <c r="B187" s="18">
        <v>500312</v>
      </c>
      <c r="C187" s="19" t="s">
        <v>208</v>
      </c>
      <c r="D187" s="19">
        <v>5030000</v>
      </c>
      <c r="E187" s="17" t="s">
        <v>210</v>
      </c>
      <c r="F187" s="37">
        <v>395.39</v>
      </c>
      <c r="G187" s="17"/>
      <c r="H187" s="20"/>
    </row>
    <row r="188" spans="1:8" ht="15" customHeight="1" outlineLevel="2">
      <c r="A188" s="17"/>
      <c r="B188" s="18">
        <v>516150</v>
      </c>
      <c r="C188" s="19" t="s">
        <v>208</v>
      </c>
      <c r="D188" s="19">
        <v>5030000</v>
      </c>
      <c r="E188" s="17" t="s">
        <v>120</v>
      </c>
      <c r="F188" s="37">
        <v>0</v>
      </c>
      <c r="G188" s="17"/>
      <c r="H188" s="17"/>
    </row>
    <row r="189" spans="1:8" ht="15" customHeight="1" outlineLevel="2">
      <c r="A189" s="17"/>
      <c r="B189" s="18">
        <v>516200</v>
      </c>
      <c r="C189" s="19" t="s">
        <v>208</v>
      </c>
      <c r="D189" s="19">
        <v>5030000</v>
      </c>
      <c r="E189" s="246" t="s">
        <v>123</v>
      </c>
      <c r="F189" s="37">
        <v>8.5500000000000007</v>
      </c>
      <c r="G189" s="17"/>
      <c r="H189" s="17"/>
    </row>
    <row r="190" spans="1:8" ht="15" customHeight="1" outlineLevel="2">
      <c r="A190" s="17"/>
      <c r="B190" s="18">
        <v>516250</v>
      </c>
      <c r="C190" s="19" t="s">
        <v>208</v>
      </c>
      <c r="D190" s="19">
        <v>5030000</v>
      </c>
      <c r="E190" s="17" t="s">
        <v>167</v>
      </c>
      <c r="F190" s="37">
        <v>6.9399999999999977</v>
      </c>
      <c r="G190" s="17"/>
      <c r="H190" s="17"/>
    </row>
    <row r="191" spans="1:8" ht="15" customHeight="1" outlineLevel="2">
      <c r="A191" s="17"/>
      <c r="B191" s="18">
        <v>516310</v>
      </c>
      <c r="C191" s="19" t="s">
        <v>208</v>
      </c>
      <c r="D191" s="19">
        <v>5030000</v>
      </c>
      <c r="E191" s="246" t="s">
        <v>129</v>
      </c>
      <c r="F191" s="37">
        <v>96.55</v>
      </c>
      <c r="G191" s="17"/>
      <c r="H191" s="17"/>
    </row>
    <row r="192" spans="1:8" ht="15" customHeight="1" outlineLevel="2">
      <c r="A192" s="17"/>
      <c r="B192" s="18">
        <v>516320</v>
      </c>
      <c r="C192" s="19" t="s">
        <v>208</v>
      </c>
      <c r="D192" s="19">
        <v>5030000</v>
      </c>
      <c r="E192" s="17" t="s">
        <v>130</v>
      </c>
      <c r="F192" s="37">
        <v>0</v>
      </c>
      <c r="G192" s="17"/>
      <c r="H192" s="17"/>
    </row>
    <row r="193" spans="1:8" ht="15" customHeight="1" outlineLevel="2">
      <c r="A193" s="17"/>
      <c r="B193" s="18">
        <v>516410</v>
      </c>
      <c r="C193" s="19" t="s">
        <v>208</v>
      </c>
      <c r="D193" s="19">
        <v>5030000</v>
      </c>
      <c r="E193" s="17" t="s">
        <v>134</v>
      </c>
      <c r="F193" s="37">
        <v>0</v>
      </c>
      <c r="G193" s="17"/>
      <c r="H193" s="17"/>
    </row>
    <row r="194" spans="1:8" ht="15" customHeight="1" outlineLevel="2">
      <c r="A194" s="17"/>
      <c r="B194" s="18">
        <v>516900</v>
      </c>
      <c r="C194" s="19" t="s">
        <v>208</v>
      </c>
      <c r="D194" s="19">
        <v>5030000</v>
      </c>
      <c r="E194" s="17" t="s">
        <v>139</v>
      </c>
      <c r="F194" s="37">
        <v>2476.8199999999997</v>
      </c>
      <c r="G194" s="17"/>
      <c r="H194" s="17"/>
    </row>
    <row r="195" spans="1:8" ht="15" customHeight="1" outlineLevel="2">
      <c r="A195" s="17"/>
      <c r="B195" s="18">
        <v>530049</v>
      </c>
      <c r="C195" s="19" t="s">
        <v>208</v>
      </c>
      <c r="D195" s="19">
        <v>5030000</v>
      </c>
      <c r="E195" s="246" t="s">
        <v>1458</v>
      </c>
      <c r="F195" s="37">
        <v>4420</v>
      </c>
      <c r="G195" s="17"/>
      <c r="H195" s="17"/>
    </row>
    <row r="196" spans="1:8" ht="15" customHeight="1" outlineLevel="2">
      <c r="A196" s="17"/>
      <c r="B196" s="18">
        <v>530050</v>
      </c>
      <c r="C196" s="19" t="s">
        <v>208</v>
      </c>
      <c r="D196" s="19">
        <v>5030000</v>
      </c>
      <c r="E196" s="17" t="s">
        <v>177</v>
      </c>
      <c r="F196" s="37">
        <v>0</v>
      </c>
      <c r="G196" s="17"/>
      <c r="H196" s="17"/>
    </row>
    <row r="197" spans="1:8" ht="15" customHeight="1" outlineLevel="2">
      <c r="A197" s="17"/>
      <c r="B197" s="18">
        <v>530065</v>
      </c>
      <c r="C197" s="19" t="s">
        <v>208</v>
      </c>
      <c r="D197" s="19">
        <v>5030000</v>
      </c>
      <c r="E197" s="246" t="s">
        <v>179</v>
      </c>
      <c r="F197" s="37">
        <v>6962.49</v>
      </c>
      <c r="G197" s="17"/>
      <c r="H197" s="17"/>
    </row>
    <row r="198" spans="1:8" ht="15" customHeight="1" outlineLevel="2">
      <c r="A198" s="17"/>
      <c r="B198" s="18">
        <v>530142</v>
      </c>
      <c r="C198" s="19" t="s">
        <v>208</v>
      </c>
      <c r="D198" s="19">
        <v>5030000</v>
      </c>
      <c r="E198" s="17" t="s">
        <v>181</v>
      </c>
      <c r="F198" s="37">
        <v>0</v>
      </c>
      <c r="G198" s="17"/>
      <c r="H198" s="17"/>
    </row>
    <row r="199" spans="1:8" ht="15" customHeight="1" outlineLevel="2">
      <c r="A199" s="17"/>
      <c r="B199" s="18">
        <v>610000</v>
      </c>
      <c r="C199" s="19" t="s">
        <v>208</v>
      </c>
      <c r="D199" s="19">
        <v>5030000</v>
      </c>
      <c r="E199" s="17" t="s">
        <v>186</v>
      </c>
      <c r="F199" s="37">
        <v>266.82</v>
      </c>
      <c r="G199" s="17"/>
      <c r="H199" s="17"/>
    </row>
    <row r="200" spans="1:8" ht="15" customHeight="1" outlineLevel="2">
      <c r="A200" s="17"/>
      <c r="B200" s="18">
        <v>610002</v>
      </c>
      <c r="C200" s="19" t="s">
        <v>208</v>
      </c>
      <c r="D200" s="19">
        <v>5030000</v>
      </c>
      <c r="E200" s="17" t="s">
        <v>188</v>
      </c>
      <c r="F200" s="37">
        <v>15027.43</v>
      </c>
      <c r="G200" s="17"/>
      <c r="H200" s="17"/>
    </row>
    <row r="201" spans="1:8" ht="15" customHeight="1" outlineLevel="2">
      <c r="A201" s="17"/>
      <c r="B201" s="18">
        <v>610316</v>
      </c>
      <c r="C201" s="19" t="s">
        <v>208</v>
      </c>
      <c r="D201" s="19">
        <v>5030000</v>
      </c>
      <c r="E201" s="17" t="s">
        <v>193</v>
      </c>
      <c r="F201" s="37">
        <v>946.82</v>
      </c>
      <c r="G201" s="17"/>
      <c r="H201" s="17"/>
    </row>
    <row r="202" spans="1:8">
      <c r="E202" s="38" t="s">
        <v>211</v>
      </c>
      <c r="F202" s="39">
        <f>SUM(F187:F201)</f>
        <v>30607.809999999998</v>
      </c>
      <c r="H202" s="33"/>
    </row>
    <row r="203" spans="1:8">
      <c r="F203" s="8"/>
    </row>
    <row r="204" spans="1:8" ht="15.75" thickBot="1">
      <c r="E204" s="5" t="s">
        <v>212</v>
      </c>
      <c r="F204" s="12">
        <f>F184+F202</f>
        <v>300703.7</v>
      </c>
      <c r="H204" s="13"/>
    </row>
    <row r="205" spans="1:8" ht="15" thickTop="1">
      <c r="H205" s="11"/>
    </row>
    <row r="206" spans="1:8">
      <c r="H206" s="11"/>
    </row>
    <row r="207" spans="1:8" ht="15">
      <c r="A207" s="3" t="s">
        <v>213</v>
      </c>
      <c r="B207" s="25"/>
      <c r="C207" s="26"/>
      <c r="D207" s="26"/>
      <c r="E207" s="4"/>
      <c r="F207" s="4"/>
      <c r="G207" s="4"/>
      <c r="H207" s="4"/>
    </row>
    <row r="208" spans="1:8" ht="15">
      <c r="A208" s="5" t="s">
        <v>214</v>
      </c>
      <c r="C208" s="27"/>
      <c r="D208" s="27"/>
      <c r="F208" s="7">
        <v>40909</v>
      </c>
    </row>
    <row r="209" spans="1:8">
      <c r="B209" s="19" t="s">
        <v>215</v>
      </c>
      <c r="F209" s="20">
        <f>'Actual NPC 2012 '!E148</f>
        <v>4073476.44</v>
      </c>
    </row>
    <row r="210" spans="1:8">
      <c r="B210" s="19" t="s">
        <v>216</v>
      </c>
      <c r="F210" s="20">
        <f>'Actual NPC 2012 '!E149</f>
        <v>11732826.08</v>
      </c>
    </row>
    <row r="211" spans="1:8">
      <c r="B211" s="19" t="s">
        <v>108</v>
      </c>
      <c r="F211" s="20">
        <f>'Actual NPC 2012 '!E150</f>
        <v>47894.28</v>
      </c>
    </row>
    <row r="212" spans="1:8">
      <c r="B212" s="19" t="s">
        <v>217</v>
      </c>
      <c r="F212" s="20">
        <f>'Actual NPC 2012 '!E151</f>
        <v>250454.04</v>
      </c>
    </row>
    <row r="213" spans="1:8">
      <c r="B213" s="19" t="s">
        <v>218</v>
      </c>
      <c r="F213" s="20">
        <f>'Actual NPC 2012 '!E152</f>
        <v>4639508.96</v>
      </c>
    </row>
    <row r="214" spans="1:8">
      <c r="B214" s="19" t="s">
        <v>219</v>
      </c>
      <c r="F214" s="20">
        <f>'Actual NPC 2012 '!E153</f>
        <v>12726861.310000001</v>
      </c>
    </row>
    <row r="215" spans="1:8">
      <c r="B215" s="19" t="s">
        <v>220</v>
      </c>
      <c r="F215" s="20">
        <f>'Actual NPC 2012 '!E154</f>
        <v>-253.85</v>
      </c>
    </row>
    <row r="216" spans="1:8" ht="15">
      <c r="E216" s="5" t="s">
        <v>22</v>
      </c>
      <c r="F216" s="10">
        <f t="shared" ref="F216" si="2">SUM(F209:F215)</f>
        <v>33470767.259999998</v>
      </c>
      <c r="H216" s="13" t="s">
        <v>65</v>
      </c>
    </row>
    <row r="218" spans="1:8" ht="15">
      <c r="A218" s="5" t="s">
        <v>8</v>
      </c>
      <c r="C218" s="27"/>
      <c r="D218" s="27"/>
      <c r="F218" s="7">
        <v>40909</v>
      </c>
    </row>
    <row r="219" spans="1:8" s="42" customFormat="1" ht="15">
      <c r="A219" s="40"/>
      <c r="B219" s="41">
        <v>505917</v>
      </c>
      <c r="C219" s="15" t="s">
        <v>221</v>
      </c>
      <c r="D219" s="15">
        <v>5471000</v>
      </c>
      <c r="E219" s="42" t="s">
        <v>222</v>
      </c>
      <c r="F219" s="8">
        <v>270484.84999999998</v>
      </c>
    </row>
    <row r="220" spans="1:8" s="42" customFormat="1" ht="15">
      <c r="A220" s="40"/>
      <c r="B220" s="41">
        <v>515200</v>
      </c>
      <c r="C220" s="15" t="s">
        <v>221</v>
      </c>
      <c r="D220" s="15">
        <v>5471000</v>
      </c>
      <c r="E220" s="42" t="s">
        <v>104</v>
      </c>
      <c r="F220" s="8">
        <v>17234264.850000001</v>
      </c>
    </row>
    <row r="221" spans="1:8" s="42" customFormat="1" ht="15">
      <c r="A221" s="40"/>
      <c r="B221" s="41">
        <v>515201</v>
      </c>
      <c r="C221" s="15" t="s">
        <v>221</v>
      </c>
      <c r="D221" s="15">
        <v>5471000</v>
      </c>
      <c r="E221" s="42" t="s">
        <v>223</v>
      </c>
      <c r="F221" s="8">
        <v>348798.6</v>
      </c>
    </row>
    <row r="222" spans="1:8" s="42" customFormat="1" ht="15">
      <c r="A222" s="40"/>
      <c r="B222" s="41">
        <v>515220</v>
      </c>
      <c r="C222" s="15" t="s">
        <v>221</v>
      </c>
      <c r="D222" s="15">
        <v>5471000</v>
      </c>
      <c r="E222" s="42" t="s">
        <v>106</v>
      </c>
      <c r="F222" s="8">
        <v>15569324.68</v>
      </c>
    </row>
    <row r="223" spans="1:8" s="42" customFormat="1" ht="15">
      <c r="A223" s="40"/>
      <c r="B223" s="43"/>
      <c r="C223" s="15"/>
      <c r="D223" s="27"/>
      <c r="E223" s="27" t="s">
        <v>1411</v>
      </c>
      <c r="F223" s="10">
        <f t="shared" ref="F223" si="3">SUM(F219:F222)</f>
        <v>33422872.980000004</v>
      </c>
      <c r="H223" s="13"/>
    </row>
    <row r="224" spans="1:8" s="42" customFormat="1" ht="15">
      <c r="A224" s="40"/>
      <c r="B224" s="43"/>
      <c r="C224" s="15"/>
      <c r="D224" s="15"/>
    </row>
    <row r="225" spans="1:8" s="42" customFormat="1" ht="15" customHeight="1" outlineLevel="3">
      <c r="A225" s="17"/>
      <c r="B225" s="41">
        <v>515200</v>
      </c>
      <c r="C225" s="15" t="s">
        <v>102</v>
      </c>
      <c r="D225" s="15">
        <v>5013500</v>
      </c>
      <c r="E225" s="42" t="s">
        <v>104</v>
      </c>
      <c r="F225" s="44">
        <f>F26</f>
        <v>47894.28</v>
      </c>
    </row>
    <row r="226" spans="1:8" s="42" customFormat="1" ht="15">
      <c r="A226" s="40"/>
      <c r="B226" s="43"/>
      <c r="C226" s="45"/>
      <c r="D226" s="45"/>
      <c r="E226" s="38" t="s">
        <v>224</v>
      </c>
      <c r="F226" s="39">
        <f>SUM(F225:F225)</f>
        <v>47894.28</v>
      </c>
      <c r="H226" s="6" t="s">
        <v>225</v>
      </c>
    </row>
    <row r="227" spans="1:8" s="42" customFormat="1" ht="15">
      <c r="A227" s="40"/>
      <c r="B227" s="43"/>
      <c r="C227" s="45"/>
      <c r="D227" s="45"/>
      <c r="F227" s="46"/>
    </row>
    <row r="228" spans="1:8" s="42" customFormat="1" ht="15.75" thickBot="1">
      <c r="A228" s="40"/>
      <c r="B228" s="43"/>
      <c r="C228" s="45"/>
      <c r="D228" s="5" t="s">
        <v>1412</v>
      </c>
      <c r="E228" s="5"/>
      <c r="F228" s="12">
        <f>F223+F226</f>
        <v>33470767.260000005</v>
      </c>
      <c r="H228" s="13"/>
    </row>
    <row r="229" spans="1:8" s="42" customFormat="1" ht="15.75" thickTop="1">
      <c r="A229" s="40"/>
      <c r="B229" s="43"/>
      <c r="C229" s="45"/>
      <c r="D229" s="45"/>
    </row>
    <row r="230" spans="1:8" s="42" customFormat="1" ht="15">
      <c r="A230" s="40"/>
      <c r="B230" s="43"/>
      <c r="C230" s="45"/>
      <c r="D230" s="45"/>
    </row>
    <row r="231" spans="1:8" s="42" customFormat="1" ht="15">
      <c r="A231" s="40"/>
      <c r="B231" s="43"/>
      <c r="C231" s="45"/>
      <c r="D231" s="45"/>
    </row>
    <row r="232" spans="1:8" s="42" customFormat="1" ht="15">
      <c r="A232" s="40"/>
      <c r="B232" s="43"/>
      <c r="C232" s="45"/>
      <c r="D232" s="45"/>
      <c r="F232" s="44"/>
    </row>
    <row r="233" spans="1:8" s="42" customFormat="1" ht="15">
      <c r="A233" s="40"/>
      <c r="B233" s="43"/>
      <c r="C233" s="45"/>
      <c r="D233" s="45"/>
    </row>
    <row r="234" spans="1:8" ht="15">
      <c r="E234" s="5"/>
      <c r="H234" s="13"/>
    </row>
    <row r="235" spans="1:8">
      <c r="H235" s="11"/>
    </row>
  </sheetData>
  <pageMargins left="0.7" right="0.7" top="0.75" bottom="0.75" header="0.3" footer="0.3"/>
  <pageSetup scale="68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2"/>
  <sheetViews>
    <sheetView tabSelected="1" zoomScale="80" zoomScaleNormal="80" zoomScaleSheetLayoutView="85" workbookViewId="0">
      <selection activeCell="B33" sqref="B33"/>
    </sheetView>
  </sheetViews>
  <sheetFormatPr defaultColWidth="9.42578125" defaultRowHeight="16.5" customHeight="1"/>
  <cols>
    <col min="1" max="2" width="1.7109375" style="83" customWidth="1"/>
    <col min="3" max="3" width="34.42578125" style="83" customWidth="1"/>
    <col min="4" max="4" width="19.85546875" style="83" customWidth="1"/>
    <col min="5" max="16" width="16.7109375" style="83" customWidth="1"/>
    <col min="17" max="16384" width="9.42578125" style="83"/>
  </cols>
  <sheetData>
    <row r="1" spans="1:16" ht="16.5" customHeight="1">
      <c r="A1" s="110" t="s">
        <v>1531</v>
      </c>
    </row>
    <row r="2" spans="1:16" ht="16.5" customHeight="1">
      <c r="A2" s="110" t="s">
        <v>1532</v>
      </c>
    </row>
    <row r="3" spans="1:16" ht="16.5" customHeight="1">
      <c r="A3" s="110" t="s">
        <v>1533</v>
      </c>
    </row>
    <row r="4" spans="1:16" ht="16.5" customHeight="1">
      <c r="A4" s="110"/>
    </row>
    <row r="5" spans="1:16" ht="16.5" customHeight="1">
      <c r="A5" s="315"/>
      <c r="B5" s="81"/>
      <c r="C5" s="82"/>
      <c r="D5" s="85" t="s">
        <v>23</v>
      </c>
      <c r="E5" s="316">
        <v>40909</v>
      </c>
      <c r="F5" s="316">
        <f>EDATE(E5,1)</f>
        <v>40940</v>
      </c>
      <c r="G5" s="316">
        <f t="shared" ref="G5:P5" si="0">EDATE(F5,1)</f>
        <v>40969</v>
      </c>
      <c r="H5" s="316">
        <f t="shared" si="0"/>
        <v>41000</v>
      </c>
      <c r="I5" s="316">
        <f t="shared" si="0"/>
        <v>41030</v>
      </c>
      <c r="J5" s="316">
        <f t="shared" si="0"/>
        <v>41061</v>
      </c>
      <c r="K5" s="316">
        <f t="shared" si="0"/>
        <v>41091</v>
      </c>
      <c r="L5" s="316">
        <f t="shared" si="0"/>
        <v>41122</v>
      </c>
      <c r="M5" s="316">
        <f t="shared" si="0"/>
        <v>41153</v>
      </c>
      <c r="N5" s="316">
        <f t="shared" si="0"/>
        <v>41183</v>
      </c>
      <c r="O5" s="316">
        <f t="shared" si="0"/>
        <v>41214</v>
      </c>
      <c r="P5" s="316">
        <f t="shared" si="0"/>
        <v>41244</v>
      </c>
    </row>
    <row r="6" spans="1:16" ht="16.5" customHeight="1">
      <c r="A6" s="80"/>
      <c r="B6" s="81"/>
      <c r="C6" s="82"/>
      <c r="D6" s="317" t="s">
        <v>1534</v>
      </c>
      <c r="E6" s="317" t="s">
        <v>1534</v>
      </c>
      <c r="F6" s="317" t="s">
        <v>1534</v>
      </c>
      <c r="G6" s="317" t="s">
        <v>1534</v>
      </c>
      <c r="H6" s="317" t="s">
        <v>1534</v>
      </c>
      <c r="I6" s="317" t="s">
        <v>1534</v>
      </c>
      <c r="J6" s="317" t="s">
        <v>1534</v>
      </c>
      <c r="K6" s="317" t="s">
        <v>1534</v>
      </c>
      <c r="L6" s="317" t="s">
        <v>1534</v>
      </c>
      <c r="M6" s="317" t="s">
        <v>1534</v>
      </c>
      <c r="N6" s="317" t="s">
        <v>1534</v>
      </c>
      <c r="O6" s="317" t="s">
        <v>1534</v>
      </c>
      <c r="P6" s="317" t="s">
        <v>1534</v>
      </c>
    </row>
    <row r="7" spans="1:16" ht="16.5" customHeight="1">
      <c r="A7" s="80"/>
      <c r="B7" s="80"/>
      <c r="C7" s="80"/>
      <c r="D7" s="85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6.5" customHeight="1">
      <c r="A8" s="80"/>
      <c r="B8" s="81"/>
      <c r="C8" s="82"/>
      <c r="E8" s="318" t="s">
        <v>1535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16.5" customHeight="1">
      <c r="A9" s="80"/>
      <c r="B9" s="81"/>
      <c r="C9" s="82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6.5" customHeight="1">
      <c r="A10" s="93" t="s">
        <v>1536</v>
      </c>
      <c r="B10" s="80"/>
      <c r="C10" s="80"/>
      <c r="D10" s="80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</row>
    <row r="11" spans="1:16" ht="16.5" customHeight="1">
      <c r="A11" s="93"/>
      <c r="B11" s="80" t="s">
        <v>1264</v>
      </c>
      <c r="C11" s="80"/>
      <c r="D11" s="8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</row>
    <row r="12" spans="1:16" ht="16.5" customHeight="1">
      <c r="A12" s="80"/>
      <c r="B12" s="80"/>
      <c r="C12" s="96" t="s">
        <v>1537</v>
      </c>
      <c r="D12" s="321">
        <f t="shared" ref="D12:D20" si="1">SUM(E12:P12)</f>
        <v>1059243.8800000001</v>
      </c>
      <c r="E12" s="321">
        <v>1059243.8800000001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321">
        <v>0</v>
      </c>
      <c r="L12" s="321">
        <v>0</v>
      </c>
      <c r="M12" s="321">
        <v>0</v>
      </c>
      <c r="N12" s="321">
        <v>0</v>
      </c>
      <c r="O12" s="321">
        <v>0</v>
      </c>
      <c r="P12" s="321">
        <v>0</v>
      </c>
    </row>
    <row r="13" spans="1:16" ht="16.5" customHeight="1">
      <c r="A13" s="80"/>
      <c r="B13" s="80"/>
      <c r="C13" s="96" t="s">
        <v>1538</v>
      </c>
      <c r="D13" s="322">
        <f t="shared" si="1"/>
        <v>377482.92</v>
      </c>
      <c r="E13" s="322">
        <v>377482.92</v>
      </c>
      <c r="F13" s="322">
        <v>0</v>
      </c>
      <c r="G13" s="322">
        <v>0</v>
      </c>
      <c r="H13" s="322">
        <v>0</v>
      </c>
      <c r="I13" s="322">
        <v>0</v>
      </c>
      <c r="J13" s="322">
        <v>0</v>
      </c>
      <c r="K13" s="322">
        <v>0</v>
      </c>
      <c r="L13" s="322">
        <v>0</v>
      </c>
      <c r="M13" s="322">
        <v>0</v>
      </c>
      <c r="N13" s="322">
        <v>0</v>
      </c>
      <c r="O13" s="322">
        <v>0</v>
      </c>
      <c r="P13" s="322">
        <v>0</v>
      </c>
    </row>
    <row r="14" spans="1:16" ht="16.5" customHeight="1">
      <c r="A14" s="80"/>
      <c r="B14" s="80"/>
      <c r="C14" s="96" t="s">
        <v>1539</v>
      </c>
      <c r="D14" s="322">
        <f t="shared" si="1"/>
        <v>1275</v>
      </c>
      <c r="E14" s="322">
        <v>1275</v>
      </c>
      <c r="F14" s="32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</row>
    <row r="15" spans="1:16" ht="16.5" customHeight="1">
      <c r="A15" s="80"/>
      <c r="B15" s="80"/>
      <c r="C15" s="96" t="s">
        <v>1268</v>
      </c>
      <c r="D15" s="322">
        <f t="shared" si="1"/>
        <v>2199470</v>
      </c>
      <c r="E15" s="322">
        <v>2199470</v>
      </c>
      <c r="F15" s="322"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0</v>
      </c>
      <c r="L15" s="322">
        <v>0</v>
      </c>
      <c r="M15" s="322">
        <v>0</v>
      </c>
      <c r="N15" s="322">
        <v>0</v>
      </c>
      <c r="O15" s="322">
        <v>0</v>
      </c>
      <c r="P15" s="322">
        <v>0</v>
      </c>
    </row>
    <row r="16" spans="1:16" ht="16.5" customHeight="1">
      <c r="A16" s="80"/>
      <c r="B16" s="80"/>
      <c r="C16" s="96" t="s">
        <v>1540</v>
      </c>
      <c r="D16" s="322">
        <f t="shared" ref="D16" si="2">SUM(E16:P16)</f>
        <v>2719116</v>
      </c>
      <c r="E16" s="322">
        <v>2719116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  <c r="P16" s="322">
        <v>0</v>
      </c>
    </row>
    <row r="17" spans="1:16" ht="16.5" customHeight="1">
      <c r="A17" s="80"/>
      <c r="B17" s="80"/>
      <c r="C17" s="96" t="s">
        <v>1541</v>
      </c>
      <c r="D17" s="322">
        <f t="shared" si="1"/>
        <v>1926013.95</v>
      </c>
      <c r="E17" s="322">
        <v>1926013.95</v>
      </c>
      <c r="F17" s="322"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>
        <v>0</v>
      </c>
    </row>
    <row r="18" spans="1:16" ht="16.5" customHeight="1">
      <c r="A18" s="80"/>
      <c r="B18" s="80"/>
      <c r="C18" s="96" t="s">
        <v>1542</v>
      </c>
      <c r="D18" s="322">
        <f t="shared" si="1"/>
        <v>906371.72</v>
      </c>
      <c r="E18" s="322">
        <v>906371.72</v>
      </c>
      <c r="F18" s="322">
        <v>0</v>
      </c>
      <c r="G18" s="322">
        <v>0</v>
      </c>
      <c r="H18" s="322">
        <v>0</v>
      </c>
      <c r="I18" s="322">
        <v>0</v>
      </c>
      <c r="J18" s="322">
        <v>0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</row>
    <row r="19" spans="1:16" ht="16.5" customHeight="1">
      <c r="A19" s="80"/>
      <c r="B19" s="80"/>
      <c r="C19" s="96" t="s">
        <v>1543</v>
      </c>
      <c r="D19" s="322">
        <f t="shared" si="1"/>
        <v>678416.44</v>
      </c>
      <c r="E19" s="322">
        <v>678416.44</v>
      </c>
      <c r="F19" s="322">
        <v>0</v>
      </c>
      <c r="G19" s="322">
        <v>0</v>
      </c>
      <c r="H19" s="322">
        <v>0</v>
      </c>
      <c r="I19" s="322">
        <v>0</v>
      </c>
      <c r="J19" s="322">
        <v>0</v>
      </c>
      <c r="K19" s="322">
        <v>0</v>
      </c>
      <c r="L19" s="322">
        <v>0</v>
      </c>
      <c r="M19" s="322">
        <v>0</v>
      </c>
      <c r="N19" s="322">
        <v>0</v>
      </c>
      <c r="O19" s="322">
        <v>0</v>
      </c>
      <c r="P19" s="322">
        <v>0</v>
      </c>
    </row>
    <row r="20" spans="1:16" ht="16.5" customHeight="1">
      <c r="A20" s="80"/>
      <c r="B20" s="80"/>
      <c r="C20" s="96" t="s">
        <v>1544</v>
      </c>
      <c r="D20" s="322">
        <f t="shared" si="1"/>
        <v>584858</v>
      </c>
      <c r="E20" s="322">
        <v>584858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</row>
    <row r="21" spans="1:16" ht="16.5" customHeight="1">
      <c r="A21" s="80"/>
      <c r="B21" s="80"/>
      <c r="C21" s="96"/>
      <c r="D21" s="323" t="s">
        <v>1534</v>
      </c>
      <c r="E21" s="323" t="s">
        <v>1534</v>
      </c>
      <c r="F21" s="323" t="s">
        <v>1534</v>
      </c>
      <c r="G21" s="323" t="s">
        <v>1534</v>
      </c>
      <c r="H21" s="323" t="s">
        <v>1534</v>
      </c>
      <c r="I21" s="323" t="s">
        <v>1534</v>
      </c>
      <c r="J21" s="323" t="s">
        <v>1534</v>
      </c>
      <c r="K21" s="323" t="s">
        <v>1534</v>
      </c>
      <c r="L21" s="323" t="s">
        <v>1534</v>
      </c>
      <c r="M21" s="323" t="s">
        <v>1534</v>
      </c>
      <c r="N21" s="323" t="s">
        <v>1534</v>
      </c>
      <c r="O21" s="323" t="s">
        <v>1534</v>
      </c>
      <c r="P21" s="323" t="s">
        <v>1534</v>
      </c>
    </row>
    <row r="22" spans="1:16" ht="16.5" customHeight="1">
      <c r="A22" s="80"/>
      <c r="B22" s="96" t="s">
        <v>1275</v>
      </c>
      <c r="C22" s="80"/>
      <c r="D22" s="322">
        <f>SUM(E22:P22)</f>
        <v>10452247.91</v>
      </c>
      <c r="E22" s="322">
        <f>SUM(E12:E21)</f>
        <v>10452247.91</v>
      </c>
      <c r="F22" s="322">
        <f>SUM(F12:F21)</f>
        <v>0</v>
      </c>
      <c r="G22" s="322">
        <f t="shared" ref="G22:P22" si="3">SUM(G12:G21)</f>
        <v>0</v>
      </c>
      <c r="H22" s="322">
        <f t="shared" si="3"/>
        <v>0</v>
      </c>
      <c r="I22" s="322">
        <f t="shared" si="3"/>
        <v>0</v>
      </c>
      <c r="J22" s="322">
        <f t="shared" si="3"/>
        <v>0</v>
      </c>
      <c r="K22" s="322">
        <f t="shared" si="3"/>
        <v>0</v>
      </c>
      <c r="L22" s="322">
        <f t="shared" si="3"/>
        <v>0</v>
      </c>
      <c r="M22" s="322">
        <f t="shared" si="3"/>
        <v>0</v>
      </c>
      <c r="N22" s="322">
        <f t="shared" si="3"/>
        <v>0</v>
      </c>
      <c r="O22" s="322">
        <f t="shared" si="3"/>
        <v>0</v>
      </c>
      <c r="P22" s="322">
        <f t="shared" si="3"/>
        <v>0</v>
      </c>
    </row>
    <row r="23" spans="1:16" ht="16.5" customHeight="1">
      <c r="A23" s="80"/>
      <c r="B23" s="96"/>
      <c r="C23" s="80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</row>
    <row r="24" spans="1:16" ht="16.5" customHeight="1">
      <c r="A24" s="80"/>
      <c r="B24" s="80" t="s">
        <v>1276</v>
      </c>
      <c r="C24" s="80"/>
      <c r="D24" s="322">
        <f>SUM(E24:P24)</f>
        <v>22539472.220000014</v>
      </c>
      <c r="E24" s="322">
        <v>22539472.220000014</v>
      </c>
      <c r="F24" s="322">
        <v>0</v>
      </c>
      <c r="G24" s="322">
        <v>0</v>
      </c>
      <c r="H24" s="322">
        <v>0</v>
      </c>
      <c r="I24" s="322">
        <v>0</v>
      </c>
      <c r="J24" s="322">
        <v>0</v>
      </c>
      <c r="K24" s="322">
        <v>0</v>
      </c>
      <c r="L24" s="322">
        <v>0</v>
      </c>
      <c r="M24" s="322">
        <v>0</v>
      </c>
      <c r="N24" s="322">
        <v>0</v>
      </c>
      <c r="O24" s="322">
        <v>0</v>
      </c>
      <c r="P24" s="322">
        <v>0</v>
      </c>
    </row>
    <row r="25" spans="1:16" ht="16.5" customHeight="1">
      <c r="A25" s="80"/>
      <c r="B25" s="80" t="s">
        <v>1277</v>
      </c>
      <c r="C25" s="80"/>
      <c r="D25" s="322">
        <f>SUM(E25:P25)</f>
        <v>48.21000000089407</v>
      </c>
      <c r="E25" s="322">
        <v>48.21000000089407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v>0</v>
      </c>
      <c r="M25" s="322">
        <v>0</v>
      </c>
      <c r="N25" s="322">
        <v>0</v>
      </c>
      <c r="O25" s="322">
        <v>0</v>
      </c>
      <c r="P25" s="322">
        <v>0</v>
      </c>
    </row>
    <row r="26" spans="1:16" ht="16.5" customHeight="1">
      <c r="A26" s="80"/>
      <c r="B26" s="80"/>
      <c r="C26" s="80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</row>
    <row r="27" spans="1:16" ht="16.5" customHeight="1">
      <c r="A27" s="80"/>
      <c r="B27" s="80"/>
      <c r="C27" s="80"/>
      <c r="D27" s="323" t="s">
        <v>1534</v>
      </c>
      <c r="E27" s="323" t="s">
        <v>1534</v>
      </c>
      <c r="F27" s="323" t="s">
        <v>1534</v>
      </c>
      <c r="G27" s="323" t="s">
        <v>1534</v>
      </c>
      <c r="H27" s="323" t="s">
        <v>1534</v>
      </c>
      <c r="I27" s="323" t="s">
        <v>1534</v>
      </c>
      <c r="J27" s="323" t="s">
        <v>1534</v>
      </c>
      <c r="K27" s="323" t="s">
        <v>1534</v>
      </c>
      <c r="L27" s="323" t="s">
        <v>1534</v>
      </c>
      <c r="M27" s="323" t="s">
        <v>1534</v>
      </c>
      <c r="N27" s="323" t="s">
        <v>1534</v>
      </c>
      <c r="O27" s="323" t="s">
        <v>1534</v>
      </c>
      <c r="P27" s="323" t="s">
        <v>1534</v>
      </c>
    </row>
    <row r="28" spans="1:16" ht="16.5" customHeight="1">
      <c r="A28" s="98" t="s">
        <v>1278</v>
      </c>
      <c r="B28" s="80"/>
      <c r="C28" s="93"/>
      <c r="D28" s="324">
        <f>SUM(E28:P28)</f>
        <v>32991768.340000015</v>
      </c>
      <c r="E28" s="324">
        <f>SUM(E22:E25)</f>
        <v>32991768.340000015</v>
      </c>
      <c r="F28" s="324">
        <f>SUM(F22:F25)</f>
        <v>0</v>
      </c>
      <c r="G28" s="324">
        <f t="shared" ref="G28:P28" si="4">SUM(G22:G25)</f>
        <v>0</v>
      </c>
      <c r="H28" s="324">
        <f t="shared" si="4"/>
        <v>0</v>
      </c>
      <c r="I28" s="324">
        <f t="shared" si="4"/>
        <v>0</v>
      </c>
      <c r="J28" s="324">
        <f t="shared" si="4"/>
        <v>0</v>
      </c>
      <c r="K28" s="324">
        <f t="shared" si="4"/>
        <v>0</v>
      </c>
      <c r="L28" s="324">
        <f t="shared" si="4"/>
        <v>0</v>
      </c>
      <c r="M28" s="324">
        <f t="shared" si="4"/>
        <v>0</v>
      </c>
      <c r="N28" s="324">
        <f t="shared" si="4"/>
        <v>0</v>
      </c>
      <c r="O28" s="324">
        <f t="shared" si="4"/>
        <v>0</v>
      </c>
      <c r="P28" s="324">
        <f t="shared" si="4"/>
        <v>0</v>
      </c>
    </row>
    <row r="29" spans="1:16" ht="16.5" customHeight="1">
      <c r="A29" s="80"/>
      <c r="B29" s="80"/>
      <c r="C29" s="80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</row>
    <row r="30" spans="1:16" ht="16.5" customHeight="1">
      <c r="A30" s="80"/>
      <c r="B30" s="80"/>
      <c r="C30" s="80"/>
      <c r="D30" s="326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</row>
    <row r="31" spans="1:16" ht="16.5" customHeight="1">
      <c r="A31" s="93" t="s">
        <v>1279</v>
      </c>
      <c r="B31" s="80"/>
      <c r="C31" s="80"/>
      <c r="D31" s="326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</row>
    <row r="32" spans="1:16" ht="16.5" customHeight="1">
      <c r="A32" s="80"/>
      <c r="B32" s="80" t="s">
        <v>1280</v>
      </c>
      <c r="C32" s="80"/>
      <c r="D32" s="326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</row>
    <row r="33" spans="1:16" ht="16.5" customHeight="1">
      <c r="A33" s="80"/>
      <c r="B33" s="80"/>
      <c r="C33" s="102" t="s">
        <v>1545</v>
      </c>
      <c r="D33" s="321">
        <f t="shared" ref="D33:D58" si="5">SUM(E33:P33)</f>
        <v>43509</v>
      </c>
      <c r="E33" s="321">
        <v>43509</v>
      </c>
      <c r="F33" s="321">
        <v>0</v>
      </c>
      <c r="G33" s="321">
        <v>0</v>
      </c>
      <c r="H33" s="321">
        <v>0</v>
      </c>
      <c r="I33" s="321">
        <v>0</v>
      </c>
      <c r="J33" s="321">
        <v>0</v>
      </c>
      <c r="K33" s="321">
        <v>0</v>
      </c>
      <c r="L33" s="321">
        <v>0</v>
      </c>
      <c r="M33" s="321">
        <v>0</v>
      </c>
      <c r="N33" s="321">
        <v>0</v>
      </c>
      <c r="O33" s="321">
        <v>0</v>
      </c>
      <c r="P33" s="321">
        <v>0</v>
      </c>
    </row>
    <row r="34" spans="1:16" ht="16.5" customHeight="1">
      <c r="A34" s="80"/>
      <c r="B34" s="80"/>
      <c r="C34" s="328" t="s">
        <v>1546</v>
      </c>
      <c r="D34" s="322">
        <f t="shared" si="5"/>
        <v>3278.93</v>
      </c>
      <c r="E34" s="322">
        <v>3278.93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v>0</v>
      </c>
      <c r="M34" s="322">
        <v>0</v>
      </c>
      <c r="N34" s="322">
        <v>0</v>
      </c>
      <c r="O34" s="322">
        <v>0</v>
      </c>
      <c r="P34" s="322">
        <v>0</v>
      </c>
    </row>
    <row r="35" spans="1:16" ht="16.5" customHeight="1">
      <c r="A35" s="80"/>
      <c r="B35" s="80"/>
      <c r="C35" s="328" t="s">
        <v>1283</v>
      </c>
      <c r="D35" s="322">
        <f t="shared" si="5"/>
        <v>17547</v>
      </c>
      <c r="E35" s="322">
        <v>17547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22">
        <v>0</v>
      </c>
    </row>
    <row r="36" spans="1:16" ht="16.5" customHeight="1">
      <c r="A36" s="80"/>
      <c r="B36" s="80"/>
      <c r="C36" s="102" t="s">
        <v>1547</v>
      </c>
      <c r="D36" s="322">
        <f t="shared" si="5"/>
        <v>470615.37</v>
      </c>
      <c r="E36" s="322">
        <v>470615.37</v>
      </c>
      <c r="F36" s="322">
        <v>0</v>
      </c>
      <c r="G36" s="322">
        <v>0</v>
      </c>
      <c r="H36" s="322">
        <v>0</v>
      </c>
      <c r="I36" s="322">
        <v>0</v>
      </c>
      <c r="J36" s="322">
        <v>0</v>
      </c>
      <c r="K36" s="322">
        <v>0</v>
      </c>
      <c r="L36" s="322">
        <v>0</v>
      </c>
      <c r="M36" s="322">
        <v>0</v>
      </c>
      <c r="N36" s="322">
        <v>0</v>
      </c>
      <c r="O36" s="322">
        <v>0</v>
      </c>
      <c r="P36" s="322">
        <v>0</v>
      </c>
    </row>
    <row r="37" spans="1:16" ht="16.5" customHeight="1">
      <c r="A37" s="80"/>
      <c r="B37" s="80"/>
      <c r="C37" s="102" t="s">
        <v>1548</v>
      </c>
      <c r="D37" s="322">
        <f t="shared" si="5"/>
        <v>2810457.7199999997</v>
      </c>
      <c r="E37" s="322">
        <v>2810457.7199999997</v>
      </c>
      <c r="F37" s="322">
        <v>0</v>
      </c>
      <c r="G37" s="322">
        <v>0</v>
      </c>
      <c r="H37" s="322">
        <v>0</v>
      </c>
      <c r="I37" s="322">
        <v>0</v>
      </c>
      <c r="J37" s="322">
        <v>0</v>
      </c>
      <c r="K37" s="322">
        <v>0</v>
      </c>
      <c r="L37" s="322">
        <v>0</v>
      </c>
      <c r="M37" s="322">
        <v>0</v>
      </c>
      <c r="N37" s="322">
        <v>0</v>
      </c>
      <c r="O37" s="322">
        <v>0</v>
      </c>
      <c r="P37" s="322">
        <v>0</v>
      </c>
    </row>
    <row r="38" spans="1:16" ht="16.5" customHeight="1">
      <c r="A38" s="80"/>
      <c r="B38" s="80"/>
      <c r="C38" s="80" t="s">
        <v>1549</v>
      </c>
      <c r="D38" s="322">
        <f t="shared" si="5"/>
        <v>61299.360000000001</v>
      </c>
      <c r="E38" s="322">
        <v>61299.360000000001</v>
      </c>
      <c r="F38" s="322">
        <v>0</v>
      </c>
      <c r="G38" s="322">
        <v>0</v>
      </c>
      <c r="H38" s="322">
        <v>0</v>
      </c>
      <c r="I38" s="322">
        <v>0</v>
      </c>
      <c r="J38" s="322">
        <v>0</v>
      </c>
      <c r="K38" s="322">
        <v>0</v>
      </c>
      <c r="L38" s="322">
        <v>0</v>
      </c>
      <c r="M38" s="322">
        <v>0</v>
      </c>
      <c r="N38" s="322">
        <v>0</v>
      </c>
      <c r="O38" s="322">
        <v>0</v>
      </c>
      <c r="P38" s="322">
        <v>0</v>
      </c>
    </row>
    <row r="39" spans="1:16" ht="16.5" customHeight="1">
      <c r="A39" s="80"/>
      <c r="B39" s="80"/>
      <c r="C39" s="102" t="s">
        <v>1550</v>
      </c>
      <c r="D39" s="322">
        <f t="shared" si="5"/>
        <v>233400</v>
      </c>
      <c r="E39" s="322">
        <v>233400</v>
      </c>
      <c r="F39" s="322">
        <v>0</v>
      </c>
      <c r="G39" s="322">
        <v>0</v>
      </c>
      <c r="H39" s="322">
        <v>0</v>
      </c>
      <c r="I39" s="322">
        <v>0</v>
      </c>
      <c r="J39" s="322">
        <v>0</v>
      </c>
      <c r="K39" s="322">
        <v>0</v>
      </c>
      <c r="L39" s="322">
        <v>0</v>
      </c>
      <c r="M39" s="322">
        <v>0</v>
      </c>
      <c r="N39" s="322">
        <v>0</v>
      </c>
      <c r="O39" s="322">
        <v>0</v>
      </c>
      <c r="P39" s="322">
        <v>0</v>
      </c>
    </row>
    <row r="40" spans="1:16" ht="16.5" customHeight="1">
      <c r="A40" s="80"/>
      <c r="B40" s="80"/>
      <c r="C40" s="102" t="s">
        <v>1289</v>
      </c>
      <c r="D40" s="322">
        <f t="shared" si="5"/>
        <v>706025.56</v>
      </c>
      <c r="E40" s="322">
        <v>706025.56</v>
      </c>
      <c r="F40" s="322">
        <v>0</v>
      </c>
      <c r="G40" s="322">
        <v>0</v>
      </c>
      <c r="H40" s="322">
        <v>0</v>
      </c>
      <c r="I40" s="322">
        <v>0</v>
      </c>
      <c r="J40" s="322">
        <v>0</v>
      </c>
      <c r="K40" s="322">
        <v>0</v>
      </c>
      <c r="L40" s="322">
        <v>0</v>
      </c>
      <c r="M40" s="322">
        <v>0</v>
      </c>
      <c r="N40" s="322">
        <v>0</v>
      </c>
      <c r="O40" s="322">
        <v>0</v>
      </c>
      <c r="P40" s="322">
        <v>0</v>
      </c>
    </row>
    <row r="41" spans="1:16" ht="16.5" customHeight="1">
      <c r="A41" s="80"/>
      <c r="B41" s="80"/>
      <c r="C41" s="102" t="s">
        <v>1551</v>
      </c>
      <c r="D41" s="322">
        <f t="shared" si="5"/>
        <v>510566</v>
      </c>
      <c r="E41" s="322">
        <v>510566</v>
      </c>
      <c r="F41" s="322">
        <v>0</v>
      </c>
      <c r="G41" s="322">
        <v>0</v>
      </c>
      <c r="H41" s="322">
        <v>0</v>
      </c>
      <c r="I41" s="322">
        <v>0</v>
      </c>
      <c r="J41" s="322">
        <v>0</v>
      </c>
      <c r="K41" s="322">
        <v>0</v>
      </c>
      <c r="L41" s="322">
        <v>0</v>
      </c>
      <c r="M41" s="322">
        <v>0</v>
      </c>
      <c r="N41" s="322">
        <v>0</v>
      </c>
      <c r="O41" s="322">
        <v>0</v>
      </c>
      <c r="P41" s="322">
        <v>0</v>
      </c>
    </row>
    <row r="42" spans="1:16" ht="16.5" customHeight="1">
      <c r="A42" s="80"/>
      <c r="B42" s="80"/>
      <c r="C42" s="102" t="s">
        <v>1552</v>
      </c>
      <c r="D42" s="322">
        <f t="shared" si="5"/>
        <v>7810986.379999999</v>
      </c>
      <c r="E42" s="322">
        <v>7810986.379999999</v>
      </c>
      <c r="F42" s="322">
        <v>0</v>
      </c>
      <c r="G42" s="322">
        <v>0</v>
      </c>
      <c r="H42" s="322">
        <v>0</v>
      </c>
      <c r="I42" s="322">
        <v>0</v>
      </c>
      <c r="J42" s="322">
        <v>0</v>
      </c>
      <c r="K42" s="322">
        <v>0</v>
      </c>
      <c r="L42" s="322">
        <v>0</v>
      </c>
      <c r="M42" s="322">
        <v>0</v>
      </c>
      <c r="N42" s="322">
        <v>0</v>
      </c>
      <c r="O42" s="322">
        <v>0</v>
      </c>
      <c r="P42" s="322">
        <v>0</v>
      </c>
    </row>
    <row r="43" spans="1:16" ht="16.5" customHeight="1">
      <c r="A43" s="80"/>
      <c r="B43" s="80"/>
      <c r="C43" s="102" t="s">
        <v>1553</v>
      </c>
      <c r="D43" s="322">
        <f t="shared" si="5"/>
        <v>15862.5</v>
      </c>
      <c r="E43" s="322">
        <v>15862.5</v>
      </c>
      <c r="F43" s="322">
        <v>0</v>
      </c>
      <c r="G43" s="322">
        <v>0</v>
      </c>
      <c r="H43" s="322">
        <v>0</v>
      </c>
      <c r="I43" s="322">
        <v>0</v>
      </c>
      <c r="J43" s="322">
        <v>0</v>
      </c>
      <c r="K43" s="322">
        <v>0</v>
      </c>
      <c r="L43" s="322">
        <v>0</v>
      </c>
      <c r="M43" s="322">
        <v>0</v>
      </c>
      <c r="N43" s="322">
        <v>0</v>
      </c>
      <c r="O43" s="322">
        <v>0</v>
      </c>
      <c r="P43" s="322">
        <v>0</v>
      </c>
    </row>
    <row r="44" spans="1:16" ht="16.5" customHeight="1">
      <c r="A44" s="80"/>
      <c r="B44" s="80"/>
      <c r="C44" s="102" t="s">
        <v>1554</v>
      </c>
      <c r="D44" s="322">
        <f t="shared" si="5"/>
        <v>0</v>
      </c>
      <c r="E44" s="322">
        <v>0</v>
      </c>
      <c r="F44" s="322">
        <v>0</v>
      </c>
      <c r="G44" s="322">
        <v>0</v>
      </c>
      <c r="H44" s="322">
        <v>0</v>
      </c>
      <c r="I44" s="322">
        <v>0</v>
      </c>
      <c r="J44" s="322">
        <v>0</v>
      </c>
      <c r="K44" s="322">
        <v>0</v>
      </c>
      <c r="L44" s="322">
        <v>0</v>
      </c>
      <c r="M44" s="322">
        <v>0</v>
      </c>
      <c r="N44" s="322">
        <v>0</v>
      </c>
      <c r="O44" s="322">
        <v>0</v>
      </c>
      <c r="P44" s="322">
        <v>0</v>
      </c>
    </row>
    <row r="45" spans="1:16" ht="16.5" customHeight="1">
      <c r="A45" s="80"/>
      <c r="B45" s="80"/>
      <c r="C45" s="102" t="s">
        <v>1294</v>
      </c>
      <c r="D45" s="322">
        <f t="shared" si="5"/>
        <v>2199470</v>
      </c>
      <c r="E45" s="322">
        <v>2199470</v>
      </c>
      <c r="F45" s="322">
        <v>0</v>
      </c>
      <c r="G45" s="322">
        <v>0</v>
      </c>
      <c r="H45" s="322">
        <v>0</v>
      </c>
      <c r="I45" s="322">
        <v>0</v>
      </c>
      <c r="J45" s="322">
        <v>0</v>
      </c>
      <c r="K45" s="322">
        <v>0</v>
      </c>
      <c r="L45" s="322">
        <v>0</v>
      </c>
      <c r="M45" s="322">
        <v>0</v>
      </c>
      <c r="N45" s="322">
        <v>0</v>
      </c>
      <c r="O45" s="322">
        <v>0</v>
      </c>
      <c r="P45" s="322">
        <v>0</v>
      </c>
    </row>
    <row r="46" spans="1:16" ht="16.5" customHeight="1">
      <c r="A46" s="80"/>
      <c r="B46" s="80"/>
      <c r="C46" s="102" t="s">
        <v>1295</v>
      </c>
      <c r="D46" s="322">
        <f t="shared" si="5"/>
        <v>0</v>
      </c>
      <c r="E46" s="322">
        <v>0</v>
      </c>
      <c r="F46" s="322">
        <v>0</v>
      </c>
      <c r="G46" s="322">
        <v>0</v>
      </c>
      <c r="H46" s="322">
        <v>0</v>
      </c>
      <c r="I46" s="322">
        <v>0</v>
      </c>
      <c r="J46" s="322">
        <v>0</v>
      </c>
      <c r="K46" s="322">
        <v>0</v>
      </c>
      <c r="L46" s="322">
        <v>0</v>
      </c>
      <c r="M46" s="322">
        <v>0</v>
      </c>
      <c r="N46" s="322">
        <v>0</v>
      </c>
      <c r="O46" s="322">
        <v>0</v>
      </c>
      <c r="P46" s="322">
        <v>0</v>
      </c>
    </row>
    <row r="47" spans="1:16" ht="16.5" customHeight="1">
      <c r="A47" s="80"/>
      <c r="B47" s="80"/>
      <c r="C47" s="105" t="s">
        <v>1555</v>
      </c>
      <c r="D47" s="322">
        <f t="shared" si="5"/>
        <v>507054.23</v>
      </c>
      <c r="E47" s="322">
        <v>507054.23</v>
      </c>
      <c r="F47" s="322">
        <v>0</v>
      </c>
      <c r="G47" s="322">
        <v>0</v>
      </c>
      <c r="H47" s="322">
        <v>0</v>
      </c>
      <c r="I47" s="322">
        <v>0</v>
      </c>
      <c r="J47" s="322">
        <v>0</v>
      </c>
      <c r="K47" s="322">
        <v>0</v>
      </c>
      <c r="L47" s="322">
        <v>0</v>
      </c>
      <c r="M47" s="322">
        <v>0</v>
      </c>
      <c r="N47" s="322">
        <v>0</v>
      </c>
      <c r="O47" s="322">
        <v>0</v>
      </c>
      <c r="P47" s="322">
        <v>0</v>
      </c>
    </row>
    <row r="48" spans="1:16" ht="16.5" customHeight="1">
      <c r="A48" s="80"/>
      <c r="B48" s="80"/>
      <c r="C48" s="102" t="s">
        <v>1556</v>
      </c>
      <c r="D48" s="322">
        <f t="shared" si="5"/>
        <v>454750</v>
      </c>
      <c r="E48" s="322">
        <v>454750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322">
        <v>0</v>
      </c>
      <c r="O48" s="322">
        <v>0</v>
      </c>
      <c r="P48" s="322">
        <v>0</v>
      </c>
    </row>
    <row r="49" spans="1:16" ht="16.5" customHeight="1">
      <c r="A49" s="80"/>
      <c r="B49" s="80"/>
      <c r="C49" s="102" t="s">
        <v>1557</v>
      </c>
      <c r="D49" s="322">
        <f t="shared" si="5"/>
        <v>1502667.5799999998</v>
      </c>
      <c r="E49" s="322">
        <v>1502667.5799999998</v>
      </c>
      <c r="F49" s="322">
        <v>0</v>
      </c>
      <c r="G49" s="322">
        <v>0</v>
      </c>
      <c r="H49" s="322">
        <v>0</v>
      </c>
      <c r="I49" s="322">
        <v>0</v>
      </c>
      <c r="J49" s="322">
        <v>0</v>
      </c>
      <c r="K49" s="322">
        <v>0</v>
      </c>
      <c r="L49" s="322">
        <v>0</v>
      </c>
      <c r="M49" s="322">
        <v>0</v>
      </c>
      <c r="N49" s="322">
        <v>0</v>
      </c>
      <c r="O49" s="322">
        <v>0</v>
      </c>
      <c r="P49" s="322">
        <v>0</v>
      </c>
    </row>
    <row r="50" spans="1:16" ht="16.5" customHeight="1">
      <c r="A50" s="80"/>
      <c r="B50" s="80"/>
      <c r="C50" s="102" t="s">
        <v>1558</v>
      </c>
      <c r="D50" s="322">
        <f t="shared" si="5"/>
        <v>35000</v>
      </c>
      <c r="E50" s="322">
        <v>35000</v>
      </c>
      <c r="F50" s="322">
        <v>0</v>
      </c>
      <c r="G50" s="322">
        <v>0</v>
      </c>
      <c r="H50" s="322">
        <v>0</v>
      </c>
      <c r="I50" s="322">
        <v>0</v>
      </c>
      <c r="J50" s="322">
        <v>0</v>
      </c>
      <c r="K50" s="322">
        <v>0</v>
      </c>
      <c r="L50" s="322">
        <v>0</v>
      </c>
      <c r="M50" s="322">
        <v>0</v>
      </c>
      <c r="N50" s="322">
        <v>0</v>
      </c>
      <c r="O50" s="322">
        <v>0</v>
      </c>
      <c r="P50" s="322">
        <v>0</v>
      </c>
    </row>
    <row r="51" spans="1:16" ht="16.5" customHeight="1">
      <c r="A51" s="80"/>
      <c r="B51" s="80"/>
      <c r="C51" s="96" t="s">
        <v>1559</v>
      </c>
      <c r="D51" s="322">
        <f t="shared" si="5"/>
        <v>691168.14</v>
      </c>
      <c r="E51" s="322">
        <v>691168.14</v>
      </c>
      <c r="F51" s="322">
        <v>0</v>
      </c>
      <c r="G51" s="322">
        <v>0</v>
      </c>
      <c r="H51" s="322">
        <v>0</v>
      </c>
      <c r="I51" s="322">
        <v>0</v>
      </c>
      <c r="J51" s="322">
        <v>0</v>
      </c>
      <c r="K51" s="322">
        <v>0</v>
      </c>
      <c r="L51" s="322">
        <v>0</v>
      </c>
      <c r="M51" s="322">
        <v>0</v>
      </c>
      <c r="N51" s="322">
        <v>0</v>
      </c>
      <c r="O51" s="322">
        <v>0</v>
      </c>
      <c r="P51" s="322">
        <v>0</v>
      </c>
    </row>
    <row r="52" spans="1:16" ht="16.5" customHeight="1">
      <c r="A52" s="80"/>
      <c r="B52" s="80"/>
      <c r="C52" s="102" t="s">
        <v>1304</v>
      </c>
      <c r="D52" s="322">
        <f t="shared" si="5"/>
        <v>11527.7</v>
      </c>
      <c r="E52" s="322">
        <v>11527.7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322">
        <v>0</v>
      </c>
      <c r="O52" s="322">
        <v>0</v>
      </c>
      <c r="P52" s="322">
        <v>0</v>
      </c>
    </row>
    <row r="53" spans="1:16" ht="16.5" customHeight="1">
      <c r="A53" s="80"/>
      <c r="B53" s="80"/>
      <c r="C53" s="102" t="s">
        <v>1305</v>
      </c>
      <c r="D53" s="322">
        <f t="shared" si="5"/>
        <v>11309.59</v>
      </c>
      <c r="E53" s="322">
        <v>11309.59</v>
      </c>
      <c r="F53" s="322">
        <v>0</v>
      </c>
      <c r="G53" s="322">
        <v>0</v>
      </c>
      <c r="H53" s="322">
        <v>0</v>
      </c>
      <c r="I53" s="322">
        <v>0</v>
      </c>
      <c r="J53" s="322">
        <v>0</v>
      </c>
      <c r="K53" s="322">
        <v>0</v>
      </c>
      <c r="L53" s="322">
        <v>0</v>
      </c>
      <c r="M53" s="322">
        <v>0</v>
      </c>
      <c r="N53" s="322">
        <v>0</v>
      </c>
      <c r="O53" s="322">
        <v>0</v>
      </c>
      <c r="P53" s="322">
        <v>0</v>
      </c>
    </row>
    <row r="54" spans="1:16" ht="16.5" customHeight="1">
      <c r="A54" s="80"/>
      <c r="B54" s="80"/>
      <c r="C54" s="102" t="s">
        <v>1560</v>
      </c>
      <c r="D54" s="322">
        <f t="shared" si="5"/>
        <v>3169877.48</v>
      </c>
      <c r="E54" s="322">
        <v>3169877.48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0</v>
      </c>
      <c r="L54" s="322">
        <v>0</v>
      </c>
      <c r="M54" s="322">
        <v>0</v>
      </c>
      <c r="N54" s="322">
        <v>0</v>
      </c>
      <c r="O54" s="322">
        <v>0</v>
      </c>
      <c r="P54" s="322">
        <v>0</v>
      </c>
    </row>
    <row r="55" spans="1:16" ht="16.5" customHeight="1">
      <c r="A55" s="80"/>
      <c r="B55" s="80"/>
      <c r="C55" s="102" t="s">
        <v>1561</v>
      </c>
      <c r="D55" s="322">
        <f t="shared" si="5"/>
        <v>750480.26</v>
      </c>
      <c r="E55" s="322">
        <v>750480.26</v>
      </c>
      <c r="F55" s="322">
        <v>0</v>
      </c>
      <c r="G55" s="322">
        <v>0</v>
      </c>
      <c r="H55" s="322">
        <v>0</v>
      </c>
      <c r="I55" s="322">
        <v>0</v>
      </c>
      <c r="J55" s="322">
        <v>0</v>
      </c>
      <c r="K55" s="322">
        <v>0</v>
      </c>
      <c r="L55" s="322">
        <v>0</v>
      </c>
      <c r="M55" s="322">
        <v>0</v>
      </c>
      <c r="N55" s="322">
        <v>0</v>
      </c>
      <c r="O55" s="322">
        <v>0</v>
      </c>
      <c r="P55" s="322">
        <v>0</v>
      </c>
    </row>
    <row r="56" spans="1:16" ht="16.5" customHeight="1">
      <c r="A56" s="80"/>
      <c r="B56" s="80"/>
      <c r="C56" s="96" t="s">
        <v>1562</v>
      </c>
      <c r="D56" s="322">
        <f t="shared" si="5"/>
        <v>6254991.5999999996</v>
      </c>
      <c r="E56" s="322">
        <v>6254991.5999999996</v>
      </c>
      <c r="F56" s="322">
        <v>0</v>
      </c>
      <c r="G56" s="322">
        <v>0</v>
      </c>
      <c r="H56" s="322">
        <v>0</v>
      </c>
      <c r="I56" s="322">
        <v>0</v>
      </c>
      <c r="J56" s="322">
        <v>0</v>
      </c>
      <c r="K56" s="322">
        <v>0</v>
      </c>
      <c r="L56" s="322">
        <v>0</v>
      </c>
      <c r="M56" s="322">
        <v>0</v>
      </c>
      <c r="N56" s="322">
        <v>0</v>
      </c>
      <c r="O56" s="322">
        <v>0</v>
      </c>
      <c r="P56" s="322">
        <v>0</v>
      </c>
    </row>
    <row r="57" spans="1:16" ht="16.5" customHeight="1">
      <c r="A57" s="80"/>
      <c r="B57" s="80"/>
      <c r="C57" s="96" t="s">
        <v>1309</v>
      </c>
      <c r="D57" s="322">
        <f t="shared" si="5"/>
        <v>1136961.23</v>
      </c>
      <c r="E57" s="322">
        <v>1136961.23</v>
      </c>
      <c r="F57" s="322">
        <v>0</v>
      </c>
      <c r="G57" s="322">
        <v>0</v>
      </c>
      <c r="H57" s="322">
        <v>0</v>
      </c>
      <c r="I57" s="322">
        <v>0</v>
      </c>
      <c r="J57" s="322">
        <v>0</v>
      </c>
      <c r="K57" s="322">
        <v>0</v>
      </c>
      <c r="L57" s="322">
        <v>0</v>
      </c>
      <c r="M57" s="322">
        <v>0</v>
      </c>
      <c r="N57" s="322">
        <v>0</v>
      </c>
      <c r="O57" s="322">
        <v>0</v>
      </c>
      <c r="P57" s="322">
        <v>0</v>
      </c>
    </row>
    <row r="58" spans="1:16" ht="16.5" customHeight="1">
      <c r="A58" s="80"/>
      <c r="B58" s="80"/>
      <c r="C58" s="102" t="s">
        <v>1563</v>
      </c>
      <c r="D58" s="322">
        <f t="shared" si="5"/>
        <v>1084241.31</v>
      </c>
      <c r="E58" s="322">
        <v>1084241.31</v>
      </c>
      <c r="F58" s="322">
        <v>0</v>
      </c>
      <c r="G58" s="322">
        <v>0</v>
      </c>
      <c r="H58" s="322">
        <v>0</v>
      </c>
      <c r="I58" s="322">
        <v>0</v>
      </c>
      <c r="J58" s="322">
        <v>0</v>
      </c>
      <c r="K58" s="322">
        <v>0</v>
      </c>
      <c r="L58" s="322">
        <v>0</v>
      </c>
      <c r="M58" s="322">
        <v>0</v>
      </c>
      <c r="N58" s="322">
        <v>0</v>
      </c>
      <c r="O58" s="322">
        <v>0</v>
      </c>
      <c r="P58" s="322">
        <v>0</v>
      </c>
    </row>
    <row r="59" spans="1:16" ht="16.5" customHeight="1">
      <c r="A59" s="80"/>
      <c r="B59" s="80"/>
      <c r="C59" s="80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</row>
    <row r="60" spans="1:16" ht="16.5" customHeight="1">
      <c r="A60" s="98"/>
      <c r="C60" s="106" t="s">
        <v>1564</v>
      </c>
      <c r="D60" s="322">
        <f>SUM(E60:P60)</f>
        <v>30493046.939999998</v>
      </c>
      <c r="E60" s="322">
        <f>SUM(E33:E59)</f>
        <v>30493046.939999998</v>
      </c>
      <c r="F60" s="322">
        <f>SUM(F33:F59)</f>
        <v>0</v>
      </c>
      <c r="G60" s="322">
        <f t="shared" ref="G60:P60" si="6">SUM(G33:G59)</f>
        <v>0</v>
      </c>
      <c r="H60" s="322">
        <f t="shared" si="6"/>
        <v>0</v>
      </c>
      <c r="I60" s="322">
        <f t="shared" si="6"/>
        <v>0</v>
      </c>
      <c r="J60" s="322">
        <f t="shared" si="6"/>
        <v>0</v>
      </c>
      <c r="K60" s="322">
        <f t="shared" si="6"/>
        <v>0</v>
      </c>
      <c r="L60" s="322">
        <f t="shared" si="6"/>
        <v>0</v>
      </c>
      <c r="M60" s="322">
        <f t="shared" si="6"/>
        <v>0</v>
      </c>
      <c r="N60" s="322">
        <f t="shared" si="6"/>
        <v>0</v>
      </c>
      <c r="O60" s="322">
        <f t="shared" si="6"/>
        <v>0</v>
      </c>
      <c r="P60" s="322">
        <f t="shared" si="6"/>
        <v>0</v>
      </c>
    </row>
    <row r="61" spans="1:16" ht="16.5" customHeight="1">
      <c r="A61" s="98"/>
      <c r="B61" s="106"/>
      <c r="C61" s="93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</row>
    <row r="62" spans="1:16" ht="16.5" customHeight="1">
      <c r="A62" s="80"/>
      <c r="B62" s="91" t="s">
        <v>1314</v>
      </c>
      <c r="C62" s="93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</row>
    <row r="63" spans="1:16" ht="16.5" customHeight="1">
      <c r="A63" s="80"/>
      <c r="B63" s="80"/>
      <c r="C63" s="102" t="s">
        <v>1315</v>
      </c>
      <c r="D63" s="321">
        <f t="shared" ref="D63:D87" si="7">SUM(E63:P63)</f>
        <v>197567.06</v>
      </c>
      <c r="E63" s="321">
        <v>197567.06</v>
      </c>
      <c r="F63" s="321">
        <v>0</v>
      </c>
      <c r="G63" s="321">
        <v>0</v>
      </c>
      <c r="H63" s="321">
        <v>0</v>
      </c>
      <c r="I63" s="321">
        <v>0</v>
      </c>
      <c r="J63" s="321">
        <v>0</v>
      </c>
      <c r="K63" s="321">
        <v>0</v>
      </c>
      <c r="L63" s="321">
        <v>0</v>
      </c>
      <c r="M63" s="321">
        <v>0</v>
      </c>
      <c r="N63" s="321">
        <v>0</v>
      </c>
      <c r="O63" s="321">
        <v>0</v>
      </c>
      <c r="P63" s="321">
        <v>0</v>
      </c>
    </row>
    <row r="64" spans="1:16" ht="16.5" customHeight="1">
      <c r="A64" s="80"/>
      <c r="B64" s="80"/>
      <c r="C64" s="102" t="s">
        <v>1316</v>
      </c>
      <c r="D64" s="322">
        <f t="shared" si="7"/>
        <v>380077.94999999995</v>
      </c>
      <c r="E64" s="322">
        <v>380077.94999999995</v>
      </c>
      <c r="F64" s="322">
        <v>0</v>
      </c>
      <c r="G64" s="322">
        <v>0</v>
      </c>
      <c r="H64" s="322">
        <v>0</v>
      </c>
      <c r="I64" s="322">
        <v>0</v>
      </c>
      <c r="J64" s="322">
        <v>0</v>
      </c>
      <c r="K64" s="322">
        <v>0</v>
      </c>
      <c r="L64" s="322">
        <v>0</v>
      </c>
      <c r="M64" s="322">
        <v>0</v>
      </c>
      <c r="N64" s="322">
        <v>0</v>
      </c>
      <c r="O64" s="322">
        <v>0</v>
      </c>
      <c r="P64" s="322">
        <v>0</v>
      </c>
    </row>
    <row r="65" spans="1:16" ht="16.5" customHeight="1">
      <c r="A65" s="80"/>
      <c r="B65" s="80"/>
      <c r="C65" s="102" t="s">
        <v>1317</v>
      </c>
      <c r="D65" s="322">
        <f t="shared" si="7"/>
        <v>1926814.6300000001</v>
      </c>
      <c r="E65" s="322">
        <v>1926814.6300000001</v>
      </c>
      <c r="F65" s="322">
        <v>0</v>
      </c>
      <c r="G65" s="322">
        <v>0</v>
      </c>
      <c r="H65" s="322">
        <v>0</v>
      </c>
      <c r="I65" s="322">
        <v>0</v>
      </c>
      <c r="J65" s="322">
        <v>0</v>
      </c>
      <c r="K65" s="322">
        <v>0</v>
      </c>
      <c r="L65" s="322">
        <v>0</v>
      </c>
      <c r="M65" s="322">
        <v>0</v>
      </c>
      <c r="N65" s="322">
        <v>0</v>
      </c>
      <c r="O65" s="322">
        <v>0</v>
      </c>
      <c r="P65" s="322">
        <v>0</v>
      </c>
    </row>
    <row r="66" spans="1:16" ht="16.5" customHeight="1">
      <c r="A66" s="80"/>
      <c r="B66" s="80"/>
      <c r="C66" s="102" t="s">
        <v>1318</v>
      </c>
      <c r="D66" s="322">
        <f t="shared" si="7"/>
        <v>97843.12</v>
      </c>
      <c r="E66" s="322">
        <v>97843.12</v>
      </c>
      <c r="F66" s="322">
        <v>0</v>
      </c>
      <c r="G66" s="322">
        <v>0</v>
      </c>
      <c r="H66" s="322">
        <v>0</v>
      </c>
      <c r="I66" s="322">
        <v>0</v>
      </c>
      <c r="J66" s="322">
        <v>0</v>
      </c>
      <c r="K66" s="322">
        <v>0</v>
      </c>
      <c r="L66" s="322">
        <v>0</v>
      </c>
      <c r="M66" s="322">
        <v>0</v>
      </c>
      <c r="N66" s="322">
        <v>0</v>
      </c>
      <c r="O66" s="322">
        <v>0</v>
      </c>
      <c r="P66" s="322">
        <v>0</v>
      </c>
    </row>
    <row r="67" spans="1:16" ht="16.5" customHeight="1">
      <c r="A67" s="80"/>
      <c r="B67" s="80"/>
      <c r="C67" s="102" t="s">
        <v>1319</v>
      </c>
      <c r="D67" s="322">
        <f t="shared" si="7"/>
        <v>213443.49000000002</v>
      </c>
      <c r="E67" s="322">
        <v>213443.49000000002</v>
      </c>
      <c r="F67" s="322">
        <v>0</v>
      </c>
      <c r="G67" s="322">
        <v>0</v>
      </c>
      <c r="H67" s="322">
        <v>0</v>
      </c>
      <c r="I67" s="322">
        <v>0</v>
      </c>
      <c r="J67" s="322">
        <v>0</v>
      </c>
      <c r="K67" s="322">
        <v>0</v>
      </c>
      <c r="L67" s="322">
        <v>0</v>
      </c>
      <c r="M67" s="322">
        <v>0</v>
      </c>
      <c r="N67" s="322">
        <v>0</v>
      </c>
      <c r="O67" s="322">
        <v>0</v>
      </c>
      <c r="P67" s="322">
        <v>0</v>
      </c>
    </row>
    <row r="68" spans="1:16" ht="16.5" customHeight="1">
      <c r="A68" s="80"/>
      <c r="B68" s="80"/>
      <c r="C68" s="102" t="s">
        <v>1320</v>
      </c>
      <c r="D68" s="322">
        <f t="shared" si="7"/>
        <v>17180.550000000003</v>
      </c>
      <c r="E68" s="322">
        <v>17180.550000000003</v>
      </c>
      <c r="F68" s="322">
        <v>0</v>
      </c>
      <c r="G68" s="322">
        <v>0</v>
      </c>
      <c r="H68" s="322">
        <v>0</v>
      </c>
      <c r="I68" s="322">
        <v>0</v>
      </c>
      <c r="J68" s="322">
        <v>0</v>
      </c>
      <c r="K68" s="322">
        <v>0</v>
      </c>
      <c r="L68" s="322">
        <v>0</v>
      </c>
      <c r="M68" s="322">
        <v>0</v>
      </c>
      <c r="N68" s="322">
        <v>0</v>
      </c>
      <c r="O68" s="322">
        <v>0</v>
      </c>
      <c r="P68" s="322">
        <v>0</v>
      </c>
    </row>
    <row r="69" spans="1:16" ht="16.5" customHeight="1">
      <c r="A69" s="80"/>
      <c r="B69" s="80"/>
      <c r="C69" s="102" t="s">
        <v>1565</v>
      </c>
      <c r="D69" s="322">
        <f t="shared" si="7"/>
        <v>1047051.85</v>
      </c>
      <c r="E69" s="322">
        <v>1047051.85</v>
      </c>
      <c r="F69" s="322">
        <v>0</v>
      </c>
      <c r="G69" s="322">
        <v>0</v>
      </c>
      <c r="H69" s="322">
        <v>0</v>
      </c>
      <c r="I69" s="322">
        <v>0</v>
      </c>
      <c r="J69" s="322">
        <v>0</v>
      </c>
      <c r="K69" s="322">
        <v>0</v>
      </c>
      <c r="L69" s="322">
        <v>0</v>
      </c>
      <c r="M69" s="322">
        <v>0</v>
      </c>
      <c r="N69" s="322">
        <v>0</v>
      </c>
      <c r="O69" s="322">
        <v>0</v>
      </c>
      <c r="P69" s="322">
        <v>0</v>
      </c>
    </row>
    <row r="70" spans="1:16" ht="16.5" customHeight="1">
      <c r="A70" s="80"/>
      <c r="B70" s="80"/>
      <c r="C70" s="102" t="s">
        <v>1566</v>
      </c>
      <c r="D70" s="322">
        <f t="shared" si="7"/>
        <v>437018.95</v>
      </c>
      <c r="E70" s="322">
        <v>437018.95</v>
      </c>
      <c r="F70" s="322">
        <v>0</v>
      </c>
      <c r="G70" s="322">
        <v>0</v>
      </c>
      <c r="H70" s="322">
        <v>0</v>
      </c>
      <c r="I70" s="322">
        <v>0</v>
      </c>
      <c r="J70" s="322">
        <v>0</v>
      </c>
      <c r="K70" s="322">
        <v>0</v>
      </c>
      <c r="L70" s="322">
        <v>0</v>
      </c>
      <c r="M70" s="322">
        <v>0</v>
      </c>
      <c r="N70" s="322">
        <v>0</v>
      </c>
      <c r="O70" s="322">
        <v>0</v>
      </c>
      <c r="P70" s="322">
        <v>0</v>
      </c>
    </row>
    <row r="71" spans="1:16" ht="16.5" customHeight="1">
      <c r="A71" s="80"/>
      <c r="B71" s="80"/>
      <c r="C71" s="102" t="s">
        <v>1567</v>
      </c>
      <c r="D71" s="322">
        <f t="shared" si="7"/>
        <v>0</v>
      </c>
      <c r="E71" s="322">
        <v>0</v>
      </c>
      <c r="F71" s="322">
        <v>0</v>
      </c>
      <c r="G71" s="322">
        <v>0</v>
      </c>
      <c r="H71" s="322">
        <v>0</v>
      </c>
      <c r="I71" s="322">
        <v>0</v>
      </c>
      <c r="J71" s="322">
        <v>0</v>
      </c>
      <c r="K71" s="322">
        <v>0</v>
      </c>
      <c r="L71" s="322">
        <v>0</v>
      </c>
      <c r="M71" s="322">
        <v>0</v>
      </c>
      <c r="N71" s="322">
        <v>0</v>
      </c>
      <c r="O71" s="322">
        <v>0</v>
      </c>
      <c r="P71" s="322">
        <v>0</v>
      </c>
    </row>
    <row r="72" spans="1:16" ht="16.5" customHeight="1">
      <c r="A72" s="80"/>
      <c r="B72" s="80"/>
      <c r="C72" s="102" t="s">
        <v>1568</v>
      </c>
      <c r="D72" s="322">
        <f t="shared" si="7"/>
        <v>169872.03</v>
      </c>
      <c r="E72" s="322">
        <v>169872.03</v>
      </c>
      <c r="F72" s="322">
        <v>0</v>
      </c>
      <c r="G72" s="322">
        <v>0</v>
      </c>
      <c r="H72" s="322">
        <v>0</v>
      </c>
      <c r="I72" s="322">
        <v>0</v>
      </c>
      <c r="J72" s="322">
        <v>0</v>
      </c>
      <c r="K72" s="322">
        <v>0</v>
      </c>
      <c r="L72" s="322">
        <v>0</v>
      </c>
      <c r="M72" s="322">
        <v>0</v>
      </c>
      <c r="N72" s="322">
        <v>0</v>
      </c>
      <c r="O72" s="322">
        <v>0</v>
      </c>
      <c r="P72" s="322">
        <v>0</v>
      </c>
    </row>
    <row r="73" spans="1:16" ht="16.5" customHeight="1">
      <c r="A73" s="80"/>
      <c r="B73" s="80"/>
      <c r="C73" s="102" t="s">
        <v>1569</v>
      </c>
      <c r="D73" s="322">
        <f t="shared" si="7"/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322">
        <v>0</v>
      </c>
      <c r="O73" s="322">
        <v>0</v>
      </c>
      <c r="P73" s="322">
        <v>0</v>
      </c>
    </row>
    <row r="74" spans="1:16" ht="16.5" customHeight="1">
      <c r="A74" s="80"/>
      <c r="B74" s="80"/>
      <c r="C74" s="102" t="s">
        <v>1570</v>
      </c>
      <c r="D74" s="322">
        <f t="shared" si="7"/>
        <v>93445.05</v>
      </c>
      <c r="E74" s="322">
        <v>93445.05</v>
      </c>
      <c r="F74" s="322">
        <v>0</v>
      </c>
      <c r="G74" s="322">
        <v>0</v>
      </c>
      <c r="H74" s="322">
        <v>0</v>
      </c>
      <c r="I74" s="322">
        <v>0</v>
      </c>
      <c r="J74" s="322">
        <v>0</v>
      </c>
      <c r="K74" s="322">
        <v>0</v>
      </c>
      <c r="L74" s="322">
        <v>0</v>
      </c>
      <c r="M74" s="322">
        <v>0</v>
      </c>
      <c r="N74" s="322">
        <v>0</v>
      </c>
      <c r="O74" s="322">
        <v>0</v>
      </c>
      <c r="P74" s="322">
        <v>0</v>
      </c>
    </row>
    <row r="75" spans="1:16" ht="16.5" customHeight="1">
      <c r="A75" s="80"/>
      <c r="B75" s="80"/>
      <c r="C75" s="102" t="s">
        <v>1326</v>
      </c>
      <c r="D75" s="322">
        <f t="shared" si="7"/>
        <v>256041.78</v>
      </c>
      <c r="E75" s="322">
        <v>256041.78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322">
        <v>0</v>
      </c>
      <c r="O75" s="322">
        <v>0</v>
      </c>
      <c r="P75" s="322">
        <v>0</v>
      </c>
    </row>
    <row r="76" spans="1:16" ht="16.5" customHeight="1">
      <c r="A76" s="80"/>
      <c r="B76" s="93"/>
      <c r="C76" s="330" t="s">
        <v>1571</v>
      </c>
      <c r="D76" s="322">
        <f t="shared" si="7"/>
        <v>1685644.99</v>
      </c>
      <c r="E76" s="322">
        <v>1685644.99</v>
      </c>
      <c r="F76" s="322">
        <v>0</v>
      </c>
      <c r="G76" s="322">
        <v>0</v>
      </c>
      <c r="H76" s="322">
        <v>0</v>
      </c>
      <c r="I76" s="322">
        <v>0</v>
      </c>
      <c r="J76" s="322">
        <v>0</v>
      </c>
      <c r="K76" s="322">
        <v>0</v>
      </c>
      <c r="L76" s="322">
        <v>0</v>
      </c>
      <c r="M76" s="322">
        <v>0</v>
      </c>
      <c r="N76" s="322">
        <v>0</v>
      </c>
      <c r="O76" s="322">
        <v>0</v>
      </c>
      <c r="P76" s="322">
        <v>0</v>
      </c>
    </row>
    <row r="77" spans="1:16" ht="16.5" customHeight="1">
      <c r="A77" s="80"/>
      <c r="B77" s="93"/>
      <c r="C77" s="330" t="s">
        <v>1572</v>
      </c>
      <c r="D77" s="322">
        <f t="shared" si="7"/>
        <v>2452921.84</v>
      </c>
      <c r="E77" s="322">
        <v>2452921.84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322">
        <v>0</v>
      </c>
      <c r="O77" s="322">
        <v>0</v>
      </c>
      <c r="P77" s="322">
        <v>0</v>
      </c>
    </row>
    <row r="78" spans="1:16" ht="16.5" customHeight="1">
      <c r="A78" s="80"/>
      <c r="B78" s="93"/>
      <c r="C78" s="330" t="s">
        <v>1329</v>
      </c>
      <c r="D78" s="322">
        <f t="shared" si="7"/>
        <v>858888</v>
      </c>
      <c r="E78" s="322">
        <v>858888</v>
      </c>
      <c r="F78" s="322">
        <v>0</v>
      </c>
      <c r="G78" s="322">
        <v>0</v>
      </c>
      <c r="H78" s="322">
        <v>0</v>
      </c>
      <c r="I78" s="322">
        <v>0</v>
      </c>
      <c r="J78" s="322">
        <v>0</v>
      </c>
      <c r="K78" s="322">
        <v>0</v>
      </c>
      <c r="L78" s="322">
        <v>0</v>
      </c>
      <c r="M78" s="322">
        <v>0</v>
      </c>
      <c r="N78" s="322">
        <v>0</v>
      </c>
      <c r="O78" s="322">
        <v>0</v>
      </c>
      <c r="P78" s="322">
        <v>0</v>
      </c>
    </row>
    <row r="79" spans="1:16" ht="16.5" customHeight="1">
      <c r="A79" s="80"/>
      <c r="B79" s="93"/>
      <c r="C79" s="328" t="s">
        <v>1330</v>
      </c>
      <c r="D79" s="322">
        <f t="shared" si="7"/>
        <v>407032.83</v>
      </c>
      <c r="E79" s="322">
        <v>407032.83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322">
        <v>0</v>
      </c>
      <c r="O79" s="322">
        <v>0</v>
      </c>
      <c r="P79" s="322">
        <v>0</v>
      </c>
    </row>
    <row r="80" spans="1:16" ht="16.5" customHeight="1">
      <c r="A80" s="80"/>
      <c r="B80" s="93"/>
      <c r="C80" s="328" t="s">
        <v>1331</v>
      </c>
      <c r="D80" s="322">
        <f t="shared" si="7"/>
        <v>359751.92000000004</v>
      </c>
      <c r="E80" s="322">
        <v>359751.92000000004</v>
      </c>
      <c r="F80" s="322">
        <v>0</v>
      </c>
      <c r="G80" s="322">
        <v>0</v>
      </c>
      <c r="H80" s="322">
        <v>0</v>
      </c>
      <c r="I80" s="322">
        <v>0</v>
      </c>
      <c r="J80" s="322">
        <v>0</v>
      </c>
      <c r="K80" s="322">
        <v>0</v>
      </c>
      <c r="L80" s="322">
        <v>0</v>
      </c>
      <c r="M80" s="322">
        <v>0</v>
      </c>
      <c r="N80" s="322">
        <v>0</v>
      </c>
      <c r="O80" s="322">
        <v>0</v>
      </c>
      <c r="P80" s="322">
        <v>0</v>
      </c>
    </row>
    <row r="81" spans="1:16" ht="16.5" customHeight="1">
      <c r="A81" s="80"/>
      <c r="B81" s="93"/>
      <c r="C81" s="328" t="s">
        <v>1573</v>
      </c>
      <c r="D81" s="322">
        <f t="shared" si="7"/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0</v>
      </c>
      <c r="L81" s="322">
        <v>0</v>
      </c>
      <c r="M81" s="322">
        <v>0</v>
      </c>
      <c r="N81" s="322">
        <v>0</v>
      </c>
      <c r="O81" s="322">
        <v>0</v>
      </c>
      <c r="P81" s="322">
        <v>0</v>
      </c>
    </row>
    <row r="82" spans="1:16" ht="16.5" customHeight="1">
      <c r="A82" s="80"/>
      <c r="B82" s="93"/>
      <c r="C82" s="102" t="s">
        <v>1574</v>
      </c>
      <c r="D82" s="322">
        <f t="shared" si="7"/>
        <v>299124.8</v>
      </c>
      <c r="E82" s="322">
        <v>299124.8</v>
      </c>
      <c r="F82" s="322">
        <v>0</v>
      </c>
      <c r="G82" s="322">
        <v>0</v>
      </c>
      <c r="H82" s="322">
        <v>0</v>
      </c>
      <c r="I82" s="322">
        <v>0</v>
      </c>
      <c r="J82" s="322">
        <v>0</v>
      </c>
      <c r="K82" s="322">
        <v>0</v>
      </c>
      <c r="L82" s="322">
        <v>0</v>
      </c>
      <c r="M82" s="322">
        <v>0</v>
      </c>
      <c r="N82" s="322">
        <v>0</v>
      </c>
      <c r="O82" s="322">
        <v>0</v>
      </c>
      <c r="P82" s="322">
        <v>0</v>
      </c>
    </row>
    <row r="83" spans="1:16" ht="16.5" customHeight="1">
      <c r="A83" s="80"/>
      <c r="B83" s="93"/>
      <c r="C83" s="330" t="s">
        <v>1575</v>
      </c>
      <c r="D83" s="322">
        <f t="shared" si="7"/>
        <v>240741.17</v>
      </c>
      <c r="E83" s="322">
        <v>240741.17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322">
        <v>0</v>
      </c>
      <c r="O83" s="322">
        <v>0</v>
      </c>
      <c r="P83" s="322">
        <v>0</v>
      </c>
    </row>
    <row r="84" spans="1:16" ht="16.5" customHeight="1">
      <c r="A84" s="80"/>
      <c r="B84" s="93"/>
      <c r="C84" s="102" t="s">
        <v>1576</v>
      </c>
      <c r="D84" s="322">
        <f t="shared" si="7"/>
        <v>2381136.34</v>
      </c>
      <c r="E84" s="322">
        <v>2381136.34</v>
      </c>
      <c r="F84" s="322">
        <v>0</v>
      </c>
      <c r="G84" s="322">
        <v>0</v>
      </c>
      <c r="H84" s="322">
        <v>0</v>
      </c>
      <c r="I84" s="322">
        <v>0</v>
      </c>
      <c r="J84" s="322">
        <v>0</v>
      </c>
      <c r="K84" s="322">
        <v>0</v>
      </c>
      <c r="L84" s="322">
        <v>0</v>
      </c>
      <c r="M84" s="322">
        <v>0</v>
      </c>
      <c r="N84" s="322">
        <v>0</v>
      </c>
      <c r="O84" s="322">
        <v>0</v>
      </c>
      <c r="P84" s="322">
        <v>0</v>
      </c>
    </row>
    <row r="85" spans="1:16" ht="16.5" customHeight="1">
      <c r="A85" s="80"/>
      <c r="B85" s="93"/>
      <c r="C85" s="102" t="s">
        <v>1335</v>
      </c>
      <c r="D85" s="322">
        <f t="shared" si="7"/>
        <v>106394.07</v>
      </c>
      <c r="E85" s="322">
        <v>106394.07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322">
        <v>0</v>
      </c>
      <c r="O85" s="322">
        <v>0</v>
      </c>
      <c r="P85" s="322">
        <v>0</v>
      </c>
    </row>
    <row r="86" spans="1:16" ht="16.5" customHeight="1">
      <c r="A86" s="80"/>
      <c r="B86" s="93"/>
      <c r="C86" s="102" t="s">
        <v>1577</v>
      </c>
      <c r="D86" s="322">
        <f t="shared" si="7"/>
        <v>98791.72</v>
      </c>
      <c r="E86" s="322">
        <v>98791.72</v>
      </c>
      <c r="F86" s="322">
        <v>0</v>
      </c>
      <c r="G86" s="322">
        <v>0</v>
      </c>
      <c r="H86" s="322">
        <v>0</v>
      </c>
      <c r="I86" s="322">
        <v>0</v>
      </c>
      <c r="J86" s="322">
        <v>0</v>
      </c>
      <c r="K86" s="322">
        <v>0</v>
      </c>
      <c r="L86" s="322">
        <v>0</v>
      </c>
      <c r="M86" s="322">
        <v>0</v>
      </c>
      <c r="N86" s="322">
        <v>0</v>
      </c>
      <c r="O86" s="322">
        <v>0</v>
      </c>
      <c r="P86" s="322">
        <v>0</v>
      </c>
    </row>
    <row r="87" spans="1:16" ht="16.5" customHeight="1">
      <c r="A87" s="80"/>
      <c r="B87" s="93"/>
      <c r="C87" s="102" t="s">
        <v>1337</v>
      </c>
      <c r="D87" s="322">
        <f t="shared" si="7"/>
        <v>519643.41</v>
      </c>
      <c r="E87" s="322">
        <v>519643.41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322">
        <v>0</v>
      </c>
      <c r="O87" s="322">
        <v>0</v>
      </c>
      <c r="P87" s="322">
        <v>0</v>
      </c>
    </row>
    <row r="88" spans="1:16" ht="16.5" customHeight="1">
      <c r="A88" s="80"/>
      <c r="B88" s="93"/>
      <c r="C88" s="9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</row>
    <row r="89" spans="1:16" ht="16.5" customHeight="1">
      <c r="A89" s="80"/>
      <c r="C89" s="91" t="s">
        <v>1578</v>
      </c>
      <c r="D89" s="322">
        <f>SUM(E89:P89)</f>
        <v>14246427.550000003</v>
      </c>
      <c r="E89" s="322">
        <f>SUM(E63:E87)</f>
        <v>14246427.550000003</v>
      </c>
      <c r="F89" s="322">
        <f>SUM(F63:F87)</f>
        <v>0</v>
      </c>
      <c r="G89" s="322">
        <f t="shared" ref="G89:P89" si="8">SUM(G63:G87)</f>
        <v>0</v>
      </c>
      <c r="H89" s="322">
        <f t="shared" si="8"/>
        <v>0</v>
      </c>
      <c r="I89" s="322">
        <f t="shared" si="8"/>
        <v>0</v>
      </c>
      <c r="J89" s="322">
        <f t="shared" si="8"/>
        <v>0</v>
      </c>
      <c r="K89" s="322">
        <f t="shared" si="8"/>
        <v>0</v>
      </c>
      <c r="L89" s="322">
        <f t="shared" si="8"/>
        <v>0</v>
      </c>
      <c r="M89" s="322">
        <f t="shared" si="8"/>
        <v>0</v>
      </c>
      <c r="N89" s="322">
        <f t="shared" si="8"/>
        <v>0</v>
      </c>
      <c r="O89" s="322">
        <f t="shared" si="8"/>
        <v>0</v>
      </c>
      <c r="P89" s="322">
        <f t="shared" si="8"/>
        <v>0</v>
      </c>
    </row>
    <row r="90" spans="1:16" ht="16.5" customHeight="1">
      <c r="A90" s="80"/>
      <c r="B90" s="93"/>
      <c r="C90" s="93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</row>
    <row r="91" spans="1:16" ht="16.5" customHeight="1">
      <c r="A91" s="91"/>
      <c r="B91" s="91" t="s">
        <v>1339</v>
      </c>
      <c r="C91" s="93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</row>
    <row r="92" spans="1:16" ht="16.5" customHeight="1">
      <c r="A92" s="91"/>
      <c r="B92" s="91"/>
      <c r="C92" s="102" t="s">
        <v>1579</v>
      </c>
      <c r="D92" s="321">
        <f t="shared" ref="D92:D94" si="9">SUM(E92:P92)</f>
        <v>296144</v>
      </c>
      <c r="E92" s="321">
        <v>296144</v>
      </c>
      <c r="F92" s="321">
        <v>0</v>
      </c>
      <c r="G92" s="321">
        <v>0</v>
      </c>
      <c r="H92" s="321">
        <v>0</v>
      </c>
      <c r="I92" s="321">
        <v>0</v>
      </c>
      <c r="J92" s="321">
        <v>0</v>
      </c>
      <c r="K92" s="321">
        <v>0</v>
      </c>
      <c r="L92" s="321">
        <v>0</v>
      </c>
      <c r="M92" s="321">
        <v>0</v>
      </c>
      <c r="N92" s="321">
        <v>0</v>
      </c>
      <c r="O92" s="321">
        <v>0</v>
      </c>
      <c r="P92" s="321">
        <v>0</v>
      </c>
    </row>
    <row r="93" spans="1:16" ht="16.5" customHeight="1">
      <c r="A93" s="91"/>
      <c r="B93" s="91"/>
      <c r="C93" s="96" t="s">
        <v>1580</v>
      </c>
      <c r="D93" s="322">
        <f t="shared" si="9"/>
        <v>196712.75</v>
      </c>
      <c r="E93" s="322">
        <v>196712.75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322">
        <v>0</v>
      </c>
      <c r="O93" s="322">
        <v>0</v>
      </c>
      <c r="P93" s="322">
        <v>0</v>
      </c>
    </row>
    <row r="94" spans="1:16" ht="16.5" customHeight="1">
      <c r="A94" s="91"/>
      <c r="B94" s="91"/>
      <c r="C94" s="96" t="s">
        <v>1344</v>
      </c>
      <c r="D94" s="322">
        <f t="shared" si="9"/>
        <v>-587966.58000000007</v>
      </c>
      <c r="E94" s="322">
        <v>-587966.58000000007</v>
      </c>
      <c r="F94" s="322">
        <v>0</v>
      </c>
      <c r="G94" s="322">
        <v>0</v>
      </c>
      <c r="H94" s="322">
        <v>0</v>
      </c>
      <c r="I94" s="322">
        <v>0</v>
      </c>
      <c r="J94" s="322">
        <v>0</v>
      </c>
      <c r="K94" s="322">
        <v>0</v>
      </c>
      <c r="L94" s="322">
        <v>0</v>
      </c>
      <c r="M94" s="322">
        <v>0</v>
      </c>
      <c r="N94" s="322">
        <v>0</v>
      </c>
      <c r="O94" s="322">
        <v>0</v>
      </c>
      <c r="P94" s="322">
        <v>0</v>
      </c>
    </row>
    <row r="95" spans="1:16" ht="16.5" customHeight="1">
      <c r="A95" s="91"/>
      <c r="B95" s="91"/>
      <c r="C95" s="80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</row>
    <row r="96" spans="1:16" ht="16.5" customHeight="1">
      <c r="A96" s="91"/>
      <c r="C96" s="91" t="s">
        <v>1581</v>
      </c>
      <c r="D96" s="322">
        <f>SUM(E96:P96)</f>
        <v>-95109.830000000075</v>
      </c>
      <c r="E96" s="322">
        <f t="shared" ref="E96:P96" si="10">SUM(E92:E94)</f>
        <v>-95109.830000000075</v>
      </c>
      <c r="F96" s="322">
        <f t="shared" si="10"/>
        <v>0</v>
      </c>
      <c r="G96" s="322">
        <f t="shared" si="10"/>
        <v>0</v>
      </c>
      <c r="H96" s="322">
        <f t="shared" si="10"/>
        <v>0</v>
      </c>
      <c r="I96" s="322">
        <f t="shared" si="10"/>
        <v>0</v>
      </c>
      <c r="J96" s="322">
        <f t="shared" si="10"/>
        <v>0</v>
      </c>
      <c r="K96" s="322">
        <f t="shared" si="10"/>
        <v>0</v>
      </c>
      <c r="L96" s="322">
        <f t="shared" si="10"/>
        <v>0</v>
      </c>
      <c r="M96" s="322">
        <f t="shared" si="10"/>
        <v>0</v>
      </c>
      <c r="N96" s="322">
        <f t="shared" si="10"/>
        <v>0</v>
      </c>
      <c r="O96" s="322">
        <f t="shared" si="10"/>
        <v>0</v>
      </c>
      <c r="P96" s="322">
        <f t="shared" si="10"/>
        <v>0</v>
      </c>
    </row>
    <row r="97" spans="1:16" ht="16.5" customHeight="1">
      <c r="A97" s="91"/>
      <c r="B97" s="91"/>
      <c r="C97" s="10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</row>
    <row r="98" spans="1:16" ht="16.5" customHeight="1">
      <c r="A98" s="91"/>
      <c r="B98" s="91"/>
      <c r="C98" s="102"/>
      <c r="D98" s="323" t="s">
        <v>1534</v>
      </c>
      <c r="E98" s="323" t="s">
        <v>1534</v>
      </c>
      <c r="F98" s="323" t="s">
        <v>1534</v>
      </c>
      <c r="G98" s="323" t="s">
        <v>1534</v>
      </c>
      <c r="H98" s="323" t="s">
        <v>1534</v>
      </c>
      <c r="I98" s="323" t="s">
        <v>1534</v>
      </c>
      <c r="J98" s="323" t="s">
        <v>1534</v>
      </c>
      <c r="K98" s="323" t="s">
        <v>1534</v>
      </c>
      <c r="L98" s="323" t="s">
        <v>1534</v>
      </c>
      <c r="M98" s="323" t="s">
        <v>1534</v>
      </c>
      <c r="N98" s="323" t="s">
        <v>1534</v>
      </c>
      <c r="O98" s="323" t="s">
        <v>1534</v>
      </c>
      <c r="P98" s="323" t="s">
        <v>1534</v>
      </c>
    </row>
    <row r="99" spans="1:16" ht="16.5" customHeight="1">
      <c r="A99" s="91"/>
      <c r="B99" s="91" t="s">
        <v>1346</v>
      </c>
      <c r="C99" s="102"/>
      <c r="D99" s="322">
        <f>SUM(E99:P99)</f>
        <v>44644364.659999996</v>
      </c>
      <c r="E99" s="322">
        <f>E96+E89+E60</f>
        <v>44644364.659999996</v>
      </c>
      <c r="F99" s="322">
        <f t="shared" ref="F99:P99" si="11">F96+F89+F60</f>
        <v>0</v>
      </c>
      <c r="G99" s="322">
        <f t="shared" si="11"/>
        <v>0</v>
      </c>
      <c r="H99" s="322">
        <f t="shared" si="11"/>
        <v>0</v>
      </c>
      <c r="I99" s="322">
        <f t="shared" si="11"/>
        <v>0</v>
      </c>
      <c r="J99" s="322">
        <f t="shared" si="11"/>
        <v>0</v>
      </c>
      <c r="K99" s="322">
        <f t="shared" si="11"/>
        <v>0</v>
      </c>
      <c r="L99" s="322">
        <f t="shared" si="11"/>
        <v>0</v>
      </c>
      <c r="M99" s="322">
        <f t="shared" si="11"/>
        <v>0</v>
      </c>
      <c r="N99" s="322">
        <f t="shared" si="11"/>
        <v>0</v>
      </c>
      <c r="O99" s="322">
        <f t="shared" si="11"/>
        <v>0</v>
      </c>
      <c r="P99" s="322">
        <f t="shared" si="11"/>
        <v>0</v>
      </c>
    </row>
    <row r="100" spans="1:16" ht="16.5" customHeight="1">
      <c r="A100" s="91"/>
      <c r="B100" s="91"/>
      <c r="C100" s="93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</row>
    <row r="101" spans="1:16" ht="16.5" customHeight="1">
      <c r="A101" s="91"/>
      <c r="B101" s="91" t="s">
        <v>1347</v>
      </c>
      <c r="C101" s="93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</row>
    <row r="102" spans="1:16" s="80" customFormat="1" ht="16.5" customHeight="1">
      <c r="A102" s="91"/>
      <c r="B102" s="91"/>
      <c r="C102" s="102" t="s">
        <v>1582</v>
      </c>
      <c r="D102" s="321">
        <f t="shared" ref="D102:D113" si="12">SUM(E102:P102)</f>
        <v>0</v>
      </c>
      <c r="E102" s="321">
        <v>0</v>
      </c>
      <c r="F102" s="321">
        <v>0</v>
      </c>
      <c r="G102" s="321">
        <v>0</v>
      </c>
      <c r="H102" s="321">
        <v>0</v>
      </c>
      <c r="I102" s="321">
        <v>0</v>
      </c>
      <c r="J102" s="321">
        <v>0</v>
      </c>
      <c r="K102" s="321">
        <v>0</v>
      </c>
      <c r="L102" s="321">
        <v>0</v>
      </c>
      <c r="M102" s="321">
        <v>0</v>
      </c>
      <c r="N102" s="321">
        <v>0</v>
      </c>
      <c r="O102" s="321">
        <v>0</v>
      </c>
      <c r="P102" s="321">
        <v>0</v>
      </c>
    </row>
    <row r="103" spans="1:16" ht="16.5" customHeight="1">
      <c r="A103" s="91"/>
      <c r="B103" s="91"/>
      <c r="C103" s="102" t="s">
        <v>1583</v>
      </c>
      <c r="D103" s="322">
        <f t="shared" si="12"/>
        <v>186659.63</v>
      </c>
      <c r="E103" s="322">
        <v>186659.63</v>
      </c>
      <c r="F103" s="322">
        <v>0</v>
      </c>
      <c r="G103" s="322">
        <v>0</v>
      </c>
      <c r="H103" s="322">
        <v>0</v>
      </c>
      <c r="I103" s="322">
        <v>0</v>
      </c>
      <c r="J103" s="322">
        <v>0</v>
      </c>
      <c r="K103" s="322">
        <v>0</v>
      </c>
      <c r="L103" s="322">
        <v>0</v>
      </c>
      <c r="M103" s="322">
        <v>0</v>
      </c>
      <c r="N103" s="322">
        <v>0</v>
      </c>
      <c r="O103" s="322">
        <v>0</v>
      </c>
      <c r="P103" s="322">
        <v>0</v>
      </c>
    </row>
    <row r="104" spans="1:16" ht="16.5" customHeight="1">
      <c r="A104" s="91"/>
      <c r="B104" s="91"/>
      <c r="C104" s="102" t="s">
        <v>1584</v>
      </c>
      <c r="D104" s="322">
        <f t="shared" si="12"/>
        <v>0</v>
      </c>
      <c r="E104" s="322">
        <v>0</v>
      </c>
      <c r="F104" s="322">
        <v>0</v>
      </c>
      <c r="G104" s="322">
        <v>0</v>
      </c>
      <c r="H104" s="322">
        <v>0</v>
      </c>
      <c r="I104" s="322">
        <v>0</v>
      </c>
      <c r="J104" s="322">
        <v>0</v>
      </c>
      <c r="K104" s="322">
        <v>0</v>
      </c>
      <c r="L104" s="322">
        <v>0</v>
      </c>
      <c r="M104" s="322">
        <v>0</v>
      </c>
      <c r="N104" s="322">
        <v>0</v>
      </c>
      <c r="O104" s="322">
        <v>0</v>
      </c>
      <c r="P104" s="322">
        <v>0</v>
      </c>
    </row>
    <row r="105" spans="1:16" ht="16.5" customHeight="1">
      <c r="A105" s="91"/>
      <c r="B105" s="91"/>
      <c r="C105" s="102" t="s">
        <v>1585</v>
      </c>
      <c r="D105" s="322">
        <f t="shared" si="12"/>
        <v>0</v>
      </c>
      <c r="E105" s="322">
        <v>0</v>
      </c>
      <c r="F105" s="322">
        <v>0</v>
      </c>
      <c r="G105" s="322">
        <v>0</v>
      </c>
      <c r="H105" s="322">
        <v>0</v>
      </c>
      <c r="I105" s="322">
        <v>0</v>
      </c>
      <c r="J105" s="322">
        <v>0</v>
      </c>
      <c r="K105" s="322">
        <v>0</v>
      </c>
      <c r="L105" s="322">
        <v>0</v>
      </c>
      <c r="M105" s="322">
        <v>0</v>
      </c>
      <c r="N105" s="322">
        <v>0</v>
      </c>
      <c r="O105" s="322">
        <v>0</v>
      </c>
      <c r="P105" s="322">
        <v>0</v>
      </c>
    </row>
    <row r="106" spans="1:16" ht="16.5" customHeight="1">
      <c r="A106" s="91"/>
      <c r="B106" s="91"/>
      <c r="C106" s="102" t="s">
        <v>1586</v>
      </c>
      <c r="D106" s="322">
        <f t="shared" si="12"/>
        <v>0</v>
      </c>
      <c r="E106" s="322">
        <v>0</v>
      </c>
      <c r="F106" s="322">
        <v>0</v>
      </c>
      <c r="G106" s="322">
        <v>0</v>
      </c>
      <c r="H106" s="322">
        <v>0</v>
      </c>
      <c r="I106" s="322">
        <v>0</v>
      </c>
      <c r="J106" s="322">
        <v>0</v>
      </c>
      <c r="K106" s="322">
        <v>0</v>
      </c>
      <c r="L106" s="322">
        <v>0</v>
      </c>
      <c r="M106" s="322">
        <v>0</v>
      </c>
      <c r="N106" s="322">
        <v>0</v>
      </c>
      <c r="O106" s="322">
        <v>0</v>
      </c>
      <c r="P106" s="322">
        <v>0</v>
      </c>
    </row>
    <row r="107" spans="1:16" ht="16.5" customHeight="1">
      <c r="A107" s="91"/>
      <c r="B107" s="91"/>
      <c r="C107" s="102" t="s">
        <v>1587</v>
      </c>
      <c r="D107" s="322">
        <f t="shared" si="12"/>
        <v>0</v>
      </c>
      <c r="E107" s="322">
        <v>0</v>
      </c>
      <c r="F107" s="322">
        <v>0</v>
      </c>
      <c r="G107" s="322">
        <v>0</v>
      </c>
      <c r="H107" s="322">
        <v>0</v>
      </c>
      <c r="I107" s="322">
        <v>0</v>
      </c>
      <c r="J107" s="322">
        <v>0</v>
      </c>
      <c r="K107" s="322">
        <v>0</v>
      </c>
      <c r="L107" s="322">
        <v>0</v>
      </c>
      <c r="M107" s="322">
        <v>0</v>
      </c>
      <c r="N107" s="322">
        <v>0</v>
      </c>
      <c r="O107" s="322">
        <v>0</v>
      </c>
      <c r="P107" s="322">
        <v>0</v>
      </c>
    </row>
    <row r="108" spans="1:16" ht="16.5" customHeight="1">
      <c r="A108" s="91"/>
      <c r="B108" s="91"/>
      <c r="C108" s="102" t="s">
        <v>1588</v>
      </c>
      <c r="D108" s="322">
        <f t="shared" si="12"/>
        <v>0</v>
      </c>
      <c r="E108" s="322">
        <v>0</v>
      </c>
      <c r="F108" s="322">
        <v>0</v>
      </c>
      <c r="G108" s="322">
        <v>0</v>
      </c>
      <c r="H108" s="322">
        <v>0</v>
      </c>
      <c r="I108" s="322">
        <v>0</v>
      </c>
      <c r="J108" s="322">
        <v>0</v>
      </c>
      <c r="K108" s="322">
        <v>0</v>
      </c>
      <c r="L108" s="322">
        <v>0</v>
      </c>
      <c r="M108" s="322">
        <v>0</v>
      </c>
      <c r="N108" s="322">
        <v>0</v>
      </c>
      <c r="O108" s="322">
        <v>0</v>
      </c>
      <c r="P108" s="322">
        <v>0</v>
      </c>
    </row>
    <row r="109" spans="1:16" ht="16.5" customHeight="1">
      <c r="A109" s="91"/>
      <c r="B109" s="91"/>
      <c r="C109" s="102" t="s">
        <v>1589</v>
      </c>
      <c r="D109" s="322">
        <f t="shared" si="12"/>
        <v>0</v>
      </c>
      <c r="E109" s="322">
        <v>0</v>
      </c>
      <c r="F109" s="322">
        <v>0</v>
      </c>
      <c r="G109" s="322">
        <v>0</v>
      </c>
      <c r="H109" s="322">
        <v>0</v>
      </c>
      <c r="I109" s="322">
        <v>0</v>
      </c>
      <c r="J109" s="322">
        <v>0</v>
      </c>
      <c r="K109" s="322">
        <v>0</v>
      </c>
      <c r="L109" s="322">
        <v>0</v>
      </c>
      <c r="M109" s="322">
        <v>0</v>
      </c>
      <c r="N109" s="322">
        <v>0</v>
      </c>
      <c r="O109" s="322">
        <v>0</v>
      </c>
      <c r="P109" s="322">
        <v>0</v>
      </c>
    </row>
    <row r="110" spans="1:16" ht="16.5" customHeight="1">
      <c r="A110" s="91"/>
      <c r="B110" s="91"/>
      <c r="C110" s="102" t="s">
        <v>1590</v>
      </c>
      <c r="D110" s="322">
        <f t="shared" si="12"/>
        <v>0</v>
      </c>
      <c r="E110" s="322">
        <v>0</v>
      </c>
      <c r="F110" s="322">
        <v>0</v>
      </c>
      <c r="G110" s="322">
        <v>0</v>
      </c>
      <c r="H110" s="322">
        <v>0</v>
      </c>
      <c r="I110" s="322">
        <v>0</v>
      </c>
      <c r="J110" s="322">
        <v>0</v>
      </c>
      <c r="K110" s="322">
        <v>0</v>
      </c>
      <c r="L110" s="322">
        <v>0</v>
      </c>
      <c r="M110" s="322">
        <v>0</v>
      </c>
      <c r="N110" s="322">
        <v>0</v>
      </c>
      <c r="O110" s="322">
        <v>0</v>
      </c>
      <c r="P110" s="322">
        <v>0</v>
      </c>
    </row>
    <row r="111" spans="1:16" ht="16.5" customHeight="1">
      <c r="A111" s="91"/>
      <c r="B111" s="91"/>
      <c r="C111" s="102" t="s">
        <v>1591</v>
      </c>
      <c r="D111" s="322">
        <f t="shared" si="12"/>
        <v>450000</v>
      </c>
      <c r="E111" s="322">
        <v>450000</v>
      </c>
      <c r="F111" s="322">
        <v>0</v>
      </c>
      <c r="G111" s="322">
        <v>0</v>
      </c>
      <c r="H111" s="322">
        <v>0</v>
      </c>
      <c r="I111" s="322">
        <v>0</v>
      </c>
      <c r="J111" s="322">
        <v>0</v>
      </c>
      <c r="K111" s="322">
        <v>0</v>
      </c>
      <c r="L111" s="322">
        <v>0</v>
      </c>
      <c r="M111" s="322">
        <v>0</v>
      </c>
      <c r="N111" s="322">
        <v>0</v>
      </c>
      <c r="O111" s="322">
        <v>0</v>
      </c>
      <c r="P111" s="322">
        <v>0</v>
      </c>
    </row>
    <row r="112" spans="1:16" ht="16.5" customHeight="1">
      <c r="A112" s="91"/>
      <c r="B112" s="91"/>
      <c r="C112" s="102" t="s">
        <v>1592</v>
      </c>
      <c r="D112" s="322">
        <f t="shared" si="12"/>
        <v>0</v>
      </c>
      <c r="E112" s="322">
        <v>0</v>
      </c>
      <c r="F112" s="322">
        <v>0</v>
      </c>
      <c r="G112" s="322">
        <v>0</v>
      </c>
      <c r="H112" s="322">
        <v>0</v>
      </c>
      <c r="I112" s="322">
        <v>0</v>
      </c>
      <c r="J112" s="322">
        <v>0</v>
      </c>
      <c r="K112" s="322">
        <v>0</v>
      </c>
      <c r="L112" s="322">
        <v>0</v>
      </c>
      <c r="M112" s="322">
        <v>0</v>
      </c>
      <c r="N112" s="322">
        <v>0</v>
      </c>
      <c r="O112" s="322">
        <v>0</v>
      </c>
      <c r="P112" s="322">
        <v>0</v>
      </c>
    </row>
    <row r="113" spans="1:16" ht="16.5" customHeight="1">
      <c r="A113" s="91"/>
      <c r="B113" s="91"/>
      <c r="C113" s="102" t="s">
        <v>1593</v>
      </c>
      <c r="D113" s="322">
        <f t="shared" si="12"/>
        <v>0</v>
      </c>
      <c r="E113" s="322">
        <v>0</v>
      </c>
      <c r="F113" s="322">
        <v>0</v>
      </c>
      <c r="G113" s="322">
        <v>0</v>
      </c>
      <c r="H113" s="322">
        <v>0</v>
      </c>
      <c r="I113" s="322">
        <v>0</v>
      </c>
      <c r="J113" s="322">
        <v>0</v>
      </c>
      <c r="K113" s="322">
        <v>0</v>
      </c>
      <c r="L113" s="322">
        <v>0</v>
      </c>
      <c r="M113" s="322">
        <v>0</v>
      </c>
      <c r="N113" s="322">
        <v>0</v>
      </c>
      <c r="O113" s="322">
        <v>0</v>
      </c>
      <c r="P113" s="322">
        <v>0</v>
      </c>
    </row>
    <row r="114" spans="1:16" ht="16.5" customHeight="1">
      <c r="A114" s="91"/>
      <c r="B114" s="91"/>
      <c r="C114" s="93"/>
      <c r="D114" s="323" t="s">
        <v>1534</v>
      </c>
      <c r="E114" s="323" t="s">
        <v>1534</v>
      </c>
      <c r="F114" s="323" t="s">
        <v>1534</v>
      </c>
      <c r="G114" s="323" t="s">
        <v>1534</v>
      </c>
      <c r="H114" s="323" t="s">
        <v>1534</v>
      </c>
      <c r="I114" s="323" t="s">
        <v>1534</v>
      </c>
      <c r="J114" s="323" t="s">
        <v>1534</v>
      </c>
      <c r="K114" s="323" t="s">
        <v>1534</v>
      </c>
      <c r="L114" s="323" t="s">
        <v>1534</v>
      </c>
      <c r="M114" s="323" t="s">
        <v>1534</v>
      </c>
      <c r="N114" s="323" t="s">
        <v>1534</v>
      </c>
      <c r="O114" s="323" t="s">
        <v>1534</v>
      </c>
      <c r="P114" s="323" t="s">
        <v>1534</v>
      </c>
    </row>
    <row r="115" spans="1:16" ht="16.5" customHeight="1">
      <c r="A115" s="91"/>
      <c r="B115" s="91" t="s">
        <v>1362</v>
      </c>
      <c r="C115" s="93"/>
      <c r="D115" s="322">
        <f>SUM(E115:P115)</f>
        <v>636659.63</v>
      </c>
      <c r="E115" s="322">
        <f t="shared" ref="E115:P115" si="13">SUM(E102:E114)</f>
        <v>636659.63</v>
      </c>
      <c r="F115" s="322">
        <f t="shared" si="13"/>
        <v>0</v>
      </c>
      <c r="G115" s="322">
        <f t="shared" si="13"/>
        <v>0</v>
      </c>
      <c r="H115" s="322">
        <f t="shared" si="13"/>
        <v>0</v>
      </c>
      <c r="I115" s="322">
        <f t="shared" si="13"/>
        <v>0</v>
      </c>
      <c r="J115" s="322">
        <f t="shared" si="13"/>
        <v>0</v>
      </c>
      <c r="K115" s="322">
        <f t="shared" si="13"/>
        <v>0</v>
      </c>
      <c r="L115" s="322">
        <f t="shared" si="13"/>
        <v>0</v>
      </c>
      <c r="M115" s="322">
        <f t="shared" si="13"/>
        <v>0</v>
      </c>
      <c r="N115" s="322">
        <f t="shared" si="13"/>
        <v>0</v>
      </c>
      <c r="O115" s="322">
        <f t="shared" si="13"/>
        <v>0</v>
      </c>
      <c r="P115" s="322">
        <f t="shared" si="13"/>
        <v>0</v>
      </c>
    </row>
    <row r="116" spans="1:16" ht="16.5" customHeight="1">
      <c r="A116" s="91"/>
      <c r="B116" s="91"/>
      <c r="C116" s="93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</row>
    <row r="117" spans="1:16" ht="16.5" customHeight="1">
      <c r="A117" s="91"/>
      <c r="B117" s="91" t="s">
        <v>1363</v>
      </c>
      <c r="C117" s="93"/>
      <c r="D117" s="322">
        <f>SUM(E117:P117)</f>
        <v>-2571300.5599999949</v>
      </c>
      <c r="E117" s="322">
        <v>-2571300.5599999949</v>
      </c>
      <c r="F117" s="322">
        <v>0</v>
      </c>
      <c r="G117" s="322">
        <v>0</v>
      </c>
      <c r="H117" s="322">
        <v>0</v>
      </c>
      <c r="I117" s="322">
        <v>0</v>
      </c>
      <c r="J117" s="322">
        <v>0</v>
      </c>
      <c r="K117" s="322">
        <v>0</v>
      </c>
      <c r="L117" s="322">
        <v>0</v>
      </c>
      <c r="M117" s="322">
        <v>0</v>
      </c>
      <c r="N117" s="322">
        <v>0</v>
      </c>
      <c r="O117" s="322">
        <v>0</v>
      </c>
      <c r="P117" s="322">
        <v>0</v>
      </c>
    </row>
    <row r="118" spans="1:16" ht="16.5" customHeight="1">
      <c r="A118" s="91"/>
      <c r="B118" s="91" t="s">
        <v>1364</v>
      </c>
      <c r="C118" s="93"/>
      <c r="D118" s="322">
        <f>SUM(E118:P118)</f>
        <v>277625.79999999236</v>
      </c>
      <c r="E118" s="322">
        <v>277625.79999999236</v>
      </c>
      <c r="F118" s="322">
        <v>0</v>
      </c>
      <c r="G118" s="322">
        <v>0</v>
      </c>
      <c r="H118" s="322">
        <v>0</v>
      </c>
      <c r="I118" s="322">
        <v>0</v>
      </c>
      <c r="J118" s="322">
        <v>0</v>
      </c>
      <c r="K118" s="322">
        <v>0</v>
      </c>
      <c r="L118" s="322">
        <v>0</v>
      </c>
      <c r="M118" s="322">
        <v>0</v>
      </c>
      <c r="N118" s="322">
        <v>0</v>
      </c>
      <c r="O118" s="322">
        <v>0</v>
      </c>
      <c r="P118" s="322">
        <v>0</v>
      </c>
    </row>
    <row r="119" spans="1:16" ht="16.5" customHeight="1">
      <c r="A119" s="91"/>
      <c r="B119" s="91"/>
      <c r="C119" s="93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</row>
    <row r="120" spans="1:16" ht="16.5" customHeight="1">
      <c r="A120" s="91"/>
      <c r="B120" s="91"/>
      <c r="C120" s="93"/>
      <c r="D120" s="323" t="s">
        <v>1534</v>
      </c>
      <c r="E120" s="323" t="s">
        <v>1534</v>
      </c>
      <c r="F120" s="323" t="s">
        <v>1534</v>
      </c>
      <c r="G120" s="323" t="s">
        <v>1534</v>
      </c>
      <c r="H120" s="323" t="s">
        <v>1534</v>
      </c>
      <c r="I120" s="323" t="s">
        <v>1534</v>
      </c>
      <c r="J120" s="323" t="s">
        <v>1534</v>
      </c>
      <c r="K120" s="323" t="s">
        <v>1534</v>
      </c>
      <c r="L120" s="323" t="s">
        <v>1534</v>
      </c>
      <c r="M120" s="323" t="s">
        <v>1534</v>
      </c>
      <c r="N120" s="323" t="s">
        <v>1534</v>
      </c>
      <c r="O120" s="323" t="s">
        <v>1534</v>
      </c>
      <c r="P120" s="323" t="s">
        <v>1534</v>
      </c>
    </row>
    <row r="121" spans="1:16" ht="16.5" customHeight="1">
      <c r="A121" s="98" t="s">
        <v>1365</v>
      </c>
      <c r="B121" s="91"/>
      <c r="C121" s="93"/>
      <c r="D121" s="324">
        <f>SUM(E121:P121)</f>
        <v>42987349.529999994</v>
      </c>
      <c r="E121" s="324">
        <f t="shared" ref="E121:P121" si="14">SUM(E99,E115,E117:E118)</f>
        <v>42987349.529999994</v>
      </c>
      <c r="F121" s="324">
        <f t="shared" si="14"/>
        <v>0</v>
      </c>
      <c r="G121" s="324">
        <f t="shared" si="14"/>
        <v>0</v>
      </c>
      <c r="H121" s="324">
        <f t="shared" si="14"/>
        <v>0</v>
      </c>
      <c r="I121" s="324">
        <f t="shared" si="14"/>
        <v>0</v>
      </c>
      <c r="J121" s="324">
        <f t="shared" si="14"/>
        <v>0</v>
      </c>
      <c r="K121" s="324">
        <f t="shared" si="14"/>
        <v>0</v>
      </c>
      <c r="L121" s="324">
        <f t="shared" si="14"/>
        <v>0</v>
      </c>
      <c r="M121" s="324">
        <f t="shared" si="14"/>
        <v>0</v>
      </c>
      <c r="N121" s="324">
        <f t="shared" si="14"/>
        <v>0</v>
      </c>
      <c r="O121" s="324">
        <f t="shared" si="14"/>
        <v>0</v>
      </c>
      <c r="P121" s="324">
        <f t="shared" si="14"/>
        <v>0</v>
      </c>
    </row>
    <row r="122" spans="1:16" ht="16.5" customHeight="1">
      <c r="A122" s="98"/>
      <c r="B122" s="91"/>
      <c r="C122" s="93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</row>
    <row r="123" spans="1:16" ht="16.5" customHeight="1">
      <c r="A123" s="91"/>
      <c r="B123" s="91"/>
      <c r="C123" s="93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</row>
    <row r="124" spans="1:16" ht="16.5" customHeight="1">
      <c r="A124" s="111" t="s">
        <v>1594</v>
      </c>
      <c r="B124" s="91"/>
      <c r="C124" s="93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</row>
    <row r="125" spans="1:16" ht="16.5" customHeight="1">
      <c r="A125" s="91"/>
      <c r="B125" s="80"/>
      <c r="C125" s="91" t="s">
        <v>1367</v>
      </c>
      <c r="D125" s="321">
        <f>SUM(E125:P125)</f>
        <v>11370082.220000001</v>
      </c>
      <c r="E125" s="321">
        <v>11370082.220000001</v>
      </c>
      <c r="F125" s="321">
        <v>0</v>
      </c>
      <c r="G125" s="321">
        <v>0</v>
      </c>
      <c r="H125" s="321">
        <v>0</v>
      </c>
      <c r="I125" s="321">
        <v>0</v>
      </c>
      <c r="J125" s="321">
        <v>0</v>
      </c>
      <c r="K125" s="321">
        <v>0</v>
      </c>
      <c r="L125" s="321">
        <v>0</v>
      </c>
      <c r="M125" s="321">
        <v>0</v>
      </c>
      <c r="N125" s="321">
        <v>0</v>
      </c>
      <c r="O125" s="321">
        <v>0</v>
      </c>
      <c r="P125" s="321">
        <v>0</v>
      </c>
    </row>
    <row r="126" spans="1:16" ht="16.5" customHeight="1">
      <c r="A126" s="91"/>
      <c r="B126" s="80"/>
      <c r="C126" s="91" t="s">
        <v>1368</v>
      </c>
      <c r="D126" s="322">
        <f>SUM(E126:P126)</f>
        <v>705558.63</v>
      </c>
      <c r="E126" s="322">
        <v>705558.63</v>
      </c>
      <c r="F126" s="322">
        <v>0</v>
      </c>
      <c r="G126" s="322">
        <v>0</v>
      </c>
      <c r="H126" s="322">
        <v>0</v>
      </c>
      <c r="I126" s="322">
        <v>0</v>
      </c>
      <c r="J126" s="322">
        <v>0</v>
      </c>
      <c r="K126" s="322">
        <v>0</v>
      </c>
      <c r="L126" s="322">
        <v>0</v>
      </c>
      <c r="M126" s="322">
        <v>0</v>
      </c>
      <c r="N126" s="322">
        <v>0</v>
      </c>
      <c r="O126" s="322">
        <v>0</v>
      </c>
      <c r="P126" s="322">
        <v>0</v>
      </c>
    </row>
    <row r="127" spans="1:16" ht="16.5" customHeight="1">
      <c r="A127" s="91"/>
      <c r="B127" s="91"/>
      <c r="C127" s="93"/>
      <c r="D127" s="323" t="s">
        <v>1534</v>
      </c>
      <c r="E127" s="323" t="s">
        <v>1534</v>
      </c>
      <c r="F127" s="323" t="s">
        <v>1534</v>
      </c>
      <c r="G127" s="323" t="s">
        <v>1534</v>
      </c>
      <c r="H127" s="323" t="s">
        <v>1534</v>
      </c>
      <c r="I127" s="323" t="s">
        <v>1534</v>
      </c>
      <c r="J127" s="323" t="s">
        <v>1534</v>
      </c>
      <c r="K127" s="323" t="s">
        <v>1534</v>
      </c>
      <c r="L127" s="323" t="s">
        <v>1534</v>
      </c>
      <c r="M127" s="323" t="s">
        <v>1534</v>
      </c>
      <c r="N127" s="323" t="s">
        <v>1534</v>
      </c>
      <c r="O127" s="323" t="s">
        <v>1534</v>
      </c>
      <c r="P127" s="323" t="s">
        <v>1534</v>
      </c>
    </row>
    <row r="128" spans="1:16" ht="16.5" customHeight="1">
      <c r="A128" s="111" t="s">
        <v>1369</v>
      </c>
      <c r="B128" s="91"/>
      <c r="C128" s="93"/>
      <c r="D128" s="324">
        <f>SUM(E128:P128)</f>
        <v>12075640.850000001</v>
      </c>
      <c r="E128" s="324">
        <f>SUM(E125:E126)</f>
        <v>12075640.850000001</v>
      </c>
      <c r="F128" s="324">
        <f>SUM(F125:F126)</f>
        <v>0</v>
      </c>
      <c r="G128" s="324">
        <f t="shared" ref="G128:P128" si="15">SUM(G125:G126)</f>
        <v>0</v>
      </c>
      <c r="H128" s="324">
        <f t="shared" si="15"/>
        <v>0</v>
      </c>
      <c r="I128" s="324">
        <f t="shared" si="15"/>
        <v>0</v>
      </c>
      <c r="J128" s="324">
        <f t="shared" si="15"/>
        <v>0</v>
      </c>
      <c r="K128" s="324">
        <f t="shared" si="15"/>
        <v>0</v>
      </c>
      <c r="L128" s="324">
        <f t="shared" si="15"/>
        <v>0</v>
      </c>
      <c r="M128" s="324">
        <f t="shared" si="15"/>
        <v>0</v>
      </c>
      <c r="N128" s="324">
        <f t="shared" si="15"/>
        <v>0</v>
      </c>
      <c r="O128" s="324">
        <f t="shared" si="15"/>
        <v>0</v>
      </c>
      <c r="P128" s="324">
        <f t="shared" si="15"/>
        <v>0</v>
      </c>
    </row>
    <row r="129" spans="1:16" ht="16.5" customHeight="1">
      <c r="A129" s="111"/>
      <c r="B129" s="91"/>
      <c r="C129" s="93"/>
      <c r="D129" s="321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</row>
    <row r="130" spans="1:16" ht="16.5" customHeight="1">
      <c r="A130" s="91"/>
      <c r="B130" s="91"/>
      <c r="C130" s="93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</row>
    <row r="131" spans="1:16" ht="16.5" customHeight="1">
      <c r="A131" s="111" t="s">
        <v>1595</v>
      </c>
      <c r="B131" s="91"/>
      <c r="C131" s="93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</row>
    <row r="132" spans="1:16" ht="16.5" customHeight="1">
      <c r="A132" s="91"/>
      <c r="B132" s="80"/>
      <c r="C132" s="91" t="s">
        <v>91</v>
      </c>
      <c r="D132" s="321">
        <f t="shared" ref="D132:D142" si="16">SUM(E132:P132)</f>
        <v>1776664.5299999998</v>
      </c>
      <c r="E132" s="321">
        <v>1776664.5299999998</v>
      </c>
      <c r="F132" s="321">
        <v>0</v>
      </c>
      <c r="G132" s="321">
        <v>0</v>
      </c>
      <c r="H132" s="321">
        <v>0</v>
      </c>
      <c r="I132" s="321">
        <v>0</v>
      </c>
      <c r="J132" s="321">
        <v>0</v>
      </c>
      <c r="K132" s="321">
        <v>0</v>
      </c>
      <c r="L132" s="321">
        <v>0</v>
      </c>
      <c r="M132" s="321">
        <v>0</v>
      </c>
      <c r="N132" s="321">
        <v>0</v>
      </c>
      <c r="O132" s="321">
        <v>0</v>
      </c>
      <c r="P132" s="321">
        <v>0</v>
      </c>
    </row>
    <row r="133" spans="1:16" ht="16.5" customHeight="1">
      <c r="A133" s="91"/>
      <c r="B133" s="80"/>
      <c r="C133" s="91" t="s">
        <v>92</v>
      </c>
      <c r="D133" s="322">
        <f t="shared" si="16"/>
        <v>5161409.88</v>
      </c>
      <c r="E133" s="322">
        <v>5161409.88</v>
      </c>
      <c r="F133" s="322">
        <v>0</v>
      </c>
      <c r="G133" s="322">
        <v>0</v>
      </c>
      <c r="H133" s="322">
        <v>0</v>
      </c>
      <c r="I133" s="322">
        <v>0</v>
      </c>
      <c r="J133" s="322">
        <v>0</v>
      </c>
      <c r="K133" s="322">
        <v>0</v>
      </c>
      <c r="L133" s="322">
        <v>0</v>
      </c>
      <c r="M133" s="322">
        <v>0</v>
      </c>
      <c r="N133" s="322">
        <v>0</v>
      </c>
      <c r="O133" s="322">
        <v>0</v>
      </c>
      <c r="P133" s="322">
        <v>0</v>
      </c>
    </row>
    <row r="134" spans="1:16" ht="16.5" customHeight="1">
      <c r="A134" s="91"/>
      <c r="B134" s="80"/>
      <c r="C134" s="91" t="s">
        <v>93</v>
      </c>
      <c r="D134" s="322">
        <f t="shared" si="16"/>
        <v>1325140.5699999998</v>
      </c>
      <c r="E134" s="322">
        <v>1325140.5699999998</v>
      </c>
      <c r="F134" s="322">
        <v>0</v>
      </c>
      <c r="G134" s="322">
        <v>0</v>
      </c>
      <c r="H134" s="322">
        <v>0</v>
      </c>
      <c r="I134" s="322">
        <v>0</v>
      </c>
      <c r="J134" s="322">
        <v>0</v>
      </c>
      <c r="K134" s="322">
        <v>0</v>
      </c>
      <c r="L134" s="322">
        <v>0</v>
      </c>
      <c r="M134" s="322">
        <v>0</v>
      </c>
      <c r="N134" s="322">
        <v>0</v>
      </c>
      <c r="O134" s="322">
        <v>0</v>
      </c>
      <c r="P134" s="322">
        <v>0</v>
      </c>
    </row>
    <row r="135" spans="1:16" ht="16.5" customHeight="1">
      <c r="A135" s="91"/>
      <c r="B135" s="80"/>
      <c r="C135" s="91" t="s">
        <v>94</v>
      </c>
      <c r="D135" s="322">
        <f t="shared" si="16"/>
        <v>1886462.83</v>
      </c>
      <c r="E135" s="322">
        <v>1886462.83</v>
      </c>
      <c r="F135" s="322">
        <v>0</v>
      </c>
      <c r="G135" s="322">
        <v>0</v>
      </c>
      <c r="H135" s="322">
        <v>0</v>
      </c>
      <c r="I135" s="322">
        <v>0</v>
      </c>
      <c r="J135" s="322">
        <v>0</v>
      </c>
      <c r="K135" s="322">
        <v>0</v>
      </c>
      <c r="L135" s="322">
        <v>0</v>
      </c>
      <c r="M135" s="322">
        <v>0</v>
      </c>
      <c r="N135" s="322">
        <v>0</v>
      </c>
      <c r="O135" s="322">
        <v>0</v>
      </c>
      <c r="P135" s="322">
        <v>0</v>
      </c>
    </row>
    <row r="136" spans="1:16" ht="16.5" customHeight="1">
      <c r="A136" s="91"/>
      <c r="B136" s="80"/>
      <c r="C136" s="91" t="s">
        <v>95</v>
      </c>
      <c r="D136" s="322">
        <f t="shared" si="16"/>
        <v>4590382.8</v>
      </c>
      <c r="E136" s="322">
        <v>4590382.8</v>
      </c>
      <c r="F136" s="322">
        <v>0</v>
      </c>
      <c r="G136" s="322">
        <v>0</v>
      </c>
      <c r="H136" s="322">
        <v>0</v>
      </c>
      <c r="I136" s="322">
        <v>0</v>
      </c>
      <c r="J136" s="322">
        <v>0</v>
      </c>
      <c r="K136" s="322">
        <v>0</v>
      </c>
      <c r="L136" s="322">
        <v>0</v>
      </c>
      <c r="M136" s="322">
        <v>0</v>
      </c>
      <c r="N136" s="322">
        <v>0</v>
      </c>
      <c r="O136" s="322">
        <v>0</v>
      </c>
      <c r="P136" s="322">
        <v>0</v>
      </c>
    </row>
    <row r="137" spans="1:16" ht="16.5" customHeight="1">
      <c r="A137" s="91"/>
      <c r="B137" s="80"/>
      <c r="C137" s="91" t="s">
        <v>96</v>
      </c>
      <c r="D137" s="322">
        <f t="shared" si="16"/>
        <v>1028742.9199999999</v>
      </c>
      <c r="E137" s="322">
        <v>1028742.9199999999</v>
      </c>
      <c r="F137" s="322">
        <v>0</v>
      </c>
      <c r="G137" s="322">
        <v>0</v>
      </c>
      <c r="H137" s="322">
        <v>0</v>
      </c>
      <c r="I137" s="322">
        <v>0</v>
      </c>
      <c r="J137" s="322">
        <v>0</v>
      </c>
      <c r="K137" s="322">
        <v>0</v>
      </c>
      <c r="L137" s="322">
        <v>0</v>
      </c>
      <c r="M137" s="322">
        <v>0</v>
      </c>
      <c r="N137" s="322">
        <v>0</v>
      </c>
      <c r="O137" s="322">
        <v>0</v>
      </c>
      <c r="P137" s="322">
        <v>0</v>
      </c>
    </row>
    <row r="138" spans="1:16" ht="16.5" customHeight="1">
      <c r="A138" s="91"/>
      <c r="B138" s="80"/>
      <c r="C138" s="91" t="s">
        <v>97</v>
      </c>
      <c r="D138" s="322">
        <f t="shared" si="16"/>
        <v>11447863.190000001</v>
      </c>
      <c r="E138" s="322">
        <v>11447863.190000001</v>
      </c>
      <c r="F138" s="322">
        <v>0</v>
      </c>
      <c r="G138" s="322">
        <v>0</v>
      </c>
      <c r="H138" s="322">
        <v>0</v>
      </c>
      <c r="I138" s="322">
        <v>0</v>
      </c>
      <c r="J138" s="322">
        <v>0</v>
      </c>
      <c r="K138" s="322">
        <v>0</v>
      </c>
      <c r="L138" s="322">
        <v>0</v>
      </c>
      <c r="M138" s="322">
        <v>0</v>
      </c>
      <c r="N138" s="322">
        <v>0</v>
      </c>
      <c r="O138" s="322">
        <v>0</v>
      </c>
      <c r="P138" s="322">
        <v>0</v>
      </c>
    </row>
    <row r="139" spans="1:16" ht="16.5" customHeight="1">
      <c r="A139" s="91"/>
      <c r="B139" s="80"/>
      <c r="C139" s="91" t="s">
        <v>98</v>
      </c>
      <c r="D139" s="322">
        <f t="shared" si="16"/>
        <v>8175669.3099999996</v>
      </c>
      <c r="E139" s="322">
        <v>8175669.3099999996</v>
      </c>
      <c r="F139" s="322">
        <v>0</v>
      </c>
      <c r="G139" s="322">
        <v>0</v>
      </c>
      <c r="H139" s="322">
        <v>0</v>
      </c>
      <c r="I139" s="322">
        <v>0</v>
      </c>
      <c r="J139" s="322">
        <v>0</v>
      </c>
      <c r="K139" s="322">
        <v>0</v>
      </c>
      <c r="L139" s="322">
        <v>0</v>
      </c>
      <c r="M139" s="322">
        <v>0</v>
      </c>
      <c r="N139" s="322">
        <v>0</v>
      </c>
      <c r="O139" s="322">
        <v>0</v>
      </c>
      <c r="P139" s="322">
        <v>0</v>
      </c>
    </row>
    <row r="140" spans="1:16" ht="16.5" customHeight="1">
      <c r="A140" s="91"/>
      <c r="B140" s="80"/>
      <c r="C140" s="91" t="s">
        <v>99</v>
      </c>
      <c r="D140" s="322">
        <f t="shared" si="16"/>
        <v>17453775.16</v>
      </c>
      <c r="E140" s="322">
        <v>17453775.16</v>
      </c>
      <c r="F140" s="322">
        <v>0</v>
      </c>
      <c r="G140" s="322">
        <v>0</v>
      </c>
      <c r="H140" s="322">
        <v>0</v>
      </c>
      <c r="I140" s="322">
        <v>0</v>
      </c>
      <c r="J140" s="322">
        <v>0</v>
      </c>
      <c r="K140" s="322">
        <v>0</v>
      </c>
      <c r="L140" s="322">
        <v>0</v>
      </c>
      <c r="M140" s="322">
        <v>0</v>
      </c>
      <c r="N140" s="322">
        <v>0</v>
      </c>
      <c r="O140" s="322">
        <v>0</v>
      </c>
      <c r="P140" s="322">
        <v>0</v>
      </c>
    </row>
    <row r="141" spans="1:16" ht="16.5" customHeight="1">
      <c r="A141" s="91"/>
      <c r="B141" s="80"/>
      <c r="C141" s="91" t="s">
        <v>100</v>
      </c>
      <c r="D141" s="322">
        <f t="shared" si="16"/>
        <v>9215445.1500000004</v>
      </c>
      <c r="E141" s="322">
        <v>9215445.1500000004</v>
      </c>
      <c r="F141" s="322">
        <v>0</v>
      </c>
      <c r="G141" s="322">
        <v>0</v>
      </c>
      <c r="H141" s="322">
        <v>0</v>
      </c>
      <c r="I141" s="322">
        <v>0</v>
      </c>
      <c r="J141" s="322">
        <v>0</v>
      </c>
      <c r="K141" s="322">
        <v>0</v>
      </c>
      <c r="L141" s="322">
        <v>0</v>
      </c>
      <c r="M141" s="322">
        <v>0</v>
      </c>
      <c r="N141" s="322">
        <v>0</v>
      </c>
      <c r="O141" s="322">
        <v>0</v>
      </c>
      <c r="P141" s="322">
        <v>0</v>
      </c>
    </row>
    <row r="142" spans="1:16" ht="16.5" customHeight="1">
      <c r="A142" s="91"/>
      <c r="B142" s="80"/>
      <c r="C142" s="91" t="s">
        <v>101</v>
      </c>
      <c r="D142" s="322">
        <f t="shared" si="16"/>
        <v>1357366.98</v>
      </c>
      <c r="E142" s="322">
        <v>1357366.98</v>
      </c>
      <c r="F142" s="322">
        <v>0</v>
      </c>
      <c r="G142" s="322">
        <v>0</v>
      </c>
      <c r="H142" s="322">
        <v>0</v>
      </c>
      <c r="I142" s="322">
        <v>0</v>
      </c>
      <c r="J142" s="322">
        <v>0</v>
      </c>
      <c r="K142" s="322">
        <v>0</v>
      </c>
      <c r="L142" s="322">
        <v>0</v>
      </c>
      <c r="M142" s="322">
        <v>0</v>
      </c>
      <c r="N142" s="322">
        <v>0</v>
      </c>
      <c r="O142" s="322">
        <v>0</v>
      </c>
      <c r="P142" s="322">
        <v>0</v>
      </c>
    </row>
    <row r="143" spans="1:16" ht="16.5" customHeight="1">
      <c r="A143" s="91"/>
      <c r="B143" s="91"/>
      <c r="C143" s="80"/>
      <c r="D143" s="323" t="s">
        <v>1534</v>
      </c>
      <c r="E143" s="323" t="s">
        <v>1534</v>
      </c>
      <c r="F143" s="323" t="s">
        <v>1534</v>
      </c>
      <c r="G143" s="323" t="s">
        <v>1534</v>
      </c>
      <c r="H143" s="323" t="s">
        <v>1534</v>
      </c>
      <c r="I143" s="323" t="s">
        <v>1534</v>
      </c>
      <c r="J143" s="323" t="s">
        <v>1534</v>
      </c>
      <c r="K143" s="323" t="s">
        <v>1534</v>
      </c>
      <c r="L143" s="323" t="s">
        <v>1534</v>
      </c>
      <c r="M143" s="323" t="s">
        <v>1534</v>
      </c>
      <c r="N143" s="323" t="s">
        <v>1534</v>
      </c>
      <c r="O143" s="323" t="s">
        <v>1534</v>
      </c>
      <c r="P143" s="323" t="s">
        <v>1534</v>
      </c>
    </row>
    <row r="144" spans="1:16" ht="16.5" customHeight="1">
      <c r="A144" s="93" t="s">
        <v>1371</v>
      </c>
      <c r="B144" s="93"/>
      <c r="C144" s="93"/>
      <c r="D144" s="324">
        <f>SUM(E144:P144)</f>
        <v>63418923.319999993</v>
      </c>
      <c r="E144" s="324">
        <f>SUM(E132:E143)</f>
        <v>63418923.319999993</v>
      </c>
      <c r="F144" s="324">
        <f>SUM(F132:F143)</f>
        <v>0</v>
      </c>
      <c r="G144" s="324">
        <f t="shared" ref="G144:P144" si="17">SUM(G132:G143)</f>
        <v>0</v>
      </c>
      <c r="H144" s="324">
        <f t="shared" si="17"/>
        <v>0</v>
      </c>
      <c r="I144" s="324">
        <f t="shared" si="17"/>
        <v>0</v>
      </c>
      <c r="J144" s="324">
        <f t="shared" si="17"/>
        <v>0</v>
      </c>
      <c r="K144" s="324">
        <f t="shared" si="17"/>
        <v>0</v>
      </c>
      <c r="L144" s="324">
        <f t="shared" si="17"/>
        <v>0</v>
      </c>
      <c r="M144" s="324">
        <f t="shared" si="17"/>
        <v>0</v>
      </c>
      <c r="N144" s="324">
        <f t="shared" si="17"/>
        <v>0</v>
      </c>
      <c r="O144" s="324">
        <f t="shared" si="17"/>
        <v>0</v>
      </c>
      <c r="P144" s="324">
        <f t="shared" si="17"/>
        <v>0</v>
      </c>
    </row>
    <row r="145" spans="1:16" ht="16.5" customHeight="1">
      <c r="A145" s="93"/>
      <c r="B145" s="93"/>
      <c r="C145" s="93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</row>
    <row r="146" spans="1:16" ht="16.5" customHeight="1">
      <c r="A146" s="80"/>
      <c r="B146" s="80"/>
      <c r="C146" s="80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</row>
    <row r="147" spans="1:16" ht="16.5" customHeight="1">
      <c r="A147" s="93" t="s">
        <v>1596</v>
      </c>
      <c r="B147" s="93"/>
      <c r="C147" s="80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</row>
    <row r="148" spans="1:16" ht="16.5" customHeight="1">
      <c r="A148" s="93"/>
      <c r="B148" s="93"/>
      <c r="C148" s="80" t="s">
        <v>215</v>
      </c>
      <c r="D148" s="321">
        <f t="shared" ref="D148:D154" si="18">SUM(E148:P148)</f>
        <v>4073476.44</v>
      </c>
      <c r="E148" s="321">
        <v>4073476.44</v>
      </c>
      <c r="F148" s="321">
        <v>0</v>
      </c>
      <c r="G148" s="321">
        <v>0</v>
      </c>
      <c r="H148" s="321">
        <v>0</v>
      </c>
      <c r="I148" s="321">
        <v>0</v>
      </c>
      <c r="J148" s="321">
        <v>0</v>
      </c>
      <c r="K148" s="321">
        <v>0</v>
      </c>
      <c r="L148" s="321">
        <v>0</v>
      </c>
      <c r="M148" s="321">
        <v>0</v>
      </c>
      <c r="N148" s="321">
        <v>0</v>
      </c>
      <c r="O148" s="321">
        <v>0</v>
      </c>
      <c r="P148" s="321">
        <v>0</v>
      </c>
    </row>
    <row r="149" spans="1:16" ht="16.5" customHeight="1">
      <c r="A149" s="93"/>
      <c r="B149" s="93"/>
      <c r="C149" s="80" t="s">
        <v>216</v>
      </c>
      <c r="D149" s="322">
        <f t="shared" si="18"/>
        <v>11732826.08</v>
      </c>
      <c r="E149" s="322">
        <v>11732826.08</v>
      </c>
      <c r="F149" s="322">
        <v>0</v>
      </c>
      <c r="G149" s="322">
        <v>0</v>
      </c>
      <c r="H149" s="322">
        <v>0</v>
      </c>
      <c r="I149" s="322">
        <v>0</v>
      </c>
      <c r="J149" s="322">
        <v>0</v>
      </c>
      <c r="K149" s="322">
        <v>0</v>
      </c>
      <c r="L149" s="322">
        <v>0</v>
      </c>
      <c r="M149" s="322">
        <v>0</v>
      </c>
      <c r="N149" s="322">
        <v>0</v>
      </c>
      <c r="O149" s="322">
        <v>0</v>
      </c>
      <c r="P149" s="322">
        <v>0</v>
      </c>
    </row>
    <row r="150" spans="1:16" ht="16.5" customHeight="1">
      <c r="A150" s="80"/>
      <c r="B150" s="80"/>
      <c r="C150" s="91" t="s">
        <v>108</v>
      </c>
      <c r="D150" s="322">
        <f t="shared" si="18"/>
        <v>47894.28</v>
      </c>
      <c r="E150" s="322">
        <v>47894.28</v>
      </c>
      <c r="F150" s="322">
        <v>0</v>
      </c>
      <c r="G150" s="322">
        <v>0</v>
      </c>
      <c r="H150" s="322">
        <v>0</v>
      </c>
      <c r="I150" s="322">
        <v>0</v>
      </c>
      <c r="J150" s="322">
        <v>0</v>
      </c>
      <c r="K150" s="322">
        <v>0</v>
      </c>
      <c r="L150" s="322">
        <v>0</v>
      </c>
      <c r="M150" s="322">
        <v>0</v>
      </c>
      <c r="N150" s="322">
        <v>0</v>
      </c>
      <c r="O150" s="322">
        <v>0</v>
      </c>
      <c r="P150" s="322">
        <v>0</v>
      </c>
    </row>
    <row r="151" spans="1:16" ht="16.5" customHeight="1">
      <c r="A151" s="80"/>
      <c r="B151" s="80"/>
      <c r="C151" s="91" t="s">
        <v>217</v>
      </c>
      <c r="D151" s="322">
        <f t="shared" si="18"/>
        <v>250454.04</v>
      </c>
      <c r="E151" s="322">
        <v>250454.04</v>
      </c>
      <c r="F151" s="322">
        <v>0</v>
      </c>
      <c r="G151" s="322">
        <v>0</v>
      </c>
      <c r="H151" s="322">
        <v>0</v>
      </c>
      <c r="I151" s="322">
        <v>0</v>
      </c>
      <c r="J151" s="322">
        <v>0</v>
      </c>
      <c r="K151" s="322">
        <v>0</v>
      </c>
      <c r="L151" s="322">
        <v>0</v>
      </c>
      <c r="M151" s="322">
        <v>0</v>
      </c>
      <c r="N151" s="322">
        <v>0</v>
      </c>
      <c r="O151" s="322">
        <v>0</v>
      </c>
      <c r="P151" s="322">
        <v>0</v>
      </c>
    </row>
    <row r="152" spans="1:16" ht="16.5" customHeight="1">
      <c r="A152" s="80"/>
      <c r="B152" s="80"/>
      <c r="C152" s="91" t="s">
        <v>218</v>
      </c>
      <c r="D152" s="322">
        <f t="shared" si="18"/>
        <v>4639508.96</v>
      </c>
      <c r="E152" s="322">
        <v>4639508.96</v>
      </c>
      <c r="F152" s="322">
        <v>0</v>
      </c>
      <c r="G152" s="322">
        <v>0</v>
      </c>
      <c r="H152" s="322">
        <v>0</v>
      </c>
      <c r="I152" s="322">
        <v>0</v>
      </c>
      <c r="J152" s="322">
        <v>0</v>
      </c>
      <c r="K152" s="322">
        <v>0</v>
      </c>
      <c r="L152" s="322">
        <v>0</v>
      </c>
      <c r="M152" s="322">
        <v>0</v>
      </c>
      <c r="N152" s="322">
        <v>0</v>
      </c>
      <c r="O152" s="322">
        <v>0</v>
      </c>
      <c r="P152" s="322">
        <v>0</v>
      </c>
    </row>
    <row r="153" spans="1:16" ht="16.5" customHeight="1">
      <c r="A153" s="80"/>
      <c r="B153" s="80"/>
      <c r="C153" s="91" t="s">
        <v>219</v>
      </c>
      <c r="D153" s="322">
        <f t="shared" si="18"/>
        <v>12726861.310000001</v>
      </c>
      <c r="E153" s="322">
        <v>12726861.310000001</v>
      </c>
      <c r="F153" s="322">
        <v>0</v>
      </c>
      <c r="G153" s="322">
        <v>0</v>
      </c>
      <c r="H153" s="322">
        <v>0</v>
      </c>
      <c r="I153" s="322">
        <v>0</v>
      </c>
      <c r="J153" s="322">
        <v>0</v>
      </c>
      <c r="K153" s="322">
        <v>0</v>
      </c>
      <c r="L153" s="322">
        <v>0</v>
      </c>
      <c r="M153" s="322">
        <v>0</v>
      </c>
      <c r="N153" s="322">
        <v>0</v>
      </c>
      <c r="O153" s="322">
        <v>0</v>
      </c>
      <c r="P153" s="322">
        <v>0</v>
      </c>
    </row>
    <row r="154" spans="1:16" ht="16.5" customHeight="1">
      <c r="A154" s="80"/>
      <c r="B154" s="80"/>
      <c r="C154" s="91" t="s">
        <v>220</v>
      </c>
      <c r="D154" s="322">
        <f t="shared" si="18"/>
        <v>-253.85</v>
      </c>
      <c r="E154" s="322">
        <v>-253.85</v>
      </c>
      <c r="F154" s="322">
        <v>0</v>
      </c>
      <c r="G154" s="322">
        <v>0</v>
      </c>
      <c r="H154" s="322">
        <v>0</v>
      </c>
      <c r="I154" s="322">
        <v>0</v>
      </c>
      <c r="J154" s="322">
        <v>0</v>
      </c>
      <c r="K154" s="322">
        <v>0</v>
      </c>
      <c r="L154" s="322">
        <v>0</v>
      </c>
      <c r="M154" s="322">
        <v>0</v>
      </c>
      <c r="N154" s="322">
        <v>0</v>
      </c>
      <c r="O154" s="322">
        <v>0</v>
      </c>
      <c r="P154" s="322">
        <v>0</v>
      </c>
    </row>
    <row r="155" spans="1:16" ht="16.5" customHeight="1">
      <c r="A155" s="80"/>
      <c r="B155" s="91"/>
      <c r="C155" s="80"/>
      <c r="D155" s="323" t="s">
        <v>1534</v>
      </c>
      <c r="E155" s="323" t="s">
        <v>1534</v>
      </c>
      <c r="F155" s="323" t="s">
        <v>1534</v>
      </c>
      <c r="G155" s="323" t="s">
        <v>1534</v>
      </c>
      <c r="H155" s="323" t="s">
        <v>1534</v>
      </c>
      <c r="I155" s="323" t="s">
        <v>1534</v>
      </c>
      <c r="J155" s="323" t="s">
        <v>1534</v>
      </c>
      <c r="K155" s="323" t="s">
        <v>1534</v>
      </c>
      <c r="L155" s="323" t="s">
        <v>1534</v>
      </c>
      <c r="M155" s="323" t="s">
        <v>1534</v>
      </c>
      <c r="N155" s="323" t="s">
        <v>1534</v>
      </c>
      <c r="O155" s="323" t="s">
        <v>1534</v>
      </c>
      <c r="P155" s="323" t="s">
        <v>1534</v>
      </c>
    </row>
    <row r="156" spans="1:16" ht="16.5" customHeight="1">
      <c r="A156" s="93" t="s">
        <v>1373</v>
      </c>
      <c r="B156" s="91"/>
      <c r="C156" s="80"/>
      <c r="D156" s="324">
        <f>SUM(E156:P156)</f>
        <v>33470767.259999998</v>
      </c>
      <c r="E156" s="324">
        <f>SUM(E148:E155)</f>
        <v>33470767.259999998</v>
      </c>
      <c r="F156" s="324">
        <f>SUM(F148:F155)</f>
        <v>0</v>
      </c>
      <c r="G156" s="324">
        <f t="shared" ref="G156:P156" si="19">SUM(G148:G155)</f>
        <v>0</v>
      </c>
      <c r="H156" s="324">
        <f t="shared" si="19"/>
        <v>0</v>
      </c>
      <c r="I156" s="324">
        <f t="shared" si="19"/>
        <v>0</v>
      </c>
      <c r="J156" s="324">
        <f t="shared" si="19"/>
        <v>0</v>
      </c>
      <c r="K156" s="324">
        <f t="shared" si="19"/>
        <v>0</v>
      </c>
      <c r="L156" s="324">
        <f t="shared" si="19"/>
        <v>0</v>
      </c>
      <c r="M156" s="324">
        <f t="shared" si="19"/>
        <v>0</v>
      </c>
      <c r="N156" s="324">
        <f t="shared" si="19"/>
        <v>0</v>
      </c>
      <c r="O156" s="324">
        <f t="shared" si="19"/>
        <v>0</v>
      </c>
      <c r="P156" s="324">
        <f t="shared" si="19"/>
        <v>0</v>
      </c>
    </row>
    <row r="157" spans="1:16" ht="16.5" customHeight="1">
      <c r="A157" s="93"/>
      <c r="B157" s="91"/>
      <c r="C157" s="80"/>
      <c r="D157" s="324"/>
      <c r="E157" s="324"/>
      <c r="F157" s="324"/>
      <c r="G157" s="324"/>
      <c r="H157" s="324"/>
      <c r="I157" s="324"/>
      <c r="J157" s="324"/>
      <c r="K157" s="324"/>
      <c r="L157" s="324"/>
      <c r="M157" s="324"/>
      <c r="N157" s="324"/>
      <c r="O157" s="324"/>
      <c r="P157" s="324"/>
    </row>
    <row r="158" spans="1:16" ht="16.5" customHeight="1">
      <c r="A158" s="80"/>
      <c r="B158" s="91"/>
      <c r="C158" s="80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</row>
    <row r="159" spans="1:16" ht="16.5" customHeight="1">
      <c r="A159" s="93" t="s">
        <v>1597</v>
      </c>
      <c r="B159" s="91"/>
      <c r="C159" s="80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</row>
    <row r="160" spans="1:16" ht="16.5" customHeight="1">
      <c r="A160" s="80"/>
      <c r="B160" s="80"/>
      <c r="C160" s="91" t="s">
        <v>207</v>
      </c>
      <c r="D160" s="321">
        <f>SUM(E160:P160)</f>
        <v>270095.89</v>
      </c>
      <c r="E160" s="321">
        <v>270095.89</v>
      </c>
      <c r="F160" s="321">
        <v>0</v>
      </c>
      <c r="G160" s="321">
        <v>0</v>
      </c>
      <c r="H160" s="321">
        <v>0</v>
      </c>
      <c r="I160" s="321">
        <v>0</v>
      </c>
      <c r="J160" s="321">
        <v>0</v>
      </c>
      <c r="K160" s="321">
        <v>0</v>
      </c>
      <c r="L160" s="321">
        <v>0</v>
      </c>
      <c r="M160" s="321">
        <v>0</v>
      </c>
      <c r="N160" s="321">
        <v>0</v>
      </c>
      <c r="O160" s="321">
        <v>0</v>
      </c>
      <c r="P160" s="321">
        <v>0</v>
      </c>
    </row>
    <row r="161" spans="1:16" ht="16.5" customHeight="1">
      <c r="A161" s="80"/>
      <c r="B161" s="91"/>
      <c r="C161" s="80"/>
      <c r="D161" s="323" t="s">
        <v>1534</v>
      </c>
      <c r="E161" s="323" t="s">
        <v>1534</v>
      </c>
      <c r="F161" s="323" t="s">
        <v>1534</v>
      </c>
      <c r="G161" s="323" t="s">
        <v>1534</v>
      </c>
      <c r="H161" s="323" t="s">
        <v>1534</v>
      </c>
      <c r="I161" s="323" t="s">
        <v>1534</v>
      </c>
      <c r="J161" s="323" t="s">
        <v>1534</v>
      </c>
      <c r="K161" s="323" t="s">
        <v>1534</v>
      </c>
      <c r="L161" s="323" t="s">
        <v>1534</v>
      </c>
      <c r="M161" s="323" t="s">
        <v>1534</v>
      </c>
      <c r="N161" s="323" t="s">
        <v>1534</v>
      </c>
      <c r="O161" s="323" t="s">
        <v>1534</v>
      </c>
      <c r="P161" s="323" t="s">
        <v>1534</v>
      </c>
    </row>
    <row r="162" spans="1:16" ht="16.5" customHeight="1">
      <c r="A162" s="93" t="s">
        <v>1375</v>
      </c>
      <c r="B162" s="91"/>
      <c r="C162" s="80"/>
      <c r="D162" s="324">
        <f>SUM(E162:P162)</f>
        <v>270095.89</v>
      </c>
      <c r="E162" s="324">
        <f>SUM(E160:E161)</f>
        <v>270095.89</v>
      </c>
      <c r="F162" s="324">
        <f>SUM(F160:F161)</f>
        <v>0</v>
      </c>
      <c r="G162" s="324">
        <f t="shared" ref="G162:P162" si="20">SUM(G160:G161)</f>
        <v>0</v>
      </c>
      <c r="H162" s="324">
        <f t="shared" si="20"/>
        <v>0</v>
      </c>
      <c r="I162" s="324">
        <f t="shared" si="20"/>
        <v>0</v>
      </c>
      <c r="J162" s="324">
        <f t="shared" si="20"/>
        <v>0</v>
      </c>
      <c r="K162" s="324">
        <f t="shared" si="20"/>
        <v>0</v>
      </c>
      <c r="L162" s="324">
        <f t="shared" si="20"/>
        <v>0</v>
      </c>
      <c r="M162" s="324">
        <f t="shared" si="20"/>
        <v>0</v>
      </c>
      <c r="N162" s="324">
        <f t="shared" si="20"/>
        <v>0</v>
      </c>
      <c r="O162" s="324">
        <f t="shared" si="20"/>
        <v>0</v>
      </c>
      <c r="P162" s="324">
        <f t="shared" si="20"/>
        <v>0</v>
      </c>
    </row>
    <row r="163" spans="1:16" ht="16.5" customHeight="1">
      <c r="A163" s="80"/>
      <c r="B163" s="91"/>
      <c r="C163" s="80"/>
      <c r="D163" s="326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</row>
    <row r="164" spans="1:16" ht="16.5" customHeight="1">
      <c r="A164" s="80"/>
      <c r="B164" s="91"/>
      <c r="C164" s="80"/>
      <c r="D164" s="326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</row>
    <row r="165" spans="1:16" ht="16.5" customHeight="1">
      <c r="A165" s="80"/>
      <c r="B165" s="91"/>
      <c r="C165" s="80"/>
      <c r="D165" s="323" t="s">
        <v>1534</v>
      </c>
      <c r="E165" s="323" t="s">
        <v>1534</v>
      </c>
      <c r="F165" s="323" t="s">
        <v>1534</v>
      </c>
      <c r="G165" s="323" t="s">
        <v>1534</v>
      </c>
      <c r="H165" s="323" t="s">
        <v>1534</v>
      </c>
      <c r="I165" s="323" t="s">
        <v>1534</v>
      </c>
      <c r="J165" s="323" t="s">
        <v>1534</v>
      </c>
      <c r="K165" s="323" t="s">
        <v>1534</v>
      </c>
      <c r="L165" s="323" t="s">
        <v>1534</v>
      </c>
      <c r="M165" s="323" t="s">
        <v>1534</v>
      </c>
      <c r="N165" s="323" t="s">
        <v>1534</v>
      </c>
      <c r="O165" s="323" t="s">
        <v>1534</v>
      </c>
      <c r="P165" s="323" t="s">
        <v>1534</v>
      </c>
    </row>
    <row r="166" spans="1:16" ht="16.5" customHeight="1">
      <c r="A166" s="111" t="s">
        <v>1376</v>
      </c>
      <c r="B166" s="111"/>
      <c r="C166" s="80"/>
      <c r="D166" s="324">
        <f>SUM(E166:P166)</f>
        <v>119231008.50999998</v>
      </c>
      <c r="E166" s="324">
        <f t="shared" ref="E166:P166" si="21">SUM(E162,E156,E144,E128,E121)-E28</f>
        <v>119231008.50999998</v>
      </c>
      <c r="F166" s="324">
        <f t="shared" si="21"/>
        <v>0</v>
      </c>
      <c r="G166" s="324">
        <f t="shared" si="21"/>
        <v>0</v>
      </c>
      <c r="H166" s="324">
        <f t="shared" si="21"/>
        <v>0</v>
      </c>
      <c r="I166" s="324">
        <f t="shared" si="21"/>
        <v>0</v>
      </c>
      <c r="J166" s="324">
        <f t="shared" si="21"/>
        <v>0</v>
      </c>
      <c r="K166" s="324">
        <f t="shared" si="21"/>
        <v>0</v>
      </c>
      <c r="L166" s="324">
        <f t="shared" si="21"/>
        <v>0</v>
      </c>
      <c r="M166" s="324">
        <f t="shared" si="21"/>
        <v>0</v>
      </c>
      <c r="N166" s="324">
        <f t="shared" si="21"/>
        <v>0</v>
      </c>
      <c r="O166" s="324">
        <f t="shared" si="21"/>
        <v>0</v>
      </c>
      <c r="P166" s="324">
        <f t="shared" si="21"/>
        <v>0</v>
      </c>
    </row>
    <row r="167" spans="1:16" ht="16.5" customHeight="1">
      <c r="A167" s="80"/>
      <c r="B167" s="91"/>
      <c r="C167" s="80"/>
      <c r="D167" s="323" t="s">
        <v>1406</v>
      </c>
      <c r="E167" s="323" t="s">
        <v>1406</v>
      </c>
      <c r="F167" s="323" t="s">
        <v>1406</v>
      </c>
      <c r="G167" s="323" t="s">
        <v>1406</v>
      </c>
      <c r="H167" s="323" t="s">
        <v>1406</v>
      </c>
      <c r="I167" s="323" t="s">
        <v>1406</v>
      </c>
      <c r="J167" s="323" t="s">
        <v>1406</v>
      </c>
      <c r="K167" s="323" t="s">
        <v>1406</v>
      </c>
      <c r="L167" s="323" t="s">
        <v>1406</v>
      </c>
      <c r="M167" s="323" t="s">
        <v>1406</v>
      </c>
      <c r="N167" s="323" t="s">
        <v>1406</v>
      </c>
      <c r="O167" s="323" t="s">
        <v>1406</v>
      </c>
      <c r="P167" s="323" t="s">
        <v>1406</v>
      </c>
    </row>
    <row r="168" spans="1:16" ht="16.5" customHeight="1">
      <c r="A168" s="80"/>
      <c r="B168" s="91"/>
      <c r="C168" s="80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</row>
    <row r="169" spans="1:16" ht="16.5" customHeight="1">
      <c r="A169" s="80"/>
      <c r="B169" s="91"/>
      <c r="C169" s="331" t="s">
        <v>1377</v>
      </c>
      <c r="D169" s="332">
        <f>D166/D174</f>
        <v>22.72129253030149</v>
      </c>
      <c r="E169" s="332">
        <f t="shared" ref="E169:P169" si="22">IF(ISERROR(E166/E174),0,E166/E174)</f>
        <v>22.72129253030149</v>
      </c>
      <c r="F169" s="332">
        <f t="shared" si="22"/>
        <v>0</v>
      </c>
      <c r="G169" s="332">
        <f t="shared" si="22"/>
        <v>0</v>
      </c>
      <c r="H169" s="332">
        <f t="shared" si="22"/>
        <v>0</v>
      </c>
      <c r="I169" s="332">
        <f t="shared" si="22"/>
        <v>0</v>
      </c>
      <c r="J169" s="332">
        <f t="shared" si="22"/>
        <v>0</v>
      </c>
      <c r="K169" s="332">
        <f t="shared" si="22"/>
        <v>0</v>
      </c>
      <c r="L169" s="332">
        <f t="shared" si="22"/>
        <v>0</v>
      </c>
      <c r="M169" s="332">
        <f t="shared" si="22"/>
        <v>0</v>
      </c>
      <c r="N169" s="332">
        <f t="shared" si="22"/>
        <v>0</v>
      </c>
      <c r="O169" s="332">
        <f t="shared" si="22"/>
        <v>0</v>
      </c>
      <c r="P169" s="332">
        <f t="shared" si="22"/>
        <v>0</v>
      </c>
    </row>
    <row r="170" spans="1:16" ht="16.5" customHeight="1">
      <c r="A170" s="80"/>
      <c r="B170" s="91"/>
      <c r="C170" s="80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</row>
    <row r="171" spans="1:16" ht="16.5" customHeight="1">
      <c r="A171" s="80"/>
      <c r="B171" s="91"/>
      <c r="C171" s="80"/>
      <c r="D171" s="334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</row>
    <row r="172" spans="1:16" ht="16.5" customHeight="1">
      <c r="A172" s="80"/>
      <c r="B172" s="91"/>
      <c r="C172" s="80"/>
      <c r="D172" s="336"/>
      <c r="E172" s="337" t="s">
        <v>1598</v>
      </c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</row>
    <row r="173" spans="1:16" ht="16.5" customHeight="1">
      <c r="A173" s="80"/>
      <c r="B173" s="91"/>
      <c r="C173" s="80"/>
      <c r="D173" s="334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</row>
    <row r="174" spans="1:16" ht="16.5" customHeight="1">
      <c r="A174" s="111" t="s">
        <v>1379</v>
      </c>
      <c r="B174" s="80"/>
      <c r="C174" s="93"/>
      <c r="D174" s="339">
        <f>SUM(E174:P174)</f>
        <v>5247545.1540000001</v>
      </c>
      <c r="E174" s="340">
        <v>5247545.1540000001</v>
      </c>
      <c r="F174" s="340">
        <v>0</v>
      </c>
      <c r="G174" s="340">
        <v>0</v>
      </c>
      <c r="H174" s="340">
        <v>0</v>
      </c>
      <c r="I174" s="340">
        <v>0</v>
      </c>
      <c r="J174" s="340">
        <v>0</v>
      </c>
      <c r="K174" s="340">
        <v>0</v>
      </c>
      <c r="L174" s="340">
        <v>0</v>
      </c>
      <c r="M174" s="340">
        <v>0</v>
      </c>
      <c r="N174" s="340">
        <v>0</v>
      </c>
      <c r="O174" s="340">
        <v>0</v>
      </c>
      <c r="P174" s="340">
        <v>0</v>
      </c>
    </row>
    <row r="175" spans="1:16" ht="16.5" customHeight="1">
      <c r="A175" s="80"/>
      <c r="B175" s="91"/>
      <c r="C175" s="80"/>
      <c r="D175" s="334"/>
      <c r="E175" s="341"/>
      <c r="F175" s="341"/>
      <c r="G175" s="341"/>
      <c r="H175" s="341"/>
      <c r="I175" s="341"/>
      <c r="J175" s="341"/>
      <c r="K175" s="341"/>
      <c r="L175" s="341"/>
      <c r="M175" s="341"/>
      <c r="N175" s="341"/>
      <c r="O175" s="341"/>
      <c r="P175" s="341"/>
    </row>
    <row r="176" spans="1:16" ht="16.5" customHeight="1">
      <c r="A176" s="80"/>
      <c r="B176" s="91"/>
      <c r="C176" s="80"/>
      <c r="D176" s="334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</row>
    <row r="177" spans="1:16" ht="16.5" customHeight="1">
      <c r="A177" s="93" t="s">
        <v>1536</v>
      </c>
      <c r="B177" s="80"/>
      <c r="C177" s="80"/>
      <c r="D177" s="334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</row>
    <row r="178" spans="1:16" ht="16.5" customHeight="1">
      <c r="A178" s="93"/>
      <c r="B178" s="80" t="s">
        <v>1264</v>
      </c>
      <c r="C178" s="80"/>
      <c r="D178" s="334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</row>
    <row r="179" spans="1:16" ht="16.5" customHeight="1">
      <c r="A179" s="118"/>
      <c r="B179" s="80"/>
      <c r="C179" s="96" t="s">
        <v>1537</v>
      </c>
      <c r="D179" s="342">
        <f t="shared" ref="D179:D187" si="23">SUM(E179:P179)</f>
        <v>29181</v>
      </c>
      <c r="E179" s="343">
        <v>29181</v>
      </c>
      <c r="F179" s="343">
        <v>0</v>
      </c>
      <c r="G179" s="343">
        <v>0</v>
      </c>
      <c r="H179" s="343">
        <v>0</v>
      </c>
      <c r="I179" s="343">
        <v>0</v>
      </c>
      <c r="J179" s="343">
        <v>0</v>
      </c>
      <c r="K179" s="343">
        <v>0</v>
      </c>
      <c r="L179" s="343">
        <v>0</v>
      </c>
      <c r="M179" s="343">
        <v>0</v>
      </c>
      <c r="N179" s="343">
        <v>0</v>
      </c>
      <c r="O179" s="343">
        <v>0</v>
      </c>
      <c r="P179" s="343">
        <v>0</v>
      </c>
    </row>
    <row r="180" spans="1:16" ht="16.5" customHeight="1">
      <c r="A180" s="118"/>
      <c r="B180" s="80"/>
      <c r="C180" s="96" t="s">
        <v>1538</v>
      </c>
      <c r="D180" s="342">
        <f t="shared" si="23"/>
        <v>5086</v>
      </c>
      <c r="E180" s="343">
        <v>5086</v>
      </c>
      <c r="F180" s="343">
        <v>0</v>
      </c>
      <c r="G180" s="343">
        <v>0</v>
      </c>
      <c r="H180" s="343">
        <v>0</v>
      </c>
      <c r="I180" s="343">
        <v>0</v>
      </c>
      <c r="J180" s="343">
        <v>0</v>
      </c>
      <c r="K180" s="343">
        <v>0</v>
      </c>
      <c r="L180" s="343">
        <v>0</v>
      </c>
      <c r="M180" s="343">
        <v>0</v>
      </c>
      <c r="N180" s="343">
        <v>0</v>
      </c>
      <c r="O180" s="343">
        <v>0</v>
      </c>
      <c r="P180" s="343">
        <v>0</v>
      </c>
    </row>
    <row r="181" spans="1:16" ht="16.5" customHeight="1">
      <c r="A181" s="118"/>
      <c r="B181" s="80"/>
      <c r="C181" s="96" t="s">
        <v>1539</v>
      </c>
      <c r="D181" s="342">
        <f t="shared" si="23"/>
        <v>17</v>
      </c>
      <c r="E181" s="343">
        <v>17</v>
      </c>
      <c r="F181" s="343">
        <v>0</v>
      </c>
      <c r="G181" s="343">
        <v>0</v>
      </c>
      <c r="H181" s="343">
        <v>0</v>
      </c>
      <c r="I181" s="343">
        <v>0</v>
      </c>
      <c r="J181" s="343">
        <v>0</v>
      </c>
      <c r="K181" s="343">
        <v>0</v>
      </c>
      <c r="L181" s="343">
        <v>0</v>
      </c>
      <c r="M181" s="343">
        <v>0</v>
      </c>
      <c r="N181" s="343">
        <v>0</v>
      </c>
      <c r="O181" s="343">
        <v>0</v>
      </c>
      <c r="P181" s="343">
        <v>0</v>
      </c>
    </row>
    <row r="182" spans="1:16" ht="16.5" customHeight="1">
      <c r="A182" s="118"/>
      <c r="B182" s="80"/>
      <c r="C182" s="96" t="s">
        <v>1268</v>
      </c>
      <c r="D182" s="342">
        <f t="shared" si="23"/>
        <v>21728</v>
      </c>
      <c r="E182" s="343">
        <v>21728</v>
      </c>
      <c r="F182" s="343">
        <v>0</v>
      </c>
      <c r="G182" s="343">
        <v>0</v>
      </c>
      <c r="H182" s="343">
        <v>0</v>
      </c>
      <c r="I182" s="343">
        <v>0</v>
      </c>
      <c r="J182" s="343">
        <v>0</v>
      </c>
      <c r="K182" s="343">
        <v>0</v>
      </c>
      <c r="L182" s="343">
        <v>0</v>
      </c>
      <c r="M182" s="343">
        <v>0</v>
      </c>
      <c r="N182" s="343">
        <v>0</v>
      </c>
      <c r="O182" s="343">
        <v>0</v>
      </c>
      <c r="P182" s="343">
        <v>0</v>
      </c>
    </row>
    <row r="183" spans="1:16" ht="16.5" customHeight="1">
      <c r="A183" s="118"/>
      <c r="B183" s="80"/>
      <c r="C183" s="96" t="s">
        <v>1540</v>
      </c>
      <c r="D183" s="342">
        <f t="shared" si="23"/>
        <v>111600</v>
      </c>
      <c r="E183" s="343">
        <v>111600</v>
      </c>
      <c r="F183" s="343">
        <v>0</v>
      </c>
      <c r="G183" s="343">
        <v>0</v>
      </c>
      <c r="H183" s="343">
        <v>0</v>
      </c>
      <c r="I183" s="343">
        <v>0</v>
      </c>
      <c r="J183" s="343">
        <v>0</v>
      </c>
      <c r="K183" s="343">
        <v>0</v>
      </c>
      <c r="L183" s="343">
        <v>0</v>
      </c>
      <c r="M183" s="343">
        <v>0</v>
      </c>
      <c r="N183" s="343">
        <v>0</v>
      </c>
      <c r="O183" s="343">
        <v>0</v>
      </c>
      <c r="P183" s="343">
        <v>0</v>
      </c>
    </row>
    <row r="184" spans="1:16" ht="16.5" customHeight="1">
      <c r="A184" s="118"/>
      <c r="B184" s="80"/>
      <c r="C184" s="96" t="s">
        <v>1541</v>
      </c>
      <c r="D184" s="342">
        <f t="shared" si="23"/>
        <v>74340</v>
      </c>
      <c r="E184" s="343">
        <v>74340</v>
      </c>
      <c r="F184" s="343">
        <v>0</v>
      </c>
      <c r="G184" s="343">
        <v>0</v>
      </c>
      <c r="H184" s="343">
        <v>0</v>
      </c>
      <c r="I184" s="343">
        <v>0</v>
      </c>
      <c r="J184" s="343">
        <v>0</v>
      </c>
      <c r="K184" s="343">
        <v>0</v>
      </c>
      <c r="L184" s="343">
        <v>0</v>
      </c>
      <c r="M184" s="343">
        <v>0</v>
      </c>
      <c r="N184" s="343">
        <v>0</v>
      </c>
      <c r="O184" s="343">
        <v>0</v>
      </c>
      <c r="P184" s="343">
        <v>0</v>
      </c>
    </row>
    <row r="185" spans="1:16" ht="16.5" customHeight="1">
      <c r="A185" s="118"/>
      <c r="B185" s="80"/>
      <c r="C185" s="96" t="s">
        <v>1542</v>
      </c>
      <c r="D185" s="342">
        <f t="shared" si="23"/>
        <v>37200</v>
      </c>
      <c r="E185" s="343">
        <v>37200</v>
      </c>
      <c r="F185" s="343">
        <v>0</v>
      </c>
      <c r="G185" s="343">
        <v>0</v>
      </c>
      <c r="H185" s="343">
        <v>0</v>
      </c>
      <c r="I185" s="343">
        <v>0</v>
      </c>
      <c r="J185" s="343">
        <v>0</v>
      </c>
      <c r="K185" s="343">
        <v>0</v>
      </c>
      <c r="L185" s="343">
        <v>0</v>
      </c>
      <c r="M185" s="343">
        <v>0</v>
      </c>
      <c r="N185" s="343">
        <v>0</v>
      </c>
      <c r="O185" s="343">
        <v>0</v>
      </c>
      <c r="P185" s="343">
        <v>0</v>
      </c>
    </row>
    <row r="186" spans="1:16" ht="16.5" customHeight="1">
      <c r="A186" s="80"/>
      <c r="B186" s="80"/>
      <c r="C186" s="96" t="s">
        <v>1543</v>
      </c>
      <c r="D186" s="342">
        <f t="shared" si="23"/>
        <v>26377</v>
      </c>
      <c r="E186" s="343">
        <v>26377</v>
      </c>
      <c r="F186" s="343">
        <v>0</v>
      </c>
      <c r="G186" s="343">
        <v>0</v>
      </c>
      <c r="H186" s="343">
        <v>0</v>
      </c>
      <c r="I186" s="343">
        <v>0</v>
      </c>
      <c r="J186" s="343">
        <v>0</v>
      </c>
      <c r="K186" s="343">
        <v>0</v>
      </c>
      <c r="L186" s="343">
        <v>0</v>
      </c>
      <c r="M186" s="343">
        <v>0</v>
      </c>
      <c r="N186" s="343">
        <v>0</v>
      </c>
      <c r="O186" s="343">
        <v>0</v>
      </c>
      <c r="P186" s="343">
        <v>0</v>
      </c>
    </row>
    <row r="187" spans="1:16" ht="16.5" customHeight="1">
      <c r="A187" s="80"/>
      <c r="B187" s="80"/>
      <c r="C187" s="96" t="s">
        <v>1544</v>
      </c>
      <c r="D187" s="342">
        <f t="shared" si="23"/>
        <v>13575</v>
      </c>
      <c r="E187" s="343">
        <v>13575</v>
      </c>
      <c r="F187" s="343">
        <v>0</v>
      </c>
      <c r="G187" s="343">
        <v>0</v>
      </c>
      <c r="H187" s="343">
        <v>0</v>
      </c>
      <c r="I187" s="343">
        <v>0</v>
      </c>
      <c r="J187" s="343">
        <v>0</v>
      </c>
      <c r="K187" s="343">
        <v>0</v>
      </c>
      <c r="L187" s="343">
        <v>0</v>
      </c>
      <c r="M187" s="343">
        <v>0</v>
      </c>
      <c r="N187" s="343">
        <v>0</v>
      </c>
      <c r="O187" s="343">
        <v>0</v>
      </c>
      <c r="P187" s="343">
        <v>0</v>
      </c>
    </row>
    <row r="188" spans="1:16" ht="16.5" customHeight="1">
      <c r="A188" s="80"/>
      <c r="B188" s="80"/>
      <c r="C188" s="96"/>
      <c r="D188" s="323" t="s">
        <v>1534</v>
      </c>
      <c r="E188" s="323" t="s">
        <v>1534</v>
      </c>
      <c r="F188" s="323" t="s">
        <v>1534</v>
      </c>
      <c r="G188" s="323" t="s">
        <v>1534</v>
      </c>
      <c r="H188" s="323" t="s">
        <v>1534</v>
      </c>
      <c r="I188" s="323" t="s">
        <v>1534</v>
      </c>
      <c r="J188" s="323" t="s">
        <v>1534</v>
      </c>
      <c r="K188" s="323" t="s">
        <v>1534</v>
      </c>
      <c r="L188" s="323" t="s">
        <v>1534</v>
      </c>
      <c r="M188" s="323" t="s">
        <v>1534</v>
      </c>
      <c r="N188" s="323" t="s">
        <v>1534</v>
      </c>
      <c r="O188" s="323" t="s">
        <v>1534</v>
      </c>
      <c r="P188" s="323" t="s">
        <v>1534</v>
      </c>
    </row>
    <row r="189" spans="1:16" ht="16.5" customHeight="1">
      <c r="A189" s="80"/>
      <c r="B189" s="96" t="s">
        <v>1275</v>
      </c>
      <c r="C189" s="80"/>
      <c r="D189" s="342">
        <f>SUM(E189:P189)</f>
        <v>319104</v>
      </c>
      <c r="E189" s="343">
        <f>SUM(E179:E187)</f>
        <v>319104</v>
      </c>
      <c r="F189" s="343">
        <f>SUM(F179:F187)</f>
        <v>0</v>
      </c>
      <c r="G189" s="343">
        <f t="shared" ref="G189:P189" si="24">SUM(G179:G187)</f>
        <v>0</v>
      </c>
      <c r="H189" s="343">
        <f t="shared" si="24"/>
        <v>0</v>
      </c>
      <c r="I189" s="343">
        <f t="shared" si="24"/>
        <v>0</v>
      </c>
      <c r="J189" s="343">
        <f t="shared" si="24"/>
        <v>0</v>
      </c>
      <c r="K189" s="343">
        <f t="shared" si="24"/>
        <v>0</v>
      </c>
      <c r="L189" s="343">
        <f t="shared" si="24"/>
        <v>0</v>
      </c>
      <c r="M189" s="343">
        <f t="shared" si="24"/>
        <v>0</v>
      </c>
      <c r="N189" s="343">
        <f t="shared" si="24"/>
        <v>0</v>
      </c>
      <c r="O189" s="343">
        <f t="shared" si="24"/>
        <v>0</v>
      </c>
      <c r="P189" s="343">
        <f t="shared" si="24"/>
        <v>0</v>
      </c>
    </row>
    <row r="190" spans="1:16" ht="16.5" customHeight="1">
      <c r="A190" s="80"/>
      <c r="B190" s="96"/>
      <c r="C190" s="80"/>
      <c r="D190" s="342"/>
      <c r="E190" s="343"/>
      <c r="F190" s="343"/>
      <c r="G190" s="343"/>
      <c r="H190" s="343"/>
      <c r="I190" s="343"/>
      <c r="J190" s="343"/>
      <c r="K190" s="343"/>
      <c r="L190" s="343"/>
      <c r="M190" s="343"/>
      <c r="N190" s="343"/>
      <c r="O190" s="343"/>
      <c r="P190" s="343"/>
    </row>
    <row r="191" spans="1:16" s="80" customFormat="1" ht="16.5" customHeight="1">
      <c r="B191" s="80" t="s">
        <v>1276</v>
      </c>
      <c r="D191" s="342">
        <f>SUM(E191:P191)</f>
        <v>881773.30700000003</v>
      </c>
      <c r="E191" s="343">
        <v>881773.30700000003</v>
      </c>
      <c r="F191" s="343">
        <v>0</v>
      </c>
      <c r="G191" s="343">
        <v>0</v>
      </c>
      <c r="H191" s="343">
        <v>0</v>
      </c>
      <c r="I191" s="343">
        <v>0</v>
      </c>
      <c r="J191" s="343">
        <v>0</v>
      </c>
      <c r="K191" s="343">
        <v>0</v>
      </c>
      <c r="L191" s="343">
        <v>0</v>
      </c>
      <c r="M191" s="343">
        <v>0</v>
      </c>
      <c r="N191" s="343">
        <v>0</v>
      </c>
      <c r="O191" s="343">
        <v>0</v>
      </c>
      <c r="P191" s="343">
        <v>0</v>
      </c>
    </row>
    <row r="192" spans="1:16" ht="16.5" customHeight="1">
      <c r="A192" s="80"/>
      <c r="B192" s="80" t="s">
        <v>1277</v>
      </c>
      <c r="C192" s="80"/>
      <c r="D192" s="342">
        <f>SUM(E192:P192)</f>
        <v>2.177000000141561</v>
      </c>
      <c r="E192" s="343">
        <v>2.177000000141561</v>
      </c>
      <c r="F192" s="343">
        <v>0</v>
      </c>
      <c r="G192" s="343">
        <v>0</v>
      </c>
      <c r="H192" s="343">
        <v>0</v>
      </c>
      <c r="I192" s="343">
        <v>0</v>
      </c>
      <c r="J192" s="343">
        <v>0</v>
      </c>
      <c r="K192" s="343">
        <v>0</v>
      </c>
      <c r="L192" s="343">
        <v>0</v>
      </c>
      <c r="M192" s="343">
        <v>0</v>
      </c>
      <c r="N192" s="343">
        <v>0</v>
      </c>
      <c r="O192" s="343">
        <v>0</v>
      </c>
      <c r="P192" s="343">
        <v>0</v>
      </c>
    </row>
    <row r="193" spans="1:16" ht="16.5" customHeight="1">
      <c r="A193" s="80"/>
      <c r="B193" s="80"/>
      <c r="C193" s="80"/>
      <c r="D193" s="344"/>
      <c r="E193" s="345"/>
      <c r="F193" s="345"/>
      <c r="G193" s="345"/>
      <c r="H193" s="345"/>
      <c r="I193" s="345"/>
      <c r="J193" s="345"/>
      <c r="K193" s="345"/>
      <c r="L193" s="345"/>
      <c r="M193" s="345"/>
      <c r="N193" s="345"/>
      <c r="O193" s="345"/>
      <c r="P193" s="345"/>
    </row>
    <row r="194" spans="1:16" ht="16.5" customHeight="1">
      <c r="A194" s="80"/>
      <c r="B194" s="80"/>
      <c r="C194" s="80"/>
      <c r="D194" s="323" t="s">
        <v>1534</v>
      </c>
      <c r="E194" s="323" t="s">
        <v>1534</v>
      </c>
      <c r="F194" s="323" t="s">
        <v>1534</v>
      </c>
      <c r="G194" s="323" t="s">
        <v>1534</v>
      </c>
      <c r="H194" s="323" t="s">
        <v>1534</v>
      </c>
      <c r="I194" s="323" t="s">
        <v>1534</v>
      </c>
      <c r="J194" s="323" t="s">
        <v>1534</v>
      </c>
      <c r="K194" s="323" t="s">
        <v>1534</v>
      </c>
      <c r="L194" s="323" t="s">
        <v>1534</v>
      </c>
      <c r="M194" s="323" t="s">
        <v>1534</v>
      </c>
      <c r="N194" s="323" t="s">
        <v>1534</v>
      </c>
      <c r="O194" s="323" t="s">
        <v>1534</v>
      </c>
      <c r="P194" s="323" t="s">
        <v>1534</v>
      </c>
    </row>
    <row r="195" spans="1:16" ht="16.5" customHeight="1">
      <c r="A195" s="98" t="s">
        <v>1278</v>
      </c>
      <c r="B195" s="93"/>
      <c r="C195" s="93"/>
      <c r="D195" s="339">
        <f>SUM(E195:P195)</f>
        <v>1200879.4840000002</v>
      </c>
      <c r="E195" s="340">
        <f>SUM(E189:E192)</f>
        <v>1200879.4840000002</v>
      </c>
      <c r="F195" s="340">
        <f>SUM(F189:F192)</f>
        <v>0</v>
      </c>
      <c r="G195" s="340">
        <f t="shared" ref="G195:P195" si="25">SUM(G189:G192)</f>
        <v>0</v>
      </c>
      <c r="H195" s="340">
        <f t="shared" si="25"/>
        <v>0</v>
      </c>
      <c r="I195" s="340">
        <f t="shared" si="25"/>
        <v>0</v>
      </c>
      <c r="J195" s="340">
        <f t="shared" si="25"/>
        <v>0</v>
      </c>
      <c r="K195" s="340">
        <f t="shared" si="25"/>
        <v>0</v>
      </c>
      <c r="L195" s="340">
        <f t="shared" si="25"/>
        <v>0</v>
      </c>
      <c r="M195" s="340">
        <f t="shared" si="25"/>
        <v>0</v>
      </c>
      <c r="N195" s="340">
        <f t="shared" si="25"/>
        <v>0</v>
      </c>
      <c r="O195" s="340">
        <f t="shared" si="25"/>
        <v>0</v>
      </c>
      <c r="P195" s="340">
        <f t="shared" si="25"/>
        <v>0</v>
      </c>
    </row>
    <row r="196" spans="1:16" ht="16.5" customHeight="1">
      <c r="A196" s="80"/>
      <c r="B196" s="80"/>
      <c r="C196" s="80"/>
      <c r="D196" s="334"/>
      <c r="E196" s="335"/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</row>
    <row r="197" spans="1:16" ht="16.5" customHeight="1">
      <c r="A197" s="80"/>
      <c r="B197" s="80"/>
      <c r="C197" s="80"/>
      <c r="D197" s="323" t="s">
        <v>1534</v>
      </c>
      <c r="E197" s="323" t="s">
        <v>1534</v>
      </c>
      <c r="F197" s="323" t="s">
        <v>1534</v>
      </c>
      <c r="G197" s="323" t="s">
        <v>1534</v>
      </c>
      <c r="H197" s="323" t="s">
        <v>1534</v>
      </c>
      <c r="I197" s="323" t="s">
        <v>1534</v>
      </c>
      <c r="J197" s="323" t="s">
        <v>1534</v>
      </c>
      <c r="K197" s="323" t="s">
        <v>1534</v>
      </c>
      <c r="L197" s="323" t="s">
        <v>1534</v>
      </c>
      <c r="M197" s="323" t="s">
        <v>1534</v>
      </c>
      <c r="N197" s="323" t="s">
        <v>1534</v>
      </c>
      <c r="O197" s="323" t="s">
        <v>1534</v>
      </c>
      <c r="P197" s="323" t="s">
        <v>1534</v>
      </c>
    </row>
    <row r="198" spans="1:16" ht="16.5" customHeight="1">
      <c r="A198" s="98" t="s">
        <v>1380</v>
      </c>
      <c r="B198" s="93"/>
      <c r="C198" s="93"/>
      <c r="D198" s="339">
        <f>SUM(E198:P198)</f>
        <v>6448424.6380000003</v>
      </c>
      <c r="E198" s="346">
        <f t="shared" ref="E198:P198" si="26">E195+E174</f>
        <v>6448424.6380000003</v>
      </c>
      <c r="F198" s="346">
        <f t="shared" si="26"/>
        <v>0</v>
      </c>
      <c r="G198" s="346">
        <f t="shared" si="26"/>
        <v>0</v>
      </c>
      <c r="H198" s="346">
        <f t="shared" si="26"/>
        <v>0</v>
      </c>
      <c r="I198" s="346">
        <f t="shared" si="26"/>
        <v>0</v>
      </c>
      <c r="J198" s="346">
        <f t="shared" si="26"/>
        <v>0</v>
      </c>
      <c r="K198" s="346">
        <f t="shared" si="26"/>
        <v>0</v>
      </c>
      <c r="L198" s="346">
        <f t="shared" si="26"/>
        <v>0</v>
      </c>
      <c r="M198" s="346">
        <f t="shared" si="26"/>
        <v>0</v>
      </c>
      <c r="N198" s="346">
        <f t="shared" si="26"/>
        <v>0</v>
      </c>
      <c r="O198" s="346">
        <f t="shared" si="26"/>
        <v>0</v>
      </c>
      <c r="P198" s="346">
        <f t="shared" si="26"/>
        <v>0</v>
      </c>
    </row>
    <row r="199" spans="1:16" ht="16.5" customHeight="1">
      <c r="A199" s="98"/>
      <c r="B199" s="80"/>
      <c r="C199" s="80"/>
      <c r="D199" s="344"/>
      <c r="E199" s="335"/>
      <c r="F199" s="335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</row>
    <row r="200" spans="1:16" ht="16.5" customHeight="1">
      <c r="A200" s="80"/>
      <c r="B200" s="80"/>
      <c r="C200" s="80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</row>
    <row r="201" spans="1:16" ht="16.5" customHeight="1">
      <c r="A201" s="93" t="s">
        <v>1279</v>
      </c>
      <c r="B201" s="80"/>
      <c r="C201" s="80"/>
      <c r="D201" s="334"/>
      <c r="E201" s="335"/>
      <c r="F201" s="335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</row>
    <row r="202" spans="1:16" ht="16.5" customHeight="1">
      <c r="A202" s="80"/>
      <c r="B202" s="80" t="s">
        <v>1280</v>
      </c>
      <c r="C202" s="80"/>
      <c r="D202" s="334"/>
      <c r="E202" s="335"/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</row>
    <row r="203" spans="1:16" ht="16.5" customHeight="1">
      <c r="A203" s="80"/>
      <c r="B203" s="80"/>
      <c r="C203" s="102" t="s">
        <v>1545</v>
      </c>
      <c r="D203" s="342">
        <f t="shared" ref="D203:D228" si="27">SUM(E203:P203)</f>
        <v>1500</v>
      </c>
      <c r="E203" s="343">
        <v>1500</v>
      </c>
      <c r="F203" s="343">
        <v>0</v>
      </c>
      <c r="G203" s="343">
        <v>0</v>
      </c>
      <c r="H203" s="343">
        <v>0</v>
      </c>
      <c r="I203" s="343">
        <v>0</v>
      </c>
      <c r="J203" s="343">
        <v>0</v>
      </c>
      <c r="K203" s="343">
        <v>0</v>
      </c>
      <c r="L203" s="343">
        <v>0</v>
      </c>
      <c r="M203" s="343">
        <v>0</v>
      </c>
      <c r="N203" s="343">
        <v>0</v>
      </c>
      <c r="O203" s="343">
        <v>0</v>
      </c>
      <c r="P203" s="343">
        <v>0</v>
      </c>
    </row>
    <row r="204" spans="1:16" ht="16.5" customHeight="1">
      <c r="A204" s="80"/>
      <c r="B204" s="80"/>
      <c r="C204" s="102" t="s">
        <v>1546</v>
      </c>
      <c r="D204" s="342">
        <f t="shared" si="27"/>
        <v>43.719000000000001</v>
      </c>
      <c r="E204" s="343">
        <v>43.719000000000001</v>
      </c>
      <c r="F204" s="343">
        <v>0</v>
      </c>
      <c r="G204" s="343">
        <v>0</v>
      </c>
      <c r="H204" s="343">
        <v>0</v>
      </c>
      <c r="I204" s="343">
        <v>0</v>
      </c>
      <c r="J204" s="343">
        <v>0</v>
      </c>
      <c r="K204" s="343">
        <v>0</v>
      </c>
      <c r="L204" s="343">
        <v>0</v>
      </c>
      <c r="M204" s="343">
        <v>0</v>
      </c>
      <c r="N204" s="343">
        <v>0</v>
      </c>
      <c r="O204" s="343">
        <v>0</v>
      </c>
      <c r="P204" s="343">
        <v>0</v>
      </c>
    </row>
    <row r="205" spans="1:16" ht="16.5" customHeight="1">
      <c r="A205" s="80"/>
      <c r="B205" s="80"/>
      <c r="C205" s="102" t="s">
        <v>1283</v>
      </c>
      <c r="D205" s="342">
        <f t="shared" si="27"/>
        <v>0</v>
      </c>
      <c r="E205" s="343">
        <v>0</v>
      </c>
      <c r="F205" s="343">
        <v>0</v>
      </c>
      <c r="G205" s="343">
        <v>0</v>
      </c>
      <c r="H205" s="343">
        <v>0</v>
      </c>
      <c r="I205" s="343">
        <v>0</v>
      </c>
      <c r="J205" s="343">
        <v>0</v>
      </c>
      <c r="K205" s="343">
        <v>0</v>
      </c>
      <c r="L205" s="343">
        <v>0</v>
      </c>
      <c r="M205" s="343">
        <v>0</v>
      </c>
      <c r="N205" s="343">
        <v>0</v>
      </c>
      <c r="O205" s="343">
        <v>0</v>
      </c>
      <c r="P205" s="343">
        <v>0</v>
      </c>
    </row>
    <row r="206" spans="1:16" ht="16.5" customHeight="1">
      <c r="A206" s="80"/>
      <c r="B206" s="80"/>
      <c r="C206" s="102" t="s">
        <v>1547</v>
      </c>
      <c r="D206" s="342">
        <f t="shared" si="27"/>
        <v>10393.449000000001</v>
      </c>
      <c r="E206" s="343">
        <v>10393.449000000001</v>
      </c>
      <c r="F206" s="343">
        <v>0</v>
      </c>
      <c r="G206" s="343">
        <v>0</v>
      </c>
      <c r="H206" s="343">
        <v>0</v>
      </c>
      <c r="I206" s="343">
        <v>0</v>
      </c>
      <c r="J206" s="343">
        <v>0</v>
      </c>
      <c r="K206" s="343">
        <v>0</v>
      </c>
      <c r="L206" s="343">
        <v>0</v>
      </c>
      <c r="M206" s="343">
        <v>0</v>
      </c>
      <c r="N206" s="343">
        <v>0</v>
      </c>
      <c r="O206" s="343">
        <v>0</v>
      </c>
      <c r="P206" s="343">
        <v>0</v>
      </c>
    </row>
    <row r="207" spans="1:16" ht="16.5" customHeight="1">
      <c r="A207" s="80"/>
      <c r="B207" s="80"/>
      <c r="C207" s="102" t="s">
        <v>1548</v>
      </c>
      <c r="D207" s="342">
        <f t="shared" si="27"/>
        <v>64166</v>
      </c>
      <c r="E207" s="343">
        <v>64166</v>
      </c>
      <c r="F207" s="343">
        <v>0</v>
      </c>
      <c r="G207" s="343">
        <v>0</v>
      </c>
      <c r="H207" s="343">
        <v>0</v>
      </c>
      <c r="I207" s="343">
        <v>0</v>
      </c>
      <c r="J207" s="343">
        <v>0</v>
      </c>
      <c r="K207" s="343">
        <v>0</v>
      </c>
      <c r="L207" s="343">
        <v>0</v>
      </c>
      <c r="M207" s="343">
        <v>0</v>
      </c>
      <c r="N207" s="343">
        <v>0</v>
      </c>
      <c r="O207" s="343">
        <v>0</v>
      </c>
      <c r="P207" s="343">
        <v>0</v>
      </c>
    </row>
    <row r="208" spans="1:16" ht="16.5" customHeight="1">
      <c r="A208" s="80"/>
      <c r="B208" s="80"/>
      <c r="C208" s="102" t="s">
        <v>1549</v>
      </c>
      <c r="D208" s="342">
        <f t="shared" si="27"/>
        <v>1956</v>
      </c>
      <c r="E208" s="343">
        <v>1956</v>
      </c>
      <c r="F208" s="343">
        <v>0</v>
      </c>
      <c r="G208" s="343">
        <v>0</v>
      </c>
      <c r="H208" s="343">
        <v>0</v>
      </c>
      <c r="I208" s="343">
        <v>0</v>
      </c>
      <c r="J208" s="343">
        <v>0</v>
      </c>
      <c r="K208" s="343">
        <v>0</v>
      </c>
      <c r="L208" s="343">
        <v>0</v>
      </c>
      <c r="M208" s="343">
        <v>0</v>
      </c>
      <c r="N208" s="343">
        <v>0</v>
      </c>
      <c r="O208" s="343">
        <v>0</v>
      </c>
      <c r="P208" s="343">
        <v>0</v>
      </c>
    </row>
    <row r="209" spans="1:16" ht="16.5" customHeight="1">
      <c r="A209" s="80"/>
      <c r="B209" s="80"/>
      <c r="C209" s="102" t="s">
        <v>1550</v>
      </c>
      <c r="D209" s="342">
        <f t="shared" si="27"/>
        <v>0</v>
      </c>
      <c r="E209" s="343">
        <v>0</v>
      </c>
      <c r="F209" s="343">
        <v>0</v>
      </c>
      <c r="G209" s="343">
        <v>0</v>
      </c>
      <c r="H209" s="343">
        <v>0</v>
      </c>
      <c r="I209" s="343">
        <v>0</v>
      </c>
      <c r="J209" s="343">
        <v>0</v>
      </c>
      <c r="K209" s="343">
        <v>0</v>
      </c>
      <c r="L209" s="343">
        <v>0</v>
      </c>
      <c r="M209" s="343">
        <v>0</v>
      </c>
      <c r="N209" s="343">
        <v>0</v>
      </c>
      <c r="O209" s="343">
        <v>0</v>
      </c>
      <c r="P209" s="343">
        <v>0</v>
      </c>
    </row>
    <row r="210" spans="1:16" ht="16.5" customHeight="1">
      <c r="A210" s="80"/>
      <c r="B210" s="80"/>
      <c r="C210" s="102" t="s">
        <v>1289</v>
      </c>
      <c r="D210" s="342">
        <f t="shared" si="27"/>
        <v>8531</v>
      </c>
      <c r="E210" s="343">
        <v>8531</v>
      </c>
      <c r="F210" s="343">
        <v>0</v>
      </c>
      <c r="G210" s="343">
        <v>0</v>
      </c>
      <c r="H210" s="343">
        <v>0</v>
      </c>
      <c r="I210" s="343">
        <v>0</v>
      </c>
      <c r="J210" s="343">
        <v>0</v>
      </c>
      <c r="K210" s="343">
        <v>0</v>
      </c>
      <c r="L210" s="343">
        <v>0</v>
      </c>
      <c r="M210" s="343">
        <v>0</v>
      </c>
      <c r="N210" s="343">
        <v>0</v>
      </c>
      <c r="O210" s="343">
        <v>0</v>
      </c>
      <c r="P210" s="343">
        <v>0</v>
      </c>
    </row>
    <row r="211" spans="1:16" ht="16.5" customHeight="1">
      <c r="A211" s="80"/>
      <c r="B211" s="80"/>
      <c r="C211" s="102" t="s">
        <v>1551</v>
      </c>
      <c r="D211" s="342">
        <f t="shared" si="27"/>
        <v>6394</v>
      </c>
      <c r="E211" s="343">
        <v>6394</v>
      </c>
      <c r="F211" s="343">
        <v>0</v>
      </c>
      <c r="G211" s="343">
        <v>0</v>
      </c>
      <c r="H211" s="343">
        <v>0</v>
      </c>
      <c r="I211" s="343">
        <v>0</v>
      </c>
      <c r="J211" s="343">
        <v>0</v>
      </c>
      <c r="K211" s="343">
        <v>0</v>
      </c>
      <c r="L211" s="343">
        <v>0</v>
      </c>
      <c r="M211" s="343">
        <v>0</v>
      </c>
      <c r="N211" s="343">
        <v>0</v>
      </c>
      <c r="O211" s="343">
        <v>0</v>
      </c>
      <c r="P211" s="343">
        <v>0</v>
      </c>
    </row>
    <row r="212" spans="1:16" ht="16.5" customHeight="1">
      <c r="A212" s="80"/>
      <c r="B212" s="80"/>
      <c r="C212" s="102" t="s">
        <v>1552</v>
      </c>
      <c r="D212" s="342">
        <f t="shared" si="27"/>
        <v>135525</v>
      </c>
      <c r="E212" s="343">
        <v>135525</v>
      </c>
      <c r="F212" s="343">
        <v>0</v>
      </c>
      <c r="G212" s="343">
        <v>0</v>
      </c>
      <c r="H212" s="343">
        <v>0</v>
      </c>
      <c r="I212" s="343">
        <v>0</v>
      </c>
      <c r="J212" s="343">
        <v>0</v>
      </c>
      <c r="K212" s="343">
        <v>0</v>
      </c>
      <c r="L212" s="343">
        <v>0</v>
      </c>
      <c r="M212" s="343">
        <v>0</v>
      </c>
      <c r="N212" s="343">
        <v>0</v>
      </c>
      <c r="O212" s="343">
        <v>0</v>
      </c>
      <c r="P212" s="343">
        <v>0</v>
      </c>
    </row>
    <row r="213" spans="1:16" ht="16.5" customHeight="1">
      <c r="A213" s="80"/>
      <c r="B213" s="80"/>
      <c r="C213" s="102" t="s">
        <v>1553</v>
      </c>
      <c r="D213" s="342">
        <f t="shared" si="27"/>
        <v>211.5</v>
      </c>
      <c r="E213" s="343">
        <v>211.5</v>
      </c>
      <c r="F213" s="343">
        <v>0</v>
      </c>
      <c r="G213" s="343">
        <v>0</v>
      </c>
      <c r="H213" s="343">
        <v>0</v>
      </c>
      <c r="I213" s="343">
        <v>0</v>
      </c>
      <c r="J213" s="343">
        <v>0</v>
      </c>
      <c r="K213" s="343">
        <v>0</v>
      </c>
      <c r="L213" s="343">
        <v>0</v>
      </c>
      <c r="M213" s="343">
        <v>0</v>
      </c>
      <c r="N213" s="343">
        <v>0</v>
      </c>
      <c r="O213" s="343">
        <v>0</v>
      </c>
      <c r="P213" s="343">
        <v>0</v>
      </c>
    </row>
    <row r="214" spans="1:16" ht="16.5" customHeight="1">
      <c r="A214" s="80"/>
      <c r="B214" s="80"/>
      <c r="C214" s="102" t="s">
        <v>1554</v>
      </c>
      <c r="D214" s="342">
        <f t="shared" si="27"/>
        <v>0</v>
      </c>
      <c r="E214" s="343">
        <v>0</v>
      </c>
      <c r="F214" s="343">
        <v>0</v>
      </c>
      <c r="G214" s="343">
        <v>0</v>
      </c>
      <c r="H214" s="343">
        <v>0</v>
      </c>
      <c r="I214" s="343">
        <v>0</v>
      </c>
      <c r="J214" s="343">
        <v>0</v>
      </c>
      <c r="K214" s="343">
        <v>0</v>
      </c>
      <c r="L214" s="343">
        <v>0</v>
      </c>
      <c r="M214" s="343">
        <v>0</v>
      </c>
      <c r="N214" s="343">
        <v>0</v>
      </c>
      <c r="O214" s="343">
        <v>0</v>
      </c>
      <c r="P214" s="343">
        <v>0</v>
      </c>
    </row>
    <row r="215" spans="1:16" ht="16.5" customHeight="1">
      <c r="A215" s="80"/>
      <c r="B215" s="80"/>
      <c r="C215" s="102" t="s">
        <v>1294</v>
      </c>
      <c r="D215" s="342">
        <f t="shared" si="27"/>
        <v>21728</v>
      </c>
      <c r="E215" s="343">
        <v>21728</v>
      </c>
      <c r="F215" s="343">
        <v>0</v>
      </c>
      <c r="G215" s="343">
        <v>0</v>
      </c>
      <c r="H215" s="343">
        <v>0</v>
      </c>
      <c r="I215" s="343">
        <v>0</v>
      </c>
      <c r="J215" s="343">
        <v>0</v>
      </c>
      <c r="K215" s="343">
        <v>0</v>
      </c>
      <c r="L215" s="343">
        <v>0</v>
      </c>
      <c r="M215" s="343">
        <v>0</v>
      </c>
      <c r="N215" s="343">
        <v>0</v>
      </c>
      <c r="O215" s="343">
        <v>0</v>
      </c>
      <c r="P215" s="343">
        <v>0</v>
      </c>
    </row>
    <row r="216" spans="1:16" ht="16.5" customHeight="1">
      <c r="A216" s="80"/>
      <c r="B216" s="80"/>
      <c r="C216" s="102" t="s">
        <v>1295</v>
      </c>
      <c r="D216" s="342">
        <f t="shared" si="27"/>
        <v>0</v>
      </c>
      <c r="E216" s="343">
        <v>0</v>
      </c>
      <c r="F216" s="343">
        <v>0</v>
      </c>
      <c r="G216" s="343">
        <v>0</v>
      </c>
      <c r="H216" s="343">
        <v>0</v>
      </c>
      <c r="I216" s="343">
        <v>0</v>
      </c>
      <c r="J216" s="343">
        <v>0</v>
      </c>
      <c r="K216" s="343">
        <v>0</v>
      </c>
      <c r="L216" s="343">
        <v>0</v>
      </c>
      <c r="M216" s="343">
        <v>0</v>
      </c>
      <c r="N216" s="343">
        <v>0</v>
      </c>
      <c r="O216" s="343">
        <v>0</v>
      </c>
      <c r="P216" s="343">
        <v>0</v>
      </c>
    </row>
    <row r="217" spans="1:16" ht="16.5" customHeight="1">
      <c r="A217" s="80"/>
      <c r="B217" s="80"/>
      <c r="C217" s="102" t="s">
        <v>1555</v>
      </c>
      <c r="D217" s="342">
        <f t="shared" si="27"/>
        <v>0</v>
      </c>
      <c r="E217" s="343">
        <v>0</v>
      </c>
      <c r="F217" s="343">
        <v>0</v>
      </c>
      <c r="G217" s="343">
        <v>0</v>
      </c>
      <c r="H217" s="343">
        <v>0</v>
      </c>
      <c r="I217" s="343">
        <v>0</v>
      </c>
      <c r="J217" s="343">
        <v>0</v>
      </c>
      <c r="K217" s="343">
        <v>0</v>
      </c>
      <c r="L217" s="343">
        <v>0</v>
      </c>
      <c r="M217" s="343">
        <v>0</v>
      </c>
      <c r="N217" s="343">
        <v>0</v>
      </c>
      <c r="O217" s="343">
        <v>0</v>
      </c>
      <c r="P217" s="343">
        <v>0</v>
      </c>
    </row>
    <row r="218" spans="1:16" ht="16.5" customHeight="1">
      <c r="A218" s="80"/>
      <c r="B218" s="80"/>
      <c r="C218" s="102" t="s">
        <v>1556</v>
      </c>
      <c r="D218" s="342">
        <f t="shared" si="27"/>
        <v>0</v>
      </c>
      <c r="E218" s="343">
        <v>0</v>
      </c>
      <c r="F218" s="343">
        <v>0</v>
      </c>
      <c r="G218" s="343">
        <v>0</v>
      </c>
      <c r="H218" s="343">
        <v>0</v>
      </c>
      <c r="I218" s="343">
        <v>0</v>
      </c>
      <c r="J218" s="343">
        <v>0</v>
      </c>
      <c r="K218" s="343">
        <v>0</v>
      </c>
      <c r="L218" s="343">
        <v>0</v>
      </c>
      <c r="M218" s="343">
        <v>0</v>
      </c>
      <c r="N218" s="343">
        <v>0</v>
      </c>
      <c r="O218" s="343">
        <v>0</v>
      </c>
      <c r="P218" s="343">
        <v>0</v>
      </c>
    </row>
    <row r="219" spans="1:16" ht="16.5" customHeight="1">
      <c r="A219" s="80"/>
      <c r="B219" s="80"/>
      <c r="C219" s="102" t="s">
        <v>1557</v>
      </c>
      <c r="D219" s="342">
        <f t="shared" si="27"/>
        <v>0</v>
      </c>
      <c r="E219" s="343">
        <v>0</v>
      </c>
      <c r="F219" s="343">
        <v>0</v>
      </c>
      <c r="G219" s="343">
        <v>0</v>
      </c>
      <c r="H219" s="343">
        <v>0</v>
      </c>
      <c r="I219" s="343">
        <v>0</v>
      </c>
      <c r="J219" s="343">
        <v>0</v>
      </c>
      <c r="K219" s="343">
        <v>0</v>
      </c>
      <c r="L219" s="343">
        <v>0</v>
      </c>
      <c r="M219" s="343">
        <v>0</v>
      </c>
      <c r="N219" s="343">
        <v>0</v>
      </c>
      <c r="O219" s="343">
        <v>0</v>
      </c>
      <c r="P219" s="343">
        <v>0</v>
      </c>
    </row>
    <row r="220" spans="1:16" ht="16.5" customHeight="1">
      <c r="A220" s="80"/>
      <c r="B220" s="80"/>
      <c r="C220" s="102" t="s">
        <v>1558</v>
      </c>
      <c r="D220" s="342">
        <f t="shared" si="27"/>
        <v>1014</v>
      </c>
      <c r="E220" s="343">
        <v>1014</v>
      </c>
      <c r="F220" s="343">
        <v>0</v>
      </c>
      <c r="G220" s="343">
        <v>0</v>
      </c>
      <c r="H220" s="343">
        <v>0</v>
      </c>
      <c r="I220" s="343">
        <v>0</v>
      </c>
      <c r="J220" s="343">
        <v>0</v>
      </c>
      <c r="K220" s="343">
        <v>0</v>
      </c>
      <c r="L220" s="343">
        <v>0</v>
      </c>
      <c r="M220" s="343">
        <v>0</v>
      </c>
      <c r="N220" s="343">
        <v>0</v>
      </c>
      <c r="O220" s="343">
        <v>0</v>
      </c>
      <c r="P220" s="343">
        <v>0</v>
      </c>
    </row>
    <row r="221" spans="1:16" ht="16.5" customHeight="1">
      <c r="A221" s="80"/>
      <c r="B221" s="80"/>
      <c r="C221" s="102" t="s">
        <v>1559</v>
      </c>
      <c r="D221" s="342">
        <f t="shared" si="27"/>
        <v>19480.5</v>
      </c>
      <c r="E221" s="343">
        <v>19480.5</v>
      </c>
      <c r="F221" s="343">
        <v>0</v>
      </c>
      <c r="G221" s="343">
        <v>0</v>
      </c>
      <c r="H221" s="343">
        <v>0</v>
      </c>
      <c r="I221" s="343">
        <v>0</v>
      </c>
      <c r="J221" s="343">
        <v>0</v>
      </c>
      <c r="K221" s="343">
        <v>0</v>
      </c>
      <c r="L221" s="343">
        <v>0</v>
      </c>
      <c r="M221" s="343">
        <v>0</v>
      </c>
      <c r="N221" s="343">
        <v>0</v>
      </c>
      <c r="O221" s="343">
        <v>0</v>
      </c>
      <c r="P221" s="343">
        <v>0</v>
      </c>
    </row>
    <row r="222" spans="1:16" ht="16.5" customHeight="1">
      <c r="A222" s="80"/>
      <c r="B222" s="80"/>
      <c r="C222" s="102" t="s">
        <v>1304</v>
      </c>
      <c r="D222" s="342">
        <f t="shared" si="27"/>
        <v>409.65000000000003</v>
      </c>
      <c r="E222" s="343">
        <v>409.65000000000003</v>
      </c>
      <c r="F222" s="343">
        <v>0</v>
      </c>
      <c r="G222" s="343">
        <v>0</v>
      </c>
      <c r="H222" s="343">
        <v>0</v>
      </c>
      <c r="I222" s="343">
        <v>0</v>
      </c>
      <c r="J222" s="343">
        <v>0</v>
      </c>
      <c r="K222" s="343">
        <v>0</v>
      </c>
      <c r="L222" s="343">
        <v>0</v>
      </c>
      <c r="M222" s="343">
        <v>0</v>
      </c>
      <c r="N222" s="343">
        <v>0</v>
      </c>
      <c r="O222" s="343">
        <v>0</v>
      </c>
      <c r="P222" s="343">
        <v>0</v>
      </c>
    </row>
    <row r="223" spans="1:16" ht="16.5" customHeight="1">
      <c r="A223" s="80"/>
      <c r="B223" s="80"/>
      <c r="C223" s="102" t="s">
        <v>1305</v>
      </c>
      <c r="D223" s="342">
        <f t="shared" si="27"/>
        <v>416.40600000000001</v>
      </c>
      <c r="E223" s="343">
        <v>416.40600000000001</v>
      </c>
      <c r="F223" s="343">
        <v>0</v>
      </c>
      <c r="G223" s="343">
        <v>0</v>
      </c>
      <c r="H223" s="343">
        <v>0</v>
      </c>
      <c r="I223" s="343">
        <v>0</v>
      </c>
      <c r="J223" s="343">
        <v>0</v>
      </c>
      <c r="K223" s="343">
        <v>0</v>
      </c>
      <c r="L223" s="343">
        <v>0</v>
      </c>
      <c r="M223" s="343">
        <v>0</v>
      </c>
      <c r="N223" s="343">
        <v>0</v>
      </c>
      <c r="O223" s="343">
        <v>0</v>
      </c>
      <c r="P223" s="343">
        <v>0</v>
      </c>
    </row>
    <row r="224" spans="1:16" ht="16.5" customHeight="1">
      <c r="A224" s="80"/>
      <c r="B224" s="80"/>
      <c r="C224" s="102" t="s">
        <v>1560</v>
      </c>
      <c r="D224" s="342">
        <f t="shared" si="27"/>
        <v>49750.9</v>
      </c>
      <c r="E224" s="343">
        <v>49750.9</v>
      </c>
      <c r="F224" s="343">
        <v>0</v>
      </c>
      <c r="G224" s="343">
        <v>0</v>
      </c>
      <c r="H224" s="343">
        <v>0</v>
      </c>
      <c r="I224" s="343">
        <v>0</v>
      </c>
      <c r="J224" s="343">
        <v>0</v>
      </c>
      <c r="K224" s="343">
        <v>0</v>
      </c>
      <c r="L224" s="343">
        <v>0</v>
      </c>
      <c r="M224" s="343">
        <v>0</v>
      </c>
      <c r="N224" s="343">
        <v>0</v>
      </c>
      <c r="O224" s="343">
        <v>0</v>
      </c>
      <c r="P224" s="343">
        <v>0</v>
      </c>
    </row>
    <row r="225" spans="1:16" ht="16.5" customHeight="1">
      <c r="A225" s="80"/>
      <c r="B225" s="80"/>
      <c r="C225" s="102" t="s">
        <v>1561</v>
      </c>
      <c r="D225" s="342">
        <f t="shared" si="27"/>
        <v>8703</v>
      </c>
      <c r="E225" s="343">
        <v>8703</v>
      </c>
      <c r="F225" s="343">
        <v>0</v>
      </c>
      <c r="G225" s="343">
        <v>0</v>
      </c>
      <c r="H225" s="343">
        <v>0</v>
      </c>
      <c r="I225" s="343">
        <v>0</v>
      </c>
      <c r="J225" s="343">
        <v>0</v>
      </c>
      <c r="K225" s="343">
        <v>0</v>
      </c>
      <c r="L225" s="343">
        <v>0</v>
      </c>
      <c r="M225" s="343">
        <v>0</v>
      </c>
      <c r="N225" s="343">
        <v>0</v>
      </c>
      <c r="O225" s="343">
        <v>0</v>
      </c>
      <c r="P225" s="343">
        <v>0</v>
      </c>
    </row>
    <row r="226" spans="1:16" ht="16.5" customHeight="1">
      <c r="A226" s="80"/>
      <c r="B226" s="80"/>
      <c r="C226" s="96" t="s">
        <v>1562</v>
      </c>
      <c r="D226" s="342">
        <f t="shared" si="27"/>
        <v>94773</v>
      </c>
      <c r="E226" s="343">
        <v>94773</v>
      </c>
      <c r="F226" s="343">
        <v>0</v>
      </c>
      <c r="G226" s="343">
        <v>0</v>
      </c>
      <c r="H226" s="343">
        <v>0</v>
      </c>
      <c r="I226" s="343">
        <v>0</v>
      </c>
      <c r="J226" s="343">
        <v>0</v>
      </c>
      <c r="K226" s="343">
        <v>0</v>
      </c>
      <c r="L226" s="343">
        <v>0</v>
      </c>
      <c r="M226" s="343">
        <v>0</v>
      </c>
      <c r="N226" s="343">
        <v>0</v>
      </c>
      <c r="O226" s="343">
        <v>0</v>
      </c>
      <c r="P226" s="343">
        <v>0</v>
      </c>
    </row>
    <row r="227" spans="1:16" ht="16.5" customHeight="1">
      <c r="A227" s="80"/>
      <c r="B227" s="80"/>
      <c r="C227" s="96" t="s">
        <v>1309</v>
      </c>
      <c r="D227" s="342">
        <f t="shared" si="27"/>
        <v>15162</v>
      </c>
      <c r="E227" s="343">
        <v>15162</v>
      </c>
      <c r="F227" s="343">
        <v>0</v>
      </c>
      <c r="G227" s="343">
        <v>0</v>
      </c>
      <c r="H227" s="343">
        <v>0</v>
      </c>
      <c r="I227" s="343">
        <v>0</v>
      </c>
      <c r="J227" s="343">
        <v>0</v>
      </c>
      <c r="K227" s="343">
        <v>0</v>
      </c>
      <c r="L227" s="343">
        <v>0</v>
      </c>
      <c r="M227" s="343">
        <v>0</v>
      </c>
      <c r="N227" s="343">
        <v>0</v>
      </c>
      <c r="O227" s="343">
        <v>0</v>
      </c>
      <c r="P227" s="343">
        <v>0</v>
      </c>
    </row>
    <row r="228" spans="1:16" ht="16.5" customHeight="1">
      <c r="A228" s="80"/>
      <c r="B228" s="80"/>
      <c r="C228" s="102" t="s">
        <v>1563</v>
      </c>
      <c r="D228" s="342">
        <f t="shared" si="27"/>
        <v>19292.689999999999</v>
      </c>
      <c r="E228" s="343">
        <v>19292.689999999999</v>
      </c>
      <c r="F228" s="343">
        <v>0</v>
      </c>
      <c r="G228" s="343">
        <v>0</v>
      </c>
      <c r="H228" s="343">
        <v>0</v>
      </c>
      <c r="I228" s="343">
        <v>0</v>
      </c>
      <c r="J228" s="343">
        <v>0</v>
      </c>
      <c r="K228" s="343">
        <v>0</v>
      </c>
      <c r="L228" s="343">
        <v>0</v>
      </c>
      <c r="M228" s="343">
        <v>0</v>
      </c>
      <c r="N228" s="343">
        <v>0</v>
      </c>
      <c r="O228" s="343">
        <v>0</v>
      </c>
      <c r="P228" s="343">
        <v>0</v>
      </c>
    </row>
    <row r="229" spans="1:16" ht="16.5" customHeight="1">
      <c r="A229" s="80"/>
      <c r="B229" s="80"/>
      <c r="C229" s="80"/>
      <c r="D229" s="342"/>
      <c r="E229" s="348"/>
      <c r="F229" s="348"/>
      <c r="G229" s="348"/>
      <c r="H229" s="348"/>
      <c r="I229" s="348"/>
      <c r="J229" s="348"/>
      <c r="K229" s="348"/>
      <c r="L229" s="348"/>
      <c r="M229" s="348"/>
      <c r="N229" s="348"/>
      <c r="O229" s="348"/>
      <c r="P229" s="348"/>
    </row>
    <row r="230" spans="1:16" ht="16.5" customHeight="1">
      <c r="A230" s="98"/>
      <c r="C230" s="106" t="s">
        <v>1564</v>
      </c>
      <c r="D230" s="342">
        <f>SUM(E230:P230)</f>
        <v>459450.81400000007</v>
      </c>
      <c r="E230" s="348">
        <f>SUM(E203:E229)</f>
        <v>459450.81400000007</v>
      </c>
      <c r="F230" s="348">
        <f>SUM(F203:F229)</f>
        <v>0</v>
      </c>
      <c r="G230" s="348">
        <f t="shared" ref="G230:P230" si="28">SUM(G203:G229)</f>
        <v>0</v>
      </c>
      <c r="H230" s="348">
        <f t="shared" si="28"/>
        <v>0</v>
      </c>
      <c r="I230" s="348">
        <f t="shared" si="28"/>
        <v>0</v>
      </c>
      <c r="J230" s="348">
        <f t="shared" si="28"/>
        <v>0</v>
      </c>
      <c r="K230" s="348">
        <f t="shared" si="28"/>
        <v>0</v>
      </c>
      <c r="L230" s="348">
        <f t="shared" si="28"/>
        <v>0</v>
      </c>
      <c r="M230" s="348">
        <f t="shared" si="28"/>
        <v>0</v>
      </c>
      <c r="N230" s="348">
        <f t="shared" si="28"/>
        <v>0</v>
      </c>
      <c r="O230" s="348">
        <f t="shared" si="28"/>
        <v>0</v>
      </c>
      <c r="P230" s="348">
        <f t="shared" si="28"/>
        <v>0</v>
      </c>
    </row>
    <row r="231" spans="1:16" ht="16.5" customHeight="1">
      <c r="A231" s="98"/>
      <c r="B231" s="106"/>
      <c r="C231" s="93"/>
      <c r="D231" s="342"/>
      <c r="E231" s="348"/>
      <c r="F231" s="348"/>
      <c r="G231" s="348"/>
      <c r="H231" s="348"/>
      <c r="I231" s="348"/>
      <c r="J231" s="348"/>
      <c r="K231" s="348"/>
      <c r="L231" s="348"/>
      <c r="M231" s="348"/>
      <c r="N231" s="348"/>
      <c r="O231" s="348"/>
      <c r="P231" s="348"/>
    </row>
    <row r="232" spans="1:16" s="120" customFormat="1" ht="16.5" customHeight="1">
      <c r="A232" s="80"/>
      <c r="B232" s="91" t="s">
        <v>1314</v>
      </c>
      <c r="C232" s="93"/>
      <c r="D232" s="339"/>
      <c r="E232" s="348"/>
      <c r="F232" s="348"/>
      <c r="G232" s="348"/>
      <c r="H232" s="348"/>
      <c r="I232" s="348"/>
      <c r="J232" s="348"/>
      <c r="K232" s="348"/>
      <c r="L232" s="348"/>
      <c r="M232" s="348"/>
      <c r="N232" s="348"/>
      <c r="O232" s="348"/>
      <c r="P232" s="348"/>
    </row>
    <row r="233" spans="1:16" s="120" customFormat="1" ht="16.5" customHeight="1">
      <c r="A233" s="80"/>
      <c r="B233" s="80"/>
      <c r="C233" s="102" t="s">
        <v>1315</v>
      </c>
      <c r="D233" s="342">
        <f t="shared" ref="D233:D257" si="29">SUM(E233:P233)</f>
        <v>809.74800000000005</v>
      </c>
      <c r="E233" s="343">
        <v>809.74800000000005</v>
      </c>
      <c r="F233" s="343">
        <v>0</v>
      </c>
      <c r="G233" s="343">
        <v>0</v>
      </c>
      <c r="H233" s="343">
        <v>0</v>
      </c>
      <c r="I233" s="343">
        <v>0</v>
      </c>
      <c r="J233" s="343">
        <v>0</v>
      </c>
      <c r="K233" s="343">
        <v>0</v>
      </c>
      <c r="L233" s="343">
        <v>0</v>
      </c>
      <c r="M233" s="343">
        <v>0</v>
      </c>
      <c r="N233" s="343">
        <v>0</v>
      </c>
      <c r="O233" s="343">
        <v>0</v>
      </c>
      <c r="P233" s="343">
        <v>0</v>
      </c>
    </row>
    <row r="234" spans="1:16" ht="16.5" customHeight="1">
      <c r="A234" s="80"/>
      <c r="B234" s="80"/>
      <c r="C234" s="102" t="s">
        <v>1316</v>
      </c>
      <c r="D234" s="342">
        <f t="shared" si="29"/>
        <v>6685.4479999999994</v>
      </c>
      <c r="E234" s="343">
        <v>6685.4479999999994</v>
      </c>
      <c r="F234" s="343">
        <v>0</v>
      </c>
      <c r="G234" s="343">
        <v>0</v>
      </c>
      <c r="H234" s="343">
        <v>0</v>
      </c>
      <c r="I234" s="343">
        <v>0</v>
      </c>
      <c r="J234" s="343">
        <v>0</v>
      </c>
      <c r="K234" s="343">
        <v>0</v>
      </c>
      <c r="L234" s="343">
        <v>0</v>
      </c>
      <c r="M234" s="343">
        <v>0</v>
      </c>
      <c r="N234" s="343">
        <v>0</v>
      </c>
      <c r="O234" s="343">
        <v>0</v>
      </c>
      <c r="P234" s="343">
        <v>0</v>
      </c>
    </row>
    <row r="235" spans="1:16" ht="16.5" customHeight="1">
      <c r="A235" s="80"/>
      <c r="B235" s="80"/>
      <c r="C235" s="102" t="s">
        <v>1317</v>
      </c>
      <c r="D235" s="342">
        <f t="shared" si="29"/>
        <v>21169.82</v>
      </c>
      <c r="E235" s="343">
        <v>21169.82</v>
      </c>
      <c r="F235" s="343">
        <v>0</v>
      </c>
      <c r="G235" s="343">
        <v>0</v>
      </c>
      <c r="H235" s="343">
        <v>0</v>
      </c>
      <c r="I235" s="343">
        <v>0</v>
      </c>
      <c r="J235" s="343">
        <v>0</v>
      </c>
      <c r="K235" s="343">
        <v>0</v>
      </c>
      <c r="L235" s="343">
        <v>0</v>
      </c>
      <c r="M235" s="343">
        <v>0</v>
      </c>
      <c r="N235" s="343">
        <v>0</v>
      </c>
      <c r="O235" s="343">
        <v>0</v>
      </c>
      <c r="P235" s="343">
        <v>0</v>
      </c>
    </row>
    <row r="236" spans="1:16" ht="16.5" customHeight="1">
      <c r="A236" s="80"/>
      <c r="B236" s="80"/>
      <c r="C236" s="102" t="s">
        <v>1318</v>
      </c>
      <c r="D236" s="342">
        <f t="shared" si="29"/>
        <v>1916.3219999999999</v>
      </c>
      <c r="E236" s="343">
        <v>1916.3219999999999</v>
      </c>
      <c r="F236" s="343">
        <v>0</v>
      </c>
      <c r="G236" s="343">
        <v>0</v>
      </c>
      <c r="H236" s="343">
        <v>0</v>
      </c>
      <c r="I236" s="343">
        <v>0</v>
      </c>
      <c r="J236" s="343">
        <v>0</v>
      </c>
      <c r="K236" s="343">
        <v>0</v>
      </c>
      <c r="L236" s="343">
        <v>0</v>
      </c>
      <c r="M236" s="343">
        <v>0</v>
      </c>
      <c r="N236" s="343">
        <v>0</v>
      </c>
      <c r="O236" s="343">
        <v>0</v>
      </c>
      <c r="P236" s="343">
        <v>0</v>
      </c>
    </row>
    <row r="237" spans="1:16" ht="16.5" customHeight="1">
      <c r="A237" s="80"/>
      <c r="B237" s="80"/>
      <c r="C237" s="102" t="s">
        <v>1319</v>
      </c>
      <c r="D237" s="342">
        <f t="shared" si="29"/>
        <v>1757.0659999999998</v>
      </c>
      <c r="E237" s="343">
        <v>1757.0659999999998</v>
      </c>
      <c r="F237" s="343">
        <v>0</v>
      </c>
      <c r="G237" s="343">
        <v>0</v>
      </c>
      <c r="H237" s="343">
        <v>0</v>
      </c>
      <c r="I237" s="343">
        <v>0</v>
      </c>
      <c r="J237" s="343">
        <v>0</v>
      </c>
      <c r="K237" s="343">
        <v>0</v>
      </c>
      <c r="L237" s="343">
        <v>0</v>
      </c>
      <c r="M237" s="343">
        <v>0</v>
      </c>
      <c r="N237" s="343">
        <v>0</v>
      </c>
      <c r="O237" s="343">
        <v>0</v>
      </c>
      <c r="P237" s="343">
        <v>0</v>
      </c>
    </row>
    <row r="238" spans="1:16" ht="16.5" customHeight="1">
      <c r="A238" s="80"/>
      <c r="B238" s="80"/>
      <c r="C238" s="102" t="s">
        <v>1320</v>
      </c>
      <c r="D238" s="342">
        <f t="shared" si="29"/>
        <v>176.72399999999999</v>
      </c>
      <c r="E238" s="343">
        <v>176.72399999999999</v>
      </c>
      <c r="F238" s="343">
        <v>0</v>
      </c>
      <c r="G238" s="343">
        <v>0</v>
      </c>
      <c r="H238" s="343">
        <v>0</v>
      </c>
      <c r="I238" s="343">
        <v>0</v>
      </c>
      <c r="J238" s="343">
        <v>0</v>
      </c>
      <c r="K238" s="343">
        <v>0</v>
      </c>
      <c r="L238" s="343">
        <v>0</v>
      </c>
      <c r="M238" s="343">
        <v>0</v>
      </c>
      <c r="N238" s="343">
        <v>0</v>
      </c>
      <c r="O238" s="343">
        <v>0</v>
      </c>
      <c r="P238" s="343">
        <v>0</v>
      </c>
    </row>
    <row r="239" spans="1:16" ht="16.5" customHeight="1">
      <c r="A239" s="80"/>
      <c r="B239" s="80"/>
      <c r="C239" s="102" t="s">
        <v>1565</v>
      </c>
      <c r="D239" s="342">
        <f t="shared" si="29"/>
        <v>15487.54</v>
      </c>
      <c r="E239" s="343">
        <v>15487.54</v>
      </c>
      <c r="F239" s="343">
        <v>0</v>
      </c>
      <c r="G239" s="343">
        <v>0</v>
      </c>
      <c r="H239" s="343">
        <v>0</v>
      </c>
      <c r="I239" s="343">
        <v>0</v>
      </c>
      <c r="J239" s="343">
        <v>0</v>
      </c>
      <c r="K239" s="343">
        <v>0</v>
      </c>
      <c r="L239" s="343">
        <v>0</v>
      </c>
      <c r="M239" s="343">
        <v>0</v>
      </c>
      <c r="N239" s="343">
        <v>0</v>
      </c>
      <c r="O239" s="343">
        <v>0</v>
      </c>
      <c r="P239" s="343">
        <v>0</v>
      </c>
    </row>
    <row r="240" spans="1:16" ht="16.5" customHeight="1">
      <c r="A240" s="80"/>
      <c r="B240" s="80"/>
      <c r="C240" s="102" t="s">
        <v>1566</v>
      </c>
      <c r="D240" s="342">
        <f t="shared" si="29"/>
        <v>7068.83</v>
      </c>
      <c r="E240" s="343">
        <v>7068.83</v>
      </c>
      <c r="F240" s="343">
        <v>0</v>
      </c>
      <c r="G240" s="343">
        <v>0</v>
      </c>
      <c r="H240" s="343">
        <v>0</v>
      </c>
      <c r="I240" s="343">
        <v>0</v>
      </c>
      <c r="J240" s="343">
        <v>0</v>
      </c>
      <c r="K240" s="343">
        <v>0</v>
      </c>
      <c r="L240" s="343">
        <v>0</v>
      </c>
      <c r="M240" s="343">
        <v>0</v>
      </c>
      <c r="N240" s="343">
        <v>0</v>
      </c>
      <c r="O240" s="343">
        <v>0</v>
      </c>
      <c r="P240" s="343">
        <v>0</v>
      </c>
    </row>
    <row r="241" spans="1:16" ht="16.5" customHeight="1">
      <c r="A241" s="80"/>
      <c r="B241" s="102"/>
      <c r="C241" s="102" t="s">
        <v>1567</v>
      </c>
      <c r="D241" s="342">
        <f t="shared" si="29"/>
        <v>0</v>
      </c>
      <c r="E241" s="343">
        <v>0</v>
      </c>
      <c r="F241" s="343">
        <v>0</v>
      </c>
      <c r="G241" s="343">
        <v>0</v>
      </c>
      <c r="H241" s="343">
        <v>0</v>
      </c>
      <c r="I241" s="343">
        <v>0</v>
      </c>
      <c r="J241" s="343">
        <v>0</v>
      </c>
      <c r="K241" s="343">
        <v>0</v>
      </c>
      <c r="L241" s="343">
        <v>0</v>
      </c>
      <c r="M241" s="343">
        <v>0</v>
      </c>
      <c r="N241" s="343">
        <v>0</v>
      </c>
      <c r="O241" s="343">
        <v>0</v>
      </c>
      <c r="P241" s="343">
        <v>0</v>
      </c>
    </row>
    <row r="242" spans="1:16" ht="16.5" customHeight="1">
      <c r="A242" s="80"/>
      <c r="B242" s="80"/>
      <c r="C242" s="102" t="s">
        <v>1568</v>
      </c>
      <c r="D242" s="342">
        <f t="shared" si="29"/>
        <v>2777.65</v>
      </c>
      <c r="E242" s="343">
        <v>2777.65</v>
      </c>
      <c r="F242" s="343">
        <v>0</v>
      </c>
      <c r="G242" s="343">
        <v>0</v>
      </c>
      <c r="H242" s="343">
        <v>0</v>
      </c>
      <c r="I242" s="343">
        <v>0</v>
      </c>
      <c r="J242" s="343">
        <v>0</v>
      </c>
      <c r="K242" s="343">
        <v>0</v>
      </c>
      <c r="L242" s="343">
        <v>0</v>
      </c>
      <c r="M242" s="343">
        <v>0</v>
      </c>
      <c r="N242" s="343">
        <v>0</v>
      </c>
      <c r="O242" s="343">
        <v>0</v>
      </c>
      <c r="P242" s="343">
        <v>0</v>
      </c>
    </row>
    <row r="243" spans="1:16" ht="16.5" customHeight="1">
      <c r="A243" s="80"/>
      <c r="B243" s="102"/>
      <c r="C243" s="102" t="s">
        <v>1569</v>
      </c>
      <c r="D243" s="342">
        <f t="shared" si="29"/>
        <v>0</v>
      </c>
      <c r="E243" s="343">
        <v>0</v>
      </c>
      <c r="F243" s="343">
        <v>0</v>
      </c>
      <c r="G243" s="343">
        <v>0</v>
      </c>
      <c r="H243" s="343">
        <v>0</v>
      </c>
      <c r="I243" s="343">
        <v>0</v>
      </c>
      <c r="J243" s="343">
        <v>0</v>
      </c>
      <c r="K243" s="343">
        <v>0</v>
      </c>
      <c r="L243" s="343">
        <v>0</v>
      </c>
      <c r="M243" s="343">
        <v>0</v>
      </c>
      <c r="N243" s="343">
        <v>0</v>
      </c>
      <c r="O243" s="343">
        <v>0</v>
      </c>
      <c r="P243" s="343">
        <v>0</v>
      </c>
    </row>
    <row r="244" spans="1:16" ht="16.5" customHeight="1">
      <c r="A244" s="80"/>
      <c r="B244" s="102"/>
      <c r="C244" s="102" t="s">
        <v>1570</v>
      </c>
      <c r="D244" s="342">
        <f t="shared" si="29"/>
        <v>2399.0039999999999</v>
      </c>
      <c r="E244" s="343">
        <v>2399.0039999999999</v>
      </c>
      <c r="F244" s="343">
        <v>0</v>
      </c>
      <c r="G244" s="343">
        <v>0</v>
      </c>
      <c r="H244" s="343">
        <v>0</v>
      </c>
      <c r="I244" s="343">
        <v>0</v>
      </c>
      <c r="J244" s="343">
        <v>0</v>
      </c>
      <c r="K244" s="343">
        <v>0</v>
      </c>
      <c r="L244" s="343">
        <v>0</v>
      </c>
      <c r="M244" s="343">
        <v>0</v>
      </c>
      <c r="N244" s="343">
        <v>0</v>
      </c>
      <c r="O244" s="343">
        <v>0</v>
      </c>
      <c r="P244" s="343">
        <v>0</v>
      </c>
    </row>
    <row r="245" spans="1:16" ht="16.5" customHeight="1">
      <c r="A245" s="80"/>
      <c r="B245" s="80"/>
      <c r="C245" s="102" t="s">
        <v>1326</v>
      </c>
      <c r="D245" s="342">
        <f t="shared" si="29"/>
        <v>6592.78</v>
      </c>
      <c r="E245" s="343">
        <v>6592.78</v>
      </c>
      <c r="F245" s="343">
        <v>0</v>
      </c>
      <c r="G245" s="343">
        <v>0</v>
      </c>
      <c r="H245" s="343">
        <v>0</v>
      </c>
      <c r="I245" s="343">
        <v>0</v>
      </c>
      <c r="J245" s="343">
        <v>0</v>
      </c>
      <c r="K245" s="343">
        <v>0</v>
      </c>
      <c r="L245" s="343">
        <v>0</v>
      </c>
      <c r="M245" s="343">
        <v>0</v>
      </c>
      <c r="N245" s="343">
        <v>0</v>
      </c>
      <c r="O245" s="343">
        <v>0</v>
      </c>
      <c r="P245" s="343">
        <v>0</v>
      </c>
    </row>
    <row r="246" spans="1:16" ht="16.5" customHeight="1">
      <c r="A246" s="80"/>
      <c r="B246" s="93"/>
      <c r="C246" s="102" t="s">
        <v>1571</v>
      </c>
      <c r="D246" s="342">
        <f t="shared" si="29"/>
        <v>27627.11</v>
      </c>
      <c r="E246" s="343">
        <v>27627.11</v>
      </c>
      <c r="F246" s="343">
        <v>0</v>
      </c>
      <c r="G246" s="343">
        <v>0</v>
      </c>
      <c r="H246" s="343">
        <v>0</v>
      </c>
      <c r="I246" s="343">
        <v>0</v>
      </c>
      <c r="J246" s="343">
        <v>0</v>
      </c>
      <c r="K246" s="343">
        <v>0</v>
      </c>
      <c r="L246" s="343">
        <v>0</v>
      </c>
      <c r="M246" s="343">
        <v>0</v>
      </c>
      <c r="N246" s="343">
        <v>0</v>
      </c>
      <c r="O246" s="343">
        <v>0</v>
      </c>
      <c r="P246" s="343">
        <v>0</v>
      </c>
    </row>
    <row r="247" spans="1:16" ht="16.5" customHeight="1">
      <c r="A247" s="80"/>
      <c r="B247" s="93"/>
      <c r="C247" s="102" t="s">
        <v>1572</v>
      </c>
      <c r="D247" s="342">
        <f t="shared" si="29"/>
        <v>35473.732000000004</v>
      </c>
      <c r="E247" s="343">
        <v>35473.732000000004</v>
      </c>
      <c r="F247" s="343">
        <v>0</v>
      </c>
      <c r="G247" s="343">
        <v>0</v>
      </c>
      <c r="H247" s="343">
        <v>0</v>
      </c>
      <c r="I247" s="343">
        <v>0</v>
      </c>
      <c r="J247" s="343">
        <v>0</v>
      </c>
      <c r="K247" s="343">
        <v>0</v>
      </c>
      <c r="L247" s="343">
        <v>0</v>
      </c>
      <c r="M247" s="343">
        <v>0</v>
      </c>
      <c r="N247" s="343">
        <v>0</v>
      </c>
      <c r="O247" s="343">
        <v>0</v>
      </c>
      <c r="P247" s="343">
        <v>0</v>
      </c>
    </row>
    <row r="248" spans="1:16" ht="16.5" customHeight="1">
      <c r="A248" s="80"/>
      <c r="B248" s="93"/>
      <c r="C248" s="102" t="s">
        <v>1329</v>
      </c>
      <c r="D248" s="342">
        <f t="shared" si="29"/>
        <v>12422.400999999998</v>
      </c>
      <c r="E248" s="343">
        <v>12422.400999999998</v>
      </c>
      <c r="F248" s="343">
        <v>0</v>
      </c>
      <c r="G248" s="343">
        <v>0</v>
      </c>
      <c r="H248" s="343">
        <v>0</v>
      </c>
      <c r="I248" s="343">
        <v>0</v>
      </c>
      <c r="J248" s="343">
        <v>0</v>
      </c>
      <c r="K248" s="343">
        <v>0</v>
      </c>
      <c r="L248" s="343">
        <v>0</v>
      </c>
      <c r="M248" s="343">
        <v>0</v>
      </c>
      <c r="N248" s="343">
        <v>0</v>
      </c>
      <c r="O248" s="343">
        <v>0</v>
      </c>
      <c r="P248" s="343">
        <v>0</v>
      </c>
    </row>
    <row r="249" spans="1:16" ht="16.5" customHeight="1">
      <c r="A249" s="80"/>
      <c r="B249" s="93"/>
      <c r="C249" s="102" t="s">
        <v>1330</v>
      </c>
      <c r="D249" s="342">
        <f t="shared" si="29"/>
        <v>7272.9860000000008</v>
      </c>
      <c r="E249" s="343">
        <v>7272.9860000000008</v>
      </c>
      <c r="F249" s="343">
        <v>0</v>
      </c>
      <c r="G249" s="343">
        <v>0</v>
      </c>
      <c r="H249" s="343">
        <v>0</v>
      </c>
      <c r="I249" s="343">
        <v>0</v>
      </c>
      <c r="J249" s="343">
        <v>0</v>
      </c>
      <c r="K249" s="343">
        <v>0</v>
      </c>
      <c r="L249" s="343">
        <v>0</v>
      </c>
      <c r="M249" s="343">
        <v>0</v>
      </c>
      <c r="N249" s="343">
        <v>0</v>
      </c>
      <c r="O249" s="343">
        <v>0</v>
      </c>
      <c r="P249" s="343">
        <v>0</v>
      </c>
    </row>
    <row r="250" spans="1:16" ht="16.5" customHeight="1">
      <c r="A250" s="80"/>
      <c r="B250" s="93"/>
      <c r="C250" s="102" t="s">
        <v>1331</v>
      </c>
      <c r="D250" s="342">
        <f t="shared" si="29"/>
        <v>6341.8289999999997</v>
      </c>
      <c r="E250" s="343">
        <v>6341.8289999999997</v>
      </c>
      <c r="F250" s="343">
        <v>0</v>
      </c>
      <c r="G250" s="343">
        <v>0</v>
      </c>
      <c r="H250" s="343">
        <v>0</v>
      </c>
      <c r="I250" s="343">
        <v>0</v>
      </c>
      <c r="J250" s="343">
        <v>0</v>
      </c>
      <c r="K250" s="343">
        <v>0</v>
      </c>
      <c r="L250" s="343">
        <v>0</v>
      </c>
      <c r="M250" s="343">
        <v>0</v>
      </c>
      <c r="N250" s="343">
        <v>0</v>
      </c>
      <c r="O250" s="343">
        <v>0</v>
      </c>
      <c r="P250" s="343">
        <v>0</v>
      </c>
    </row>
    <row r="251" spans="1:16" ht="16.5" customHeight="1">
      <c r="A251" s="80"/>
      <c r="B251" s="93"/>
      <c r="C251" s="102" t="s">
        <v>1573</v>
      </c>
      <c r="D251" s="342">
        <f t="shared" si="29"/>
        <v>0</v>
      </c>
      <c r="E251" s="343">
        <v>0</v>
      </c>
      <c r="F251" s="343">
        <v>0</v>
      </c>
      <c r="G251" s="343">
        <v>0</v>
      </c>
      <c r="H251" s="343">
        <v>0</v>
      </c>
      <c r="I251" s="343">
        <v>0</v>
      </c>
      <c r="J251" s="343">
        <v>0</v>
      </c>
      <c r="K251" s="343">
        <v>0</v>
      </c>
      <c r="L251" s="343">
        <v>0</v>
      </c>
      <c r="M251" s="343">
        <v>0</v>
      </c>
      <c r="N251" s="343">
        <v>0</v>
      </c>
      <c r="O251" s="343">
        <v>0</v>
      </c>
      <c r="P251" s="343">
        <v>0</v>
      </c>
    </row>
    <row r="252" spans="1:16" ht="16.5" customHeight="1">
      <c r="A252" s="80"/>
      <c r="B252" s="93"/>
      <c r="C252" s="102" t="s">
        <v>1574</v>
      </c>
      <c r="D252" s="342">
        <f t="shared" si="29"/>
        <v>5858.3</v>
      </c>
      <c r="E252" s="343">
        <v>5858.3</v>
      </c>
      <c r="F252" s="343">
        <v>0</v>
      </c>
      <c r="G252" s="343">
        <v>0</v>
      </c>
      <c r="H252" s="343">
        <v>0</v>
      </c>
      <c r="I252" s="343">
        <v>0</v>
      </c>
      <c r="J252" s="343">
        <v>0</v>
      </c>
      <c r="K252" s="343">
        <v>0</v>
      </c>
      <c r="L252" s="343">
        <v>0</v>
      </c>
      <c r="M252" s="343">
        <v>0</v>
      </c>
      <c r="N252" s="343">
        <v>0</v>
      </c>
      <c r="O252" s="343">
        <v>0</v>
      </c>
      <c r="P252" s="343">
        <v>0</v>
      </c>
    </row>
    <row r="253" spans="1:16" ht="16.5" customHeight="1">
      <c r="A253" s="80"/>
      <c r="B253" s="93"/>
      <c r="C253" s="102" t="s">
        <v>1575</v>
      </c>
      <c r="D253" s="342">
        <f t="shared" si="29"/>
        <v>4404.3900000000003</v>
      </c>
      <c r="E253" s="343">
        <v>4404.3900000000003</v>
      </c>
      <c r="F253" s="343">
        <v>0</v>
      </c>
      <c r="G253" s="343">
        <v>0</v>
      </c>
      <c r="H253" s="343">
        <v>0</v>
      </c>
      <c r="I253" s="343">
        <v>0</v>
      </c>
      <c r="J253" s="343">
        <v>0</v>
      </c>
      <c r="K253" s="343">
        <v>0</v>
      </c>
      <c r="L253" s="343">
        <v>0</v>
      </c>
      <c r="M253" s="343">
        <v>0</v>
      </c>
      <c r="N253" s="343">
        <v>0</v>
      </c>
      <c r="O253" s="343">
        <v>0</v>
      </c>
      <c r="P253" s="343">
        <v>0</v>
      </c>
    </row>
    <row r="254" spans="1:16" ht="16.5" customHeight="1">
      <c r="A254" s="80"/>
      <c r="B254" s="93"/>
      <c r="C254" s="102" t="s">
        <v>1576</v>
      </c>
      <c r="D254" s="342">
        <f t="shared" si="29"/>
        <v>38756.25</v>
      </c>
      <c r="E254" s="343">
        <v>38756.25</v>
      </c>
      <c r="F254" s="343">
        <v>0</v>
      </c>
      <c r="G254" s="343">
        <v>0</v>
      </c>
      <c r="H254" s="343">
        <v>0</v>
      </c>
      <c r="I254" s="343">
        <v>0</v>
      </c>
      <c r="J254" s="343">
        <v>0</v>
      </c>
      <c r="K254" s="343">
        <v>0</v>
      </c>
      <c r="L254" s="343">
        <v>0</v>
      </c>
      <c r="M254" s="343">
        <v>0</v>
      </c>
      <c r="N254" s="343">
        <v>0</v>
      </c>
      <c r="O254" s="343">
        <v>0</v>
      </c>
      <c r="P254" s="343">
        <v>0</v>
      </c>
    </row>
    <row r="255" spans="1:16" ht="16.5" customHeight="1">
      <c r="A255" s="80"/>
      <c r="B255" s="93"/>
      <c r="C255" s="102" t="s">
        <v>1335</v>
      </c>
      <c r="D255" s="342">
        <f t="shared" si="29"/>
        <v>3025.97</v>
      </c>
      <c r="E255" s="343">
        <v>3025.97</v>
      </c>
      <c r="F255" s="343">
        <v>0</v>
      </c>
      <c r="G255" s="343">
        <v>0</v>
      </c>
      <c r="H255" s="343">
        <v>0</v>
      </c>
      <c r="I255" s="343">
        <v>0</v>
      </c>
      <c r="J255" s="343">
        <v>0</v>
      </c>
      <c r="K255" s="343">
        <v>0</v>
      </c>
      <c r="L255" s="343">
        <v>0</v>
      </c>
      <c r="M255" s="343">
        <v>0</v>
      </c>
      <c r="N255" s="343">
        <v>0</v>
      </c>
      <c r="O255" s="343">
        <v>0</v>
      </c>
      <c r="P255" s="343">
        <v>0</v>
      </c>
    </row>
    <row r="256" spans="1:16" ht="16.5" customHeight="1">
      <c r="A256" s="80"/>
      <c r="B256" s="93"/>
      <c r="C256" s="102" t="s">
        <v>1577</v>
      </c>
      <c r="D256" s="342">
        <f t="shared" si="29"/>
        <v>1410.3610000000001</v>
      </c>
      <c r="E256" s="343">
        <v>1410.3610000000001</v>
      </c>
      <c r="F256" s="343">
        <v>0</v>
      </c>
      <c r="G256" s="343">
        <v>0</v>
      </c>
      <c r="H256" s="343">
        <v>0</v>
      </c>
      <c r="I256" s="343">
        <v>0</v>
      </c>
      <c r="J256" s="343">
        <v>0</v>
      </c>
      <c r="K256" s="343">
        <v>0</v>
      </c>
      <c r="L256" s="343">
        <v>0</v>
      </c>
      <c r="M256" s="343">
        <v>0</v>
      </c>
      <c r="N256" s="343">
        <v>0</v>
      </c>
      <c r="O256" s="343">
        <v>0</v>
      </c>
      <c r="P256" s="343">
        <v>0</v>
      </c>
    </row>
    <row r="257" spans="1:16" ht="16.5" customHeight="1">
      <c r="A257" s="80"/>
      <c r="B257" s="93"/>
      <c r="C257" s="102" t="s">
        <v>1337</v>
      </c>
      <c r="D257" s="342">
        <f t="shared" si="29"/>
        <v>14090.625</v>
      </c>
      <c r="E257" s="343">
        <v>14090.625</v>
      </c>
      <c r="F257" s="343">
        <v>0</v>
      </c>
      <c r="G257" s="343">
        <v>0</v>
      </c>
      <c r="H257" s="343">
        <v>0</v>
      </c>
      <c r="I257" s="343">
        <v>0</v>
      </c>
      <c r="J257" s="343">
        <v>0</v>
      </c>
      <c r="K257" s="343">
        <v>0</v>
      </c>
      <c r="L257" s="343">
        <v>0</v>
      </c>
      <c r="M257" s="343">
        <v>0</v>
      </c>
      <c r="N257" s="343">
        <v>0</v>
      </c>
      <c r="O257" s="343">
        <v>0</v>
      </c>
      <c r="P257" s="343">
        <v>0</v>
      </c>
    </row>
    <row r="258" spans="1:16" ht="16.5" customHeight="1">
      <c r="A258" s="80"/>
      <c r="B258" s="93"/>
      <c r="C258" s="93"/>
      <c r="D258" s="339"/>
      <c r="E258" s="348"/>
      <c r="F258" s="348"/>
      <c r="G258" s="348"/>
      <c r="H258" s="348"/>
      <c r="I258" s="348"/>
      <c r="J258" s="348"/>
      <c r="K258" s="348"/>
      <c r="L258" s="348"/>
      <c r="M258" s="348"/>
      <c r="N258" s="348"/>
      <c r="O258" s="348"/>
      <c r="P258" s="348"/>
    </row>
    <row r="259" spans="1:16" ht="16.5" customHeight="1">
      <c r="A259" s="80"/>
      <c r="C259" s="91" t="s">
        <v>1578</v>
      </c>
      <c r="D259" s="342">
        <f>SUM(E259:P259)</f>
        <v>223524.886</v>
      </c>
      <c r="E259" s="348">
        <f>SUM(E233:E258)</f>
        <v>223524.886</v>
      </c>
      <c r="F259" s="348">
        <f>SUM(F233:F258)</f>
        <v>0</v>
      </c>
      <c r="G259" s="348">
        <f t="shared" ref="G259:P259" si="30">SUM(G233:G258)</f>
        <v>0</v>
      </c>
      <c r="H259" s="348">
        <f t="shared" si="30"/>
        <v>0</v>
      </c>
      <c r="I259" s="348">
        <f t="shared" si="30"/>
        <v>0</v>
      </c>
      <c r="J259" s="348">
        <f t="shared" si="30"/>
        <v>0</v>
      </c>
      <c r="K259" s="348">
        <f t="shared" si="30"/>
        <v>0</v>
      </c>
      <c r="L259" s="348">
        <f t="shared" si="30"/>
        <v>0</v>
      </c>
      <c r="M259" s="348">
        <f t="shared" si="30"/>
        <v>0</v>
      </c>
      <c r="N259" s="348">
        <f t="shared" si="30"/>
        <v>0</v>
      </c>
      <c r="O259" s="348">
        <f t="shared" si="30"/>
        <v>0</v>
      </c>
      <c r="P259" s="348">
        <f t="shared" si="30"/>
        <v>0</v>
      </c>
    </row>
    <row r="260" spans="1:16" ht="16.5" customHeight="1">
      <c r="A260" s="80"/>
      <c r="B260" s="93"/>
      <c r="C260" s="93"/>
      <c r="D260" s="339"/>
      <c r="E260" s="348"/>
      <c r="F260" s="348"/>
      <c r="G260" s="348"/>
      <c r="H260" s="348"/>
      <c r="I260" s="348"/>
      <c r="J260" s="348"/>
      <c r="K260" s="348"/>
      <c r="L260" s="348"/>
      <c r="M260" s="348"/>
      <c r="N260" s="348"/>
      <c r="O260" s="348"/>
      <c r="P260" s="348"/>
    </row>
    <row r="261" spans="1:16" ht="16.5" customHeight="1">
      <c r="A261" s="91"/>
      <c r="B261" s="91" t="s">
        <v>1339</v>
      </c>
      <c r="C261" s="93"/>
      <c r="D261" s="339"/>
      <c r="E261" s="348"/>
      <c r="F261" s="348"/>
      <c r="G261" s="348"/>
      <c r="H261" s="348"/>
      <c r="I261" s="348"/>
      <c r="J261" s="348"/>
      <c r="K261" s="348"/>
      <c r="L261" s="348"/>
      <c r="M261" s="348"/>
      <c r="N261" s="348"/>
      <c r="O261" s="348"/>
      <c r="P261" s="348"/>
    </row>
    <row r="262" spans="1:16" ht="16.5" customHeight="1">
      <c r="A262" s="91"/>
      <c r="B262" s="91"/>
      <c r="C262" s="102" t="s">
        <v>1579</v>
      </c>
      <c r="D262" s="342">
        <f t="shared" ref="D262:D264" si="31">SUM(E262:P262)</f>
        <v>19278</v>
      </c>
      <c r="E262" s="343">
        <v>19278</v>
      </c>
      <c r="F262" s="343">
        <v>0</v>
      </c>
      <c r="G262" s="343">
        <v>0</v>
      </c>
      <c r="H262" s="343">
        <v>0</v>
      </c>
      <c r="I262" s="343">
        <v>0</v>
      </c>
      <c r="J262" s="343">
        <v>0</v>
      </c>
      <c r="K262" s="343">
        <v>0</v>
      </c>
      <c r="L262" s="343">
        <v>0</v>
      </c>
      <c r="M262" s="343">
        <v>0</v>
      </c>
      <c r="N262" s="343">
        <v>0</v>
      </c>
      <c r="O262" s="343">
        <v>0</v>
      </c>
      <c r="P262" s="343">
        <v>0</v>
      </c>
    </row>
    <row r="263" spans="1:16" ht="16.5" customHeight="1">
      <c r="A263" s="91"/>
      <c r="B263" s="91"/>
      <c r="C263" s="102" t="s">
        <v>1580</v>
      </c>
      <c r="D263" s="342">
        <f t="shared" si="31"/>
        <v>10873</v>
      </c>
      <c r="E263" s="343">
        <v>10873</v>
      </c>
      <c r="F263" s="343">
        <v>0</v>
      </c>
      <c r="G263" s="343">
        <v>0</v>
      </c>
      <c r="H263" s="343">
        <v>0</v>
      </c>
      <c r="I263" s="343">
        <v>0</v>
      </c>
      <c r="J263" s="343">
        <v>0</v>
      </c>
      <c r="K263" s="343">
        <v>0</v>
      </c>
      <c r="L263" s="343">
        <v>0</v>
      </c>
      <c r="M263" s="343">
        <v>0</v>
      </c>
      <c r="N263" s="343">
        <v>0</v>
      </c>
      <c r="O263" s="343">
        <v>0</v>
      </c>
      <c r="P263" s="343">
        <v>0</v>
      </c>
    </row>
    <row r="264" spans="1:16" ht="16.5" customHeight="1">
      <c r="A264" s="91"/>
      <c r="B264" s="91"/>
      <c r="C264" s="102" t="s">
        <v>1344</v>
      </c>
      <c r="D264" s="342">
        <f t="shared" si="31"/>
        <v>0</v>
      </c>
      <c r="E264" s="343">
        <v>0</v>
      </c>
      <c r="F264" s="343">
        <v>0</v>
      </c>
      <c r="G264" s="343">
        <v>0</v>
      </c>
      <c r="H264" s="343">
        <v>0</v>
      </c>
      <c r="I264" s="343">
        <v>0</v>
      </c>
      <c r="J264" s="343">
        <v>0</v>
      </c>
      <c r="K264" s="343">
        <v>0</v>
      </c>
      <c r="L264" s="343">
        <v>0</v>
      </c>
      <c r="M264" s="343">
        <v>0</v>
      </c>
      <c r="N264" s="343">
        <v>0</v>
      </c>
      <c r="O264" s="343">
        <v>0</v>
      </c>
      <c r="P264" s="343">
        <v>0</v>
      </c>
    </row>
    <row r="265" spans="1:16" ht="16.5" customHeight="1">
      <c r="A265" s="91"/>
      <c r="B265" s="91"/>
      <c r="C265" s="80"/>
      <c r="D265" s="342"/>
      <c r="E265" s="348"/>
      <c r="F265" s="348"/>
      <c r="G265" s="348"/>
      <c r="H265" s="348"/>
      <c r="I265" s="348"/>
      <c r="J265" s="348"/>
      <c r="K265" s="348"/>
      <c r="L265" s="348"/>
      <c r="M265" s="348"/>
      <c r="N265" s="348"/>
      <c r="O265" s="348"/>
      <c r="P265" s="348"/>
    </row>
    <row r="266" spans="1:16" ht="16.5" customHeight="1">
      <c r="A266" s="91"/>
      <c r="C266" s="91" t="s">
        <v>1581</v>
      </c>
      <c r="D266" s="342">
        <f>SUM(E266:P266)</f>
        <v>30151</v>
      </c>
      <c r="E266" s="348">
        <f t="shared" ref="E266:P266" si="32">SUM(E262:E265)</f>
        <v>30151</v>
      </c>
      <c r="F266" s="348">
        <f t="shared" si="32"/>
        <v>0</v>
      </c>
      <c r="G266" s="348">
        <f t="shared" si="32"/>
        <v>0</v>
      </c>
      <c r="H266" s="348">
        <f t="shared" si="32"/>
        <v>0</v>
      </c>
      <c r="I266" s="348">
        <f t="shared" si="32"/>
        <v>0</v>
      </c>
      <c r="J266" s="348">
        <f t="shared" si="32"/>
        <v>0</v>
      </c>
      <c r="K266" s="348">
        <f t="shared" si="32"/>
        <v>0</v>
      </c>
      <c r="L266" s="348">
        <f t="shared" si="32"/>
        <v>0</v>
      </c>
      <c r="M266" s="348">
        <f t="shared" si="32"/>
        <v>0</v>
      </c>
      <c r="N266" s="348">
        <f t="shared" si="32"/>
        <v>0</v>
      </c>
      <c r="O266" s="348">
        <f t="shared" si="32"/>
        <v>0</v>
      </c>
      <c r="P266" s="348">
        <f t="shared" si="32"/>
        <v>0</v>
      </c>
    </row>
    <row r="267" spans="1:16" ht="16.5" customHeight="1">
      <c r="A267" s="91"/>
      <c r="C267" s="91"/>
      <c r="D267" s="344"/>
      <c r="E267" s="335"/>
      <c r="F267" s="335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</row>
    <row r="268" spans="1:16" ht="16.5" customHeight="1">
      <c r="A268" s="91"/>
      <c r="B268" s="91"/>
      <c r="C268" s="102"/>
      <c r="D268" s="323" t="s">
        <v>1534</v>
      </c>
      <c r="E268" s="323" t="s">
        <v>1534</v>
      </c>
      <c r="F268" s="323" t="s">
        <v>1534</v>
      </c>
      <c r="G268" s="323" t="s">
        <v>1534</v>
      </c>
      <c r="H268" s="323" t="s">
        <v>1534</v>
      </c>
      <c r="I268" s="323" t="s">
        <v>1534</v>
      </c>
      <c r="J268" s="323" t="s">
        <v>1534</v>
      </c>
      <c r="K268" s="323" t="s">
        <v>1534</v>
      </c>
      <c r="L268" s="323" t="s">
        <v>1534</v>
      </c>
      <c r="M268" s="323" t="s">
        <v>1534</v>
      </c>
      <c r="N268" s="323" t="s">
        <v>1534</v>
      </c>
      <c r="O268" s="323" t="s">
        <v>1534</v>
      </c>
      <c r="P268" s="323" t="s">
        <v>1534</v>
      </c>
    </row>
    <row r="269" spans="1:16" ht="16.5" customHeight="1">
      <c r="A269" s="91"/>
      <c r="B269" s="91" t="s">
        <v>1346</v>
      </c>
      <c r="C269" s="102"/>
      <c r="D269" s="342">
        <f>SUM(E269:P269)</f>
        <v>713126.70000000007</v>
      </c>
      <c r="E269" s="348">
        <f>SUM(E266,E259,E230)</f>
        <v>713126.70000000007</v>
      </c>
      <c r="F269" s="348">
        <f t="shared" ref="F269:P269" si="33">SUM(F266,F259,F230)</f>
        <v>0</v>
      </c>
      <c r="G269" s="348">
        <f t="shared" si="33"/>
        <v>0</v>
      </c>
      <c r="H269" s="348">
        <f t="shared" si="33"/>
        <v>0</v>
      </c>
      <c r="I269" s="348">
        <f t="shared" si="33"/>
        <v>0</v>
      </c>
      <c r="J269" s="348">
        <f t="shared" si="33"/>
        <v>0</v>
      </c>
      <c r="K269" s="348">
        <f t="shared" si="33"/>
        <v>0</v>
      </c>
      <c r="L269" s="348">
        <f t="shared" si="33"/>
        <v>0</v>
      </c>
      <c r="M269" s="348">
        <f t="shared" si="33"/>
        <v>0</v>
      </c>
      <c r="N269" s="348">
        <f t="shared" si="33"/>
        <v>0</v>
      </c>
      <c r="O269" s="348">
        <f t="shared" si="33"/>
        <v>0</v>
      </c>
      <c r="P269" s="348">
        <f t="shared" si="33"/>
        <v>0</v>
      </c>
    </row>
    <row r="270" spans="1:16" ht="16.5" customHeight="1">
      <c r="A270" s="91"/>
      <c r="B270" s="91"/>
      <c r="C270" s="93"/>
      <c r="D270" s="339"/>
      <c r="E270" s="348"/>
      <c r="F270" s="348"/>
      <c r="G270" s="348"/>
      <c r="H270" s="348"/>
      <c r="I270" s="348"/>
      <c r="J270" s="348"/>
      <c r="K270" s="348"/>
      <c r="L270" s="348"/>
      <c r="M270" s="348"/>
      <c r="N270" s="348"/>
      <c r="O270" s="348"/>
      <c r="P270" s="348"/>
    </row>
    <row r="271" spans="1:16" ht="16.5" customHeight="1">
      <c r="A271" s="91"/>
      <c r="B271" s="91" t="s">
        <v>1347</v>
      </c>
      <c r="C271" s="93"/>
      <c r="D271" s="339"/>
      <c r="E271" s="348"/>
      <c r="F271" s="348"/>
      <c r="G271" s="348"/>
      <c r="H271" s="348"/>
      <c r="I271" s="348"/>
      <c r="J271" s="348"/>
      <c r="K271" s="348"/>
      <c r="L271" s="348"/>
      <c r="M271" s="348"/>
      <c r="N271" s="348"/>
      <c r="O271" s="348"/>
      <c r="P271" s="348"/>
    </row>
    <row r="272" spans="1:16" ht="16.5" customHeight="1">
      <c r="A272" s="91"/>
      <c r="B272" s="91"/>
      <c r="C272" s="102" t="s">
        <v>1582</v>
      </c>
      <c r="D272" s="342">
        <f t="shared" ref="D272:D283" si="34">SUM(E272:P272)</f>
        <v>142721</v>
      </c>
      <c r="E272" s="343">
        <v>142721</v>
      </c>
      <c r="F272" s="343">
        <v>0</v>
      </c>
      <c r="G272" s="343">
        <v>0</v>
      </c>
      <c r="H272" s="343">
        <v>0</v>
      </c>
      <c r="I272" s="343">
        <v>0</v>
      </c>
      <c r="J272" s="343">
        <v>0</v>
      </c>
      <c r="K272" s="343">
        <v>0</v>
      </c>
      <c r="L272" s="343">
        <v>0</v>
      </c>
      <c r="M272" s="343">
        <v>0</v>
      </c>
      <c r="N272" s="343">
        <v>0</v>
      </c>
      <c r="O272" s="343">
        <v>0</v>
      </c>
      <c r="P272" s="343">
        <v>0</v>
      </c>
    </row>
    <row r="273" spans="1:16" ht="16.5" customHeight="1">
      <c r="A273" s="91"/>
      <c r="B273" s="91"/>
      <c r="C273" s="102" t="s">
        <v>1583</v>
      </c>
      <c r="D273" s="342">
        <f t="shared" si="34"/>
        <v>-14.5</v>
      </c>
      <c r="E273" s="343">
        <v>-14.5</v>
      </c>
      <c r="F273" s="343">
        <v>0</v>
      </c>
      <c r="G273" s="343">
        <v>0</v>
      </c>
      <c r="H273" s="343">
        <v>0</v>
      </c>
      <c r="I273" s="343">
        <v>0</v>
      </c>
      <c r="J273" s="343">
        <v>0</v>
      </c>
      <c r="K273" s="343">
        <v>0</v>
      </c>
      <c r="L273" s="343">
        <v>0</v>
      </c>
      <c r="M273" s="343">
        <v>0</v>
      </c>
      <c r="N273" s="343">
        <v>0</v>
      </c>
      <c r="O273" s="343">
        <v>0</v>
      </c>
      <c r="P273" s="343">
        <v>0</v>
      </c>
    </row>
    <row r="274" spans="1:16" ht="16.5" customHeight="1">
      <c r="A274" s="91"/>
      <c r="B274" s="91"/>
      <c r="C274" s="102" t="s">
        <v>1584</v>
      </c>
      <c r="D274" s="342">
        <f t="shared" si="34"/>
        <v>0</v>
      </c>
      <c r="E274" s="343">
        <v>0</v>
      </c>
      <c r="F274" s="343">
        <v>0</v>
      </c>
      <c r="G274" s="343">
        <v>0</v>
      </c>
      <c r="H274" s="343">
        <v>0</v>
      </c>
      <c r="I274" s="343">
        <v>0</v>
      </c>
      <c r="J274" s="343">
        <v>0</v>
      </c>
      <c r="K274" s="343">
        <v>0</v>
      </c>
      <c r="L274" s="343">
        <v>0</v>
      </c>
      <c r="M274" s="343">
        <v>0</v>
      </c>
      <c r="N274" s="343">
        <v>0</v>
      </c>
      <c r="O274" s="343">
        <v>0</v>
      </c>
      <c r="P274" s="343">
        <v>0</v>
      </c>
    </row>
    <row r="275" spans="1:16" ht="16.5" customHeight="1">
      <c r="A275" s="91"/>
      <c r="B275" s="91"/>
      <c r="C275" s="102" t="s">
        <v>1585</v>
      </c>
      <c r="D275" s="342">
        <f t="shared" si="34"/>
        <v>348.70899999999995</v>
      </c>
      <c r="E275" s="343">
        <v>348.70899999999995</v>
      </c>
      <c r="F275" s="343">
        <v>0</v>
      </c>
      <c r="G275" s="343">
        <v>0</v>
      </c>
      <c r="H275" s="343">
        <v>0</v>
      </c>
      <c r="I275" s="343">
        <v>0</v>
      </c>
      <c r="J275" s="343">
        <v>0</v>
      </c>
      <c r="K275" s="343">
        <v>0</v>
      </c>
      <c r="L275" s="343">
        <v>0</v>
      </c>
      <c r="M275" s="343">
        <v>0</v>
      </c>
      <c r="N275" s="343">
        <v>0</v>
      </c>
      <c r="O275" s="343">
        <v>0</v>
      </c>
      <c r="P275" s="343">
        <v>0</v>
      </c>
    </row>
    <row r="276" spans="1:16" ht="16.5" customHeight="1">
      <c r="A276" s="91"/>
      <c r="B276" s="80"/>
      <c r="C276" s="102" t="s">
        <v>1586</v>
      </c>
      <c r="D276" s="342">
        <f t="shared" si="34"/>
        <v>2418.7240000000002</v>
      </c>
      <c r="E276" s="343">
        <v>2418.7240000000002</v>
      </c>
      <c r="F276" s="343">
        <v>0</v>
      </c>
      <c r="G276" s="343">
        <v>0</v>
      </c>
      <c r="H276" s="343">
        <v>0</v>
      </c>
      <c r="I276" s="343">
        <v>0</v>
      </c>
      <c r="J276" s="343">
        <v>0</v>
      </c>
      <c r="K276" s="343">
        <v>0</v>
      </c>
      <c r="L276" s="343">
        <v>0</v>
      </c>
      <c r="M276" s="343">
        <v>0</v>
      </c>
      <c r="N276" s="343">
        <v>0</v>
      </c>
      <c r="O276" s="343">
        <v>0</v>
      </c>
      <c r="P276" s="343">
        <v>0</v>
      </c>
    </row>
    <row r="277" spans="1:16" ht="16.5" customHeight="1">
      <c r="A277" s="91"/>
      <c r="B277" s="91"/>
      <c r="C277" s="102" t="s">
        <v>1587</v>
      </c>
      <c r="D277" s="342">
        <f t="shared" si="34"/>
        <v>0</v>
      </c>
      <c r="E277" s="343">
        <v>0</v>
      </c>
      <c r="F277" s="343">
        <v>0</v>
      </c>
      <c r="G277" s="343">
        <v>0</v>
      </c>
      <c r="H277" s="343">
        <v>0</v>
      </c>
      <c r="I277" s="343">
        <v>0</v>
      </c>
      <c r="J277" s="343">
        <v>0</v>
      </c>
      <c r="K277" s="343">
        <v>0</v>
      </c>
      <c r="L277" s="343">
        <v>0</v>
      </c>
      <c r="M277" s="343">
        <v>0</v>
      </c>
      <c r="N277" s="343">
        <v>0</v>
      </c>
      <c r="O277" s="343">
        <v>0</v>
      </c>
      <c r="P277" s="343">
        <v>0</v>
      </c>
    </row>
    <row r="278" spans="1:16" ht="16.5" customHeight="1">
      <c r="A278" s="91"/>
      <c r="B278" s="91"/>
      <c r="C278" s="102" t="s">
        <v>1588</v>
      </c>
      <c r="D278" s="342">
        <f t="shared" si="34"/>
        <v>2848</v>
      </c>
      <c r="E278" s="343">
        <v>2848</v>
      </c>
      <c r="F278" s="343">
        <v>0</v>
      </c>
      <c r="G278" s="343">
        <v>0</v>
      </c>
      <c r="H278" s="343">
        <v>0</v>
      </c>
      <c r="I278" s="343">
        <v>0</v>
      </c>
      <c r="J278" s="343">
        <v>0</v>
      </c>
      <c r="K278" s="343">
        <v>0</v>
      </c>
      <c r="L278" s="343">
        <v>0</v>
      </c>
      <c r="M278" s="343">
        <v>0</v>
      </c>
      <c r="N278" s="343">
        <v>0</v>
      </c>
      <c r="O278" s="343">
        <v>0</v>
      </c>
      <c r="P278" s="343">
        <v>0</v>
      </c>
    </row>
    <row r="279" spans="1:16" ht="16.5" customHeight="1">
      <c r="A279" s="91"/>
      <c r="B279" s="91"/>
      <c r="C279" s="102" t="s">
        <v>1589</v>
      </c>
      <c r="D279" s="342">
        <f t="shared" si="34"/>
        <v>637</v>
      </c>
      <c r="E279" s="343">
        <v>637</v>
      </c>
      <c r="F279" s="343">
        <v>0</v>
      </c>
      <c r="G279" s="343">
        <v>0</v>
      </c>
      <c r="H279" s="343">
        <v>0</v>
      </c>
      <c r="I279" s="343">
        <v>0</v>
      </c>
      <c r="J279" s="343">
        <v>0</v>
      </c>
      <c r="K279" s="343">
        <v>0</v>
      </c>
      <c r="L279" s="343">
        <v>0</v>
      </c>
      <c r="M279" s="343">
        <v>0</v>
      </c>
      <c r="N279" s="343">
        <v>0</v>
      </c>
      <c r="O279" s="343">
        <v>0</v>
      </c>
      <c r="P279" s="343">
        <v>0</v>
      </c>
    </row>
    <row r="280" spans="1:16" ht="16.5" customHeight="1">
      <c r="A280" s="91"/>
      <c r="B280" s="91"/>
      <c r="C280" s="102" t="s">
        <v>1590</v>
      </c>
      <c r="D280" s="342">
        <f t="shared" si="34"/>
        <v>1609</v>
      </c>
      <c r="E280" s="343">
        <v>1609</v>
      </c>
      <c r="F280" s="343">
        <v>0</v>
      </c>
      <c r="G280" s="343">
        <v>0</v>
      </c>
      <c r="H280" s="343">
        <v>0</v>
      </c>
      <c r="I280" s="343">
        <v>0</v>
      </c>
      <c r="J280" s="343">
        <v>0</v>
      </c>
      <c r="K280" s="343">
        <v>0</v>
      </c>
      <c r="L280" s="343">
        <v>0</v>
      </c>
      <c r="M280" s="343">
        <v>0</v>
      </c>
      <c r="N280" s="343">
        <v>0</v>
      </c>
      <c r="O280" s="343">
        <v>0</v>
      </c>
      <c r="P280" s="343">
        <v>0</v>
      </c>
    </row>
    <row r="281" spans="1:16" ht="16.5" customHeight="1">
      <c r="A281" s="91"/>
      <c r="B281" s="91"/>
      <c r="C281" s="102" t="s">
        <v>1591</v>
      </c>
      <c r="D281" s="342">
        <f t="shared" si="34"/>
        <v>0</v>
      </c>
      <c r="E281" s="343">
        <v>0</v>
      </c>
      <c r="F281" s="343">
        <v>0</v>
      </c>
      <c r="G281" s="343">
        <v>0</v>
      </c>
      <c r="H281" s="343">
        <v>0</v>
      </c>
      <c r="I281" s="343">
        <v>0</v>
      </c>
      <c r="J281" s="343">
        <v>0</v>
      </c>
      <c r="K281" s="343">
        <v>0</v>
      </c>
      <c r="L281" s="343">
        <v>0</v>
      </c>
      <c r="M281" s="343">
        <v>0</v>
      </c>
      <c r="N281" s="343">
        <v>0</v>
      </c>
      <c r="O281" s="343">
        <v>0</v>
      </c>
      <c r="P281" s="343">
        <v>0</v>
      </c>
    </row>
    <row r="282" spans="1:16" ht="16.5" customHeight="1">
      <c r="A282" s="91"/>
      <c r="B282" s="91"/>
      <c r="C282" s="102" t="s">
        <v>1592</v>
      </c>
      <c r="D282" s="342">
        <f t="shared" si="34"/>
        <v>10400</v>
      </c>
      <c r="E282" s="343">
        <v>10400</v>
      </c>
      <c r="F282" s="343">
        <v>0</v>
      </c>
      <c r="G282" s="343">
        <v>0</v>
      </c>
      <c r="H282" s="343">
        <v>0</v>
      </c>
      <c r="I282" s="343">
        <v>0</v>
      </c>
      <c r="J282" s="343">
        <v>0</v>
      </c>
      <c r="K282" s="343">
        <v>0</v>
      </c>
      <c r="L282" s="343">
        <v>0</v>
      </c>
      <c r="M282" s="343">
        <v>0</v>
      </c>
      <c r="N282" s="343">
        <v>0</v>
      </c>
      <c r="O282" s="343">
        <v>0</v>
      </c>
      <c r="P282" s="343">
        <v>0</v>
      </c>
    </row>
    <row r="283" spans="1:16" ht="16.5" customHeight="1">
      <c r="A283" s="91"/>
      <c r="B283" s="91"/>
      <c r="C283" s="102" t="s">
        <v>1593</v>
      </c>
      <c r="D283" s="342">
        <f t="shared" si="34"/>
        <v>7202.2979999999989</v>
      </c>
      <c r="E283" s="343">
        <v>7202.2979999999989</v>
      </c>
      <c r="F283" s="343">
        <v>0</v>
      </c>
      <c r="G283" s="343">
        <v>0</v>
      </c>
      <c r="H283" s="343">
        <v>0</v>
      </c>
      <c r="I283" s="343">
        <v>0</v>
      </c>
      <c r="J283" s="343">
        <v>0</v>
      </c>
      <c r="K283" s="343">
        <v>0</v>
      </c>
      <c r="L283" s="343">
        <v>0</v>
      </c>
      <c r="M283" s="343">
        <v>0</v>
      </c>
      <c r="N283" s="343">
        <v>0</v>
      </c>
      <c r="O283" s="343">
        <v>0</v>
      </c>
      <c r="P283" s="343">
        <v>0</v>
      </c>
    </row>
    <row r="284" spans="1:16" ht="16.5" customHeight="1">
      <c r="A284" s="91"/>
      <c r="B284" s="91"/>
      <c r="C284" s="93"/>
      <c r="D284" s="323" t="s">
        <v>1534</v>
      </c>
      <c r="E284" s="323" t="s">
        <v>1534</v>
      </c>
      <c r="F284" s="323" t="s">
        <v>1534</v>
      </c>
      <c r="G284" s="323" t="s">
        <v>1534</v>
      </c>
      <c r="H284" s="323" t="s">
        <v>1534</v>
      </c>
      <c r="I284" s="323" t="s">
        <v>1534</v>
      </c>
      <c r="J284" s="323" t="s">
        <v>1534</v>
      </c>
      <c r="K284" s="323" t="s">
        <v>1534</v>
      </c>
      <c r="L284" s="323" t="s">
        <v>1534</v>
      </c>
      <c r="M284" s="323" t="s">
        <v>1534</v>
      </c>
      <c r="N284" s="323" t="s">
        <v>1534</v>
      </c>
      <c r="O284" s="323" t="s">
        <v>1534</v>
      </c>
      <c r="P284" s="323" t="s">
        <v>1534</v>
      </c>
    </row>
    <row r="285" spans="1:16" ht="16.5" customHeight="1">
      <c r="A285" s="91"/>
      <c r="B285" s="91" t="s">
        <v>1362</v>
      </c>
      <c r="C285" s="93"/>
      <c r="D285" s="342">
        <f>SUM(E285:P285)</f>
        <v>168170.231</v>
      </c>
      <c r="E285" s="343">
        <f t="shared" ref="E285:P285" si="35">SUM(E272:E284)</f>
        <v>168170.231</v>
      </c>
      <c r="F285" s="343">
        <f t="shared" si="35"/>
        <v>0</v>
      </c>
      <c r="G285" s="343">
        <f t="shared" si="35"/>
        <v>0</v>
      </c>
      <c r="H285" s="343">
        <f t="shared" si="35"/>
        <v>0</v>
      </c>
      <c r="I285" s="343">
        <f t="shared" si="35"/>
        <v>0</v>
      </c>
      <c r="J285" s="343">
        <f t="shared" si="35"/>
        <v>0</v>
      </c>
      <c r="K285" s="343">
        <f t="shared" si="35"/>
        <v>0</v>
      </c>
      <c r="L285" s="343">
        <f t="shared" si="35"/>
        <v>0</v>
      </c>
      <c r="M285" s="343">
        <f t="shared" si="35"/>
        <v>0</v>
      </c>
      <c r="N285" s="343">
        <f t="shared" si="35"/>
        <v>0</v>
      </c>
      <c r="O285" s="343">
        <f t="shared" si="35"/>
        <v>0</v>
      </c>
      <c r="P285" s="343">
        <f t="shared" si="35"/>
        <v>0</v>
      </c>
    </row>
    <row r="286" spans="1:16" ht="16.5" customHeight="1">
      <c r="A286" s="91"/>
      <c r="B286" s="91"/>
      <c r="C286" s="93"/>
      <c r="D286" s="339"/>
      <c r="E286" s="343"/>
      <c r="F286" s="343"/>
      <c r="G286" s="343"/>
      <c r="H286" s="343"/>
      <c r="I286" s="343"/>
      <c r="J286" s="343"/>
      <c r="K286" s="343"/>
      <c r="L286" s="343"/>
      <c r="M286" s="343"/>
      <c r="N286" s="343"/>
      <c r="O286" s="343"/>
      <c r="P286" s="343"/>
    </row>
    <row r="287" spans="1:16" ht="16.5" customHeight="1">
      <c r="A287" s="80"/>
      <c r="B287" s="91" t="s">
        <v>1363</v>
      </c>
      <c r="C287" s="93"/>
      <c r="D287" s="342">
        <f>SUM(E287:P287)</f>
        <v>161302.04099999997</v>
      </c>
      <c r="E287" s="343">
        <v>161302.04099999997</v>
      </c>
      <c r="F287" s="343">
        <v>0</v>
      </c>
      <c r="G287" s="343">
        <v>0</v>
      </c>
      <c r="H287" s="343">
        <v>0</v>
      </c>
      <c r="I287" s="343">
        <v>0</v>
      </c>
      <c r="J287" s="343">
        <v>0</v>
      </c>
      <c r="K287" s="343">
        <v>0</v>
      </c>
      <c r="L287" s="343">
        <v>0</v>
      </c>
      <c r="M287" s="343">
        <v>0</v>
      </c>
      <c r="N287" s="343">
        <v>0</v>
      </c>
      <c r="O287" s="343">
        <v>0</v>
      </c>
      <c r="P287" s="343">
        <v>0</v>
      </c>
    </row>
    <row r="288" spans="1:16" ht="16.5" customHeight="1">
      <c r="A288" s="80"/>
      <c r="B288" s="91" t="s">
        <v>1364</v>
      </c>
      <c r="C288" s="93"/>
      <c r="D288" s="342">
        <f>SUM(E288:P288)</f>
        <v>15191.66600000023</v>
      </c>
      <c r="E288" s="343">
        <v>15191.66600000023</v>
      </c>
      <c r="F288" s="343">
        <v>0</v>
      </c>
      <c r="G288" s="343">
        <v>0</v>
      </c>
      <c r="H288" s="343">
        <v>0</v>
      </c>
      <c r="I288" s="343">
        <v>0</v>
      </c>
      <c r="J288" s="343">
        <v>0</v>
      </c>
      <c r="K288" s="343">
        <v>0</v>
      </c>
      <c r="L288" s="343">
        <v>0</v>
      </c>
      <c r="M288" s="343">
        <v>0</v>
      </c>
      <c r="N288" s="343">
        <v>0</v>
      </c>
      <c r="O288" s="343">
        <v>0</v>
      </c>
      <c r="P288" s="343">
        <v>0</v>
      </c>
    </row>
    <row r="289" spans="1:16" ht="16.5" customHeight="1">
      <c r="A289" s="91"/>
      <c r="B289" s="91"/>
      <c r="C289" s="93"/>
      <c r="D289" s="339"/>
      <c r="E289" s="348"/>
      <c r="F289" s="348"/>
      <c r="G289" s="348"/>
      <c r="H289" s="348"/>
      <c r="I289" s="348"/>
      <c r="J289" s="348"/>
      <c r="K289" s="348"/>
      <c r="L289" s="348"/>
      <c r="M289" s="348"/>
      <c r="N289" s="348"/>
      <c r="O289" s="348"/>
      <c r="P289" s="348"/>
    </row>
    <row r="290" spans="1:16" ht="16.5" customHeight="1">
      <c r="A290" s="91"/>
      <c r="B290" s="91"/>
      <c r="C290" s="93"/>
      <c r="D290" s="323" t="s">
        <v>1534</v>
      </c>
      <c r="E290" s="323" t="s">
        <v>1534</v>
      </c>
      <c r="F290" s="323" t="s">
        <v>1534</v>
      </c>
      <c r="G290" s="323" t="s">
        <v>1534</v>
      </c>
      <c r="H290" s="323" t="s">
        <v>1534</v>
      </c>
      <c r="I290" s="323" t="s">
        <v>1534</v>
      </c>
      <c r="J290" s="323" t="s">
        <v>1534</v>
      </c>
      <c r="K290" s="323" t="s">
        <v>1534</v>
      </c>
      <c r="L290" s="323" t="s">
        <v>1534</v>
      </c>
      <c r="M290" s="323" t="s">
        <v>1534</v>
      </c>
      <c r="N290" s="323" t="s">
        <v>1534</v>
      </c>
      <c r="O290" s="323" t="s">
        <v>1534</v>
      </c>
      <c r="P290" s="323" t="s">
        <v>1534</v>
      </c>
    </row>
    <row r="291" spans="1:16" ht="16.5" customHeight="1">
      <c r="A291" s="98" t="s">
        <v>1365</v>
      </c>
      <c r="B291" s="91"/>
      <c r="C291" s="93"/>
      <c r="D291" s="339">
        <f>SUM(E291:P291)</f>
        <v>1057790.6380000003</v>
      </c>
      <c r="E291" s="340">
        <f t="shared" ref="E291:P291" si="36">SUM(E269,E285,E287:E288)</f>
        <v>1057790.6380000003</v>
      </c>
      <c r="F291" s="340">
        <f t="shared" si="36"/>
        <v>0</v>
      </c>
      <c r="G291" s="340">
        <f t="shared" si="36"/>
        <v>0</v>
      </c>
      <c r="H291" s="340">
        <f t="shared" si="36"/>
        <v>0</v>
      </c>
      <c r="I291" s="340">
        <f t="shared" si="36"/>
        <v>0</v>
      </c>
      <c r="J291" s="340">
        <f t="shared" si="36"/>
        <v>0</v>
      </c>
      <c r="K291" s="340">
        <f t="shared" si="36"/>
        <v>0</v>
      </c>
      <c r="L291" s="340">
        <f t="shared" si="36"/>
        <v>0</v>
      </c>
      <c r="M291" s="340">
        <f t="shared" si="36"/>
        <v>0</v>
      </c>
      <c r="N291" s="340">
        <f t="shared" si="36"/>
        <v>0</v>
      </c>
      <c r="O291" s="340">
        <f t="shared" si="36"/>
        <v>0</v>
      </c>
      <c r="P291" s="340">
        <f t="shared" si="36"/>
        <v>0</v>
      </c>
    </row>
    <row r="292" spans="1:16" ht="16.5" customHeight="1">
      <c r="A292" s="98"/>
      <c r="B292" s="91"/>
      <c r="C292" s="93"/>
      <c r="D292" s="349"/>
      <c r="E292" s="350"/>
      <c r="F292" s="350"/>
      <c r="G292" s="350"/>
      <c r="H292" s="350"/>
      <c r="I292" s="350"/>
      <c r="J292" s="350"/>
      <c r="K292" s="350"/>
      <c r="L292" s="350"/>
      <c r="M292" s="350"/>
      <c r="N292" s="350"/>
      <c r="O292" s="350"/>
      <c r="P292" s="350"/>
    </row>
    <row r="293" spans="1:16" ht="16.5" customHeight="1">
      <c r="A293" s="91"/>
      <c r="B293" s="91"/>
      <c r="C293" s="93"/>
      <c r="D293" s="347"/>
      <c r="E293" s="347"/>
      <c r="F293" s="347"/>
      <c r="G293" s="347"/>
      <c r="H293" s="347"/>
      <c r="I293" s="347"/>
      <c r="J293" s="347"/>
      <c r="K293" s="347"/>
      <c r="L293" s="347"/>
      <c r="M293" s="347"/>
      <c r="N293" s="347"/>
      <c r="O293" s="347"/>
      <c r="P293" s="347"/>
    </row>
    <row r="294" spans="1:16" ht="16.5" customHeight="1">
      <c r="A294" s="111" t="s">
        <v>1599</v>
      </c>
      <c r="B294" s="91"/>
      <c r="C294" s="93"/>
      <c r="D294" s="351"/>
      <c r="E294" s="335"/>
      <c r="F294" s="335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</row>
    <row r="295" spans="1:16" ht="16.5" customHeight="1">
      <c r="A295" s="91"/>
      <c r="B295" s="80"/>
      <c r="C295" s="91" t="s">
        <v>91</v>
      </c>
      <c r="D295" s="342">
        <f t="shared" ref="D295:D305" si="37">SUM(E295:P295)</f>
        <v>107961</v>
      </c>
      <c r="E295" s="343">
        <v>107961</v>
      </c>
      <c r="F295" s="343">
        <v>0</v>
      </c>
      <c r="G295" s="343">
        <v>0</v>
      </c>
      <c r="H295" s="343">
        <v>0</v>
      </c>
      <c r="I295" s="343">
        <v>0</v>
      </c>
      <c r="J295" s="343">
        <v>0</v>
      </c>
      <c r="K295" s="343">
        <v>0</v>
      </c>
      <c r="L295" s="343">
        <v>0</v>
      </c>
      <c r="M295" s="343">
        <v>0</v>
      </c>
      <c r="N295" s="343">
        <v>0</v>
      </c>
      <c r="O295" s="343">
        <v>0</v>
      </c>
      <c r="P295" s="343">
        <v>0</v>
      </c>
    </row>
    <row r="296" spans="1:16" ht="16.5" customHeight="1">
      <c r="A296" s="91"/>
      <c r="B296" s="80"/>
      <c r="C296" s="91" t="s">
        <v>92</v>
      </c>
      <c r="D296" s="342">
        <f t="shared" si="37"/>
        <v>255191</v>
      </c>
      <c r="E296" s="343">
        <v>255191</v>
      </c>
      <c r="F296" s="343">
        <v>0</v>
      </c>
      <c r="G296" s="343">
        <v>0</v>
      </c>
      <c r="H296" s="343">
        <v>0</v>
      </c>
      <c r="I296" s="343">
        <v>0</v>
      </c>
      <c r="J296" s="343">
        <v>0</v>
      </c>
      <c r="K296" s="343">
        <v>0</v>
      </c>
      <c r="L296" s="343">
        <v>0</v>
      </c>
      <c r="M296" s="343">
        <v>0</v>
      </c>
      <c r="N296" s="343">
        <v>0</v>
      </c>
      <c r="O296" s="343">
        <v>0</v>
      </c>
      <c r="P296" s="343">
        <v>0</v>
      </c>
    </row>
    <row r="297" spans="1:16" ht="16.5" customHeight="1">
      <c r="A297" s="91"/>
      <c r="B297" s="80"/>
      <c r="C297" s="91" t="s">
        <v>93</v>
      </c>
      <c r="D297" s="342">
        <f t="shared" si="37"/>
        <v>100454</v>
      </c>
      <c r="E297" s="343">
        <v>100454</v>
      </c>
      <c r="F297" s="343">
        <v>0</v>
      </c>
      <c r="G297" s="343">
        <v>0</v>
      </c>
      <c r="H297" s="343">
        <v>0</v>
      </c>
      <c r="I297" s="343">
        <v>0</v>
      </c>
      <c r="J297" s="343">
        <v>0</v>
      </c>
      <c r="K297" s="343">
        <v>0</v>
      </c>
      <c r="L297" s="343">
        <v>0</v>
      </c>
      <c r="M297" s="343">
        <v>0</v>
      </c>
      <c r="N297" s="343">
        <v>0</v>
      </c>
      <c r="O297" s="343">
        <v>0</v>
      </c>
      <c r="P297" s="343">
        <v>0</v>
      </c>
    </row>
    <row r="298" spans="1:16" ht="16.5" customHeight="1">
      <c r="A298" s="91"/>
      <c r="B298" s="80"/>
      <c r="C298" s="91" t="s">
        <v>94</v>
      </c>
      <c r="D298" s="342">
        <f t="shared" si="37"/>
        <v>119414</v>
      </c>
      <c r="E298" s="343">
        <v>119414</v>
      </c>
      <c r="F298" s="343">
        <v>0</v>
      </c>
      <c r="G298" s="343">
        <v>0</v>
      </c>
      <c r="H298" s="343">
        <v>0</v>
      </c>
      <c r="I298" s="343">
        <v>0</v>
      </c>
      <c r="J298" s="343">
        <v>0</v>
      </c>
      <c r="K298" s="343">
        <v>0</v>
      </c>
      <c r="L298" s="343">
        <v>0</v>
      </c>
      <c r="M298" s="343">
        <v>0</v>
      </c>
      <c r="N298" s="343">
        <v>0</v>
      </c>
      <c r="O298" s="343">
        <v>0</v>
      </c>
      <c r="P298" s="343">
        <v>0</v>
      </c>
    </row>
    <row r="299" spans="1:16" ht="16.5" customHeight="1">
      <c r="A299" s="91"/>
      <c r="B299" s="80"/>
      <c r="C299" s="91" t="s">
        <v>95</v>
      </c>
      <c r="D299" s="342">
        <f t="shared" si="37"/>
        <v>422844</v>
      </c>
      <c r="E299" s="343">
        <v>422844</v>
      </c>
      <c r="F299" s="343">
        <v>0</v>
      </c>
      <c r="G299" s="343">
        <v>0</v>
      </c>
      <c r="H299" s="343">
        <v>0</v>
      </c>
      <c r="I299" s="343">
        <v>0</v>
      </c>
      <c r="J299" s="343">
        <v>0</v>
      </c>
      <c r="K299" s="343">
        <v>0</v>
      </c>
      <c r="L299" s="343">
        <v>0</v>
      </c>
      <c r="M299" s="343">
        <v>0</v>
      </c>
      <c r="N299" s="343">
        <v>0</v>
      </c>
      <c r="O299" s="343">
        <v>0</v>
      </c>
      <c r="P299" s="343">
        <v>0</v>
      </c>
    </row>
    <row r="300" spans="1:16" ht="16.5" customHeight="1">
      <c r="A300" s="91"/>
      <c r="B300" s="80"/>
      <c r="C300" s="91" t="s">
        <v>96</v>
      </c>
      <c r="D300" s="342">
        <f t="shared" si="37"/>
        <v>54457</v>
      </c>
      <c r="E300" s="343">
        <v>54457</v>
      </c>
      <c r="F300" s="343">
        <v>0</v>
      </c>
      <c r="G300" s="343">
        <v>0</v>
      </c>
      <c r="H300" s="343">
        <v>0</v>
      </c>
      <c r="I300" s="343">
        <v>0</v>
      </c>
      <c r="J300" s="343">
        <v>0</v>
      </c>
      <c r="K300" s="343">
        <v>0</v>
      </c>
      <c r="L300" s="343">
        <v>0</v>
      </c>
      <c r="M300" s="343">
        <v>0</v>
      </c>
      <c r="N300" s="343">
        <v>0</v>
      </c>
      <c r="O300" s="343">
        <v>0</v>
      </c>
      <c r="P300" s="343">
        <v>0</v>
      </c>
    </row>
    <row r="301" spans="1:16" ht="16.5" customHeight="1">
      <c r="A301" s="91"/>
      <c r="B301" s="80"/>
      <c r="C301" s="91" t="s">
        <v>97</v>
      </c>
      <c r="D301" s="342">
        <f t="shared" si="37"/>
        <v>686870</v>
      </c>
      <c r="E301" s="343">
        <v>686870</v>
      </c>
      <c r="F301" s="343">
        <v>0</v>
      </c>
      <c r="G301" s="343">
        <v>0</v>
      </c>
      <c r="H301" s="343">
        <v>0</v>
      </c>
      <c r="I301" s="343">
        <v>0</v>
      </c>
      <c r="J301" s="343">
        <v>0</v>
      </c>
      <c r="K301" s="343">
        <v>0</v>
      </c>
      <c r="L301" s="343">
        <v>0</v>
      </c>
      <c r="M301" s="343">
        <v>0</v>
      </c>
      <c r="N301" s="343">
        <v>0</v>
      </c>
      <c r="O301" s="343">
        <v>0</v>
      </c>
      <c r="P301" s="343">
        <v>0</v>
      </c>
    </row>
    <row r="302" spans="1:16" ht="16.5" customHeight="1">
      <c r="A302" s="91"/>
      <c r="B302" s="80"/>
      <c r="C302" s="91" t="s">
        <v>98</v>
      </c>
      <c r="D302" s="342">
        <f t="shared" si="37"/>
        <v>587985</v>
      </c>
      <c r="E302" s="343">
        <v>587985</v>
      </c>
      <c r="F302" s="343">
        <v>0</v>
      </c>
      <c r="G302" s="343">
        <v>0</v>
      </c>
      <c r="H302" s="343">
        <v>0</v>
      </c>
      <c r="I302" s="343">
        <v>0</v>
      </c>
      <c r="J302" s="343">
        <v>0</v>
      </c>
      <c r="K302" s="343">
        <v>0</v>
      </c>
      <c r="L302" s="343">
        <v>0</v>
      </c>
      <c r="M302" s="343">
        <v>0</v>
      </c>
      <c r="N302" s="343">
        <v>0</v>
      </c>
      <c r="O302" s="343">
        <v>0</v>
      </c>
      <c r="P302" s="343">
        <v>0</v>
      </c>
    </row>
    <row r="303" spans="1:16" ht="16.5" customHeight="1">
      <c r="A303" s="91"/>
      <c r="B303" s="80"/>
      <c r="C303" s="91" t="s">
        <v>99</v>
      </c>
      <c r="D303" s="342">
        <f t="shared" si="37"/>
        <v>855654</v>
      </c>
      <c r="E303" s="343">
        <v>855654</v>
      </c>
      <c r="F303" s="343">
        <v>0</v>
      </c>
      <c r="G303" s="343">
        <v>0</v>
      </c>
      <c r="H303" s="343">
        <v>0</v>
      </c>
      <c r="I303" s="343">
        <v>0</v>
      </c>
      <c r="J303" s="343">
        <v>0</v>
      </c>
      <c r="K303" s="343">
        <v>0</v>
      </c>
      <c r="L303" s="343">
        <v>0</v>
      </c>
      <c r="M303" s="343">
        <v>0</v>
      </c>
      <c r="N303" s="343">
        <v>0</v>
      </c>
      <c r="O303" s="343">
        <v>0</v>
      </c>
      <c r="P303" s="343">
        <v>0</v>
      </c>
    </row>
    <row r="304" spans="1:16" ht="16.5" customHeight="1">
      <c r="A304" s="91"/>
      <c r="B304" s="80"/>
      <c r="C304" s="91" t="s">
        <v>100</v>
      </c>
      <c r="D304" s="342">
        <f t="shared" si="37"/>
        <v>465935</v>
      </c>
      <c r="E304" s="343">
        <v>465935</v>
      </c>
      <c r="F304" s="343">
        <v>0</v>
      </c>
      <c r="G304" s="343">
        <v>0</v>
      </c>
      <c r="H304" s="343">
        <v>0</v>
      </c>
      <c r="I304" s="343">
        <v>0</v>
      </c>
      <c r="J304" s="343">
        <v>0</v>
      </c>
      <c r="K304" s="343">
        <v>0</v>
      </c>
      <c r="L304" s="343">
        <v>0</v>
      </c>
      <c r="M304" s="343">
        <v>0</v>
      </c>
      <c r="N304" s="343">
        <v>0</v>
      </c>
      <c r="O304" s="343">
        <v>0</v>
      </c>
      <c r="P304" s="343">
        <v>0</v>
      </c>
    </row>
    <row r="305" spans="1:16" ht="16.5" customHeight="1">
      <c r="A305" s="91"/>
      <c r="B305" s="80"/>
      <c r="C305" s="91" t="s">
        <v>101</v>
      </c>
      <c r="D305" s="342">
        <f t="shared" si="37"/>
        <v>140109</v>
      </c>
      <c r="E305" s="343">
        <v>140109</v>
      </c>
      <c r="F305" s="343">
        <v>0</v>
      </c>
      <c r="G305" s="343">
        <v>0</v>
      </c>
      <c r="H305" s="343">
        <v>0</v>
      </c>
      <c r="I305" s="343">
        <v>0</v>
      </c>
      <c r="J305" s="343">
        <v>0</v>
      </c>
      <c r="K305" s="343">
        <v>0</v>
      </c>
      <c r="L305" s="343">
        <v>0</v>
      </c>
      <c r="M305" s="343">
        <v>0</v>
      </c>
      <c r="N305" s="343">
        <v>0</v>
      </c>
      <c r="O305" s="343">
        <v>0</v>
      </c>
      <c r="P305" s="343">
        <v>0</v>
      </c>
    </row>
    <row r="306" spans="1:16" ht="16.5" customHeight="1">
      <c r="A306" s="91"/>
      <c r="B306" s="91"/>
      <c r="C306" s="80"/>
      <c r="D306" s="323" t="s">
        <v>1534</v>
      </c>
      <c r="E306" s="323" t="s">
        <v>1534</v>
      </c>
      <c r="F306" s="323" t="s">
        <v>1534</v>
      </c>
      <c r="G306" s="323" t="s">
        <v>1534</v>
      </c>
      <c r="H306" s="323" t="s">
        <v>1534</v>
      </c>
      <c r="I306" s="323" t="s">
        <v>1534</v>
      </c>
      <c r="J306" s="323" t="s">
        <v>1534</v>
      </c>
      <c r="K306" s="323" t="s">
        <v>1534</v>
      </c>
      <c r="L306" s="323" t="s">
        <v>1534</v>
      </c>
      <c r="M306" s="323" t="s">
        <v>1534</v>
      </c>
      <c r="N306" s="323" t="s">
        <v>1534</v>
      </c>
      <c r="O306" s="323" t="s">
        <v>1534</v>
      </c>
      <c r="P306" s="323" t="s">
        <v>1534</v>
      </c>
    </row>
    <row r="307" spans="1:16" ht="16.5" customHeight="1">
      <c r="A307" s="93" t="s">
        <v>1383</v>
      </c>
      <c r="B307" s="93"/>
      <c r="C307" s="93"/>
      <c r="D307" s="339">
        <f>SUM(E307:P307)</f>
        <v>3796874</v>
      </c>
      <c r="E307" s="346">
        <f>SUM(E295:E306)</f>
        <v>3796874</v>
      </c>
      <c r="F307" s="346">
        <f>SUM(F295:F306)</f>
        <v>0</v>
      </c>
      <c r="G307" s="346">
        <f t="shared" ref="G307:P307" si="38">SUM(G295:G306)</f>
        <v>0</v>
      </c>
      <c r="H307" s="346">
        <f t="shared" si="38"/>
        <v>0</v>
      </c>
      <c r="I307" s="346">
        <f t="shared" si="38"/>
        <v>0</v>
      </c>
      <c r="J307" s="346">
        <f t="shared" si="38"/>
        <v>0</v>
      </c>
      <c r="K307" s="346">
        <f t="shared" si="38"/>
        <v>0</v>
      </c>
      <c r="L307" s="346">
        <f t="shared" si="38"/>
        <v>0</v>
      </c>
      <c r="M307" s="346">
        <f t="shared" si="38"/>
        <v>0</v>
      </c>
      <c r="N307" s="346">
        <f t="shared" si="38"/>
        <v>0</v>
      </c>
      <c r="O307" s="346">
        <f t="shared" si="38"/>
        <v>0</v>
      </c>
      <c r="P307" s="346">
        <f t="shared" si="38"/>
        <v>0</v>
      </c>
    </row>
    <row r="308" spans="1:16" ht="16.5" customHeight="1">
      <c r="A308" s="93"/>
      <c r="B308" s="93"/>
      <c r="C308" s="93"/>
      <c r="D308" s="344"/>
      <c r="E308" s="335"/>
      <c r="F308" s="335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</row>
    <row r="309" spans="1:16" ht="16.5" customHeight="1">
      <c r="A309" s="80"/>
      <c r="B309" s="80"/>
      <c r="C309" s="80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</row>
    <row r="310" spans="1:16" ht="16.5" customHeight="1">
      <c r="A310" s="93" t="s">
        <v>1600</v>
      </c>
      <c r="B310" s="93"/>
      <c r="C310" s="80"/>
      <c r="D310" s="334"/>
      <c r="E310" s="335"/>
      <c r="F310" s="335"/>
      <c r="G310" s="335"/>
      <c r="H310" s="335"/>
      <c r="I310" s="335"/>
      <c r="J310" s="335"/>
      <c r="K310" s="335"/>
      <c r="L310" s="335"/>
      <c r="M310" s="335"/>
      <c r="N310" s="335"/>
      <c r="O310" s="335"/>
      <c r="P310" s="335"/>
    </row>
    <row r="311" spans="1:16" ht="16.5" customHeight="1">
      <c r="A311" s="93"/>
      <c r="B311" s="93"/>
      <c r="C311" s="80" t="s">
        <v>215</v>
      </c>
      <c r="D311" s="342">
        <f t="shared" ref="D311:D317" si="39">SUM(E311:P311)</f>
        <v>74475</v>
      </c>
      <c r="E311" s="343">
        <v>74475</v>
      </c>
      <c r="F311" s="343">
        <v>0</v>
      </c>
      <c r="G311" s="343">
        <v>0</v>
      </c>
      <c r="H311" s="343">
        <v>0</v>
      </c>
      <c r="I311" s="343">
        <v>0</v>
      </c>
      <c r="J311" s="343">
        <v>0</v>
      </c>
      <c r="K311" s="343">
        <v>0</v>
      </c>
      <c r="L311" s="343">
        <v>0</v>
      </c>
      <c r="M311" s="343">
        <v>0</v>
      </c>
      <c r="N311" s="343">
        <v>0</v>
      </c>
      <c r="O311" s="343">
        <v>0</v>
      </c>
      <c r="P311" s="343">
        <v>0</v>
      </c>
    </row>
    <row r="312" spans="1:16" ht="16.5" customHeight="1">
      <c r="A312" s="93"/>
      <c r="B312" s="93"/>
      <c r="C312" s="80" t="s">
        <v>216</v>
      </c>
      <c r="D312" s="342">
        <f t="shared" si="39"/>
        <v>221369</v>
      </c>
      <c r="E312" s="343">
        <v>221369</v>
      </c>
      <c r="F312" s="343">
        <v>0</v>
      </c>
      <c r="G312" s="343">
        <v>0</v>
      </c>
      <c r="H312" s="343">
        <v>0</v>
      </c>
      <c r="I312" s="343">
        <v>0</v>
      </c>
      <c r="J312" s="343">
        <v>0</v>
      </c>
      <c r="K312" s="343">
        <v>0</v>
      </c>
      <c r="L312" s="343">
        <v>0</v>
      </c>
      <c r="M312" s="343">
        <v>0</v>
      </c>
      <c r="N312" s="343">
        <v>0</v>
      </c>
      <c r="O312" s="343">
        <v>0</v>
      </c>
      <c r="P312" s="343">
        <v>0</v>
      </c>
    </row>
    <row r="313" spans="1:16" ht="16.5" customHeight="1">
      <c r="A313" s="80"/>
      <c r="B313" s="80"/>
      <c r="C313" s="91" t="s">
        <v>108</v>
      </c>
      <c r="D313" s="342">
        <f t="shared" si="39"/>
        <v>-386</v>
      </c>
      <c r="E313" s="343">
        <v>-386</v>
      </c>
      <c r="F313" s="343">
        <v>0</v>
      </c>
      <c r="G313" s="343">
        <v>0</v>
      </c>
      <c r="H313" s="343">
        <v>0</v>
      </c>
      <c r="I313" s="343">
        <v>0</v>
      </c>
      <c r="J313" s="343">
        <v>0</v>
      </c>
      <c r="K313" s="343">
        <v>0</v>
      </c>
      <c r="L313" s="343">
        <v>0</v>
      </c>
      <c r="M313" s="343">
        <v>0</v>
      </c>
      <c r="N313" s="343">
        <v>0</v>
      </c>
      <c r="O313" s="343">
        <v>0</v>
      </c>
      <c r="P313" s="343">
        <v>0</v>
      </c>
    </row>
    <row r="314" spans="1:16" ht="16.5" customHeight="1">
      <c r="A314" s="80"/>
      <c r="B314" s="80"/>
      <c r="C314" s="91" t="s">
        <v>217</v>
      </c>
      <c r="D314" s="342">
        <f t="shared" si="39"/>
        <v>2540</v>
      </c>
      <c r="E314" s="343">
        <v>2540</v>
      </c>
      <c r="F314" s="343">
        <v>0</v>
      </c>
      <c r="G314" s="343">
        <v>0</v>
      </c>
      <c r="H314" s="343">
        <v>0</v>
      </c>
      <c r="I314" s="343">
        <v>0</v>
      </c>
      <c r="J314" s="343">
        <v>0</v>
      </c>
      <c r="K314" s="343">
        <v>0</v>
      </c>
      <c r="L314" s="343">
        <v>0</v>
      </c>
      <c r="M314" s="343">
        <v>0</v>
      </c>
      <c r="N314" s="343">
        <v>0</v>
      </c>
      <c r="O314" s="343">
        <v>0</v>
      </c>
      <c r="P314" s="343">
        <v>0</v>
      </c>
    </row>
    <row r="315" spans="1:16" ht="16.5" customHeight="1">
      <c r="A315" s="80"/>
      <c r="B315" s="80"/>
      <c r="C315" s="91" t="s">
        <v>218</v>
      </c>
      <c r="D315" s="342">
        <f t="shared" si="39"/>
        <v>135856</v>
      </c>
      <c r="E315" s="343">
        <v>135856</v>
      </c>
      <c r="F315" s="343">
        <v>0</v>
      </c>
      <c r="G315" s="343">
        <v>0</v>
      </c>
      <c r="H315" s="343">
        <v>0</v>
      </c>
      <c r="I315" s="343">
        <v>0</v>
      </c>
      <c r="J315" s="343">
        <v>0</v>
      </c>
      <c r="K315" s="343">
        <v>0</v>
      </c>
      <c r="L315" s="343">
        <v>0</v>
      </c>
      <c r="M315" s="343">
        <v>0</v>
      </c>
      <c r="N315" s="343">
        <v>0</v>
      </c>
      <c r="O315" s="343">
        <v>0</v>
      </c>
      <c r="P315" s="343">
        <v>0</v>
      </c>
    </row>
    <row r="316" spans="1:16" ht="16.5" customHeight="1">
      <c r="A316" s="80"/>
      <c r="B316" s="80"/>
      <c r="C316" s="91" t="s">
        <v>219</v>
      </c>
      <c r="D316" s="342">
        <f t="shared" si="39"/>
        <v>245055</v>
      </c>
      <c r="E316" s="343">
        <v>245055</v>
      </c>
      <c r="F316" s="343">
        <v>0</v>
      </c>
      <c r="G316" s="343">
        <v>0</v>
      </c>
      <c r="H316" s="343">
        <v>0</v>
      </c>
      <c r="I316" s="343">
        <v>0</v>
      </c>
      <c r="J316" s="343">
        <v>0</v>
      </c>
      <c r="K316" s="343">
        <v>0</v>
      </c>
      <c r="L316" s="343">
        <v>0</v>
      </c>
      <c r="M316" s="343">
        <v>0</v>
      </c>
      <c r="N316" s="343">
        <v>0</v>
      </c>
      <c r="O316" s="343">
        <v>0</v>
      </c>
      <c r="P316" s="343">
        <v>0</v>
      </c>
    </row>
    <row r="317" spans="1:16" ht="16.5" customHeight="1">
      <c r="A317" s="80"/>
      <c r="B317" s="80"/>
      <c r="C317" s="91" t="s">
        <v>220</v>
      </c>
      <c r="D317" s="342">
        <f t="shared" si="39"/>
        <v>-300</v>
      </c>
      <c r="E317" s="343">
        <v>-300</v>
      </c>
      <c r="F317" s="343">
        <v>0</v>
      </c>
      <c r="G317" s="343">
        <v>0</v>
      </c>
      <c r="H317" s="343">
        <v>0</v>
      </c>
      <c r="I317" s="343">
        <v>0</v>
      </c>
      <c r="J317" s="343">
        <v>0</v>
      </c>
      <c r="K317" s="343">
        <v>0</v>
      </c>
      <c r="L317" s="343">
        <v>0</v>
      </c>
      <c r="M317" s="343">
        <v>0</v>
      </c>
      <c r="N317" s="343">
        <v>0</v>
      </c>
      <c r="O317" s="343">
        <v>0</v>
      </c>
      <c r="P317" s="343">
        <v>0</v>
      </c>
    </row>
    <row r="318" spans="1:16" ht="16.5" customHeight="1">
      <c r="A318" s="80"/>
      <c r="B318" s="91"/>
      <c r="C318" s="80"/>
      <c r="D318" s="323" t="s">
        <v>1534</v>
      </c>
      <c r="E318" s="323" t="s">
        <v>1534</v>
      </c>
      <c r="F318" s="323" t="s">
        <v>1534</v>
      </c>
      <c r="G318" s="323" t="s">
        <v>1534</v>
      </c>
      <c r="H318" s="323" t="s">
        <v>1534</v>
      </c>
      <c r="I318" s="323" t="s">
        <v>1534</v>
      </c>
      <c r="J318" s="323" t="s">
        <v>1534</v>
      </c>
      <c r="K318" s="323" t="s">
        <v>1534</v>
      </c>
      <c r="L318" s="323" t="s">
        <v>1534</v>
      </c>
      <c r="M318" s="323" t="s">
        <v>1534</v>
      </c>
      <c r="N318" s="323" t="s">
        <v>1534</v>
      </c>
      <c r="O318" s="323" t="s">
        <v>1534</v>
      </c>
      <c r="P318" s="323" t="s">
        <v>1534</v>
      </c>
    </row>
    <row r="319" spans="1:16" ht="16.5" customHeight="1">
      <c r="A319" s="93" t="s">
        <v>1385</v>
      </c>
      <c r="B319" s="91"/>
      <c r="C319" s="80"/>
      <c r="D319" s="339">
        <f>SUM(E319:P319)</f>
        <v>678609</v>
      </c>
      <c r="E319" s="346">
        <f>SUM(E311:E318)</f>
        <v>678609</v>
      </c>
      <c r="F319" s="346">
        <f>SUM(F311:F318)</f>
        <v>0</v>
      </c>
      <c r="G319" s="346">
        <f t="shared" ref="G319:P319" si="40">SUM(G311:G318)</f>
        <v>0</v>
      </c>
      <c r="H319" s="346">
        <f t="shared" si="40"/>
        <v>0</v>
      </c>
      <c r="I319" s="346">
        <f t="shared" si="40"/>
        <v>0</v>
      </c>
      <c r="J319" s="346">
        <f t="shared" si="40"/>
        <v>0</v>
      </c>
      <c r="K319" s="346">
        <f t="shared" si="40"/>
        <v>0</v>
      </c>
      <c r="L319" s="346">
        <f t="shared" si="40"/>
        <v>0</v>
      </c>
      <c r="M319" s="346">
        <f t="shared" si="40"/>
        <v>0</v>
      </c>
      <c r="N319" s="346">
        <f t="shared" si="40"/>
        <v>0</v>
      </c>
      <c r="O319" s="346">
        <f t="shared" si="40"/>
        <v>0</v>
      </c>
      <c r="P319" s="346">
        <f t="shared" si="40"/>
        <v>0</v>
      </c>
    </row>
    <row r="320" spans="1:16" ht="16.5" customHeight="1">
      <c r="A320" s="93"/>
      <c r="B320" s="91"/>
      <c r="C320" s="80"/>
      <c r="D320" s="344"/>
      <c r="E320" s="335"/>
      <c r="F320" s="335"/>
      <c r="G320" s="335"/>
      <c r="H320" s="335"/>
      <c r="I320" s="335"/>
      <c r="J320" s="335"/>
      <c r="K320" s="335"/>
      <c r="L320" s="335"/>
      <c r="M320" s="335"/>
      <c r="N320" s="335"/>
      <c r="O320" s="335"/>
      <c r="P320" s="335"/>
    </row>
    <row r="321" spans="1:16" ht="16.5" customHeight="1">
      <c r="A321" s="80"/>
      <c r="B321" s="91"/>
      <c r="C321" s="80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</row>
    <row r="322" spans="1:16" ht="16.5" customHeight="1">
      <c r="A322" s="93" t="s">
        <v>1601</v>
      </c>
      <c r="B322" s="91"/>
      <c r="C322" s="80"/>
      <c r="D322" s="334"/>
      <c r="E322" s="335"/>
      <c r="F322" s="335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</row>
    <row r="323" spans="1:16" ht="16.5" customHeight="1">
      <c r="A323" s="80"/>
      <c r="B323" s="80"/>
      <c r="C323" s="91" t="s">
        <v>1387</v>
      </c>
      <c r="D323" s="342">
        <f>SUM(E323:P323)</f>
        <v>470122</v>
      </c>
      <c r="E323" s="343">
        <v>470122</v>
      </c>
      <c r="F323" s="343">
        <v>0</v>
      </c>
      <c r="G323" s="343">
        <v>0</v>
      </c>
      <c r="H323" s="343">
        <v>0</v>
      </c>
      <c r="I323" s="343">
        <v>0</v>
      </c>
      <c r="J323" s="343">
        <v>0</v>
      </c>
      <c r="K323" s="343">
        <v>0</v>
      </c>
      <c r="L323" s="343">
        <v>0</v>
      </c>
      <c r="M323" s="343">
        <v>0</v>
      </c>
      <c r="N323" s="343">
        <v>0</v>
      </c>
      <c r="O323" s="343">
        <v>0</v>
      </c>
      <c r="P323" s="343">
        <v>0</v>
      </c>
    </row>
    <row r="324" spans="1:16" ht="16.5" customHeight="1">
      <c r="A324" s="80"/>
      <c r="B324" s="80"/>
      <c r="C324" s="91" t="s">
        <v>1388</v>
      </c>
      <c r="D324" s="342">
        <f>SUM(E324:P324)</f>
        <v>30814</v>
      </c>
      <c r="E324" s="343">
        <v>30814</v>
      </c>
      <c r="F324" s="343">
        <v>0</v>
      </c>
      <c r="G324" s="343">
        <v>0</v>
      </c>
      <c r="H324" s="343">
        <v>0</v>
      </c>
      <c r="I324" s="343">
        <v>0</v>
      </c>
      <c r="J324" s="343">
        <v>0</v>
      </c>
      <c r="K324" s="343">
        <v>0</v>
      </c>
      <c r="L324" s="343">
        <v>0</v>
      </c>
      <c r="M324" s="343">
        <v>0</v>
      </c>
      <c r="N324" s="343">
        <v>0</v>
      </c>
      <c r="O324" s="343">
        <v>0</v>
      </c>
      <c r="P324" s="343">
        <v>0</v>
      </c>
    </row>
    <row r="325" spans="1:16" ht="16.5" customHeight="1">
      <c r="A325" s="80"/>
      <c r="B325" s="80"/>
      <c r="C325" s="91"/>
      <c r="D325" s="323" t="s">
        <v>1534</v>
      </c>
      <c r="E325" s="323" t="s">
        <v>1534</v>
      </c>
      <c r="F325" s="323" t="s">
        <v>1534</v>
      </c>
      <c r="G325" s="323" t="s">
        <v>1534</v>
      </c>
      <c r="H325" s="323" t="s">
        <v>1534</v>
      </c>
      <c r="I325" s="323" t="s">
        <v>1534</v>
      </c>
      <c r="J325" s="323" t="s">
        <v>1534</v>
      </c>
      <c r="K325" s="323" t="s">
        <v>1534</v>
      </c>
      <c r="L325" s="323" t="s">
        <v>1534</v>
      </c>
      <c r="M325" s="323" t="s">
        <v>1534</v>
      </c>
      <c r="N325" s="323" t="s">
        <v>1534</v>
      </c>
      <c r="O325" s="323" t="s">
        <v>1534</v>
      </c>
      <c r="P325" s="323" t="s">
        <v>1534</v>
      </c>
    </row>
    <row r="326" spans="1:16" ht="16.5" customHeight="1">
      <c r="A326" s="93" t="s">
        <v>1389</v>
      </c>
      <c r="B326" s="91"/>
      <c r="C326" s="80"/>
      <c r="D326" s="339">
        <f>SUM(E326:P326)</f>
        <v>500936</v>
      </c>
      <c r="E326" s="346">
        <f>SUM(E323:E325)</f>
        <v>500936</v>
      </c>
      <c r="F326" s="346">
        <f>SUM(F323:F325)</f>
        <v>0</v>
      </c>
      <c r="G326" s="346">
        <f t="shared" ref="G326:P326" si="41">SUM(G323:G325)</f>
        <v>0</v>
      </c>
      <c r="H326" s="346">
        <f t="shared" si="41"/>
        <v>0</v>
      </c>
      <c r="I326" s="346">
        <f t="shared" si="41"/>
        <v>0</v>
      </c>
      <c r="J326" s="346">
        <f t="shared" si="41"/>
        <v>0</v>
      </c>
      <c r="K326" s="346">
        <f t="shared" si="41"/>
        <v>0</v>
      </c>
      <c r="L326" s="346">
        <f t="shared" si="41"/>
        <v>0</v>
      </c>
      <c r="M326" s="346">
        <f t="shared" si="41"/>
        <v>0</v>
      </c>
      <c r="N326" s="346">
        <f t="shared" si="41"/>
        <v>0</v>
      </c>
      <c r="O326" s="346">
        <f t="shared" si="41"/>
        <v>0</v>
      </c>
      <c r="P326" s="346">
        <f t="shared" si="41"/>
        <v>0</v>
      </c>
    </row>
    <row r="327" spans="1:16" ht="16.5" customHeight="1">
      <c r="A327" s="80"/>
      <c r="B327" s="91"/>
      <c r="C327" s="80"/>
      <c r="D327" s="334"/>
      <c r="E327" s="335"/>
      <c r="F327" s="335"/>
      <c r="G327" s="335"/>
      <c r="H327" s="335"/>
      <c r="I327" s="335"/>
      <c r="J327" s="335"/>
      <c r="K327" s="335"/>
      <c r="L327" s="335"/>
      <c r="M327" s="335"/>
      <c r="N327" s="335"/>
      <c r="O327" s="335"/>
      <c r="P327" s="335"/>
    </row>
    <row r="328" spans="1:16" ht="16.5" customHeight="1">
      <c r="A328" s="80"/>
      <c r="B328" s="91"/>
      <c r="C328" s="80"/>
      <c r="D328" s="334"/>
      <c r="E328" s="335"/>
      <c r="F328" s="335"/>
      <c r="G328" s="335"/>
      <c r="H328" s="335"/>
      <c r="I328" s="335"/>
      <c r="J328" s="335"/>
      <c r="K328" s="335"/>
      <c r="L328" s="335"/>
      <c r="M328" s="335"/>
      <c r="N328" s="335"/>
      <c r="O328" s="335"/>
      <c r="P328" s="335"/>
    </row>
    <row r="329" spans="1:16" ht="16.5" customHeight="1">
      <c r="A329" s="93" t="s">
        <v>1602</v>
      </c>
      <c r="B329" s="91"/>
      <c r="C329" s="80"/>
      <c r="D329" s="334"/>
      <c r="E329" s="335"/>
      <c r="F329" s="335"/>
      <c r="G329" s="335"/>
      <c r="H329" s="335"/>
      <c r="I329" s="335"/>
      <c r="J329" s="335"/>
      <c r="K329" s="335"/>
      <c r="L329" s="335"/>
      <c r="M329" s="335"/>
      <c r="N329" s="335"/>
      <c r="O329" s="335"/>
      <c r="P329" s="335"/>
    </row>
    <row r="330" spans="1:16" ht="16.5" customHeight="1">
      <c r="A330" s="80"/>
      <c r="B330" s="80"/>
      <c r="C330" s="91" t="s">
        <v>207</v>
      </c>
      <c r="D330" s="342">
        <f t="shared" ref="D330:D343" si="42">SUM(E330:P330)</f>
        <v>25189</v>
      </c>
      <c r="E330" s="343">
        <v>25189</v>
      </c>
      <c r="F330" s="343">
        <v>0</v>
      </c>
      <c r="G330" s="343">
        <v>0</v>
      </c>
      <c r="H330" s="343">
        <v>0</v>
      </c>
      <c r="I330" s="343">
        <v>0</v>
      </c>
      <c r="J330" s="343">
        <v>0</v>
      </c>
      <c r="K330" s="343">
        <v>0</v>
      </c>
      <c r="L330" s="343">
        <v>0</v>
      </c>
      <c r="M330" s="343">
        <v>0</v>
      </c>
      <c r="N330" s="343">
        <v>0</v>
      </c>
      <c r="O330" s="343">
        <v>0</v>
      </c>
      <c r="P330" s="343">
        <v>0</v>
      </c>
    </row>
    <row r="331" spans="1:16" ht="16.5" customHeight="1">
      <c r="A331" s="80"/>
      <c r="B331" s="80"/>
      <c r="C331" s="91" t="s">
        <v>1603</v>
      </c>
      <c r="D331" s="342">
        <f t="shared" si="42"/>
        <v>57871</v>
      </c>
      <c r="E331" s="343">
        <v>57871</v>
      </c>
      <c r="F331" s="343">
        <v>0</v>
      </c>
      <c r="G331" s="343">
        <v>0</v>
      </c>
      <c r="H331" s="343">
        <v>0</v>
      </c>
      <c r="I331" s="343">
        <v>0</v>
      </c>
      <c r="J331" s="343">
        <v>0</v>
      </c>
      <c r="K331" s="343">
        <v>0</v>
      </c>
      <c r="L331" s="343">
        <v>0</v>
      </c>
      <c r="M331" s="343">
        <v>0</v>
      </c>
      <c r="N331" s="343">
        <v>0</v>
      </c>
      <c r="O331" s="343">
        <v>0</v>
      </c>
      <c r="P331" s="343">
        <v>0</v>
      </c>
    </row>
    <row r="332" spans="1:16" ht="16.5" customHeight="1">
      <c r="A332" s="80"/>
      <c r="B332" s="80"/>
      <c r="C332" s="91" t="s">
        <v>1392</v>
      </c>
      <c r="D332" s="342">
        <f t="shared" si="42"/>
        <v>13393</v>
      </c>
      <c r="E332" s="343">
        <v>13393</v>
      </c>
      <c r="F332" s="343">
        <v>0</v>
      </c>
      <c r="G332" s="343">
        <v>0</v>
      </c>
      <c r="H332" s="343">
        <v>0</v>
      </c>
      <c r="I332" s="343">
        <v>0</v>
      </c>
      <c r="J332" s="343">
        <v>0</v>
      </c>
      <c r="K332" s="343">
        <v>0</v>
      </c>
      <c r="L332" s="343">
        <v>0</v>
      </c>
      <c r="M332" s="343">
        <v>0</v>
      </c>
      <c r="N332" s="343">
        <v>0</v>
      </c>
      <c r="O332" s="343">
        <v>0</v>
      </c>
      <c r="P332" s="343">
        <v>0</v>
      </c>
    </row>
    <row r="333" spans="1:16" ht="16.5" customHeight="1">
      <c r="A333" s="80"/>
      <c r="B333" s="80"/>
      <c r="C333" s="91" t="s">
        <v>1604</v>
      </c>
      <c r="D333" s="342">
        <f t="shared" si="42"/>
        <v>45810</v>
      </c>
      <c r="E333" s="343">
        <v>45810</v>
      </c>
      <c r="F333" s="343">
        <v>0</v>
      </c>
      <c r="G333" s="343">
        <v>0</v>
      </c>
      <c r="H333" s="343">
        <v>0</v>
      </c>
      <c r="I333" s="343">
        <v>0</v>
      </c>
      <c r="J333" s="343">
        <v>0</v>
      </c>
      <c r="K333" s="343">
        <v>0</v>
      </c>
      <c r="L333" s="343">
        <v>0</v>
      </c>
      <c r="M333" s="343">
        <v>0</v>
      </c>
      <c r="N333" s="343">
        <v>0</v>
      </c>
      <c r="O333" s="343">
        <v>0</v>
      </c>
      <c r="P333" s="343">
        <v>0</v>
      </c>
    </row>
    <row r="334" spans="1:16" ht="16.5" customHeight="1">
      <c r="A334" s="80"/>
      <c r="B334" s="80"/>
      <c r="C334" s="91" t="s">
        <v>1605</v>
      </c>
      <c r="D334" s="342">
        <f t="shared" si="42"/>
        <v>17626</v>
      </c>
      <c r="E334" s="343">
        <v>17626</v>
      </c>
      <c r="F334" s="343">
        <v>0</v>
      </c>
      <c r="G334" s="343">
        <v>0</v>
      </c>
      <c r="H334" s="343">
        <v>0</v>
      </c>
      <c r="I334" s="343">
        <v>0</v>
      </c>
      <c r="J334" s="343">
        <v>0</v>
      </c>
      <c r="K334" s="343">
        <v>0</v>
      </c>
      <c r="L334" s="343">
        <v>0</v>
      </c>
      <c r="M334" s="343">
        <v>0</v>
      </c>
      <c r="N334" s="343">
        <v>0</v>
      </c>
      <c r="O334" s="343">
        <v>0</v>
      </c>
      <c r="P334" s="343">
        <v>0</v>
      </c>
    </row>
    <row r="335" spans="1:16" ht="16.5" customHeight="1">
      <c r="A335" s="80"/>
      <c r="B335" s="80"/>
      <c r="C335" s="91" t="s">
        <v>1606</v>
      </c>
      <c r="D335" s="342">
        <f t="shared" si="42"/>
        <v>17927</v>
      </c>
      <c r="E335" s="343">
        <v>17927</v>
      </c>
      <c r="F335" s="343">
        <v>0</v>
      </c>
      <c r="G335" s="343">
        <v>0</v>
      </c>
      <c r="H335" s="343">
        <v>0</v>
      </c>
      <c r="I335" s="343">
        <v>0</v>
      </c>
      <c r="J335" s="343">
        <v>0</v>
      </c>
      <c r="K335" s="343">
        <v>0</v>
      </c>
      <c r="L335" s="343">
        <v>0</v>
      </c>
      <c r="M335" s="343">
        <v>0</v>
      </c>
      <c r="N335" s="343">
        <v>0</v>
      </c>
      <c r="O335" s="343">
        <v>0</v>
      </c>
      <c r="P335" s="343">
        <v>0</v>
      </c>
    </row>
    <row r="336" spans="1:16" ht="16.5" customHeight="1">
      <c r="A336" s="80"/>
      <c r="B336" s="80"/>
      <c r="C336" s="91" t="s">
        <v>1607</v>
      </c>
      <c r="D336" s="342">
        <f t="shared" si="42"/>
        <v>43675</v>
      </c>
      <c r="E336" s="343">
        <v>43675</v>
      </c>
      <c r="F336" s="343">
        <v>0</v>
      </c>
      <c r="G336" s="343">
        <v>0</v>
      </c>
      <c r="H336" s="343">
        <v>0</v>
      </c>
      <c r="I336" s="343">
        <v>0</v>
      </c>
      <c r="J336" s="343">
        <v>0</v>
      </c>
      <c r="K336" s="343">
        <v>0</v>
      </c>
      <c r="L336" s="343">
        <v>0</v>
      </c>
      <c r="M336" s="343">
        <v>0</v>
      </c>
      <c r="N336" s="343">
        <v>0</v>
      </c>
      <c r="O336" s="343">
        <v>0</v>
      </c>
      <c r="P336" s="343">
        <v>0</v>
      </c>
    </row>
    <row r="337" spans="1:16" ht="16.5" customHeight="1">
      <c r="A337" s="80"/>
      <c r="B337" s="80"/>
      <c r="C337" s="121" t="s">
        <v>1608</v>
      </c>
      <c r="D337" s="342">
        <f t="shared" si="42"/>
        <v>13873</v>
      </c>
      <c r="E337" s="343">
        <v>13873</v>
      </c>
      <c r="F337" s="343">
        <v>0</v>
      </c>
      <c r="G337" s="343">
        <v>0</v>
      </c>
      <c r="H337" s="343">
        <v>0</v>
      </c>
      <c r="I337" s="343">
        <v>0</v>
      </c>
      <c r="J337" s="343">
        <v>0</v>
      </c>
      <c r="K337" s="343">
        <v>0</v>
      </c>
      <c r="L337" s="343">
        <v>0</v>
      </c>
      <c r="M337" s="343">
        <v>0</v>
      </c>
      <c r="N337" s="343">
        <v>0</v>
      </c>
      <c r="O337" s="343">
        <v>0</v>
      </c>
      <c r="P337" s="343">
        <v>0</v>
      </c>
    </row>
    <row r="338" spans="1:16" ht="16.5" customHeight="1">
      <c r="A338" s="80"/>
      <c r="B338" s="80"/>
      <c r="C338" s="121" t="s">
        <v>1609</v>
      </c>
      <c r="D338" s="342">
        <f t="shared" si="42"/>
        <v>41713</v>
      </c>
      <c r="E338" s="343">
        <v>41713</v>
      </c>
      <c r="F338" s="343">
        <v>0</v>
      </c>
      <c r="G338" s="343">
        <v>0</v>
      </c>
      <c r="H338" s="343">
        <v>0</v>
      </c>
      <c r="I338" s="343">
        <v>0</v>
      </c>
      <c r="J338" s="343">
        <v>0</v>
      </c>
      <c r="K338" s="343">
        <v>0</v>
      </c>
      <c r="L338" s="343">
        <v>0</v>
      </c>
      <c r="M338" s="343">
        <v>0</v>
      </c>
      <c r="N338" s="343">
        <v>0</v>
      </c>
      <c r="O338" s="343">
        <v>0</v>
      </c>
      <c r="P338" s="343">
        <v>0</v>
      </c>
    </row>
    <row r="339" spans="1:16" ht="16.5" customHeight="1">
      <c r="A339" s="80"/>
      <c r="B339" s="80"/>
      <c r="C339" s="121" t="s">
        <v>1610</v>
      </c>
      <c r="D339" s="342">
        <f t="shared" si="42"/>
        <v>20772</v>
      </c>
      <c r="E339" s="343">
        <v>20772</v>
      </c>
      <c r="F339" s="343">
        <v>0</v>
      </c>
      <c r="G339" s="343">
        <v>0</v>
      </c>
      <c r="H339" s="343">
        <v>0</v>
      </c>
      <c r="I339" s="343">
        <v>0</v>
      </c>
      <c r="J339" s="343">
        <v>0</v>
      </c>
      <c r="K339" s="343">
        <v>0</v>
      </c>
      <c r="L339" s="343">
        <v>0</v>
      </c>
      <c r="M339" s="343">
        <v>0</v>
      </c>
      <c r="N339" s="343">
        <v>0</v>
      </c>
      <c r="O339" s="343">
        <v>0</v>
      </c>
      <c r="P339" s="343">
        <v>0</v>
      </c>
    </row>
    <row r="340" spans="1:16" ht="16.5" customHeight="1">
      <c r="A340" s="80"/>
      <c r="B340" s="80"/>
      <c r="C340" s="121" t="s">
        <v>1611</v>
      </c>
      <c r="D340" s="342">
        <f t="shared" si="42"/>
        <v>12728</v>
      </c>
      <c r="E340" s="343">
        <v>12728</v>
      </c>
      <c r="F340" s="343">
        <v>0</v>
      </c>
      <c r="G340" s="343">
        <v>0</v>
      </c>
      <c r="H340" s="343">
        <v>0</v>
      </c>
      <c r="I340" s="343">
        <v>0</v>
      </c>
      <c r="J340" s="343">
        <v>0</v>
      </c>
      <c r="K340" s="343">
        <v>0</v>
      </c>
      <c r="L340" s="343">
        <v>0</v>
      </c>
      <c r="M340" s="343">
        <v>0</v>
      </c>
      <c r="N340" s="343">
        <v>0</v>
      </c>
      <c r="O340" s="343">
        <v>0</v>
      </c>
      <c r="P340" s="343">
        <v>0</v>
      </c>
    </row>
    <row r="341" spans="1:16" ht="16.5" customHeight="1">
      <c r="A341" s="80"/>
      <c r="B341" s="80"/>
      <c r="C341" s="91" t="s">
        <v>1612</v>
      </c>
      <c r="D341" s="342">
        <f t="shared" si="42"/>
        <v>42112</v>
      </c>
      <c r="E341" s="343">
        <v>42112</v>
      </c>
      <c r="F341" s="343">
        <v>0</v>
      </c>
      <c r="G341" s="343">
        <v>0</v>
      </c>
      <c r="H341" s="343">
        <v>0</v>
      </c>
      <c r="I341" s="343">
        <v>0</v>
      </c>
      <c r="J341" s="343">
        <v>0</v>
      </c>
      <c r="K341" s="343">
        <v>0</v>
      </c>
      <c r="L341" s="343">
        <v>0</v>
      </c>
      <c r="M341" s="343">
        <v>0</v>
      </c>
      <c r="N341" s="343">
        <v>0</v>
      </c>
      <c r="O341" s="343">
        <v>0</v>
      </c>
      <c r="P341" s="343">
        <v>0</v>
      </c>
    </row>
    <row r="342" spans="1:16" ht="16.5" customHeight="1">
      <c r="A342" s="80"/>
      <c r="B342" s="91"/>
      <c r="C342" s="80" t="s">
        <v>1613</v>
      </c>
      <c r="D342" s="342">
        <f t="shared" si="42"/>
        <v>51118</v>
      </c>
      <c r="E342" s="343">
        <v>51118</v>
      </c>
      <c r="F342" s="343">
        <v>0</v>
      </c>
      <c r="G342" s="343">
        <v>0</v>
      </c>
      <c r="H342" s="343">
        <v>0</v>
      </c>
      <c r="I342" s="343">
        <v>0</v>
      </c>
      <c r="J342" s="343">
        <v>0</v>
      </c>
      <c r="K342" s="343">
        <v>0</v>
      </c>
      <c r="L342" s="343">
        <v>0</v>
      </c>
      <c r="M342" s="343">
        <v>0</v>
      </c>
      <c r="N342" s="343">
        <v>0</v>
      </c>
      <c r="O342" s="343">
        <v>0</v>
      </c>
      <c r="P342" s="343">
        <v>0</v>
      </c>
    </row>
    <row r="343" spans="1:16" ht="16.5" customHeight="1">
      <c r="A343" s="80"/>
      <c r="B343" s="91"/>
      <c r="C343" s="80" t="s">
        <v>1614</v>
      </c>
      <c r="D343" s="342">
        <f t="shared" si="42"/>
        <v>10408</v>
      </c>
      <c r="E343" s="343">
        <v>10408</v>
      </c>
      <c r="F343" s="343">
        <v>0</v>
      </c>
      <c r="G343" s="343">
        <v>0</v>
      </c>
      <c r="H343" s="343">
        <v>0</v>
      </c>
      <c r="I343" s="343">
        <v>0</v>
      </c>
      <c r="J343" s="343">
        <v>0</v>
      </c>
      <c r="K343" s="343">
        <v>0</v>
      </c>
      <c r="L343" s="343">
        <v>0</v>
      </c>
      <c r="M343" s="343">
        <v>0</v>
      </c>
      <c r="N343" s="343">
        <v>0</v>
      </c>
      <c r="O343" s="343">
        <v>0</v>
      </c>
      <c r="P343" s="343">
        <v>0</v>
      </c>
    </row>
    <row r="344" spans="1:16" ht="16.5" customHeight="1">
      <c r="A344" s="80"/>
      <c r="B344" s="91"/>
      <c r="C344" s="80"/>
      <c r="D344" s="323" t="s">
        <v>1534</v>
      </c>
      <c r="E344" s="323" t="s">
        <v>1534</v>
      </c>
      <c r="F344" s="323" t="s">
        <v>1534</v>
      </c>
      <c r="G344" s="323" t="s">
        <v>1534</v>
      </c>
      <c r="H344" s="323" t="s">
        <v>1534</v>
      </c>
      <c r="I344" s="323" t="s">
        <v>1534</v>
      </c>
      <c r="J344" s="323" t="s">
        <v>1534</v>
      </c>
      <c r="K344" s="323" t="s">
        <v>1534</v>
      </c>
      <c r="L344" s="323" t="s">
        <v>1534</v>
      </c>
      <c r="M344" s="323" t="s">
        <v>1534</v>
      </c>
      <c r="N344" s="323" t="s">
        <v>1534</v>
      </c>
      <c r="O344" s="323" t="s">
        <v>1534</v>
      </c>
      <c r="P344" s="323" t="s">
        <v>1534</v>
      </c>
    </row>
    <row r="345" spans="1:16" ht="16.5" customHeight="1">
      <c r="A345" s="93" t="s">
        <v>1404</v>
      </c>
      <c r="B345" s="91"/>
      <c r="C345" s="80"/>
      <c r="D345" s="339">
        <f>SUM(E345:P345)</f>
        <v>414215</v>
      </c>
      <c r="E345" s="346">
        <f>SUM(E330:E344)</f>
        <v>414215</v>
      </c>
      <c r="F345" s="346">
        <f>SUM(F330:F344)</f>
        <v>0</v>
      </c>
      <c r="G345" s="346">
        <f t="shared" ref="G345:P345" si="43">SUM(G330:G344)</f>
        <v>0</v>
      </c>
      <c r="H345" s="346">
        <f t="shared" si="43"/>
        <v>0</v>
      </c>
      <c r="I345" s="346">
        <f t="shared" si="43"/>
        <v>0</v>
      </c>
      <c r="J345" s="346">
        <f t="shared" si="43"/>
        <v>0</v>
      </c>
      <c r="K345" s="346">
        <f t="shared" si="43"/>
        <v>0</v>
      </c>
      <c r="L345" s="346">
        <f t="shared" si="43"/>
        <v>0</v>
      </c>
      <c r="M345" s="346">
        <f t="shared" si="43"/>
        <v>0</v>
      </c>
      <c r="N345" s="346">
        <f t="shared" si="43"/>
        <v>0</v>
      </c>
      <c r="O345" s="346">
        <f t="shared" si="43"/>
        <v>0</v>
      </c>
      <c r="P345" s="346">
        <f t="shared" si="43"/>
        <v>0</v>
      </c>
    </row>
    <row r="346" spans="1:16" ht="16.5" customHeight="1">
      <c r="A346" s="93"/>
      <c r="B346" s="91"/>
      <c r="C346" s="80"/>
      <c r="D346" s="344"/>
      <c r="E346" s="335"/>
      <c r="F346" s="335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</row>
    <row r="347" spans="1:16" ht="16.5" customHeight="1">
      <c r="A347" s="93"/>
      <c r="B347" s="91"/>
      <c r="C347" s="80"/>
      <c r="D347" s="344"/>
      <c r="E347" s="335"/>
      <c r="F347" s="335"/>
      <c r="G347" s="335"/>
      <c r="H347" s="335"/>
      <c r="I347" s="335"/>
      <c r="J347" s="335"/>
      <c r="K347" s="335"/>
      <c r="L347" s="335"/>
      <c r="M347" s="335"/>
      <c r="N347" s="335"/>
      <c r="O347" s="335"/>
      <c r="P347" s="335"/>
    </row>
    <row r="348" spans="1:16" ht="16.5" customHeight="1">
      <c r="A348" s="80"/>
      <c r="B348" s="91"/>
      <c r="C348" s="80"/>
      <c r="D348" s="323" t="s">
        <v>1534</v>
      </c>
      <c r="E348" s="323" t="s">
        <v>1534</v>
      </c>
      <c r="F348" s="323" t="s">
        <v>1534</v>
      </c>
      <c r="G348" s="323" t="s">
        <v>1534</v>
      </c>
      <c r="H348" s="323" t="s">
        <v>1534</v>
      </c>
      <c r="I348" s="323" t="s">
        <v>1534</v>
      </c>
      <c r="J348" s="323" t="s">
        <v>1534</v>
      </c>
      <c r="K348" s="323" t="s">
        <v>1534</v>
      </c>
      <c r="L348" s="323" t="s">
        <v>1534</v>
      </c>
      <c r="M348" s="323" t="s">
        <v>1534</v>
      </c>
      <c r="N348" s="323" t="s">
        <v>1534</v>
      </c>
      <c r="O348" s="323" t="s">
        <v>1534</v>
      </c>
      <c r="P348" s="323" t="s">
        <v>1534</v>
      </c>
    </row>
    <row r="349" spans="1:16" ht="16.5" customHeight="1">
      <c r="A349" s="93" t="s">
        <v>1615</v>
      </c>
      <c r="B349" s="80"/>
      <c r="C349" s="80"/>
      <c r="D349" s="339">
        <f>SUM(E349:P349)</f>
        <v>6448424.6380000003</v>
      </c>
      <c r="E349" s="346">
        <f>SUM(E345,E326,E319,E307,E291)</f>
        <v>6448424.6380000003</v>
      </c>
      <c r="F349" s="346">
        <f>SUM(F345,F326,F319,F307,F291)</f>
        <v>0</v>
      </c>
      <c r="G349" s="346">
        <f t="shared" ref="G349:P349" si="44">SUM(G345,G326,G319,G307,G291)</f>
        <v>0</v>
      </c>
      <c r="H349" s="346">
        <f t="shared" si="44"/>
        <v>0</v>
      </c>
      <c r="I349" s="346">
        <f t="shared" si="44"/>
        <v>0</v>
      </c>
      <c r="J349" s="346">
        <f t="shared" si="44"/>
        <v>0</v>
      </c>
      <c r="K349" s="346">
        <f t="shared" si="44"/>
        <v>0</v>
      </c>
      <c r="L349" s="346">
        <f t="shared" si="44"/>
        <v>0</v>
      </c>
      <c r="M349" s="346">
        <f t="shared" si="44"/>
        <v>0</v>
      </c>
      <c r="N349" s="346">
        <f t="shared" si="44"/>
        <v>0</v>
      </c>
      <c r="O349" s="346">
        <f t="shared" si="44"/>
        <v>0</v>
      </c>
      <c r="P349" s="346">
        <f t="shared" si="44"/>
        <v>0</v>
      </c>
    </row>
    <row r="350" spans="1:16" ht="16.5" customHeight="1">
      <c r="B350" s="122"/>
      <c r="D350" s="352" t="s">
        <v>1406</v>
      </c>
      <c r="E350" s="352" t="s">
        <v>1406</v>
      </c>
      <c r="F350" s="352" t="s">
        <v>1406</v>
      </c>
      <c r="G350" s="352" t="s">
        <v>1406</v>
      </c>
      <c r="H350" s="352" t="s">
        <v>1406</v>
      </c>
      <c r="I350" s="352" t="s">
        <v>1406</v>
      </c>
      <c r="J350" s="352" t="s">
        <v>1406</v>
      </c>
      <c r="K350" s="352" t="s">
        <v>1406</v>
      </c>
      <c r="L350" s="352" t="s">
        <v>1406</v>
      </c>
      <c r="M350" s="352" t="s">
        <v>1406</v>
      </c>
      <c r="N350" s="352" t="s">
        <v>1406</v>
      </c>
      <c r="O350" s="352" t="s">
        <v>1406</v>
      </c>
      <c r="P350" s="352" t="s">
        <v>1406</v>
      </c>
    </row>
    <row r="351" spans="1:16" ht="16.5" customHeight="1">
      <c r="B351" s="122"/>
      <c r="D351" s="353"/>
      <c r="E351" s="353"/>
      <c r="F351" s="353"/>
      <c r="G351" s="353"/>
      <c r="H351" s="353"/>
      <c r="I351" s="353"/>
      <c r="J351" s="353"/>
      <c r="K351" s="353"/>
      <c r="L351" s="353"/>
      <c r="M351" s="353"/>
      <c r="N351" s="353"/>
      <c r="O351" s="353"/>
      <c r="P351" s="353"/>
    </row>
    <row r="352" spans="1:16" ht="16.5" customHeight="1">
      <c r="B352" s="122"/>
      <c r="D352" s="354">
        <f t="shared" ref="D352:P352" si="45">D349-D198</f>
        <v>0</v>
      </c>
      <c r="E352" s="354">
        <f t="shared" si="45"/>
        <v>0</v>
      </c>
      <c r="F352" s="354">
        <f t="shared" si="45"/>
        <v>0</v>
      </c>
      <c r="G352" s="354">
        <f t="shared" si="45"/>
        <v>0</v>
      </c>
      <c r="H352" s="354">
        <f t="shared" si="45"/>
        <v>0</v>
      </c>
      <c r="I352" s="354">
        <f t="shared" si="45"/>
        <v>0</v>
      </c>
      <c r="J352" s="354">
        <f t="shared" si="45"/>
        <v>0</v>
      </c>
      <c r="K352" s="354">
        <f t="shared" si="45"/>
        <v>0</v>
      </c>
      <c r="L352" s="354">
        <f t="shared" si="45"/>
        <v>0</v>
      </c>
      <c r="M352" s="354">
        <f t="shared" si="45"/>
        <v>0</v>
      </c>
      <c r="N352" s="354">
        <f t="shared" si="45"/>
        <v>0</v>
      </c>
      <c r="O352" s="354">
        <f t="shared" si="45"/>
        <v>0</v>
      </c>
      <c r="P352" s="354">
        <f t="shared" si="45"/>
        <v>0</v>
      </c>
    </row>
  </sheetData>
  <pageMargins left="0.7" right="0.7" top="0.75" bottom="0.75" header="0.3" footer="0.3"/>
  <pageSetup scale="47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  <rowBreaks count="10" manualBreakCount="10">
    <brk id="30" max="16383" man="1"/>
    <brk id="61" max="16383" man="1"/>
    <brk id="100" max="16383" man="1"/>
    <brk id="123" max="16383" man="1"/>
    <brk id="171" max="16383" man="1"/>
    <brk id="200" max="16383" man="1"/>
    <brk id="231" max="16383" man="1"/>
    <brk id="270" max="16383" man="1"/>
    <brk id="293" max="16383" man="1"/>
    <brk id="3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66" zoomScaleNormal="66" workbookViewId="0">
      <selection activeCell="B33" sqref="B33"/>
    </sheetView>
  </sheetViews>
  <sheetFormatPr defaultRowHeight="14.25"/>
  <cols>
    <col min="1" max="1" width="7.7109375" style="6" customWidth="1"/>
    <col min="2" max="2" width="10.140625" style="6" customWidth="1"/>
    <col min="3" max="3" width="10.140625" style="6" bestFit="1" customWidth="1"/>
    <col min="4" max="4" width="9.28515625" style="6" bestFit="1" customWidth="1"/>
    <col min="5" max="5" width="48.42578125" style="6" customWidth="1"/>
    <col min="6" max="6" width="16.28515625" style="47" customWidth="1"/>
    <col min="7" max="7" width="17.7109375" style="6" customWidth="1"/>
    <col min="8" max="16384" width="9.140625" style="6"/>
  </cols>
  <sheetData>
    <row r="1" spans="1:7" ht="15">
      <c r="A1" s="5" t="s">
        <v>1415</v>
      </c>
    </row>
    <row r="2" spans="1:7">
      <c r="A2" s="257" t="s">
        <v>1466</v>
      </c>
    </row>
    <row r="4" spans="1:7">
      <c r="F4" s="50"/>
    </row>
    <row r="5" spans="1:7" ht="15">
      <c r="A5" s="59" t="s">
        <v>1416</v>
      </c>
      <c r="F5" s="52"/>
    </row>
    <row r="6" spans="1:7">
      <c r="B6" s="51"/>
      <c r="F6" s="52"/>
    </row>
    <row r="7" spans="1:7" ht="30">
      <c r="A7" s="7" t="s">
        <v>1022</v>
      </c>
      <c r="B7" s="7" t="s">
        <v>226</v>
      </c>
      <c r="C7" s="7"/>
      <c r="D7" s="7" t="s">
        <v>8</v>
      </c>
      <c r="E7" s="7" t="s">
        <v>227</v>
      </c>
      <c r="F7" s="7">
        <v>40939</v>
      </c>
      <c r="G7" s="46"/>
    </row>
    <row r="8" spans="1:7">
      <c r="A8" s="62">
        <f>+MAX($A$1:A7)+1</f>
        <v>1</v>
      </c>
      <c r="B8" s="6">
        <v>4561100</v>
      </c>
      <c r="C8" s="18" t="s">
        <v>1037</v>
      </c>
      <c r="D8" s="18">
        <v>301953</v>
      </c>
      <c r="E8" s="53" t="s">
        <v>1467</v>
      </c>
      <c r="F8" s="48">
        <v>-94172.21</v>
      </c>
      <c r="G8" s="34"/>
    </row>
    <row r="9" spans="1:7">
      <c r="A9" s="62">
        <f>+MAX($A$1:A8)+1</f>
        <v>2</v>
      </c>
      <c r="B9" s="6">
        <v>4561100</v>
      </c>
      <c r="C9" s="18" t="s">
        <v>1037</v>
      </c>
      <c r="D9" s="18">
        <v>301966</v>
      </c>
      <c r="E9" s="53" t="s">
        <v>232</v>
      </c>
      <c r="F9" s="48">
        <v>-32063.25</v>
      </c>
    </row>
    <row r="10" spans="1:7">
      <c r="A10" s="62">
        <f>+MAX($A$1:A9)+1</f>
        <v>3</v>
      </c>
      <c r="B10" s="6">
        <v>4561100</v>
      </c>
      <c r="C10" s="14" t="s">
        <v>1037</v>
      </c>
      <c r="D10" s="14">
        <v>301967</v>
      </c>
      <c r="E10" s="53" t="s">
        <v>233</v>
      </c>
      <c r="F10" s="48">
        <v>-50937.47</v>
      </c>
    </row>
    <row r="11" spans="1:7">
      <c r="A11" s="62">
        <f>+MAX($A$1:A10)+1</f>
        <v>4</v>
      </c>
      <c r="B11" s="6">
        <v>4561100</v>
      </c>
      <c r="C11" s="14" t="s">
        <v>1037</v>
      </c>
      <c r="D11" s="14">
        <v>301968</v>
      </c>
      <c r="E11" s="53" t="s">
        <v>234</v>
      </c>
      <c r="F11" s="48">
        <v>-143900.1</v>
      </c>
    </row>
    <row r="12" spans="1:7">
      <c r="A12" s="62">
        <f>+MAX($A$1:A11)+1</f>
        <v>5</v>
      </c>
      <c r="B12" s="34">
        <v>4561100</v>
      </c>
      <c r="C12" s="65" t="s">
        <v>1037</v>
      </c>
      <c r="D12" s="65">
        <v>301969</v>
      </c>
      <c r="E12" s="64" t="s">
        <v>228</v>
      </c>
      <c r="F12" s="48">
        <v>-47995.43</v>
      </c>
      <c r="G12" s="34" t="s">
        <v>1051</v>
      </c>
    </row>
    <row r="13" spans="1:7">
      <c r="A13" s="62">
        <f>+MAX($A$1:A12)+1</f>
        <v>6</v>
      </c>
      <c r="B13" s="6">
        <v>4561100</v>
      </c>
      <c r="C13" s="14" t="s">
        <v>1037</v>
      </c>
      <c r="D13" s="14">
        <v>301972</v>
      </c>
      <c r="E13" s="53" t="s">
        <v>235</v>
      </c>
      <c r="F13" s="48">
        <v>-18657.569999999992</v>
      </c>
    </row>
    <row r="14" spans="1:7">
      <c r="A14" s="62">
        <f>+MAX($A$1:A13)+1</f>
        <v>7</v>
      </c>
      <c r="B14" s="34">
        <v>4561100</v>
      </c>
      <c r="C14" s="66" t="s">
        <v>1037</v>
      </c>
      <c r="D14" s="66">
        <v>301973</v>
      </c>
      <c r="E14" s="64" t="s">
        <v>229</v>
      </c>
      <c r="F14" s="48">
        <v>-111017.32</v>
      </c>
      <c r="G14" s="34" t="s">
        <v>1051</v>
      </c>
    </row>
    <row r="15" spans="1:7">
      <c r="A15" s="62">
        <f>+MAX($A$1:A14)+1</f>
        <v>8</v>
      </c>
      <c r="B15" s="34">
        <v>4561100</v>
      </c>
      <c r="C15" s="67" t="s">
        <v>1037</v>
      </c>
      <c r="D15" s="67">
        <v>302901</v>
      </c>
      <c r="E15" s="64" t="s">
        <v>343</v>
      </c>
      <c r="F15" s="48">
        <v>-30.08</v>
      </c>
      <c r="G15" s="34" t="s">
        <v>1051</v>
      </c>
    </row>
    <row r="16" spans="1:7">
      <c r="A16" s="62">
        <f>+MAX($A$1:A15)+1</f>
        <v>9</v>
      </c>
      <c r="B16" s="34">
        <v>4561100</v>
      </c>
      <c r="C16" s="67" t="s">
        <v>1037</v>
      </c>
      <c r="D16" s="67">
        <v>302901</v>
      </c>
      <c r="E16" s="64" t="s">
        <v>230</v>
      </c>
      <c r="F16" s="48">
        <v>-1566975.88</v>
      </c>
    </row>
    <row r="17" spans="1:7">
      <c r="A17" s="62">
        <f>+MAX($A$1:A16)+1</f>
        <v>10</v>
      </c>
      <c r="B17" s="6">
        <v>4561100</v>
      </c>
      <c r="C17" s="18" t="s">
        <v>1037</v>
      </c>
      <c r="D17" s="18">
        <v>302981</v>
      </c>
      <c r="E17" s="49" t="s">
        <v>236</v>
      </c>
      <c r="F17" s="48">
        <v>-162000</v>
      </c>
    </row>
    <row r="18" spans="1:7">
      <c r="A18" s="62">
        <f>+MAX($A$1:A17)+1</f>
        <v>11</v>
      </c>
      <c r="B18" s="6">
        <v>4561100</v>
      </c>
      <c r="C18" s="18" t="s">
        <v>1037</v>
      </c>
      <c r="D18" s="18">
        <v>302982</v>
      </c>
      <c r="E18" s="49" t="s">
        <v>237</v>
      </c>
      <c r="F18" s="48">
        <v>-1487.31</v>
      </c>
    </row>
    <row r="19" spans="1:7">
      <c r="A19" s="62">
        <f>+MAX($A$1:A18)+1</f>
        <v>12</v>
      </c>
      <c r="B19" s="6">
        <v>4561100</v>
      </c>
      <c r="C19" s="18" t="s">
        <v>1037</v>
      </c>
      <c r="D19" s="18">
        <v>302983</v>
      </c>
      <c r="E19" s="49" t="s">
        <v>238</v>
      </c>
      <c r="F19" s="48">
        <v>-309981</v>
      </c>
    </row>
    <row r="20" spans="1:7">
      <c r="A20" s="62">
        <f>+MAX($A$1:A19)+1</f>
        <v>13</v>
      </c>
      <c r="B20" s="6">
        <v>4561600</v>
      </c>
      <c r="C20" s="41" t="s">
        <v>1037</v>
      </c>
      <c r="D20" s="41">
        <v>301912</v>
      </c>
      <c r="E20" s="49" t="s">
        <v>239</v>
      </c>
      <c r="F20" s="48">
        <v>0</v>
      </c>
    </row>
    <row r="21" spans="1:7">
      <c r="A21" s="62">
        <f>+MAX($A$1:A20)+1</f>
        <v>14</v>
      </c>
      <c r="B21" s="6">
        <v>4561910</v>
      </c>
      <c r="C21" s="41" t="s">
        <v>1037</v>
      </c>
      <c r="D21" s="41">
        <v>301926</v>
      </c>
      <c r="E21" s="49" t="s">
        <v>240</v>
      </c>
      <c r="F21" s="48">
        <v>-106670.85000000002</v>
      </c>
    </row>
    <row r="22" spans="1:7">
      <c r="A22" s="62">
        <f>+MAX($A$1:A21)+1</f>
        <v>15</v>
      </c>
      <c r="B22" s="34">
        <v>4561920</v>
      </c>
      <c r="C22" s="67" t="s">
        <v>1037</v>
      </c>
      <c r="D22" s="41">
        <v>301912</v>
      </c>
      <c r="E22" s="49" t="s">
        <v>239</v>
      </c>
      <c r="F22" s="48">
        <v>-194404.11</v>
      </c>
    </row>
    <row r="23" spans="1:7">
      <c r="A23" s="62">
        <f>+MAX($A$1:A22)+1</f>
        <v>16</v>
      </c>
      <c r="B23" s="34">
        <v>4561920</v>
      </c>
      <c r="C23" s="67" t="s">
        <v>1037</v>
      </c>
      <c r="D23" s="67">
        <v>301916</v>
      </c>
      <c r="E23" s="64" t="s">
        <v>1054</v>
      </c>
      <c r="F23" s="48">
        <v>350048</v>
      </c>
      <c r="G23" s="34" t="s">
        <v>1051</v>
      </c>
    </row>
    <row r="24" spans="1:7">
      <c r="A24" s="62">
        <f>+MAX($A$1:A23)+1</f>
        <v>17</v>
      </c>
      <c r="B24" s="34">
        <v>4561920</v>
      </c>
      <c r="C24" s="67" t="s">
        <v>1037</v>
      </c>
      <c r="D24" s="67">
        <v>301916</v>
      </c>
      <c r="E24" s="64" t="s">
        <v>231</v>
      </c>
      <c r="F24" s="48">
        <v>-707403.95</v>
      </c>
    </row>
    <row r="25" spans="1:7">
      <c r="A25" s="62">
        <f>+MAX($A$1:A24)+1</f>
        <v>18</v>
      </c>
      <c r="B25" s="6">
        <v>4561920</v>
      </c>
      <c r="C25" s="41" t="s">
        <v>1037</v>
      </c>
      <c r="D25" s="41">
        <v>301917</v>
      </c>
      <c r="E25" s="49" t="s">
        <v>241</v>
      </c>
      <c r="F25" s="48">
        <v>-1269526.2200000002</v>
      </c>
    </row>
    <row r="26" spans="1:7">
      <c r="A26" s="62">
        <f>+MAX($A$1:A25)+1</f>
        <v>19</v>
      </c>
      <c r="B26" s="6">
        <v>4561920</v>
      </c>
      <c r="C26" s="19" t="s">
        <v>1037</v>
      </c>
      <c r="D26" s="19">
        <v>302961</v>
      </c>
      <c r="E26" s="49" t="s">
        <v>244</v>
      </c>
      <c r="F26" s="48">
        <v>162000</v>
      </c>
    </row>
    <row r="27" spans="1:7">
      <c r="A27" s="62">
        <f>+MAX($A$1:A26)+1</f>
        <v>20</v>
      </c>
      <c r="B27" s="6">
        <v>4561920</v>
      </c>
      <c r="C27" s="18" t="s">
        <v>1037</v>
      </c>
      <c r="D27" s="18">
        <v>302962</v>
      </c>
      <c r="E27" s="54" t="s">
        <v>245</v>
      </c>
      <c r="F27" s="48">
        <v>-162000</v>
      </c>
    </row>
    <row r="28" spans="1:7">
      <c r="A28" s="62">
        <f>+MAX($A$1:A27)+1</f>
        <v>21</v>
      </c>
      <c r="B28" s="6">
        <v>4561920</v>
      </c>
      <c r="C28" s="18" t="s">
        <v>1037</v>
      </c>
      <c r="D28" s="18">
        <v>302980</v>
      </c>
      <c r="E28" s="54" t="s">
        <v>242</v>
      </c>
      <c r="F28" s="48">
        <v>-605367.97</v>
      </c>
    </row>
    <row r="29" spans="1:7">
      <c r="A29" s="62">
        <f>+MAX($A$1:A28)+1</f>
        <v>22</v>
      </c>
      <c r="B29" s="6">
        <v>4561930</v>
      </c>
      <c r="C29" s="41" t="s">
        <v>1038</v>
      </c>
      <c r="D29" s="41">
        <v>301922</v>
      </c>
      <c r="E29" s="49" t="s">
        <v>243</v>
      </c>
      <c r="F29" s="48">
        <v>-448966.57999999996</v>
      </c>
    </row>
    <row r="30" spans="1:7">
      <c r="A30" s="62">
        <f>+MAX($A$1:A29)+1</f>
        <v>23</v>
      </c>
      <c r="B30" s="6">
        <v>4561990</v>
      </c>
      <c r="C30" s="18" t="s">
        <v>1037</v>
      </c>
      <c r="D30" s="41">
        <v>302990</v>
      </c>
      <c r="E30" s="49" t="s">
        <v>1462</v>
      </c>
      <c r="F30" s="48">
        <v>92111</v>
      </c>
    </row>
    <row r="31" spans="1:7">
      <c r="A31" s="62">
        <f>+MAX($A$1:A30)+1</f>
        <v>24</v>
      </c>
      <c r="B31" s="6">
        <v>4561990</v>
      </c>
      <c r="C31" s="18" t="s">
        <v>1038</v>
      </c>
      <c r="D31" s="41">
        <v>302991</v>
      </c>
      <c r="E31" s="49" t="s">
        <v>1463</v>
      </c>
      <c r="F31" s="48">
        <v>45900.27</v>
      </c>
      <c r="G31" s="6" t="s">
        <v>2099</v>
      </c>
    </row>
    <row r="32" spans="1:7">
      <c r="A32" s="62">
        <f>+MAX($A$1:A31)+1</f>
        <v>25</v>
      </c>
      <c r="B32" s="6">
        <v>4561990</v>
      </c>
      <c r="C32" s="18" t="s">
        <v>1037</v>
      </c>
      <c r="D32" s="41">
        <v>302991</v>
      </c>
      <c r="E32" s="49" t="s">
        <v>1463</v>
      </c>
      <c r="F32" s="48">
        <v>10190.570000000029</v>
      </c>
      <c r="G32" s="6" t="s">
        <v>2100</v>
      </c>
    </row>
    <row r="33" spans="1:7">
      <c r="A33" s="62">
        <f>+MAX($A$1:A32)+1</f>
        <v>26</v>
      </c>
      <c r="B33" s="6">
        <v>4561990</v>
      </c>
      <c r="C33" s="18" t="s">
        <v>1037</v>
      </c>
      <c r="D33" s="41">
        <v>305910</v>
      </c>
      <c r="E33" s="49" t="s">
        <v>1464</v>
      </c>
      <c r="F33" s="48">
        <v>3363.6500000000015</v>
      </c>
      <c r="G33" s="9"/>
    </row>
    <row r="34" spans="1:7">
      <c r="A34" s="62">
        <f>+MAX($A$1:A33)+1</f>
        <v>27</v>
      </c>
      <c r="B34" s="6">
        <v>4561990</v>
      </c>
      <c r="C34" s="18" t="s">
        <v>1037</v>
      </c>
      <c r="D34" s="41">
        <v>305930</v>
      </c>
      <c r="E34" s="49" t="s">
        <v>1465</v>
      </c>
      <c r="F34" s="48">
        <v>143754.91</v>
      </c>
    </row>
    <row r="35" spans="1:7" ht="15">
      <c r="A35" s="62">
        <f>+MAX($A$1:A34)+1</f>
        <v>28</v>
      </c>
      <c r="C35" s="41"/>
      <c r="D35" s="41"/>
      <c r="E35" s="55" t="s">
        <v>1056</v>
      </c>
      <c r="F35" s="56">
        <f>SUM(F8:F34)</f>
        <v>-5226188.8999999994</v>
      </c>
    </row>
    <row r="36" spans="1:7" ht="15">
      <c r="C36" s="41"/>
      <c r="D36" s="41"/>
      <c r="E36" s="55"/>
      <c r="F36" s="72"/>
    </row>
    <row r="37" spans="1:7" ht="15">
      <c r="C37" s="41"/>
      <c r="D37" s="41"/>
      <c r="E37" s="55"/>
      <c r="F37" s="72"/>
    </row>
    <row r="38" spans="1:7">
      <c r="C38" s="41"/>
      <c r="D38" s="41"/>
      <c r="E38" s="49"/>
      <c r="F38" s="48"/>
    </row>
    <row r="39" spans="1:7">
      <c r="A39" s="62">
        <f>+MAX($A$1:A38)+1</f>
        <v>29</v>
      </c>
      <c r="B39" s="6">
        <v>4561100</v>
      </c>
      <c r="C39" s="41"/>
      <c r="D39" s="41">
        <v>505961</v>
      </c>
      <c r="E39" s="49" t="s">
        <v>246</v>
      </c>
      <c r="F39" s="48">
        <v>-6817.08</v>
      </c>
    </row>
    <row r="40" spans="1:7">
      <c r="A40" s="62">
        <f>+MAX($A$1:A39)+1</f>
        <v>30</v>
      </c>
      <c r="B40" s="6">
        <v>4561100</v>
      </c>
      <c r="C40" s="41"/>
      <c r="D40" s="41">
        <v>505963</v>
      </c>
      <c r="E40" s="49" t="s">
        <v>247</v>
      </c>
      <c r="F40" s="48">
        <v>-39102.32</v>
      </c>
    </row>
    <row r="41" spans="1:7" ht="15">
      <c r="A41" s="62">
        <f>+MAX($A$1:A40)+1</f>
        <v>31</v>
      </c>
      <c r="C41" s="18"/>
      <c r="D41" s="18"/>
      <c r="E41" s="71" t="s">
        <v>1055</v>
      </c>
      <c r="F41" s="70">
        <f>SUM(F35:F40)</f>
        <v>-5272108.3</v>
      </c>
    </row>
    <row r="42" spans="1:7">
      <c r="E42" s="47"/>
      <c r="F42" s="57"/>
    </row>
    <row r="43" spans="1:7">
      <c r="C43" s="41"/>
      <c r="D43" s="41"/>
      <c r="E43" s="47"/>
      <c r="F43" s="58"/>
    </row>
    <row r="44" spans="1:7">
      <c r="C44" s="41"/>
      <c r="D44" s="41"/>
      <c r="E44" s="47"/>
      <c r="F44" s="58"/>
    </row>
    <row r="45" spans="1:7">
      <c r="C45" s="41"/>
      <c r="D45" s="41"/>
      <c r="E45" s="49"/>
    </row>
    <row r="46" spans="1:7">
      <c r="C46" s="41"/>
      <c r="D46" s="41"/>
      <c r="E46" s="49"/>
    </row>
    <row r="47" spans="1:7">
      <c r="C47" s="41"/>
      <c r="D47" s="41"/>
      <c r="E47" s="49"/>
    </row>
    <row r="48" spans="1:7">
      <c r="C48" s="41"/>
      <c r="D48" s="41"/>
      <c r="E48" s="49"/>
    </row>
    <row r="49" spans="2:5">
      <c r="C49" s="41"/>
      <c r="D49" s="41"/>
      <c r="E49" s="49"/>
    </row>
    <row r="50" spans="2:5">
      <c r="C50" s="41"/>
      <c r="D50" s="41"/>
      <c r="E50" s="49"/>
    </row>
    <row r="51" spans="2:5" s="47" customFormat="1">
      <c r="B51" s="6"/>
      <c r="C51" s="41"/>
      <c r="D51" s="41"/>
      <c r="E51" s="49"/>
    </row>
  </sheetData>
  <sortState ref="A8:K32">
    <sortCondition ref="B8:B32"/>
    <sortCondition ref="D8:D32"/>
  </sortState>
  <pageMargins left="0.7" right="0.7" top="0.75" bottom="0.75" header="0.3" footer="0.3"/>
  <pageSetup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2"/>
  <sheetViews>
    <sheetView tabSelected="1" zoomScale="70" zoomScaleNormal="70" zoomScaleSheetLayoutView="70" workbookViewId="0">
      <selection activeCell="B33" sqref="B33"/>
    </sheetView>
  </sheetViews>
  <sheetFormatPr defaultColWidth="9.42578125" defaultRowHeight="12.75"/>
  <cols>
    <col min="1" max="2" width="2.7109375" style="83" customWidth="1"/>
    <col min="3" max="3" width="32.140625" style="83" customWidth="1"/>
    <col min="4" max="4" width="2" style="83" hidden="1" customWidth="1"/>
    <col min="5" max="5" width="4.85546875" style="83" customWidth="1"/>
    <col min="6" max="6" width="17.85546875" style="83" bestFit="1" customWidth="1"/>
    <col min="7" max="18" width="15.5703125" style="83" customWidth="1"/>
    <col min="19" max="16384" width="9.42578125" style="83"/>
  </cols>
  <sheetData>
    <row r="1" spans="1:18" s="77" customFormat="1" ht="18">
      <c r="A1" s="73" t="s">
        <v>1261</v>
      </c>
      <c r="B1" s="74"/>
      <c r="C1" s="75"/>
      <c r="D1" s="76"/>
      <c r="F1" s="78" t="s">
        <v>23</v>
      </c>
      <c r="G1" s="79">
        <v>40544</v>
      </c>
      <c r="H1" s="79">
        <f>EDATE(G1,1)</f>
        <v>40575</v>
      </c>
      <c r="I1" s="79">
        <f t="shared" ref="I1:R1" si="0">EDATE(H1,1)</f>
        <v>40603</v>
      </c>
      <c r="J1" s="79">
        <f t="shared" si="0"/>
        <v>40634</v>
      </c>
      <c r="K1" s="79">
        <f t="shared" si="0"/>
        <v>40664</v>
      </c>
      <c r="L1" s="79">
        <f t="shared" si="0"/>
        <v>40695</v>
      </c>
      <c r="M1" s="79">
        <f t="shared" si="0"/>
        <v>40725</v>
      </c>
      <c r="N1" s="79">
        <f t="shared" si="0"/>
        <v>40756</v>
      </c>
      <c r="O1" s="79">
        <f t="shared" si="0"/>
        <v>40787</v>
      </c>
      <c r="P1" s="79">
        <f t="shared" si="0"/>
        <v>40817</v>
      </c>
      <c r="Q1" s="79">
        <f t="shared" si="0"/>
        <v>40848</v>
      </c>
      <c r="R1" s="79">
        <f t="shared" si="0"/>
        <v>40878</v>
      </c>
    </row>
    <row r="2" spans="1:18" ht="12.75" customHeight="1">
      <c r="A2" s="80"/>
      <c r="B2" s="81"/>
      <c r="C2" s="82"/>
      <c r="D2" s="82"/>
      <c r="F2" s="82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>
      <c r="A3" s="80"/>
      <c r="B3" s="80"/>
      <c r="C3" s="80"/>
      <c r="D3" s="85"/>
      <c r="E3" s="86"/>
      <c r="F3" s="85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>
      <c r="A4" s="80"/>
      <c r="B4" s="81"/>
      <c r="C4" s="82"/>
      <c r="D4" s="85"/>
      <c r="E4" s="88"/>
      <c r="F4" s="89" t="s">
        <v>1262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s="77" customFormat="1" ht="15">
      <c r="A5" s="80"/>
      <c r="B5" s="91"/>
      <c r="C5" s="80"/>
      <c r="D5" s="80"/>
      <c r="E5" s="76"/>
      <c r="F5" s="80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>
      <c r="A6" s="80"/>
      <c r="B6" s="91"/>
      <c r="C6" s="80"/>
      <c r="D6" s="80"/>
      <c r="E6" s="88"/>
      <c r="F6" s="8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>
      <c r="A7" s="93" t="s">
        <v>1263</v>
      </c>
      <c r="B7" s="80"/>
      <c r="C7" s="80"/>
      <c r="D7" s="80"/>
      <c r="F7" s="80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>
      <c r="A8" s="93"/>
      <c r="B8" s="80" t="s">
        <v>1264</v>
      </c>
      <c r="C8" s="80"/>
      <c r="D8" s="80"/>
      <c r="F8" s="80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>
      <c r="A9" s="80"/>
      <c r="B9" s="80"/>
      <c r="C9" s="96" t="s">
        <v>1265</v>
      </c>
      <c r="D9" s="80"/>
      <c r="F9" s="97">
        <f t="shared" ref="F9:F18" si="1">SUM(G9:R9)</f>
        <v>12505407.840000002</v>
      </c>
      <c r="G9" s="97">
        <v>1083840.3599999999</v>
      </c>
      <c r="H9" s="97">
        <v>1043876.5199999999</v>
      </c>
      <c r="I9" s="97">
        <v>1054027.08</v>
      </c>
      <c r="J9" s="97">
        <v>1059182.1599999999</v>
      </c>
      <c r="K9" s="97">
        <v>949605.65999999992</v>
      </c>
      <c r="L9" s="97">
        <v>924787.37999999989</v>
      </c>
      <c r="M9" s="97">
        <v>1033503.5399999999</v>
      </c>
      <c r="N9" s="97">
        <v>1060798.3799999999</v>
      </c>
      <c r="O9" s="97">
        <v>1067610.6599999999</v>
      </c>
      <c r="P9" s="97">
        <v>1087346.4600000002</v>
      </c>
      <c r="Q9" s="97">
        <v>1070277.6599999999</v>
      </c>
      <c r="R9" s="97">
        <v>1070551.98</v>
      </c>
    </row>
    <row r="10" spans="1:18">
      <c r="A10" s="80"/>
      <c r="B10" s="80"/>
      <c r="C10" s="96" t="s">
        <v>1266</v>
      </c>
      <c r="D10" s="80"/>
      <c r="F10" s="97">
        <f t="shared" si="1"/>
        <v>3069481.1500000004</v>
      </c>
      <c r="G10" s="97">
        <v>410079.14</v>
      </c>
      <c r="H10" s="97">
        <v>171072.83</v>
      </c>
      <c r="I10" s="97">
        <v>295423.17</v>
      </c>
      <c r="J10" s="97">
        <v>324943.62</v>
      </c>
      <c r="K10" s="97">
        <v>242140.58</v>
      </c>
      <c r="L10" s="97">
        <v>148768.49</v>
      </c>
      <c r="M10" s="97">
        <v>124641.9</v>
      </c>
      <c r="N10" s="97">
        <v>151028.07999999999</v>
      </c>
      <c r="O10" s="97">
        <v>324370.86</v>
      </c>
      <c r="P10" s="97">
        <v>311969.2</v>
      </c>
      <c r="Q10" s="97">
        <v>326984.53999999998</v>
      </c>
      <c r="R10" s="97">
        <v>238058.74</v>
      </c>
    </row>
    <row r="11" spans="1:18">
      <c r="A11" s="80"/>
      <c r="B11" s="80"/>
      <c r="C11" s="96" t="s">
        <v>1267</v>
      </c>
      <c r="D11" s="80"/>
      <c r="F11" s="97">
        <f t="shared" si="1"/>
        <v>16200</v>
      </c>
      <c r="G11" s="97">
        <v>1350</v>
      </c>
      <c r="H11" s="97">
        <v>1200</v>
      </c>
      <c r="I11" s="97">
        <v>1350</v>
      </c>
      <c r="J11" s="97">
        <v>1350</v>
      </c>
      <c r="K11" s="97">
        <v>1350</v>
      </c>
      <c r="L11" s="97">
        <v>1350</v>
      </c>
      <c r="M11" s="97">
        <v>1500</v>
      </c>
      <c r="N11" s="97">
        <v>1500</v>
      </c>
      <c r="O11" s="97">
        <v>1350</v>
      </c>
      <c r="P11" s="97">
        <v>1350</v>
      </c>
      <c r="Q11" s="97">
        <v>1275</v>
      </c>
      <c r="R11" s="97">
        <v>1275</v>
      </c>
    </row>
    <row r="12" spans="1:18">
      <c r="A12" s="80"/>
      <c r="B12" s="80"/>
      <c r="C12" s="96" t="s">
        <v>1268</v>
      </c>
      <c r="D12" s="80"/>
      <c r="F12" s="97">
        <f t="shared" si="1"/>
        <v>27759597.890000001</v>
      </c>
      <c r="G12" s="97">
        <v>2379698</v>
      </c>
      <c r="H12" s="97">
        <v>2475403</v>
      </c>
      <c r="I12" s="97">
        <v>2444625</v>
      </c>
      <c r="J12" s="97">
        <v>2310845</v>
      </c>
      <c r="K12" s="97">
        <v>2417215.12</v>
      </c>
      <c r="L12" s="97">
        <v>2575100</v>
      </c>
      <c r="M12" s="97">
        <v>2621740</v>
      </c>
      <c r="N12" s="97">
        <v>2621780</v>
      </c>
      <c r="O12" s="97">
        <v>196237.77</v>
      </c>
      <c r="P12" s="97">
        <v>2619071</v>
      </c>
      <c r="Q12" s="97">
        <v>2542484</v>
      </c>
      <c r="R12" s="97">
        <v>2555399</v>
      </c>
    </row>
    <row r="13" spans="1:18">
      <c r="A13" s="80"/>
      <c r="B13" s="80"/>
      <c r="C13" s="96" t="s">
        <v>1269</v>
      </c>
      <c r="D13" s="80"/>
      <c r="F13" s="97">
        <f t="shared" ref="F13" si="2">SUM(G13:R13)</f>
        <v>25051098.059999999</v>
      </c>
      <c r="G13" s="97">
        <v>0</v>
      </c>
      <c r="H13" s="97">
        <v>1310400</v>
      </c>
      <c r="I13" s="97">
        <v>2622754.5</v>
      </c>
      <c r="J13" s="97">
        <v>3121668</v>
      </c>
      <c r="K13" s="97">
        <v>2876538.54</v>
      </c>
      <c r="L13" s="97">
        <v>1401082.64</v>
      </c>
      <c r="M13" s="97">
        <v>748562.16</v>
      </c>
      <c r="N13" s="97">
        <v>976224</v>
      </c>
      <c r="O13" s="97">
        <v>2217641.54</v>
      </c>
      <c r="P13" s="97">
        <v>3391644</v>
      </c>
      <c r="Q13" s="97">
        <v>3138841.68</v>
      </c>
      <c r="R13" s="97">
        <v>3245741</v>
      </c>
    </row>
    <row r="14" spans="1:18">
      <c r="A14" s="80"/>
      <c r="B14" s="80"/>
      <c r="C14" s="96" t="s">
        <v>1270</v>
      </c>
      <c r="D14" s="80"/>
      <c r="F14" s="97">
        <f t="shared" si="1"/>
        <v>14226458.800000001</v>
      </c>
      <c r="G14" s="97">
        <v>2169791.73</v>
      </c>
      <c r="H14" s="97">
        <v>1814316.25</v>
      </c>
      <c r="I14" s="97">
        <v>1500699.49</v>
      </c>
      <c r="J14" s="97">
        <v>1674926.33</v>
      </c>
      <c r="K14" s="97">
        <v>1365773.29</v>
      </c>
      <c r="L14" s="97">
        <v>1299305.98</v>
      </c>
      <c r="M14" s="97">
        <v>0</v>
      </c>
      <c r="N14" s="97">
        <v>0</v>
      </c>
      <c r="O14" s="97">
        <v>0</v>
      </c>
      <c r="P14" s="97">
        <v>2067484.17</v>
      </c>
      <c r="Q14" s="97">
        <v>2334161.56</v>
      </c>
      <c r="R14" s="97">
        <v>0</v>
      </c>
    </row>
    <row r="15" spans="1:18">
      <c r="A15" s="80"/>
      <c r="B15" s="80"/>
      <c r="C15" s="96" t="s">
        <v>1271</v>
      </c>
      <c r="D15" s="80"/>
      <c r="F15" s="97">
        <f t="shared" si="1"/>
        <v>18389894.349999998</v>
      </c>
      <c r="G15" s="97">
        <v>1524944.88</v>
      </c>
      <c r="H15" s="97">
        <v>1413449.66</v>
      </c>
      <c r="I15" s="97">
        <v>1538287.18</v>
      </c>
      <c r="J15" s="97">
        <v>1479349.02</v>
      </c>
      <c r="K15" s="97">
        <v>1518041.69</v>
      </c>
      <c r="L15" s="97">
        <v>1467398.96</v>
      </c>
      <c r="M15" s="97">
        <v>1525292.94</v>
      </c>
      <c r="N15" s="97">
        <v>1871208.75</v>
      </c>
      <c r="O15" s="97">
        <v>1514677.11</v>
      </c>
      <c r="P15" s="97">
        <v>1535502.7</v>
      </c>
      <c r="Q15" s="97">
        <v>1499072.42</v>
      </c>
      <c r="R15" s="97">
        <v>1502669.04</v>
      </c>
    </row>
    <row r="16" spans="1:18">
      <c r="A16" s="80"/>
      <c r="B16" s="80"/>
      <c r="C16" s="96" t="s">
        <v>1272</v>
      </c>
      <c r="D16" s="80"/>
      <c r="F16" s="97">
        <f t="shared" si="1"/>
        <v>9272843.5</v>
      </c>
      <c r="G16" s="97">
        <v>1120000</v>
      </c>
      <c r="H16" s="97">
        <v>1016376</v>
      </c>
      <c r="I16" s="97">
        <v>870875.5</v>
      </c>
      <c r="J16" s="97">
        <v>1040556</v>
      </c>
      <c r="K16" s="97">
        <v>979068</v>
      </c>
      <c r="L16" s="97">
        <v>982696</v>
      </c>
      <c r="M16" s="97">
        <v>0</v>
      </c>
      <c r="N16" s="97">
        <v>0</v>
      </c>
      <c r="O16" s="97">
        <v>0</v>
      </c>
      <c r="P16" s="97">
        <v>1130548</v>
      </c>
      <c r="Q16" s="97">
        <v>1049324</v>
      </c>
      <c r="R16" s="97">
        <v>1083400</v>
      </c>
    </row>
    <row r="17" spans="1:18">
      <c r="A17" s="80"/>
      <c r="B17" s="80"/>
      <c r="C17" s="96" t="s">
        <v>1273</v>
      </c>
      <c r="D17" s="80"/>
      <c r="F17" s="97">
        <f t="shared" si="1"/>
        <v>10144919.84</v>
      </c>
      <c r="G17" s="97">
        <v>488035.08999999997</v>
      </c>
      <c r="H17" s="97">
        <v>480860.95999999996</v>
      </c>
      <c r="I17" s="97">
        <v>191367.28000000003</v>
      </c>
      <c r="J17" s="97">
        <v>787606.3</v>
      </c>
      <c r="K17" s="97">
        <v>172679.5900000002</v>
      </c>
      <c r="L17" s="97">
        <v>-348761.07999999996</v>
      </c>
      <c r="M17" s="97">
        <v>280758.95999999996</v>
      </c>
      <c r="N17" s="97">
        <v>1263360.47</v>
      </c>
      <c r="O17" s="97">
        <v>1726883.77</v>
      </c>
      <c r="P17" s="97">
        <v>1783044.78</v>
      </c>
      <c r="Q17" s="97">
        <v>1738199.6</v>
      </c>
      <c r="R17" s="97">
        <v>1580884.12</v>
      </c>
    </row>
    <row r="18" spans="1:18">
      <c r="A18" s="80"/>
      <c r="B18" s="80"/>
      <c r="C18" s="96" t="s">
        <v>1274</v>
      </c>
      <c r="D18" s="80"/>
      <c r="F18" s="97">
        <f t="shared" si="1"/>
        <v>8926930.9600000009</v>
      </c>
      <c r="G18" s="97">
        <v>592387.76</v>
      </c>
      <c r="H18" s="97">
        <v>520181.07999999996</v>
      </c>
      <c r="I18" s="97">
        <v>541439.94999999995</v>
      </c>
      <c r="J18" s="97">
        <v>580564.33000000007</v>
      </c>
      <c r="K18" s="97">
        <v>491061.36</v>
      </c>
      <c r="L18" s="97">
        <v>738837.04</v>
      </c>
      <c r="M18" s="97">
        <v>1620758.08</v>
      </c>
      <c r="N18" s="97">
        <v>1349053.56</v>
      </c>
      <c r="O18" s="97">
        <v>774583.84000000008</v>
      </c>
      <c r="P18" s="97">
        <v>588041.88</v>
      </c>
      <c r="Q18" s="97">
        <v>538610.4</v>
      </c>
      <c r="R18" s="97">
        <v>591411.67999999993</v>
      </c>
    </row>
    <row r="19" spans="1:18">
      <c r="A19" s="80"/>
      <c r="B19" s="80"/>
      <c r="C19" s="96"/>
      <c r="D19" s="80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>
      <c r="A20" s="80"/>
      <c r="B20" s="96" t="s">
        <v>1275</v>
      </c>
      <c r="C20" s="80"/>
      <c r="D20" s="80"/>
      <c r="F20" s="97">
        <f>SUM(G20:R20)</f>
        <v>129362832.38999999</v>
      </c>
      <c r="G20" s="97">
        <f>SUM(G9:G19)</f>
        <v>9770126.959999999</v>
      </c>
      <c r="H20" s="97">
        <f>SUM(H9:H19)</f>
        <v>10247136.299999999</v>
      </c>
      <c r="I20" s="97">
        <f t="shared" ref="I20:R20" si="3">SUM(I9:I19)</f>
        <v>11060849.149999999</v>
      </c>
      <c r="J20" s="97">
        <f t="shared" si="3"/>
        <v>12380990.76</v>
      </c>
      <c r="K20" s="97">
        <f t="shared" si="3"/>
        <v>11013473.83</v>
      </c>
      <c r="L20" s="97">
        <f t="shared" si="3"/>
        <v>9190565.4100000001</v>
      </c>
      <c r="M20" s="97">
        <f t="shared" si="3"/>
        <v>7956757.5799999991</v>
      </c>
      <c r="N20" s="97">
        <f t="shared" si="3"/>
        <v>9294953.2400000002</v>
      </c>
      <c r="O20" s="97">
        <f t="shared" si="3"/>
        <v>7823355.5500000007</v>
      </c>
      <c r="P20" s="97">
        <f t="shared" si="3"/>
        <v>14516002.189999999</v>
      </c>
      <c r="Q20" s="97">
        <f t="shared" si="3"/>
        <v>14239230.860000001</v>
      </c>
      <c r="R20" s="97">
        <f t="shared" si="3"/>
        <v>11869390.559999999</v>
      </c>
    </row>
    <row r="21" spans="1:18">
      <c r="A21" s="80"/>
      <c r="B21" s="80" t="s">
        <v>1276</v>
      </c>
      <c r="C21" s="80"/>
      <c r="D21" s="80"/>
      <c r="F21" s="97">
        <f>SUM(G21:R21)</f>
        <v>209001866.20999998</v>
      </c>
      <c r="G21" s="97">
        <v>20180771.050000004</v>
      </c>
      <c r="H21" s="97">
        <v>15226648.490000002</v>
      </c>
      <c r="I21" s="97">
        <v>11155370.450000007</v>
      </c>
      <c r="J21" s="97">
        <v>15973632.460000001</v>
      </c>
      <c r="K21" s="97">
        <v>13474611.120000001</v>
      </c>
      <c r="L21" s="97">
        <v>12545813.769999994</v>
      </c>
      <c r="M21" s="97">
        <v>17779343.579999976</v>
      </c>
      <c r="N21" s="97">
        <v>23833761.879999999</v>
      </c>
      <c r="O21" s="97">
        <v>24710578.350000013</v>
      </c>
      <c r="P21" s="97">
        <v>20865493.460000005</v>
      </c>
      <c r="Q21" s="97">
        <v>15869906.45999999</v>
      </c>
      <c r="R21" s="97">
        <v>17385935.140000001</v>
      </c>
    </row>
    <row r="22" spans="1:18">
      <c r="A22" s="80"/>
      <c r="B22" s="80" t="s">
        <v>1277</v>
      </c>
      <c r="C22" s="80"/>
      <c r="D22" s="80"/>
      <c r="F22" s="97">
        <f>SUM(G22:R22)</f>
        <v>273141.64000000618</v>
      </c>
      <c r="G22" s="97">
        <v>167412.63000000268</v>
      </c>
      <c r="H22" s="97">
        <v>1591.4700000006706</v>
      </c>
      <c r="I22" s="97">
        <v>17778.510000001639</v>
      </c>
      <c r="J22" s="97">
        <v>80803.780000003055</v>
      </c>
      <c r="K22" s="97">
        <v>112.3899999987334</v>
      </c>
      <c r="L22" s="97">
        <v>4034.2700000014156</v>
      </c>
      <c r="M22" s="97">
        <v>-1476.179999999702</v>
      </c>
      <c r="N22" s="97">
        <v>758.5599999986589</v>
      </c>
      <c r="O22" s="97">
        <v>306.94999999552965</v>
      </c>
      <c r="P22" s="97">
        <v>1265.9600000046194</v>
      </c>
      <c r="Q22" s="97">
        <v>456.08999999798834</v>
      </c>
      <c r="R22" s="97">
        <v>97.21000000089407</v>
      </c>
    </row>
    <row r="23" spans="1:18">
      <c r="A23" s="80"/>
      <c r="B23" s="80"/>
      <c r="C23" s="80"/>
      <c r="D23" s="80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>
      <c r="A24" s="98" t="s">
        <v>1278</v>
      </c>
      <c r="B24" s="80"/>
      <c r="C24" s="93"/>
      <c r="D24" s="93"/>
      <c r="F24" s="97">
        <f>SUM(G24:R24)</f>
        <v>338637840.24000001</v>
      </c>
      <c r="G24" s="97">
        <f>SUM(G20:G22)</f>
        <v>30118310.640000008</v>
      </c>
      <c r="H24" s="97">
        <f>SUM(H20:H22)</f>
        <v>25475376.259999998</v>
      </c>
      <c r="I24" s="97">
        <f t="shared" ref="I24:R24" si="4">SUM(I20:I22)</f>
        <v>22233998.110000007</v>
      </c>
      <c r="J24" s="97">
        <f t="shared" si="4"/>
        <v>28435427</v>
      </c>
      <c r="K24" s="97">
        <f t="shared" si="4"/>
        <v>24488197.340000004</v>
      </c>
      <c r="L24" s="97">
        <f t="shared" si="4"/>
        <v>21740413.449999996</v>
      </c>
      <c r="M24" s="97">
        <f t="shared" si="4"/>
        <v>25734624.979999974</v>
      </c>
      <c r="N24" s="97">
        <f t="shared" si="4"/>
        <v>33129473.679999996</v>
      </c>
      <c r="O24" s="97">
        <f t="shared" si="4"/>
        <v>32534240.850000009</v>
      </c>
      <c r="P24" s="97">
        <f t="shared" si="4"/>
        <v>35382761.610000014</v>
      </c>
      <c r="Q24" s="97">
        <f t="shared" si="4"/>
        <v>30109593.409999989</v>
      </c>
      <c r="R24" s="97">
        <f t="shared" si="4"/>
        <v>29255422.91</v>
      </c>
    </row>
    <row r="25" spans="1:18">
      <c r="A25" s="80"/>
      <c r="B25" s="80"/>
      <c r="C25" s="80"/>
      <c r="D25" s="80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</row>
    <row r="26" spans="1:18">
      <c r="A26" s="80"/>
      <c r="B26" s="80"/>
      <c r="C26" s="80"/>
      <c r="D26" s="80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>
      <c r="A27" s="93" t="s">
        <v>1279</v>
      </c>
      <c r="B27" s="80"/>
      <c r="C27" s="80"/>
      <c r="D27" s="8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</row>
    <row r="28" spans="1:18">
      <c r="A28" s="80"/>
      <c r="B28" s="80" t="s">
        <v>1280</v>
      </c>
      <c r="C28" s="80"/>
      <c r="D28" s="80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>
      <c r="A29" s="80"/>
      <c r="B29" s="80"/>
      <c r="C29" s="102" t="s">
        <v>1281</v>
      </c>
      <c r="D29" s="80"/>
      <c r="F29" s="97">
        <f t="shared" ref="F29:F58" si="5">SUM(G29:R29)</f>
        <v>615298</v>
      </c>
      <c r="G29" s="97">
        <v>151454.5</v>
      </c>
      <c r="H29" s="97">
        <v>102406.5</v>
      </c>
      <c r="I29" s="97">
        <v>59091.5</v>
      </c>
      <c r="J29" s="97">
        <v>33552</v>
      </c>
      <c r="K29" s="97">
        <v>112919</v>
      </c>
      <c r="L29" s="97">
        <v>44196</v>
      </c>
      <c r="M29" s="97">
        <v>32498</v>
      </c>
      <c r="N29" s="97">
        <v>4137</v>
      </c>
      <c r="O29" s="97">
        <v>7593</v>
      </c>
      <c r="P29" s="97">
        <v>21411</v>
      </c>
      <c r="Q29" s="97">
        <v>10788</v>
      </c>
      <c r="R29" s="97">
        <v>35251.5</v>
      </c>
    </row>
    <row r="30" spans="1:18">
      <c r="A30" s="80"/>
      <c r="B30" s="80"/>
      <c r="C30" s="103" t="s">
        <v>1282</v>
      </c>
      <c r="D30" s="102"/>
      <c r="F30" s="97">
        <f t="shared" si="5"/>
        <v>31468.85</v>
      </c>
      <c r="G30" s="97">
        <v>4104.1499999999996</v>
      </c>
      <c r="H30" s="97">
        <v>3288</v>
      </c>
      <c r="I30" s="97">
        <v>2519.5500000000002</v>
      </c>
      <c r="J30" s="97">
        <v>2246.92</v>
      </c>
      <c r="K30" s="97">
        <v>2343.6</v>
      </c>
      <c r="L30" s="97">
        <v>1908.67</v>
      </c>
      <c r="M30" s="97">
        <v>2328.37</v>
      </c>
      <c r="N30" s="97">
        <v>2128.42</v>
      </c>
      <c r="O30" s="97">
        <v>1932.38</v>
      </c>
      <c r="P30" s="97">
        <v>1889.02</v>
      </c>
      <c r="Q30" s="97">
        <v>3278.92</v>
      </c>
      <c r="R30" s="97">
        <v>3500.85</v>
      </c>
    </row>
    <row r="31" spans="1:18">
      <c r="A31" s="80"/>
      <c r="B31" s="80"/>
      <c r="C31" s="103" t="s">
        <v>1283</v>
      </c>
      <c r="D31" s="102"/>
      <c r="F31" s="97">
        <f t="shared" si="5"/>
        <v>226904</v>
      </c>
      <c r="G31" s="97">
        <v>17504</v>
      </c>
      <c r="H31" s="97">
        <v>18244</v>
      </c>
      <c r="I31" s="97">
        <v>16131</v>
      </c>
      <c r="J31" s="97">
        <v>24116</v>
      </c>
      <c r="K31" s="97">
        <v>20577</v>
      </c>
      <c r="L31" s="97">
        <v>25770</v>
      </c>
      <c r="M31" s="97">
        <v>21374</v>
      </c>
      <c r="N31" s="97">
        <v>21297</v>
      </c>
      <c r="O31" s="97">
        <v>12132</v>
      </c>
      <c r="P31" s="97">
        <v>18886</v>
      </c>
      <c r="Q31" s="97">
        <v>19193</v>
      </c>
      <c r="R31" s="97">
        <v>11680</v>
      </c>
    </row>
    <row r="32" spans="1:18">
      <c r="A32" s="80"/>
      <c r="B32" s="80"/>
      <c r="C32" s="102" t="s">
        <v>1284</v>
      </c>
      <c r="D32" s="102"/>
      <c r="F32" s="97">
        <f t="shared" si="5"/>
        <v>36417.31</v>
      </c>
      <c r="G32" s="97">
        <v>27915.07</v>
      </c>
      <c r="H32" s="97">
        <v>8502.24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</row>
    <row r="33" spans="1:18">
      <c r="A33" s="80"/>
      <c r="B33" s="80"/>
      <c r="C33" s="102" t="s">
        <v>1285</v>
      </c>
      <c r="D33" s="80"/>
      <c r="F33" s="97">
        <f t="shared" si="5"/>
        <v>4814533.5100000007</v>
      </c>
      <c r="G33" s="97">
        <v>441953.61</v>
      </c>
      <c r="H33" s="97">
        <v>407469.87</v>
      </c>
      <c r="I33" s="97">
        <v>516959.05</v>
      </c>
      <c r="J33" s="97">
        <v>536356.68999999994</v>
      </c>
      <c r="K33" s="97">
        <v>437976.65</v>
      </c>
      <c r="L33" s="97">
        <v>502415.18</v>
      </c>
      <c r="M33" s="97">
        <v>346583.15</v>
      </c>
      <c r="N33" s="97">
        <v>396770.14</v>
      </c>
      <c r="O33" s="97">
        <v>189688.9</v>
      </c>
      <c r="P33" s="97">
        <v>357031.16</v>
      </c>
      <c r="Q33" s="97">
        <v>486623.67</v>
      </c>
      <c r="R33" s="97">
        <v>194705.44</v>
      </c>
    </row>
    <row r="34" spans="1:18">
      <c r="A34" s="80"/>
      <c r="B34" s="80"/>
      <c r="C34" s="102" t="s">
        <v>1286</v>
      </c>
      <c r="D34" s="80"/>
      <c r="E34" s="104" t="s">
        <v>85</v>
      </c>
      <c r="F34" s="97">
        <f t="shared" si="5"/>
        <v>32874399.409999996</v>
      </c>
      <c r="G34" s="97">
        <v>2884672.0999999996</v>
      </c>
      <c r="H34" s="97">
        <v>2700075.44</v>
      </c>
      <c r="I34" s="97">
        <v>2833883.3099999996</v>
      </c>
      <c r="J34" s="97">
        <v>2756422.4699999997</v>
      </c>
      <c r="K34" s="97">
        <v>2429829.8199999998</v>
      </c>
      <c r="L34" s="97">
        <v>2586262.3000000003</v>
      </c>
      <c r="M34" s="97">
        <v>2735327.3099999996</v>
      </c>
      <c r="N34" s="97">
        <v>2806726.4</v>
      </c>
      <c r="O34" s="97">
        <v>2719268.12</v>
      </c>
      <c r="P34" s="97">
        <v>2818309.07</v>
      </c>
      <c r="Q34" s="97">
        <v>2778655.31</v>
      </c>
      <c r="R34" s="97">
        <v>2824967.7600000002</v>
      </c>
    </row>
    <row r="35" spans="1:18">
      <c r="A35" s="80"/>
      <c r="B35" s="80"/>
      <c r="C35" s="80" t="s">
        <v>1287</v>
      </c>
      <c r="D35" s="80"/>
      <c r="F35" s="97">
        <f t="shared" si="5"/>
        <v>1699140.1700000002</v>
      </c>
      <c r="G35" s="97">
        <v>90300.78</v>
      </c>
      <c r="H35" s="97">
        <v>149967.92000000001</v>
      </c>
      <c r="I35" s="97">
        <v>183728.75</v>
      </c>
      <c r="J35" s="97">
        <v>237721.55</v>
      </c>
      <c r="K35" s="97">
        <v>255863.82</v>
      </c>
      <c r="L35" s="97">
        <v>218505.61</v>
      </c>
      <c r="M35" s="97">
        <v>286383.81</v>
      </c>
      <c r="N35" s="97">
        <v>214433.3</v>
      </c>
      <c r="O35" s="97">
        <v>-216198.66</v>
      </c>
      <c r="P35" s="97">
        <v>111479.95</v>
      </c>
      <c r="Q35" s="97">
        <v>86568.18</v>
      </c>
      <c r="R35" s="97">
        <v>80385.16</v>
      </c>
    </row>
    <row r="36" spans="1:18">
      <c r="A36" s="80"/>
      <c r="B36" s="80"/>
      <c r="C36" s="102" t="s">
        <v>1288</v>
      </c>
      <c r="D36" s="80"/>
      <c r="F36" s="97">
        <f t="shared" si="5"/>
        <v>2430782.04</v>
      </c>
      <c r="G36" s="97">
        <v>-23559.96000000001</v>
      </c>
      <c r="H36" s="97">
        <v>228100</v>
      </c>
      <c r="I36" s="97">
        <v>237100</v>
      </c>
      <c r="J36" s="97">
        <v>228100</v>
      </c>
      <c r="K36" s="97">
        <v>228100</v>
      </c>
      <c r="L36" s="97">
        <v>228100</v>
      </c>
      <c r="M36" s="97">
        <v>228100</v>
      </c>
      <c r="N36" s="97">
        <v>238400</v>
      </c>
      <c r="O36" s="97">
        <v>228100</v>
      </c>
      <c r="P36" s="97">
        <v>252700</v>
      </c>
      <c r="Q36" s="97">
        <v>124142.00000000001</v>
      </c>
      <c r="R36" s="97">
        <v>233400</v>
      </c>
    </row>
    <row r="37" spans="1:18">
      <c r="A37" s="80"/>
      <c r="B37" s="80"/>
      <c r="C37" s="102" t="s">
        <v>1289</v>
      </c>
      <c r="D37" s="80"/>
      <c r="F37" s="97">
        <f t="shared" si="5"/>
        <v>7049098.7600000007</v>
      </c>
      <c r="G37" s="97">
        <v>815323.52</v>
      </c>
      <c r="H37" s="97">
        <v>774919.64</v>
      </c>
      <c r="I37" s="97">
        <v>322600.96000000002</v>
      </c>
      <c r="J37" s="97">
        <v>476182.96</v>
      </c>
      <c r="K37" s="97">
        <v>725852.16000000003</v>
      </c>
      <c r="L37" s="97">
        <v>654338.08000000007</v>
      </c>
      <c r="M37" s="97">
        <v>525407.96000000008</v>
      </c>
      <c r="N37" s="97">
        <v>423256.24000000005</v>
      </c>
      <c r="O37" s="97">
        <v>314803.72000000003</v>
      </c>
      <c r="P37" s="97">
        <v>586604.48</v>
      </c>
      <c r="Q37" s="97">
        <v>678044.84000000008</v>
      </c>
      <c r="R37" s="97">
        <v>751764.20000000007</v>
      </c>
    </row>
    <row r="38" spans="1:18">
      <c r="A38" s="80"/>
      <c r="B38" s="80"/>
      <c r="C38" s="102" t="s">
        <v>1290</v>
      </c>
      <c r="D38" s="80"/>
      <c r="F38" s="97">
        <f t="shared" si="5"/>
        <v>6367535</v>
      </c>
      <c r="G38" s="97">
        <v>509922</v>
      </c>
      <c r="H38" s="97">
        <v>399786</v>
      </c>
      <c r="I38" s="97">
        <v>438824</v>
      </c>
      <c r="J38" s="97">
        <v>494811</v>
      </c>
      <c r="K38" s="97">
        <v>564299</v>
      </c>
      <c r="L38" s="97">
        <v>606347</v>
      </c>
      <c r="M38" s="97">
        <v>699536</v>
      </c>
      <c r="N38" s="97">
        <v>726661</v>
      </c>
      <c r="O38" s="97">
        <v>547138</v>
      </c>
      <c r="P38" s="97">
        <v>470649</v>
      </c>
      <c r="Q38" s="97">
        <v>405652</v>
      </c>
      <c r="R38" s="97">
        <v>503910</v>
      </c>
    </row>
    <row r="39" spans="1:18">
      <c r="A39" s="80"/>
      <c r="B39" s="80"/>
      <c r="C39" s="102" t="s">
        <v>1291</v>
      </c>
      <c r="D39" s="80"/>
      <c r="F39" s="97">
        <f t="shared" si="5"/>
        <v>95982882.590000004</v>
      </c>
      <c r="G39" s="97">
        <v>8319015.1499999994</v>
      </c>
      <c r="H39" s="97">
        <v>7789548.3899999997</v>
      </c>
      <c r="I39" s="97">
        <v>8116660.3400000008</v>
      </c>
      <c r="J39" s="97">
        <v>6123489.6799999997</v>
      </c>
      <c r="K39" s="97">
        <v>5774417.9299999988</v>
      </c>
      <c r="L39" s="97">
        <v>7168548.3899999997</v>
      </c>
      <c r="M39" s="97">
        <v>1308661.6300000001</v>
      </c>
      <c r="N39" s="97">
        <v>10100948</v>
      </c>
      <c r="O39" s="97">
        <v>12568055.759999998</v>
      </c>
      <c r="P39" s="97">
        <v>9612503.5700000003</v>
      </c>
      <c r="Q39" s="97">
        <v>9306293.2200000007</v>
      </c>
      <c r="R39" s="97">
        <v>9794740.5300000012</v>
      </c>
    </row>
    <row r="40" spans="1:18">
      <c r="A40" s="80"/>
      <c r="B40" s="80"/>
      <c r="C40" s="102" t="s">
        <v>1292</v>
      </c>
      <c r="D40" s="80"/>
      <c r="F40" s="97">
        <f t="shared" si="5"/>
        <v>141345</v>
      </c>
      <c r="G40" s="97">
        <v>14175</v>
      </c>
      <c r="H40" s="97">
        <v>15997.5</v>
      </c>
      <c r="I40" s="97">
        <v>13567.5</v>
      </c>
      <c r="J40" s="97">
        <v>10462.5</v>
      </c>
      <c r="K40" s="97">
        <v>8235</v>
      </c>
      <c r="L40" s="97">
        <v>7695</v>
      </c>
      <c r="M40" s="97">
        <v>10327.5</v>
      </c>
      <c r="N40" s="97">
        <v>15255</v>
      </c>
      <c r="O40" s="97">
        <v>16470</v>
      </c>
      <c r="P40" s="97">
        <v>10665</v>
      </c>
      <c r="Q40" s="97">
        <v>8032.5</v>
      </c>
      <c r="R40" s="97">
        <v>10462.5</v>
      </c>
    </row>
    <row r="41" spans="1:18">
      <c r="A41" s="80"/>
      <c r="B41" s="80"/>
      <c r="C41" s="102" t="s">
        <v>1293</v>
      </c>
      <c r="D41" s="80"/>
      <c r="F41" s="97">
        <f t="shared" si="5"/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</row>
    <row r="42" spans="1:18">
      <c r="A42" s="80"/>
      <c r="B42" s="80"/>
      <c r="C42" s="102" t="s">
        <v>1294</v>
      </c>
      <c r="D42" s="80"/>
      <c r="F42" s="97">
        <f t="shared" si="5"/>
        <v>27759597.890000001</v>
      </c>
      <c r="G42" s="97">
        <v>2379698</v>
      </c>
      <c r="H42" s="97">
        <v>2475403</v>
      </c>
      <c r="I42" s="97">
        <v>2444625</v>
      </c>
      <c r="J42" s="97">
        <v>2310845</v>
      </c>
      <c r="K42" s="97">
        <v>2417215.12</v>
      </c>
      <c r="L42" s="97">
        <v>2575100</v>
      </c>
      <c r="M42" s="97">
        <v>2621740</v>
      </c>
      <c r="N42" s="97">
        <v>2621780</v>
      </c>
      <c r="O42" s="97">
        <v>196237.77</v>
      </c>
      <c r="P42" s="97">
        <v>2619071</v>
      </c>
      <c r="Q42" s="97">
        <v>2542484</v>
      </c>
      <c r="R42" s="97">
        <v>2555399</v>
      </c>
    </row>
    <row r="43" spans="1:18">
      <c r="A43" s="80"/>
      <c r="B43" s="80"/>
      <c r="C43" s="102" t="s">
        <v>1295</v>
      </c>
      <c r="D43" s="80"/>
      <c r="F43" s="97">
        <f t="shared" si="5"/>
        <v>3259698.23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43069.22</v>
      </c>
      <c r="M43" s="97">
        <v>1181351.1599999999</v>
      </c>
      <c r="N43" s="97">
        <v>1456443.09</v>
      </c>
      <c r="O43" s="97">
        <v>387090.28</v>
      </c>
      <c r="P43" s="97">
        <v>191744.48</v>
      </c>
      <c r="Q43" s="97">
        <v>0</v>
      </c>
      <c r="R43" s="97">
        <v>0</v>
      </c>
    </row>
    <row r="44" spans="1:18">
      <c r="A44" s="80"/>
      <c r="B44" s="80"/>
      <c r="C44" s="105" t="s">
        <v>1296</v>
      </c>
      <c r="D44" s="80"/>
      <c r="F44" s="97">
        <f t="shared" si="5"/>
        <v>5262757.9399999995</v>
      </c>
      <c r="G44" s="97">
        <v>405176.29</v>
      </c>
      <c r="H44" s="97">
        <v>369339.39</v>
      </c>
      <c r="I44" s="97">
        <v>400888.03</v>
      </c>
      <c r="J44" s="97">
        <v>414000.98</v>
      </c>
      <c r="K44" s="97">
        <v>440119.15</v>
      </c>
      <c r="L44" s="97">
        <v>423195.27</v>
      </c>
      <c r="M44" s="97">
        <v>467954.1</v>
      </c>
      <c r="N44" s="97">
        <v>467625.98</v>
      </c>
      <c r="O44" s="97">
        <v>446701.3</v>
      </c>
      <c r="P44" s="97">
        <v>472665.15</v>
      </c>
      <c r="Q44" s="97">
        <v>474028.09</v>
      </c>
      <c r="R44" s="97">
        <v>481064.21</v>
      </c>
    </row>
    <row r="45" spans="1:18">
      <c r="A45" s="80"/>
      <c r="B45" s="80"/>
      <c r="C45" s="105" t="s">
        <v>1297</v>
      </c>
      <c r="D45" s="102"/>
      <c r="F45" s="97">
        <f t="shared" si="5"/>
        <v>1530000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510000</v>
      </c>
      <c r="M45" s="97">
        <v>510000</v>
      </c>
      <c r="N45" s="97">
        <v>510000</v>
      </c>
      <c r="O45" s="97">
        <v>0</v>
      </c>
      <c r="P45" s="97">
        <v>0</v>
      </c>
      <c r="Q45" s="97">
        <v>0</v>
      </c>
      <c r="R45" s="97">
        <v>0</v>
      </c>
    </row>
    <row r="46" spans="1:18">
      <c r="A46" s="80"/>
      <c r="B46" s="80"/>
      <c r="C46" s="105" t="s">
        <v>1298</v>
      </c>
      <c r="D46" s="102"/>
      <c r="F46" s="97">
        <f t="shared" si="5"/>
        <v>1620000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540000</v>
      </c>
      <c r="M46" s="97">
        <v>540000</v>
      </c>
      <c r="N46" s="97">
        <v>540000</v>
      </c>
      <c r="O46" s="97">
        <v>0</v>
      </c>
      <c r="P46" s="97">
        <v>0</v>
      </c>
      <c r="Q46" s="97">
        <v>0</v>
      </c>
      <c r="R46" s="97">
        <v>0</v>
      </c>
    </row>
    <row r="47" spans="1:18">
      <c r="A47" s="80"/>
      <c r="B47" s="80"/>
      <c r="C47" s="102" t="s">
        <v>1299</v>
      </c>
      <c r="D47" s="80"/>
      <c r="F47" s="97">
        <f t="shared" si="5"/>
        <v>4998000</v>
      </c>
      <c r="G47" s="97">
        <v>416500</v>
      </c>
      <c r="H47" s="97">
        <v>416500</v>
      </c>
      <c r="I47" s="97">
        <v>416500</v>
      </c>
      <c r="J47" s="97">
        <v>416500</v>
      </c>
      <c r="K47" s="97">
        <v>416500</v>
      </c>
      <c r="L47" s="97">
        <v>416500</v>
      </c>
      <c r="M47" s="97">
        <v>416500</v>
      </c>
      <c r="N47" s="97">
        <v>416500</v>
      </c>
      <c r="O47" s="97">
        <v>416500</v>
      </c>
      <c r="P47" s="97">
        <v>416500</v>
      </c>
      <c r="Q47" s="97">
        <v>416500</v>
      </c>
      <c r="R47" s="97">
        <v>416500</v>
      </c>
    </row>
    <row r="48" spans="1:18">
      <c r="A48" s="80"/>
      <c r="B48" s="80"/>
      <c r="C48" s="102" t="s">
        <v>1300</v>
      </c>
      <c r="D48" s="80"/>
      <c r="F48" s="97">
        <f t="shared" si="5"/>
        <v>17109978</v>
      </c>
      <c r="G48" s="97">
        <v>1466279.92</v>
      </c>
      <c r="H48" s="97">
        <v>1451352.56</v>
      </c>
      <c r="I48" s="97">
        <v>1415880</v>
      </c>
      <c r="J48" s="97">
        <v>1449425.5299999998</v>
      </c>
      <c r="K48" s="97">
        <v>1415879.98</v>
      </c>
      <c r="L48" s="97">
        <v>1415880.0099999998</v>
      </c>
      <c r="M48" s="97">
        <v>1415880</v>
      </c>
      <c r="N48" s="97">
        <v>1415880</v>
      </c>
      <c r="O48" s="97">
        <v>1415880</v>
      </c>
      <c r="P48" s="97">
        <v>1415880</v>
      </c>
      <c r="Q48" s="97">
        <v>1415880</v>
      </c>
      <c r="R48" s="97">
        <v>1415880</v>
      </c>
    </row>
    <row r="49" spans="1:18">
      <c r="A49" s="80"/>
      <c r="B49" s="80"/>
      <c r="C49" s="102" t="s">
        <v>1301</v>
      </c>
      <c r="D49" s="102"/>
      <c r="F49" s="97">
        <f t="shared" si="5"/>
        <v>347747.52</v>
      </c>
      <c r="G49" s="97">
        <v>10000</v>
      </c>
      <c r="H49" s="97">
        <v>10000</v>
      </c>
      <c r="I49" s="97">
        <v>10000</v>
      </c>
      <c r="J49" s="97">
        <v>37747.519999999997</v>
      </c>
      <c r="K49" s="97">
        <v>35000</v>
      </c>
      <c r="L49" s="97">
        <v>35000</v>
      </c>
      <c r="M49" s="97">
        <v>35000</v>
      </c>
      <c r="N49" s="97">
        <v>35000</v>
      </c>
      <c r="O49" s="97">
        <v>35000</v>
      </c>
      <c r="P49" s="97">
        <v>35000</v>
      </c>
      <c r="Q49" s="97">
        <v>35000</v>
      </c>
      <c r="R49" s="97">
        <v>35000</v>
      </c>
    </row>
    <row r="50" spans="1:18">
      <c r="A50" s="80"/>
      <c r="B50" s="80"/>
      <c r="C50" s="96" t="s">
        <v>1302</v>
      </c>
      <c r="D50" s="102"/>
      <c r="F50" s="97">
        <f t="shared" si="5"/>
        <v>4828079.3499999996</v>
      </c>
      <c r="G50" s="97">
        <v>676773.9</v>
      </c>
      <c r="H50" s="97">
        <v>346401.88</v>
      </c>
      <c r="I50" s="97">
        <v>617770.66</v>
      </c>
      <c r="J50" s="97">
        <v>569375.93999999994</v>
      </c>
      <c r="K50" s="97">
        <v>422644.86</v>
      </c>
      <c r="L50" s="97">
        <v>263687.36</v>
      </c>
      <c r="M50" s="97">
        <v>187880.79</v>
      </c>
      <c r="N50" s="97">
        <v>221689.68</v>
      </c>
      <c r="O50" s="97">
        <v>263314.82</v>
      </c>
      <c r="P50" s="97">
        <v>558891.6</v>
      </c>
      <c r="Q50" s="97">
        <v>368885.56</v>
      </c>
      <c r="R50" s="97">
        <v>330762.3</v>
      </c>
    </row>
    <row r="51" spans="1:18">
      <c r="A51" s="80"/>
      <c r="B51" s="80"/>
      <c r="C51" s="102" t="s">
        <v>1303</v>
      </c>
      <c r="D51" s="80"/>
      <c r="F51" s="97">
        <f t="shared" si="5"/>
        <v>5491819.71</v>
      </c>
      <c r="G51" s="97">
        <v>835033.3</v>
      </c>
      <c r="H51" s="97">
        <v>694153.15</v>
      </c>
      <c r="I51" s="97">
        <v>756574.86</v>
      </c>
      <c r="J51" s="97">
        <v>733193.91</v>
      </c>
      <c r="K51" s="97">
        <v>796744.1</v>
      </c>
      <c r="L51" s="97">
        <v>817013.79</v>
      </c>
      <c r="M51" s="97">
        <v>769036.39</v>
      </c>
      <c r="N51" s="97">
        <v>39864.559999999998</v>
      </c>
      <c r="O51" s="97">
        <v>41021.57</v>
      </c>
      <c r="P51" s="97">
        <v>0</v>
      </c>
      <c r="Q51" s="97">
        <v>7882.61</v>
      </c>
      <c r="R51" s="97">
        <v>1301.47</v>
      </c>
    </row>
    <row r="52" spans="1:18">
      <c r="A52" s="80"/>
      <c r="B52" s="80"/>
      <c r="C52" s="102" t="s">
        <v>1304</v>
      </c>
      <c r="D52" s="102"/>
      <c r="F52" s="97">
        <f t="shared" si="5"/>
        <v>392174.6</v>
      </c>
      <c r="G52" s="97">
        <v>71306.06</v>
      </c>
      <c r="H52" s="97">
        <v>63985.24</v>
      </c>
      <c r="I52" s="97">
        <v>64817.120000000003</v>
      </c>
      <c r="J52" s="97">
        <v>55286.920000000006</v>
      </c>
      <c r="K52" s="97">
        <v>50332.01</v>
      </c>
      <c r="L52" s="97">
        <v>40632.620000000003</v>
      </c>
      <c r="M52" s="97">
        <v>4798.46</v>
      </c>
      <c r="N52" s="97">
        <v>4629.47</v>
      </c>
      <c r="O52" s="97">
        <v>6582.2899999999991</v>
      </c>
      <c r="P52" s="97">
        <v>5303.7000000000007</v>
      </c>
      <c r="Q52" s="97">
        <v>13666.640000000001</v>
      </c>
      <c r="R52" s="97">
        <v>10834.07</v>
      </c>
    </row>
    <row r="53" spans="1:18">
      <c r="A53" s="80"/>
      <c r="B53" s="80"/>
      <c r="C53" s="102" t="s">
        <v>1305</v>
      </c>
      <c r="D53" s="102"/>
      <c r="F53" s="97">
        <f t="shared" si="5"/>
        <v>10.129999999999999</v>
      </c>
      <c r="G53" s="97">
        <v>9.84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0.28999999999999998</v>
      </c>
      <c r="P53" s="97">
        <v>0</v>
      </c>
      <c r="Q53" s="97">
        <v>0</v>
      </c>
      <c r="R53" s="97">
        <v>0</v>
      </c>
    </row>
    <row r="54" spans="1:18">
      <c r="A54" s="80"/>
      <c r="B54" s="80"/>
      <c r="C54" s="102" t="s">
        <v>1306</v>
      </c>
      <c r="D54" s="102"/>
      <c r="F54" s="97">
        <f t="shared" si="5"/>
        <v>22902276.43</v>
      </c>
      <c r="G54" s="97">
        <v>2758935.3</v>
      </c>
      <c r="H54" s="97">
        <v>2403173.7400000002</v>
      </c>
      <c r="I54" s="97">
        <v>2287415.02</v>
      </c>
      <c r="J54" s="97">
        <v>1844151.76</v>
      </c>
      <c r="K54" s="97">
        <v>1748285.88</v>
      </c>
      <c r="L54" s="97">
        <v>1451603.12</v>
      </c>
      <c r="M54" s="97">
        <v>1138013.3600000001</v>
      </c>
      <c r="N54" s="97">
        <v>1195446.1200000001</v>
      </c>
      <c r="O54" s="97">
        <v>961147</v>
      </c>
      <c r="P54" s="97">
        <v>1671432.4</v>
      </c>
      <c r="Q54" s="97">
        <v>2730802.69</v>
      </c>
      <c r="R54" s="97">
        <v>2711870.04</v>
      </c>
    </row>
    <row r="55" spans="1:18">
      <c r="A55" s="80"/>
      <c r="B55" s="80"/>
      <c r="C55" s="102" t="s">
        <v>1307</v>
      </c>
      <c r="D55" s="102"/>
      <c r="F55" s="97">
        <f t="shared" si="5"/>
        <v>9250395.6400000006</v>
      </c>
      <c r="G55" s="97">
        <v>801124.98</v>
      </c>
      <c r="H55" s="97">
        <v>763446.66</v>
      </c>
      <c r="I55" s="97">
        <v>795940.56</v>
      </c>
      <c r="J55" s="97">
        <v>811153.06</v>
      </c>
      <c r="K55" s="97">
        <v>714815.34</v>
      </c>
      <c r="L55" s="97">
        <v>773766.82000000007</v>
      </c>
      <c r="M55" s="97">
        <v>771649.24</v>
      </c>
      <c r="N55" s="97">
        <v>793749.96</v>
      </c>
      <c r="O55" s="97">
        <v>718393.32000000007</v>
      </c>
      <c r="P55" s="97">
        <v>749962.3</v>
      </c>
      <c r="Q55" s="97">
        <v>720778.64</v>
      </c>
      <c r="R55" s="97">
        <v>835614.76</v>
      </c>
    </row>
    <row r="56" spans="1:18">
      <c r="A56" s="80"/>
      <c r="B56" s="80"/>
      <c r="C56" s="96" t="s">
        <v>1308</v>
      </c>
      <c r="D56" s="102"/>
      <c r="F56" s="97">
        <f t="shared" si="5"/>
        <v>45239587.800000004</v>
      </c>
      <c r="G56" s="97">
        <v>5081993.4000000004</v>
      </c>
      <c r="H56" s="97">
        <v>4481228.4000000004</v>
      </c>
      <c r="I56" s="97">
        <v>4636374.5999999996</v>
      </c>
      <c r="J56" s="97">
        <v>3918763.2</v>
      </c>
      <c r="K56" s="97">
        <v>3620086.8</v>
      </c>
      <c r="L56" s="97">
        <v>3035544.6</v>
      </c>
      <c r="M56" s="97">
        <v>2375736</v>
      </c>
      <c r="N56" s="97">
        <v>2575940.4</v>
      </c>
      <c r="O56" s="97">
        <v>2071139.4</v>
      </c>
      <c r="P56" s="97">
        <v>3275995.8</v>
      </c>
      <c r="Q56" s="97">
        <v>5406865.2000000002</v>
      </c>
      <c r="R56" s="97">
        <v>4759920</v>
      </c>
    </row>
    <row r="57" spans="1:18">
      <c r="A57" s="80"/>
      <c r="B57" s="80"/>
      <c r="C57" s="96" t="s">
        <v>1309</v>
      </c>
      <c r="D57" s="102"/>
      <c r="F57" s="97">
        <f t="shared" si="5"/>
        <v>5652959.2300000004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1105459.42</v>
      </c>
      <c r="O57" s="97">
        <v>1225484.6000000001</v>
      </c>
      <c r="P57" s="97">
        <v>730874.45</v>
      </c>
      <c r="Q57" s="97">
        <v>1332749.9100000001</v>
      </c>
      <c r="R57" s="97">
        <v>1258390.8500000001</v>
      </c>
    </row>
    <row r="58" spans="1:18">
      <c r="A58" s="80"/>
      <c r="B58" s="80"/>
      <c r="C58" s="102" t="s">
        <v>1310</v>
      </c>
      <c r="D58" s="102"/>
      <c r="F58" s="97">
        <f t="shared" si="5"/>
        <v>11043594.240000002</v>
      </c>
      <c r="G58" s="97">
        <v>652624.56999999995</v>
      </c>
      <c r="H58" s="97">
        <v>1007292.27</v>
      </c>
      <c r="I58" s="97">
        <v>1383099.5</v>
      </c>
      <c r="J58" s="97">
        <v>1176818.8600000001</v>
      </c>
      <c r="K58" s="97">
        <v>1005936.08</v>
      </c>
      <c r="L58" s="97">
        <v>1011651.89</v>
      </c>
      <c r="M58" s="97">
        <v>891312.1</v>
      </c>
      <c r="N58" s="97">
        <v>611931.85</v>
      </c>
      <c r="O58" s="97">
        <v>492278.79</v>
      </c>
      <c r="P58" s="97">
        <v>1019606.5</v>
      </c>
      <c r="Q58" s="97">
        <v>1180487.8700000001</v>
      </c>
      <c r="R58" s="97">
        <v>610553.96</v>
      </c>
    </row>
    <row r="59" spans="1:18">
      <c r="A59" s="80"/>
      <c r="B59" s="80"/>
      <c r="C59" s="80"/>
      <c r="D59" s="102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>
      <c r="A60" s="98"/>
      <c r="B60" s="106" t="s">
        <v>1311</v>
      </c>
      <c r="C60" s="93"/>
      <c r="D60" s="93"/>
      <c r="F60" s="97">
        <f>SUM(G60:R60)</f>
        <v>318958481.35000002</v>
      </c>
      <c r="G60" s="97">
        <f>SUM(G29:G59)</f>
        <v>28808235.479999997</v>
      </c>
      <c r="H60" s="97">
        <f>SUM(H29:H59)</f>
        <v>27080581.789999995</v>
      </c>
      <c r="I60" s="97">
        <f t="shared" ref="I60:R60" si="6">SUM(I29:I59)</f>
        <v>27970951.310000002</v>
      </c>
      <c r="J60" s="97">
        <f t="shared" si="6"/>
        <v>24660724.449999999</v>
      </c>
      <c r="K60" s="97">
        <f t="shared" si="6"/>
        <v>23643973.299999997</v>
      </c>
      <c r="L60" s="97">
        <f t="shared" si="6"/>
        <v>25396730.930000003</v>
      </c>
      <c r="M60" s="97">
        <f t="shared" si="6"/>
        <v>19523379.330000002</v>
      </c>
      <c r="N60" s="97">
        <f t="shared" si="6"/>
        <v>28961953.030000001</v>
      </c>
      <c r="O60" s="97">
        <f t="shared" si="6"/>
        <v>25065754.649999999</v>
      </c>
      <c r="P60" s="97">
        <f t="shared" si="6"/>
        <v>27425055.629999999</v>
      </c>
      <c r="Q60" s="97">
        <f t="shared" si="6"/>
        <v>30553282.850000001</v>
      </c>
      <c r="R60" s="97">
        <f t="shared" si="6"/>
        <v>29867858.600000005</v>
      </c>
    </row>
    <row r="61" spans="1:18">
      <c r="A61" s="98"/>
      <c r="B61" s="106"/>
      <c r="C61" s="93"/>
      <c r="D61" s="93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>
      <c r="A62" s="98"/>
      <c r="B62" s="107" t="s">
        <v>1312</v>
      </c>
      <c r="C62" s="93"/>
      <c r="D62" s="93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>
      <c r="A63" s="98"/>
      <c r="B63" s="93"/>
      <c r="C63" s="93"/>
      <c r="D63" s="93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>
      <c r="A64" s="98"/>
      <c r="B64" s="107" t="s">
        <v>1313</v>
      </c>
      <c r="C64" s="93"/>
      <c r="D64" s="93"/>
      <c r="F64" s="97">
        <f>SUM(G64:R64)</f>
        <v>0</v>
      </c>
      <c r="G64" s="97">
        <f>SUM(G63:G63)</f>
        <v>0</v>
      </c>
      <c r="H64" s="97">
        <f>SUM(H63:H63)</f>
        <v>0</v>
      </c>
      <c r="I64" s="97">
        <f t="shared" ref="I64:R64" si="7">SUM(I63:I63)</f>
        <v>0</v>
      </c>
      <c r="J64" s="97">
        <f t="shared" si="7"/>
        <v>0</v>
      </c>
      <c r="K64" s="97">
        <f t="shared" si="7"/>
        <v>0</v>
      </c>
      <c r="L64" s="97">
        <f t="shared" si="7"/>
        <v>0</v>
      </c>
      <c r="M64" s="97">
        <f t="shared" si="7"/>
        <v>0</v>
      </c>
      <c r="N64" s="97">
        <f t="shared" si="7"/>
        <v>0</v>
      </c>
      <c r="O64" s="97">
        <f t="shared" si="7"/>
        <v>0</v>
      </c>
      <c r="P64" s="97">
        <f t="shared" si="7"/>
        <v>0</v>
      </c>
      <c r="Q64" s="97">
        <f t="shared" si="7"/>
        <v>0</v>
      </c>
      <c r="R64" s="97">
        <f t="shared" si="7"/>
        <v>0</v>
      </c>
    </row>
    <row r="65" spans="1:18">
      <c r="A65" s="80"/>
      <c r="B65" s="93"/>
      <c r="C65" s="93"/>
      <c r="D65" s="93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>
      <c r="A66" s="80"/>
      <c r="B66" s="91" t="s">
        <v>1314</v>
      </c>
      <c r="C66" s="93"/>
      <c r="D66" s="93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>
      <c r="A67" s="80"/>
      <c r="B67" s="80"/>
      <c r="C67" s="102" t="s">
        <v>1315</v>
      </c>
      <c r="D67" s="102"/>
      <c r="E67" s="108"/>
      <c r="F67" s="97">
        <f t="shared" ref="F67:F89" si="8">SUM(G67:R67)</f>
        <v>7108205.4499999993</v>
      </c>
      <c r="G67" s="97">
        <v>601086.78999999992</v>
      </c>
      <c r="H67" s="97">
        <v>459981.81</v>
      </c>
      <c r="I67" s="97">
        <v>809136.37999999989</v>
      </c>
      <c r="J67" s="97">
        <v>1124681.2699999998</v>
      </c>
      <c r="K67" s="97">
        <v>1146291.46</v>
      </c>
      <c r="L67" s="97">
        <v>1192703.58</v>
      </c>
      <c r="M67" s="97">
        <v>497929.37</v>
      </c>
      <c r="N67" s="97">
        <v>288775.66000000003</v>
      </c>
      <c r="O67" s="97">
        <v>245812.19</v>
      </c>
      <c r="P67" s="97">
        <v>261447.63</v>
      </c>
      <c r="Q67" s="97">
        <v>256559.38999999998</v>
      </c>
      <c r="R67" s="97">
        <v>223799.92</v>
      </c>
    </row>
    <row r="68" spans="1:18">
      <c r="A68" s="80"/>
      <c r="B68" s="80"/>
      <c r="C68" s="102" t="s">
        <v>1316</v>
      </c>
      <c r="D68" s="102"/>
      <c r="E68" s="108"/>
      <c r="F68" s="97">
        <f t="shared" si="8"/>
        <v>5358340.4499999993</v>
      </c>
      <c r="G68" s="97">
        <v>270042.7</v>
      </c>
      <c r="H68" s="97">
        <v>242410.16000000003</v>
      </c>
      <c r="I68" s="97">
        <v>292161.17000000004</v>
      </c>
      <c r="J68" s="97">
        <v>344024.92</v>
      </c>
      <c r="K68" s="97">
        <v>443707.63999999996</v>
      </c>
      <c r="L68" s="97">
        <v>608736.1</v>
      </c>
      <c r="M68" s="97">
        <v>624279.06000000006</v>
      </c>
      <c r="N68" s="97">
        <v>610962.67999999993</v>
      </c>
      <c r="O68" s="97">
        <v>539871.84000000008</v>
      </c>
      <c r="P68" s="97">
        <v>544500.79999999993</v>
      </c>
      <c r="Q68" s="97">
        <v>470887.20999999996</v>
      </c>
      <c r="R68" s="97">
        <v>366756.17</v>
      </c>
    </row>
    <row r="69" spans="1:18" ht="12" customHeight="1">
      <c r="A69" s="80"/>
      <c r="B69" s="80"/>
      <c r="C69" s="102" t="s">
        <v>1317</v>
      </c>
      <c r="D69" s="102"/>
      <c r="F69" s="97">
        <f t="shared" si="8"/>
        <v>19611781.940000001</v>
      </c>
      <c r="G69" s="97">
        <v>1876448.5899999999</v>
      </c>
      <c r="H69" s="97">
        <v>1107681.6400000004</v>
      </c>
      <c r="I69" s="97">
        <v>1616074.4300000002</v>
      </c>
      <c r="J69" s="97">
        <v>2173928.8899999997</v>
      </c>
      <c r="K69" s="97">
        <v>2214425.67</v>
      </c>
      <c r="L69" s="97">
        <v>2099713.92</v>
      </c>
      <c r="M69" s="97">
        <v>1583095.4400000002</v>
      </c>
      <c r="N69" s="97">
        <v>1408250.37</v>
      </c>
      <c r="O69" s="97">
        <v>1357862.2700000003</v>
      </c>
      <c r="P69" s="97">
        <v>1149904.8000000003</v>
      </c>
      <c r="Q69" s="97">
        <v>1422158.46</v>
      </c>
      <c r="R69" s="97">
        <v>1602237.46</v>
      </c>
    </row>
    <row r="70" spans="1:18">
      <c r="A70" s="80"/>
      <c r="B70" s="80"/>
      <c r="C70" s="102" t="s">
        <v>1318</v>
      </c>
      <c r="D70" s="102"/>
      <c r="F70" s="97">
        <f t="shared" si="8"/>
        <v>1396631.4699999997</v>
      </c>
      <c r="G70" s="97">
        <v>104751.82</v>
      </c>
      <c r="H70" s="97">
        <v>89184.75</v>
      </c>
      <c r="I70" s="97">
        <v>123297.8</v>
      </c>
      <c r="J70" s="97">
        <v>121119.07</v>
      </c>
      <c r="K70" s="97">
        <v>122382.3</v>
      </c>
      <c r="L70" s="97">
        <v>113464.75</v>
      </c>
      <c r="M70" s="97">
        <v>111981.69</v>
      </c>
      <c r="N70" s="97">
        <v>116033.60000000001</v>
      </c>
      <c r="O70" s="97">
        <v>127230.82999999999</v>
      </c>
      <c r="P70" s="97">
        <v>148381.91</v>
      </c>
      <c r="Q70" s="97">
        <v>131947.19999999998</v>
      </c>
      <c r="R70" s="97">
        <v>86855.749999999985</v>
      </c>
    </row>
    <row r="71" spans="1:18">
      <c r="A71" s="80"/>
      <c r="B71" s="80"/>
      <c r="C71" s="102" t="s">
        <v>1319</v>
      </c>
      <c r="D71" s="102"/>
      <c r="F71" s="97">
        <f t="shared" si="8"/>
        <v>2758335.37</v>
      </c>
      <c r="G71" s="97">
        <v>207880.4</v>
      </c>
      <c r="H71" s="97">
        <v>172016.02</v>
      </c>
      <c r="I71" s="97">
        <v>222501.92999999996</v>
      </c>
      <c r="J71" s="97">
        <v>209260.15999999997</v>
      </c>
      <c r="K71" s="97">
        <v>205610.24000000002</v>
      </c>
      <c r="L71" s="97">
        <v>234688.8</v>
      </c>
      <c r="M71" s="97">
        <v>317283.56000000006</v>
      </c>
      <c r="N71" s="97">
        <v>327824.77</v>
      </c>
      <c r="O71" s="97">
        <v>311666.97000000003</v>
      </c>
      <c r="P71" s="97">
        <v>196929.64</v>
      </c>
      <c r="Q71" s="97">
        <v>170989</v>
      </c>
      <c r="R71" s="97">
        <v>181683.88</v>
      </c>
    </row>
    <row r="72" spans="1:18">
      <c r="A72" s="80"/>
      <c r="B72" s="80"/>
      <c r="C72" s="102" t="s">
        <v>1320</v>
      </c>
      <c r="D72" s="102"/>
      <c r="F72" s="97">
        <f t="shared" si="8"/>
        <v>771938.16</v>
      </c>
      <c r="G72" s="97">
        <v>17651.48</v>
      </c>
      <c r="H72" s="97">
        <v>16055.59</v>
      </c>
      <c r="I72" s="97">
        <v>17701.88</v>
      </c>
      <c r="J72" s="97">
        <v>28137.279999999999</v>
      </c>
      <c r="K72" s="97">
        <v>114207.64000000001</v>
      </c>
      <c r="L72" s="97">
        <v>114671.19</v>
      </c>
      <c r="M72" s="97">
        <v>126444.18000000001</v>
      </c>
      <c r="N72" s="97">
        <v>127527.39</v>
      </c>
      <c r="O72" s="97">
        <v>120679.59</v>
      </c>
      <c r="P72" s="97">
        <v>54613.15</v>
      </c>
      <c r="Q72" s="97">
        <v>17086.3</v>
      </c>
      <c r="R72" s="97">
        <v>17162.489999999998</v>
      </c>
    </row>
    <row r="73" spans="1:18">
      <c r="A73" s="80"/>
      <c r="B73" s="80"/>
      <c r="C73" s="102" t="s">
        <v>1321</v>
      </c>
      <c r="D73" s="80"/>
      <c r="F73" s="97">
        <f t="shared" si="8"/>
        <v>26105987.390000001</v>
      </c>
      <c r="G73" s="97">
        <v>2549574.71</v>
      </c>
      <c r="H73" s="97">
        <v>2555913.21</v>
      </c>
      <c r="I73" s="97">
        <v>2556161.9</v>
      </c>
      <c r="J73" s="97">
        <v>2097598.35</v>
      </c>
      <c r="K73" s="97">
        <v>2097598.35</v>
      </c>
      <c r="L73" s="97">
        <v>2097598.35</v>
      </c>
      <c r="M73" s="97">
        <v>2033278.35</v>
      </c>
      <c r="N73" s="97">
        <v>2431154.8199999998</v>
      </c>
      <c r="O73" s="97">
        <v>2535967.48</v>
      </c>
      <c r="P73" s="97">
        <v>2031978.98</v>
      </c>
      <c r="Q73" s="97">
        <v>1821412.41</v>
      </c>
      <c r="R73" s="97">
        <v>1297750.48</v>
      </c>
    </row>
    <row r="74" spans="1:18">
      <c r="A74" s="80"/>
      <c r="B74" s="80"/>
      <c r="C74" s="102" t="s">
        <v>1322</v>
      </c>
      <c r="D74" s="80"/>
      <c r="F74" s="97">
        <f t="shared" si="8"/>
        <v>2724350.17</v>
      </c>
      <c r="G74" s="97">
        <v>292543.37</v>
      </c>
      <c r="H74" s="97">
        <v>320124.15000000002</v>
      </c>
      <c r="I74" s="97">
        <v>338866.51</v>
      </c>
      <c r="J74" s="97">
        <v>185613.94</v>
      </c>
      <c r="K74" s="97">
        <v>168190.95</v>
      </c>
      <c r="L74" s="97">
        <v>163836.31</v>
      </c>
      <c r="M74" s="97">
        <v>196628.29</v>
      </c>
      <c r="N74" s="97">
        <v>180200.35</v>
      </c>
      <c r="O74" s="97">
        <v>118788.72</v>
      </c>
      <c r="P74" s="97">
        <v>199120.37</v>
      </c>
      <c r="Q74" s="97">
        <v>318824.51</v>
      </c>
      <c r="R74" s="97">
        <v>241612.7</v>
      </c>
    </row>
    <row r="75" spans="1:18">
      <c r="A75" s="80"/>
      <c r="B75" s="80"/>
      <c r="C75" s="102" t="s">
        <v>1323</v>
      </c>
      <c r="D75" s="80"/>
      <c r="F75" s="97">
        <f t="shared" si="8"/>
        <v>17828.93</v>
      </c>
      <c r="G75" s="97">
        <v>1726</v>
      </c>
      <c r="H75" s="97">
        <v>0</v>
      </c>
      <c r="I75" s="97">
        <v>1419.56</v>
      </c>
      <c r="J75" s="97">
        <v>2624.21</v>
      </c>
      <c r="K75" s="97">
        <v>6348.47</v>
      </c>
      <c r="L75" s="97">
        <v>2831.24</v>
      </c>
      <c r="M75" s="97">
        <v>2096.19</v>
      </c>
      <c r="N75" s="97">
        <v>783.26</v>
      </c>
      <c r="O75" s="97">
        <v>0</v>
      </c>
      <c r="P75" s="97">
        <v>0</v>
      </c>
      <c r="Q75" s="97">
        <v>0</v>
      </c>
      <c r="R75" s="97">
        <v>0</v>
      </c>
    </row>
    <row r="76" spans="1:18">
      <c r="A76" s="80"/>
      <c r="B76" s="80"/>
      <c r="C76" s="102" t="s">
        <v>1324</v>
      </c>
      <c r="D76" s="80"/>
      <c r="F76" s="97">
        <f t="shared" si="8"/>
        <v>2377780.1599999997</v>
      </c>
      <c r="G76" s="97">
        <v>176880.7</v>
      </c>
      <c r="H76" s="97">
        <v>197241.84</v>
      </c>
      <c r="I76" s="97">
        <v>174566.48</v>
      </c>
      <c r="J76" s="97">
        <v>169830.86</v>
      </c>
      <c r="K76" s="97">
        <v>207450.39</v>
      </c>
      <c r="L76" s="97">
        <v>227287.9</v>
      </c>
      <c r="M76" s="97">
        <v>248233.45</v>
      </c>
      <c r="N76" s="97">
        <v>140346.14000000001</v>
      </c>
      <c r="O76" s="97">
        <v>201752.87</v>
      </c>
      <c r="P76" s="97">
        <v>231812.53</v>
      </c>
      <c r="Q76" s="97">
        <v>187813.35</v>
      </c>
      <c r="R76" s="97">
        <v>214563.65</v>
      </c>
    </row>
    <row r="77" spans="1:18">
      <c r="A77" s="80"/>
      <c r="B77" s="80"/>
      <c r="C77" s="102" t="s">
        <v>1325</v>
      </c>
      <c r="D77" s="102"/>
      <c r="F77" s="97">
        <f t="shared" si="8"/>
        <v>29219059.889999997</v>
      </c>
      <c r="G77" s="97">
        <v>4396661.8</v>
      </c>
      <c r="H77" s="97">
        <v>3887037.29</v>
      </c>
      <c r="I77" s="97">
        <v>3537609.76</v>
      </c>
      <c r="J77" s="97">
        <v>1720130.62</v>
      </c>
      <c r="K77" s="97">
        <v>1420755.84</v>
      </c>
      <c r="L77" s="97">
        <v>1427608.44</v>
      </c>
      <c r="M77" s="97">
        <v>2348640.5299999998</v>
      </c>
      <c r="N77" s="97">
        <v>57808.13</v>
      </c>
      <c r="O77" s="97">
        <v>1835657.91</v>
      </c>
      <c r="P77" s="97">
        <v>2093342.46</v>
      </c>
      <c r="Q77" s="97">
        <v>2543380.4900000002</v>
      </c>
      <c r="R77" s="97">
        <v>3950426.62</v>
      </c>
    </row>
    <row r="78" spans="1:18">
      <c r="A78" s="80"/>
      <c r="B78" s="80"/>
      <c r="C78" s="102" t="s">
        <v>1326</v>
      </c>
      <c r="D78" s="80"/>
      <c r="F78" s="97">
        <f t="shared" si="8"/>
        <v>1375479.28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535269.31000000006</v>
      </c>
      <c r="N78" s="97">
        <v>362644.52</v>
      </c>
      <c r="O78" s="97">
        <v>477565.45</v>
      </c>
      <c r="P78" s="97">
        <v>0</v>
      </c>
      <c r="Q78" s="97">
        <v>0</v>
      </c>
      <c r="R78" s="97">
        <v>0</v>
      </c>
    </row>
    <row r="79" spans="1:18">
      <c r="A79" s="80"/>
      <c r="B79" s="93"/>
      <c r="C79" s="109" t="s">
        <v>1327</v>
      </c>
      <c r="D79" s="93"/>
      <c r="F79" s="97">
        <f t="shared" si="8"/>
        <v>10367566.940000001</v>
      </c>
      <c r="G79" s="97">
        <v>1647046.48</v>
      </c>
      <c r="H79" s="97">
        <v>1221909.72</v>
      </c>
      <c r="I79" s="97">
        <v>967499.88</v>
      </c>
      <c r="J79" s="97">
        <v>955533.97</v>
      </c>
      <c r="K79" s="97">
        <v>689752.15</v>
      </c>
      <c r="L79" s="97">
        <v>562410.86</v>
      </c>
      <c r="M79" s="97">
        <v>401781.91</v>
      </c>
      <c r="N79" s="97">
        <v>589772.49</v>
      </c>
      <c r="O79" s="97">
        <v>372744.24</v>
      </c>
      <c r="P79" s="97">
        <v>896865.33</v>
      </c>
      <c r="Q79" s="97">
        <v>887016.34</v>
      </c>
      <c r="R79" s="97">
        <v>1175233.57</v>
      </c>
    </row>
    <row r="80" spans="1:18">
      <c r="A80" s="80"/>
      <c r="B80" s="93"/>
      <c r="C80" s="109" t="s">
        <v>1328</v>
      </c>
      <c r="D80" s="93"/>
      <c r="F80" s="97">
        <f t="shared" si="8"/>
        <v>15439120.770000001</v>
      </c>
      <c r="G80" s="97">
        <v>2269998.4300000002</v>
      </c>
      <c r="H80" s="97">
        <v>1704222.78</v>
      </c>
      <c r="I80" s="97">
        <v>1433058.88</v>
      </c>
      <c r="J80" s="97">
        <v>1313594</v>
      </c>
      <c r="K80" s="97">
        <v>1065715.1200000001</v>
      </c>
      <c r="L80" s="97">
        <v>988495.6</v>
      </c>
      <c r="M80" s="97">
        <v>735250.16</v>
      </c>
      <c r="N80" s="97">
        <v>976627.21</v>
      </c>
      <c r="O80" s="97">
        <v>582362.4</v>
      </c>
      <c r="P80" s="97">
        <v>1272966.49</v>
      </c>
      <c r="Q80" s="97">
        <v>1389201.46</v>
      </c>
      <c r="R80" s="97">
        <v>1707628.24</v>
      </c>
    </row>
    <row r="81" spans="1:18" ht="12.75" customHeight="1">
      <c r="A81" s="80"/>
      <c r="B81" s="93"/>
      <c r="C81" s="109" t="s">
        <v>1329</v>
      </c>
      <c r="D81" s="93"/>
      <c r="F81" s="97">
        <f t="shared" si="8"/>
        <v>10872671.719999999</v>
      </c>
      <c r="G81" s="97">
        <v>723131.41</v>
      </c>
      <c r="H81" s="97">
        <v>783621.21</v>
      </c>
      <c r="I81" s="97">
        <v>822954.41000000015</v>
      </c>
      <c r="J81" s="97">
        <v>1274457.4500000002</v>
      </c>
      <c r="K81" s="97">
        <v>1185360.29</v>
      </c>
      <c r="L81" s="97">
        <v>1444331.72</v>
      </c>
      <c r="M81" s="97">
        <v>999842.2</v>
      </c>
      <c r="N81" s="97">
        <v>928128.31</v>
      </c>
      <c r="O81" s="97">
        <v>567217.64</v>
      </c>
      <c r="P81" s="97">
        <v>822131.86</v>
      </c>
      <c r="Q81" s="97">
        <v>924702.03999999992</v>
      </c>
      <c r="R81" s="97">
        <v>396793.18</v>
      </c>
    </row>
    <row r="82" spans="1:18" ht="12.75" customHeight="1">
      <c r="A82" s="80"/>
      <c r="B82" s="93"/>
      <c r="C82" s="103" t="s">
        <v>1330</v>
      </c>
      <c r="D82" s="93"/>
      <c r="F82" s="97">
        <f t="shared" si="8"/>
        <v>147459.93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147459.93</v>
      </c>
    </row>
    <row r="83" spans="1:18" ht="12.75" customHeight="1">
      <c r="A83" s="80"/>
      <c r="B83" s="93"/>
      <c r="C83" s="103" t="s">
        <v>1331</v>
      </c>
      <c r="D83" s="93"/>
      <c r="F83" s="97">
        <f t="shared" si="8"/>
        <v>156692.62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156692.62</v>
      </c>
    </row>
    <row r="84" spans="1:18">
      <c r="A84" s="80"/>
      <c r="B84" s="93"/>
      <c r="C84" s="102" t="s">
        <v>1332</v>
      </c>
      <c r="D84" s="80"/>
      <c r="F84" s="97">
        <f t="shared" si="8"/>
        <v>3621435.2699999996</v>
      </c>
      <c r="G84" s="97">
        <v>348107.35</v>
      </c>
      <c r="H84" s="97">
        <v>243683.8</v>
      </c>
      <c r="I84" s="97">
        <v>283363.38</v>
      </c>
      <c r="J84" s="97">
        <v>254665.08</v>
      </c>
      <c r="K84" s="97">
        <v>380020.75</v>
      </c>
      <c r="L84" s="97">
        <v>161912.73000000001</v>
      </c>
      <c r="M84" s="97">
        <v>389482.4</v>
      </c>
      <c r="N84" s="97">
        <v>350639.28</v>
      </c>
      <c r="O84" s="97">
        <v>378512</v>
      </c>
      <c r="P84" s="97">
        <v>208703.08</v>
      </c>
      <c r="Q84" s="97">
        <v>335189.94</v>
      </c>
      <c r="R84" s="97">
        <v>287155.48</v>
      </c>
    </row>
    <row r="85" spans="1:18">
      <c r="A85" s="80"/>
      <c r="B85" s="93"/>
      <c r="C85" s="109" t="s">
        <v>1333</v>
      </c>
      <c r="D85" s="93"/>
      <c r="F85" s="97">
        <f t="shared" si="8"/>
        <v>2424027.0299999998</v>
      </c>
      <c r="G85" s="97">
        <v>207302.88</v>
      </c>
      <c r="H85" s="97">
        <v>160589.26</v>
      </c>
      <c r="I85" s="97">
        <v>171540.28</v>
      </c>
      <c r="J85" s="97">
        <v>91029.61</v>
      </c>
      <c r="K85" s="97">
        <v>126453</v>
      </c>
      <c r="L85" s="97">
        <v>168122.2</v>
      </c>
      <c r="M85" s="97">
        <v>303400.01</v>
      </c>
      <c r="N85" s="97">
        <v>377980.71</v>
      </c>
      <c r="O85" s="97">
        <v>288911.76</v>
      </c>
      <c r="P85" s="97">
        <v>218036.6</v>
      </c>
      <c r="Q85" s="97">
        <v>201716.21</v>
      </c>
      <c r="R85" s="97">
        <v>108944.51</v>
      </c>
    </row>
    <row r="86" spans="1:18">
      <c r="A86" s="80"/>
      <c r="B86" s="93"/>
      <c r="C86" s="102" t="s">
        <v>1334</v>
      </c>
      <c r="D86" s="93"/>
      <c r="F86" s="97">
        <f t="shared" si="8"/>
        <v>26168478.5</v>
      </c>
      <c r="G86" s="97">
        <v>2199450.9700000002</v>
      </c>
      <c r="H86" s="97">
        <v>2174340.15</v>
      </c>
      <c r="I86" s="97">
        <v>2251739.7599999998</v>
      </c>
      <c r="J86" s="97">
        <v>1432025.9100000001</v>
      </c>
      <c r="K86" s="97">
        <v>2325561.13</v>
      </c>
      <c r="L86" s="97">
        <v>2282943.79</v>
      </c>
      <c r="M86" s="97">
        <v>2328902.6</v>
      </c>
      <c r="N86" s="97">
        <v>2319132.06</v>
      </c>
      <c r="O86" s="97">
        <v>2279758.2000000002</v>
      </c>
      <c r="P86" s="97">
        <v>1936962.21</v>
      </c>
      <c r="Q86" s="97">
        <v>2303123.1100000003</v>
      </c>
      <c r="R86" s="97">
        <v>2334538.6100000003</v>
      </c>
    </row>
    <row r="87" spans="1:18">
      <c r="A87" s="80"/>
      <c r="B87" s="93"/>
      <c r="C87" s="102" t="s">
        <v>1335</v>
      </c>
      <c r="D87" s="93"/>
      <c r="F87" s="97">
        <f t="shared" si="8"/>
        <v>1259117.8799999999</v>
      </c>
      <c r="G87" s="97">
        <v>223989.73</v>
      </c>
      <c r="H87" s="97">
        <v>157768.98000000001</v>
      </c>
      <c r="I87" s="97">
        <v>108996.21</v>
      </c>
      <c r="J87" s="97">
        <v>42323.62</v>
      </c>
      <c r="K87" s="97">
        <v>55976.74</v>
      </c>
      <c r="L87" s="97">
        <v>36843.629999999997</v>
      </c>
      <c r="M87" s="97">
        <v>108341.91</v>
      </c>
      <c r="N87" s="97">
        <v>111243.4</v>
      </c>
      <c r="O87" s="97">
        <v>71346.13</v>
      </c>
      <c r="P87" s="97">
        <v>116282.7</v>
      </c>
      <c r="Q87" s="97">
        <v>102671.44</v>
      </c>
      <c r="R87" s="97">
        <v>123333.39</v>
      </c>
    </row>
    <row r="88" spans="1:18">
      <c r="A88" s="80"/>
      <c r="B88" s="93"/>
      <c r="C88" s="102" t="s">
        <v>1336</v>
      </c>
      <c r="D88" s="93"/>
      <c r="F88" s="97">
        <f t="shared" si="8"/>
        <v>1604840.27</v>
      </c>
      <c r="G88" s="97">
        <v>101976.19999999998</v>
      </c>
      <c r="H88" s="97">
        <v>117753.8</v>
      </c>
      <c r="I88" s="97">
        <v>96477.19</v>
      </c>
      <c r="J88" s="97">
        <v>186901.43</v>
      </c>
      <c r="K88" s="97">
        <v>184254.57</v>
      </c>
      <c r="L88" s="97">
        <v>223462.57</v>
      </c>
      <c r="M88" s="97">
        <v>154798.82</v>
      </c>
      <c r="N88" s="97">
        <v>188240.13</v>
      </c>
      <c r="O88" s="97">
        <v>80170.66</v>
      </c>
      <c r="P88" s="97">
        <v>111868.31</v>
      </c>
      <c r="Q88" s="97">
        <v>112104.25</v>
      </c>
      <c r="R88" s="97">
        <v>46832.34</v>
      </c>
    </row>
    <row r="89" spans="1:18">
      <c r="A89" s="80"/>
      <c r="B89" s="93"/>
      <c r="C89" s="102" t="s">
        <v>1337</v>
      </c>
      <c r="D89" s="93"/>
      <c r="F89" s="97">
        <f t="shared" si="8"/>
        <v>6233791.4699999988</v>
      </c>
      <c r="G89" s="97">
        <v>630881.49</v>
      </c>
      <c r="H89" s="97">
        <v>488829.87</v>
      </c>
      <c r="I89" s="97">
        <v>474938.79</v>
      </c>
      <c r="J89" s="97">
        <v>445046.29</v>
      </c>
      <c r="K89" s="97">
        <v>396616.44</v>
      </c>
      <c r="L89" s="97">
        <v>318857.71999999997</v>
      </c>
      <c r="M89" s="97">
        <v>526688.80000000005</v>
      </c>
      <c r="N89" s="97">
        <v>558527.9</v>
      </c>
      <c r="O89" s="97">
        <v>479670.12</v>
      </c>
      <c r="P89" s="97">
        <v>549428.54</v>
      </c>
      <c r="Q89" s="97">
        <v>648954.09</v>
      </c>
      <c r="R89" s="97">
        <v>715351.42</v>
      </c>
    </row>
    <row r="90" spans="1:18">
      <c r="A90" s="80"/>
      <c r="B90" s="93"/>
      <c r="C90" s="93"/>
      <c r="D90" s="93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>
      <c r="A91" s="80"/>
      <c r="B91" s="91" t="s">
        <v>1338</v>
      </c>
      <c r="C91" s="93"/>
      <c r="D91" s="93"/>
      <c r="F91" s="97">
        <f>SUM(G91:R91)</f>
        <v>177120921.05999997</v>
      </c>
      <c r="G91" s="97">
        <f>SUM(G67:G89)</f>
        <v>18847133.299999997</v>
      </c>
      <c r="H91" s="97">
        <f>SUM(H67:H89)</f>
        <v>16100366.030000003</v>
      </c>
      <c r="I91" s="97">
        <f t="shared" ref="I91:R91" si="9">SUM(I67:I89)</f>
        <v>16300066.580000002</v>
      </c>
      <c r="J91" s="97">
        <f t="shared" si="9"/>
        <v>14172526.93</v>
      </c>
      <c r="K91" s="97">
        <f t="shared" si="9"/>
        <v>14556679.139999997</v>
      </c>
      <c r="L91" s="97">
        <f t="shared" si="9"/>
        <v>14470521.400000002</v>
      </c>
      <c r="M91" s="97">
        <f t="shared" si="9"/>
        <v>14573648.230000002</v>
      </c>
      <c r="N91" s="97">
        <f t="shared" si="9"/>
        <v>12452603.180000002</v>
      </c>
      <c r="O91" s="97">
        <f t="shared" si="9"/>
        <v>12973549.27</v>
      </c>
      <c r="P91" s="97">
        <f t="shared" si="9"/>
        <v>13045277.390000001</v>
      </c>
      <c r="Q91" s="97">
        <f t="shared" si="9"/>
        <v>14245737.199999997</v>
      </c>
      <c r="R91" s="97">
        <f t="shared" si="9"/>
        <v>15382812.409999998</v>
      </c>
    </row>
    <row r="92" spans="1:18">
      <c r="A92" s="80"/>
      <c r="B92" s="93"/>
      <c r="C92" s="93"/>
      <c r="D92" s="93"/>
      <c r="E92" s="110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>
      <c r="A93" s="91"/>
      <c r="B93" s="91" t="s">
        <v>1339</v>
      </c>
      <c r="C93" s="93"/>
      <c r="D93" s="93"/>
      <c r="E93" s="104" t="s">
        <v>85</v>
      </c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>
      <c r="A94" s="91"/>
      <c r="B94" s="91"/>
      <c r="C94" s="102" t="s">
        <v>1340</v>
      </c>
      <c r="D94" s="102"/>
      <c r="E94" s="110"/>
      <c r="F94" s="97">
        <f t="shared" ref="F94:F98" si="10">SUM(G94:R94)</f>
        <v>3495315.22</v>
      </c>
      <c r="G94" s="97">
        <v>286471.48</v>
      </c>
      <c r="H94" s="97">
        <v>249274.94</v>
      </c>
      <c r="I94" s="97">
        <v>222442.91</v>
      </c>
      <c r="J94" s="97">
        <v>281308.63</v>
      </c>
      <c r="K94" s="97">
        <v>247366.85</v>
      </c>
      <c r="L94" s="97">
        <v>796405.31</v>
      </c>
      <c r="M94" s="97">
        <v>251674.11</v>
      </c>
      <c r="N94" s="97">
        <v>229826.37</v>
      </c>
      <c r="O94" s="97">
        <v>318017.61</v>
      </c>
      <c r="P94" s="97">
        <v>531809.49</v>
      </c>
      <c r="Q94" s="97">
        <v>80717.52</v>
      </c>
      <c r="R94" s="97">
        <v>0</v>
      </c>
    </row>
    <row r="95" spans="1:18">
      <c r="A95" s="91"/>
      <c r="B95" s="91"/>
      <c r="C95" s="102" t="s">
        <v>1341</v>
      </c>
      <c r="D95" s="102"/>
      <c r="F95" s="97">
        <f t="shared" si="10"/>
        <v>3147941</v>
      </c>
      <c r="G95" s="97">
        <v>289740</v>
      </c>
      <c r="H95" s="97">
        <v>289740</v>
      </c>
      <c r="I95" s="97">
        <v>289740</v>
      </c>
      <c r="J95" s="97">
        <v>289740</v>
      </c>
      <c r="K95" s="97">
        <v>289740</v>
      </c>
      <c r="L95" s="97">
        <v>289740</v>
      </c>
      <c r="M95" s="97">
        <v>289740</v>
      </c>
      <c r="N95" s="97">
        <v>289740</v>
      </c>
      <c r="O95" s="97">
        <v>296144</v>
      </c>
      <c r="P95" s="97">
        <v>296144</v>
      </c>
      <c r="Q95" s="97">
        <v>296144</v>
      </c>
      <c r="R95" s="97">
        <v>-58411</v>
      </c>
    </row>
    <row r="96" spans="1:18">
      <c r="A96" s="91"/>
      <c r="B96" s="91"/>
      <c r="C96" s="102" t="s">
        <v>1342</v>
      </c>
      <c r="D96" s="102"/>
      <c r="F96" s="97">
        <f t="shared" si="10"/>
        <v>9487913.7799999975</v>
      </c>
      <c r="G96" s="97">
        <v>940334.74</v>
      </c>
      <c r="H96" s="97">
        <v>891455</v>
      </c>
      <c r="I96" s="97">
        <v>919503.17</v>
      </c>
      <c r="J96" s="97">
        <v>1186692.22</v>
      </c>
      <c r="K96" s="97">
        <v>1237191.8999999999</v>
      </c>
      <c r="L96" s="97">
        <v>1037022.25</v>
      </c>
      <c r="M96" s="97">
        <v>1210855.17</v>
      </c>
      <c r="N96" s="97">
        <v>1039239.12</v>
      </c>
      <c r="O96" s="97">
        <v>1025620.21</v>
      </c>
      <c r="P96" s="97">
        <v>0</v>
      </c>
      <c r="Q96" s="97">
        <v>0</v>
      </c>
      <c r="R96" s="97">
        <v>0</v>
      </c>
    </row>
    <row r="97" spans="1:18">
      <c r="A97" s="91"/>
      <c r="B97" s="91"/>
      <c r="C97" s="96" t="s">
        <v>1343</v>
      </c>
      <c r="D97" s="102"/>
      <c r="F97" s="97">
        <f t="shared" si="10"/>
        <v>2048585.0399999998</v>
      </c>
      <c r="G97" s="97">
        <v>170715.42</v>
      </c>
      <c r="H97" s="97">
        <v>170715.42</v>
      </c>
      <c r="I97" s="97">
        <v>170715.42</v>
      </c>
      <c r="J97" s="97">
        <v>170715.42</v>
      </c>
      <c r="K97" s="97">
        <v>170715.42</v>
      </c>
      <c r="L97" s="97">
        <v>170715.42</v>
      </c>
      <c r="M97" s="97">
        <v>170715.42</v>
      </c>
      <c r="N97" s="97">
        <v>170715.42</v>
      </c>
      <c r="O97" s="97">
        <v>170715.42</v>
      </c>
      <c r="P97" s="97">
        <v>170715.42</v>
      </c>
      <c r="Q97" s="97">
        <v>170715.42</v>
      </c>
      <c r="R97" s="97">
        <v>170715.42</v>
      </c>
    </row>
    <row r="98" spans="1:18">
      <c r="A98" s="91"/>
      <c r="B98" s="91"/>
      <c r="C98" s="96" t="s">
        <v>1344</v>
      </c>
      <c r="D98" s="102"/>
      <c r="F98" s="97">
        <f t="shared" si="10"/>
        <v>-8442417.7200000025</v>
      </c>
      <c r="G98" s="97">
        <v>-703534.81</v>
      </c>
      <c r="H98" s="97">
        <v>-703534.81</v>
      </c>
      <c r="I98" s="97">
        <v>-703534.81</v>
      </c>
      <c r="J98" s="97">
        <v>-703534.81</v>
      </c>
      <c r="K98" s="97">
        <v>-703534.81</v>
      </c>
      <c r="L98" s="97">
        <v>-703034.81</v>
      </c>
      <c r="M98" s="97">
        <v>-704034.81</v>
      </c>
      <c r="N98" s="97">
        <v>-703534.81</v>
      </c>
      <c r="O98" s="97">
        <v>-703534.81</v>
      </c>
      <c r="P98" s="97">
        <v>-703534.81</v>
      </c>
      <c r="Q98" s="97">
        <v>-703534.81</v>
      </c>
      <c r="R98" s="97">
        <v>-703534.81</v>
      </c>
    </row>
    <row r="99" spans="1:18">
      <c r="A99" s="91"/>
      <c r="B99" s="91"/>
      <c r="C99" s="80"/>
      <c r="D99" s="1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>
      <c r="A100" s="91"/>
      <c r="B100" s="91" t="s">
        <v>1345</v>
      </c>
      <c r="C100" s="102"/>
      <c r="D100" s="102"/>
      <c r="F100" s="97">
        <f>SUM(G100:R100)</f>
        <v>9737337.3199999984</v>
      </c>
      <c r="G100" s="97">
        <f>SUM(G94:G98)</f>
        <v>983726.82999999984</v>
      </c>
      <c r="H100" s="97">
        <f>SUM(H94:H98)</f>
        <v>897650.54999999981</v>
      </c>
      <c r="I100" s="97">
        <f t="shared" ref="I100:R100" si="11">SUM(I94:I98)</f>
        <v>898866.69</v>
      </c>
      <c r="J100" s="97">
        <f t="shared" si="11"/>
        <v>1224921.46</v>
      </c>
      <c r="K100" s="97">
        <f t="shared" si="11"/>
        <v>1241479.3599999999</v>
      </c>
      <c r="L100" s="97">
        <f t="shared" si="11"/>
        <v>1590848.17</v>
      </c>
      <c r="M100" s="97">
        <f t="shared" si="11"/>
        <v>1218949.8899999997</v>
      </c>
      <c r="N100" s="97">
        <f t="shared" si="11"/>
        <v>1025986.0999999999</v>
      </c>
      <c r="O100" s="97">
        <f t="shared" si="11"/>
        <v>1106962.4299999997</v>
      </c>
      <c r="P100" s="97">
        <f t="shared" si="11"/>
        <v>295134.09999999998</v>
      </c>
      <c r="Q100" s="97">
        <f t="shared" si="11"/>
        <v>-155957.87</v>
      </c>
      <c r="R100" s="97">
        <f t="shared" si="11"/>
        <v>-591230.39</v>
      </c>
    </row>
    <row r="101" spans="1:18">
      <c r="A101" s="91"/>
      <c r="B101" s="91"/>
      <c r="C101" s="102"/>
      <c r="D101" s="1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>
      <c r="A102" s="91"/>
      <c r="B102" s="91" t="s">
        <v>1346</v>
      </c>
      <c r="C102" s="102"/>
      <c r="D102" s="102"/>
      <c r="F102" s="97">
        <f>SUM(G102:R102)</f>
        <v>505816739.72999996</v>
      </c>
      <c r="G102" s="97">
        <f>G100+G91+G64+G60</f>
        <v>48639095.609999992</v>
      </c>
      <c r="H102" s="97">
        <f>H100+H91+H64+H60</f>
        <v>44078598.369999997</v>
      </c>
      <c r="I102" s="97">
        <f t="shared" ref="I102:R102" si="12">I100+I91+I64+I60</f>
        <v>45169884.580000006</v>
      </c>
      <c r="J102" s="97">
        <f t="shared" si="12"/>
        <v>40058172.840000004</v>
      </c>
      <c r="K102" s="97">
        <f t="shared" si="12"/>
        <v>39442131.799999997</v>
      </c>
      <c r="L102" s="97">
        <f t="shared" si="12"/>
        <v>41458100.500000007</v>
      </c>
      <c r="M102" s="97">
        <f t="shared" si="12"/>
        <v>35315977.450000003</v>
      </c>
      <c r="N102" s="97">
        <f t="shared" si="12"/>
        <v>42440542.310000002</v>
      </c>
      <c r="O102" s="97">
        <f t="shared" si="12"/>
        <v>39146266.349999994</v>
      </c>
      <c r="P102" s="97">
        <f t="shared" si="12"/>
        <v>40765467.119999997</v>
      </c>
      <c r="Q102" s="97">
        <f t="shared" si="12"/>
        <v>44643062.18</v>
      </c>
      <c r="R102" s="97">
        <f t="shared" si="12"/>
        <v>44659440.620000005</v>
      </c>
    </row>
    <row r="103" spans="1:18">
      <c r="A103" s="91"/>
      <c r="B103" s="91"/>
      <c r="C103" s="93"/>
      <c r="D103" s="93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>
      <c r="A104" s="91"/>
      <c r="B104" s="91" t="s">
        <v>1347</v>
      </c>
      <c r="C104" s="93"/>
      <c r="D104" s="93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>
      <c r="A105" s="91"/>
      <c r="B105" s="91"/>
      <c r="C105" s="102" t="s">
        <v>1348</v>
      </c>
      <c r="D105" s="93"/>
      <c r="F105" s="97">
        <f t="shared" ref="F105:F118" si="13">SUM(G105:R105)</f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</row>
    <row r="106" spans="1:18" s="80" customFormat="1">
      <c r="A106" s="91"/>
      <c r="B106" s="91"/>
      <c r="C106" s="102" t="s">
        <v>1349</v>
      </c>
      <c r="D106" s="93"/>
      <c r="F106" s="97">
        <f t="shared" si="13"/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</row>
    <row r="107" spans="1:18">
      <c r="A107" s="91"/>
      <c r="B107" s="91"/>
      <c r="C107" s="102" t="s">
        <v>1350</v>
      </c>
      <c r="D107" s="93"/>
      <c r="E107" s="110"/>
      <c r="F107" s="97">
        <f t="shared" si="13"/>
        <v>3100788.6300000004</v>
      </c>
      <c r="G107" s="97">
        <v>285563.69</v>
      </c>
      <c r="H107" s="97">
        <v>64212.77</v>
      </c>
      <c r="I107" s="97">
        <v>204564.33</v>
      </c>
      <c r="J107" s="97">
        <v>8979.1300000000119</v>
      </c>
      <c r="K107" s="97">
        <v>248061.91</v>
      </c>
      <c r="L107" s="97">
        <v>87759.72</v>
      </c>
      <c r="M107" s="97">
        <v>82963.149999999994</v>
      </c>
      <c r="N107" s="97">
        <v>135550.44999999998</v>
      </c>
      <c r="O107" s="97">
        <v>143602.51999999999</v>
      </c>
      <c r="P107" s="97">
        <v>1337877.8999999999</v>
      </c>
      <c r="Q107" s="97">
        <v>833176.2</v>
      </c>
      <c r="R107" s="97">
        <v>-331523.13999999996</v>
      </c>
    </row>
    <row r="108" spans="1:18">
      <c r="A108" s="91"/>
      <c r="B108" s="91"/>
      <c r="C108" s="102" t="s">
        <v>1351</v>
      </c>
      <c r="D108" s="93"/>
      <c r="F108" s="97">
        <f t="shared" si="13"/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</row>
    <row r="109" spans="1:18">
      <c r="A109" s="91"/>
      <c r="B109" s="91"/>
      <c r="C109" s="102" t="s">
        <v>1352</v>
      </c>
      <c r="D109" s="93"/>
      <c r="E109" s="110"/>
      <c r="F109" s="97">
        <f t="shared" si="13"/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</row>
    <row r="110" spans="1:18">
      <c r="A110" s="91"/>
      <c r="B110" s="91"/>
      <c r="C110" s="102" t="s">
        <v>1353</v>
      </c>
      <c r="D110" s="93"/>
      <c r="E110" s="110"/>
      <c r="F110" s="97">
        <f t="shared" si="13"/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</row>
    <row r="111" spans="1:18">
      <c r="A111" s="91"/>
      <c r="B111" s="91"/>
      <c r="C111" s="102" t="s">
        <v>1354</v>
      </c>
      <c r="D111" s="93"/>
      <c r="E111" s="110"/>
      <c r="F111" s="97">
        <f t="shared" si="13"/>
        <v>38410000</v>
      </c>
      <c r="G111" s="97">
        <v>4801250</v>
      </c>
      <c r="H111" s="97">
        <v>4801250</v>
      </c>
      <c r="I111" s="97">
        <v>4801250</v>
      </c>
      <c r="J111" s="97">
        <v>4801250</v>
      </c>
      <c r="K111" s="97">
        <v>4801250</v>
      </c>
      <c r="L111" s="97">
        <v>4801250</v>
      </c>
      <c r="M111" s="97">
        <v>4801250</v>
      </c>
      <c r="N111" s="97">
        <v>4801250</v>
      </c>
      <c r="O111" s="97">
        <v>0</v>
      </c>
      <c r="P111" s="97">
        <v>0</v>
      </c>
      <c r="Q111" s="97">
        <v>0</v>
      </c>
      <c r="R111" s="97">
        <v>0</v>
      </c>
    </row>
    <row r="112" spans="1:18">
      <c r="A112" s="91"/>
      <c r="B112" s="91"/>
      <c r="C112" s="102" t="s">
        <v>1355</v>
      </c>
      <c r="D112" s="93"/>
      <c r="E112" s="110"/>
      <c r="F112" s="97">
        <f t="shared" si="13"/>
        <v>-2072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-2256</v>
      </c>
      <c r="O112" s="97">
        <v>184</v>
      </c>
      <c r="P112" s="97">
        <v>0</v>
      </c>
      <c r="Q112" s="97">
        <v>0</v>
      </c>
      <c r="R112" s="97">
        <v>0</v>
      </c>
    </row>
    <row r="113" spans="1:18">
      <c r="A113" s="91"/>
      <c r="B113" s="91"/>
      <c r="C113" s="102" t="s">
        <v>1356</v>
      </c>
      <c r="D113" s="93"/>
      <c r="E113" s="110"/>
      <c r="F113" s="97">
        <f t="shared" si="13"/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</row>
    <row r="114" spans="1:18">
      <c r="A114" s="91"/>
      <c r="B114" s="91"/>
      <c r="C114" s="102" t="s">
        <v>1357</v>
      </c>
      <c r="D114" s="93"/>
      <c r="E114" s="110"/>
      <c r="F114" s="97">
        <f t="shared" si="13"/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</row>
    <row r="115" spans="1:18">
      <c r="A115" s="91"/>
      <c r="B115" s="91"/>
      <c r="C115" s="102" t="s">
        <v>1358</v>
      </c>
      <c r="D115" s="93"/>
      <c r="E115" s="110"/>
      <c r="F115" s="97">
        <f t="shared" si="13"/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</row>
    <row r="116" spans="1:18">
      <c r="A116" s="91"/>
      <c r="B116" s="91"/>
      <c r="C116" s="102" t="s">
        <v>1359</v>
      </c>
      <c r="D116" s="93"/>
      <c r="E116" s="110"/>
      <c r="F116" s="97">
        <f t="shared" si="13"/>
        <v>4500000</v>
      </c>
      <c r="G116" s="97">
        <v>375000</v>
      </c>
      <c r="H116" s="97">
        <v>375000</v>
      </c>
      <c r="I116" s="97">
        <v>375000</v>
      </c>
      <c r="J116" s="97">
        <v>375000</v>
      </c>
      <c r="K116" s="97">
        <v>375000</v>
      </c>
      <c r="L116" s="97">
        <v>375000</v>
      </c>
      <c r="M116" s="97">
        <v>375000</v>
      </c>
      <c r="N116" s="97">
        <v>375000</v>
      </c>
      <c r="O116" s="97">
        <v>375000</v>
      </c>
      <c r="P116" s="97">
        <v>375000</v>
      </c>
      <c r="Q116" s="97">
        <v>375000</v>
      </c>
      <c r="R116" s="97">
        <v>375000</v>
      </c>
    </row>
    <row r="117" spans="1:18">
      <c r="A117" s="91"/>
      <c r="B117" s="91"/>
      <c r="C117" s="102" t="s">
        <v>1360</v>
      </c>
      <c r="D117" s="93"/>
      <c r="E117" s="104" t="s">
        <v>85</v>
      </c>
      <c r="F117" s="97">
        <f t="shared" si="13"/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</row>
    <row r="118" spans="1:18">
      <c r="A118" s="91"/>
      <c r="B118" s="91"/>
      <c r="C118" s="102" t="s">
        <v>1361</v>
      </c>
      <c r="D118" s="93"/>
      <c r="E118" s="110"/>
      <c r="F118" s="97">
        <f t="shared" si="13"/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</row>
    <row r="119" spans="1:18">
      <c r="A119" s="91"/>
      <c r="B119" s="91"/>
      <c r="C119" s="93"/>
      <c r="D119" s="93"/>
      <c r="E119" s="110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>
      <c r="A120" s="91"/>
      <c r="B120" s="91" t="s">
        <v>1362</v>
      </c>
      <c r="C120" s="93"/>
      <c r="D120" s="93"/>
      <c r="E120" s="110"/>
      <c r="F120" s="97">
        <f>SUM(G120:R120)</f>
        <v>46008716.63000001</v>
      </c>
      <c r="G120" s="97">
        <f>SUM(G105:G119)</f>
        <v>5461813.6900000004</v>
      </c>
      <c r="H120" s="97">
        <f>SUM(H105:H119)</f>
        <v>5240462.7699999996</v>
      </c>
      <c r="I120" s="97">
        <f t="shared" ref="I120:R120" si="14">SUM(I105:I119)</f>
        <v>5380814.3300000001</v>
      </c>
      <c r="J120" s="97">
        <f t="shared" si="14"/>
        <v>5185229.13</v>
      </c>
      <c r="K120" s="97">
        <f t="shared" si="14"/>
        <v>5424311.9100000001</v>
      </c>
      <c r="L120" s="97">
        <f t="shared" si="14"/>
        <v>5264009.72</v>
      </c>
      <c r="M120" s="97">
        <f t="shared" si="14"/>
        <v>5259213.1500000004</v>
      </c>
      <c r="N120" s="97">
        <f t="shared" si="14"/>
        <v>5309544.45</v>
      </c>
      <c r="O120" s="97">
        <f t="shared" si="14"/>
        <v>518786.52</v>
      </c>
      <c r="P120" s="97">
        <f t="shared" si="14"/>
        <v>1712877.9</v>
      </c>
      <c r="Q120" s="97">
        <f t="shared" si="14"/>
        <v>1208176.2</v>
      </c>
      <c r="R120" s="97">
        <f t="shared" si="14"/>
        <v>43476.860000000044</v>
      </c>
    </row>
    <row r="121" spans="1:18">
      <c r="A121" s="91"/>
      <c r="B121" s="91"/>
      <c r="C121" s="93"/>
      <c r="D121" s="93"/>
      <c r="E121" s="110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>
      <c r="A122" s="91"/>
      <c r="B122" s="91" t="s">
        <v>1363</v>
      </c>
      <c r="C122" s="93"/>
      <c r="D122" s="93"/>
      <c r="E122" s="110"/>
      <c r="F122" s="97">
        <f>SUM(G122:R122)</f>
        <v>-21131949.749999985</v>
      </c>
      <c r="G122" s="97">
        <v>-21208436.119999997</v>
      </c>
      <c r="H122" s="97">
        <v>-15024488.650000002</v>
      </c>
      <c r="I122" s="97">
        <v>-24878033.629999999</v>
      </c>
      <c r="J122" s="97">
        <v>-9493389.2100000009</v>
      </c>
      <c r="K122" s="97">
        <v>-8205974.6700000009</v>
      </c>
      <c r="L122" s="97">
        <v>-5114755.29</v>
      </c>
      <c r="M122" s="97">
        <v>15205577.030000007</v>
      </c>
      <c r="N122" s="97">
        <v>17883228.530000005</v>
      </c>
      <c r="O122" s="97">
        <v>13819364.120000008</v>
      </c>
      <c r="P122" s="97">
        <v>942668.55999999866</v>
      </c>
      <c r="Q122" s="97">
        <v>8307563.8499999978</v>
      </c>
      <c r="R122" s="97">
        <v>6634725.7300000004</v>
      </c>
    </row>
    <row r="123" spans="1:18">
      <c r="A123" s="91"/>
      <c r="B123" s="91" t="s">
        <v>1364</v>
      </c>
      <c r="C123" s="93"/>
      <c r="D123" s="93"/>
      <c r="E123" s="110"/>
      <c r="F123" s="97">
        <f>SUM(G123:R123)</f>
        <v>3867247.5999999945</v>
      </c>
      <c r="G123" s="97">
        <v>477249.44999998808</v>
      </c>
      <c r="H123" s="97">
        <v>336535.70000001043</v>
      </c>
      <c r="I123" s="97">
        <v>691677.17999998853</v>
      </c>
      <c r="J123" s="97">
        <v>366957.0900000073</v>
      </c>
      <c r="K123" s="97">
        <v>245376.13999999594</v>
      </c>
      <c r="L123" s="97">
        <v>-7404.5600000023842</v>
      </c>
      <c r="M123" s="97">
        <v>225520.80999999493</v>
      </c>
      <c r="N123" s="97">
        <v>11984.670000001788</v>
      </c>
      <c r="O123" s="97">
        <v>286775.65999999642</v>
      </c>
      <c r="P123" s="97">
        <v>643046.51999999816</v>
      </c>
      <c r="Q123" s="97">
        <v>191256.35000000894</v>
      </c>
      <c r="R123" s="97">
        <v>398272.59000000637</v>
      </c>
    </row>
    <row r="124" spans="1:18">
      <c r="A124" s="91"/>
      <c r="B124" s="91"/>
      <c r="C124" s="93"/>
      <c r="D124" s="93"/>
      <c r="E124" s="110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>
      <c r="A125" s="98" t="s">
        <v>1365</v>
      </c>
      <c r="B125" s="91"/>
      <c r="C125" s="93"/>
      <c r="D125" s="93"/>
      <c r="E125" s="104" t="s">
        <v>85</v>
      </c>
      <c r="F125" s="97">
        <f>SUM(G125:R125)</f>
        <v>534560754.2100001</v>
      </c>
      <c r="G125" s="97">
        <f>SUM(G102,G120,G122:G123)</f>
        <v>33369722.62999998</v>
      </c>
      <c r="H125" s="97">
        <f>SUM(H102,H120,H122:H123)</f>
        <v>34631108.190000005</v>
      </c>
      <c r="I125" s="97">
        <f t="shared" ref="I125:R125" si="15">SUM(I102,I120,I122:I123)</f>
        <v>26364342.459999993</v>
      </c>
      <c r="J125" s="97">
        <f t="shared" si="15"/>
        <v>36116969.850000009</v>
      </c>
      <c r="K125" s="97">
        <f t="shared" si="15"/>
        <v>36905845.179999985</v>
      </c>
      <c r="L125" s="97">
        <f t="shared" si="15"/>
        <v>41599950.370000005</v>
      </c>
      <c r="M125" s="97">
        <f t="shared" si="15"/>
        <v>56006288.440000005</v>
      </c>
      <c r="N125" s="97">
        <f t="shared" si="15"/>
        <v>65645299.960000008</v>
      </c>
      <c r="O125" s="97">
        <f t="shared" si="15"/>
        <v>53771192.650000006</v>
      </c>
      <c r="P125" s="97">
        <f t="shared" si="15"/>
        <v>44064060.099999994</v>
      </c>
      <c r="Q125" s="97">
        <f t="shared" si="15"/>
        <v>54350058.580000013</v>
      </c>
      <c r="R125" s="97">
        <f t="shared" si="15"/>
        <v>51735915.800000012</v>
      </c>
    </row>
    <row r="126" spans="1:18">
      <c r="A126" s="91"/>
      <c r="B126" s="91"/>
      <c r="C126" s="93"/>
      <c r="D126" s="93"/>
      <c r="E126" s="110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>
      <c r="A127" s="111" t="s">
        <v>1366</v>
      </c>
      <c r="B127" s="91"/>
      <c r="C127" s="93"/>
      <c r="D127" s="93"/>
      <c r="E127" s="104" t="s">
        <v>85</v>
      </c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>
      <c r="A128" s="91"/>
      <c r="B128" s="80"/>
      <c r="C128" s="91" t="s">
        <v>1367</v>
      </c>
      <c r="D128" s="93"/>
      <c r="E128" s="104"/>
      <c r="F128" s="97">
        <f>SUM(G128:R128)</f>
        <v>130144360.01000001</v>
      </c>
      <c r="G128" s="97">
        <v>10972471.98</v>
      </c>
      <c r="H128" s="97">
        <v>11364654.530000001</v>
      </c>
      <c r="I128" s="97">
        <v>11128886.879999999</v>
      </c>
      <c r="J128" s="97">
        <v>11050191.770000001</v>
      </c>
      <c r="K128" s="97">
        <v>10545706.689999999</v>
      </c>
      <c r="L128" s="97">
        <v>10592205.73</v>
      </c>
      <c r="M128" s="97">
        <v>10578290.57</v>
      </c>
      <c r="N128" s="97">
        <v>10334234.019999998</v>
      </c>
      <c r="O128" s="97">
        <v>10616629.249999998</v>
      </c>
      <c r="P128" s="97">
        <v>10475838.689999999</v>
      </c>
      <c r="Q128" s="97">
        <v>11136213.220000001</v>
      </c>
      <c r="R128" s="97">
        <v>11349036.680000002</v>
      </c>
    </row>
    <row r="129" spans="1:18">
      <c r="A129" s="91"/>
      <c r="B129" s="80"/>
      <c r="C129" s="91" t="s">
        <v>1368</v>
      </c>
      <c r="D129" s="93"/>
      <c r="E129" s="104"/>
      <c r="F129" s="97">
        <f>SUM(G129:R129)</f>
        <v>8538865.6500000004</v>
      </c>
      <c r="G129" s="97">
        <v>433149.31999999995</v>
      </c>
      <c r="H129" s="97">
        <v>392873.68</v>
      </c>
      <c r="I129" s="97">
        <v>237682.62</v>
      </c>
      <c r="J129" s="97">
        <v>514567.11000000004</v>
      </c>
      <c r="K129" s="97">
        <v>688575.82</v>
      </c>
      <c r="L129" s="97">
        <v>1143049.74</v>
      </c>
      <c r="M129" s="97">
        <v>1511999.2600000002</v>
      </c>
      <c r="N129" s="97">
        <v>589478.68999999994</v>
      </c>
      <c r="O129" s="97">
        <v>606436.4</v>
      </c>
      <c r="P129" s="97">
        <v>824705.42999999993</v>
      </c>
      <c r="Q129" s="97">
        <v>715290.82000000007</v>
      </c>
      <c r="R129" s="97">
        <v>881056.75999999989</v>
      </c>
    </row>
    <row r="130" spans="1:18">
      <c r="A130" s="91"/>
      <c r="B130" s="91"/>
      <c r="C130" s="93"/>
      <c r="D130" s="93"/>
      <c r="E130" s="104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>
      <c r="A131" s="111" t="s">
        <v>1369</v>
      </c>
      <c r="B131" s="91"/>
      <c r="C131" s="93"/>
      <c r="D131" s="93"/>
      <c r="E131" s="104"/>
      <c r="F131" s="97">
        <f>SUM(G131:R131)</f>
        <v>138683225.66000003</v>
      </c>
      <c r="G131" s="97">
        <f>SUM(G128:G129)</f>
        <v>11405621.300000001</v>
      </c>
      <c r="H131" s="97">
        <f>SUM(H128:H129)</f>
        <v>11757528.210000001</v>
      </c>
      <c r="I131" s="97">
        <f t="shared" ref="I131:R131" si="16">SUM(I128:I129)</f>
        <v>11366569.499999998</v>
      </c>
      <c r="J131" s="97">
        <f t="shared" si="16"/>
        <v>11564758.880000001</v>
      </c>
      <c r="K131" s="97">
        <f t="shared" si="16"/>
        <v>11234282.51</v>
      </c>
      <c r="L131" s="97">
        <f t="shared" si="16"/>
        <v>11735255.470000001</v>
      </c>
      <c r="M131" s="97">
        <f t="shared" si="16"/>
        <v>12090289.83</v>
      </c>
      <c r="N131" s="97">
        <f t="shared" si="16"/>
        <v>10923712.709999997</v>
      </c>
      <c r="O131" s="97">
        <f t="shared" si="16"/>
        <v>11223065.649999999</v>
      </c>
      <c r="P131" s="97">
        <f t="shared" si="16"/>
        <v>11300544.119999999</v>
      </c>
      <c r="Q131" s="97">
        <f t="shared" si="16"/>
        <v>11851504.040000001</v>
      </c>
      <c r="R131" s="97">
        <f t="shared" si="16"/>
        <v>12230093.440000001</v>
      </c>
    </row>
    <row r="132" spans="1:18">
      <c r="A132" s="91"/>
      <c r="B132" s="91"/>
      <c r="C132" s="93"/>
      <c r="D132" s="93"/>
      <c r="E132" s="104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>
      <c r="A133" s="111" t="s">
        <v>1370</v>
      </c>
      <c r="B133" s="91"/>
      <c r="C133" s="93"/>
      <c r="D133" s="93"/>
      <c r="E133" s="104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>
      <c r="A134" s="91"/>
      <c r="B134" s="80"/>
      <c r="C134" s="91" t="s">
        <v>91</v>
      </c>
      <c r="D134" s="93"/>
      <c r="E134" s="104"/>
      <c r="F134" s="97">
        <f t="shared" ref="F134:F144" si="17">SUM(G134:R134)</f>
        <v>19803409.330000002</v>
      </c>
      <c r="G134" s="97">
        <v>1763343.25</v>
      </c>
      <c r="H134" s="97">
        <v>1368552.1</v>
      </c>
      <c r="I134" s="97">
        <v>1605635.4300000002</v>
      </c>
      <c r="J134" s="97">
        <v>1591838.0500000003</v>
      </c>
      <c r="K134" s="97">
        <v>1516217.4699999997</v>
      </c>
      <c r="L134" s="97">
        <v>1532352.03</v>
      </c>
      <c r="M134" s="97">
        <v>1707891.23</v>
      </c>
      <c r="N134" s="97">
        <v>1792863.0700000003</v>
      </c>
      <c r="O134" s="97">
        <v>1607813.52</v>
      </c>
      <c r="P134" s="97">
        <v>1718550.88</v>
      </c>
      <c r="Q134" s="97">
        <v>1808915.8699999999</v>
      </c>
      <c r="R134" s="97">
        <v>1789436.4299999997</v>
      </c>
    </row>
    <row r="135" spans="1:18">
      <c r="A135" s="91"/>
      <c r="B135" s="80"/>
      <c r="C135" s="91" t="s">
        <v>92</v>
      </c>
      <c r="D135" s="93"/>
      <c r="E135" s="104"/>
      <c r="F135" s="97">
        <f t="shared" si="17"/>
        <v>51808627.090000004</v>
      </c>
      <c r="G135" s="97">
        <v>4513624.2699999996</v>
      </c>
      <c r="H135" s="97">
        <v>4265749.4399999995</v>
      </c>
      <c r="I135" s="97">
        <v>4396993.58</v>
      </c>
      <c r="J135" s="97">
        <v>4161517.2199999997</v>
      </c>
      <c r="K135" s="97">
        <v>3433773.59</v>
      </c>
      <c r="L135" s="97">
        <v>4667206.29</v>
      </c>
      <c r="M135" s="97">
        <v>3523232.0100000002</v>
      </c>
      <c r="N135" s="97">
        <v>4907297.1400000006</v>
      </c>
      <c r="O135" s="97">
        <v>4880914.7</v>
      </c>
      <c r="P135" s="97">
        <v>4597653.7499999991</v>
      </c>
      <c r="Q135" s="97">
        <v>4793526.3500000006</v>
      </c>
      <c r="R135" s="97">
        <v>3667138.75</v>
      </c>
    </row>
    <row r="136" spans="1:18">
      <c r="A136" s="91"/>
      <c r="B136" s="80"/>
      <c r="C136" s="91" t="s">
        <v>93</v>
      </c>
      <c r="D136" s="93"/>
      <c r="E136" s="104"/>
      <c r="F136" s="97">
        <f t="shared" si="17"/>
        <v>12397529.17</v>
      </c>
      <c r="G136" s="97">
        <v>1168852.5</v>
      </c>
      <c r="H136" s="97">
        <v>815237.98</v>
      </c>
      <c r="I136" s="97">
        <v>1367972.2799999998</v>
      </c>
      <c r="J136" s="97">
        <v>657121.16000000015</v>
      </c>
      <c r="K136" s="97">
        <v>715621.14</v>
      </c>
      <c r="L136" s="97">
        <v>587637.91</v>
      </c>
      <c r="M136" s="97">
        <v>1289163.1299999999</v>
      </c>
      <c r="N136" s="97">
        <v>1375691.9100000001</v>
      </c>
      <c r="O136" s="97">
        <v>996012.29</v>
      </c>
      <c r="P136" s="97">
        <v>1469764.49</v>
      </c>
      <c r="Q136" s="97">
        <v>830153.36</v>
      </c>
      <c r="R136" s="97">
        <v>1124301.02</v>
      </c>
    </row>
    <row r="137" spans="1:18">
      <c r="A137" s="91"/>
      <c r="B137" s="80"/>
      <c r="C137" s="91" t="s">
        <v>94</v>
      </c>
      <c r="D137" s="93"/>
      <c r="E137" s="104"/>
      <c r="F137" s="97">
        <f t="shared" si="17"/>
        <v>18900685.280000001</v>
      </c>
      <c r="G137" s="97">
        <v>2032469.43</v>
      </c>
      <c r="H137" s="97">
        <v>1588441.52</v>
      </c>
      <c r="I137" s="97">
        <v>1096483.6000000001</v>
      </c>
      <c r="J137" s="97">
        <v>760629.37</v>
      </c>
      <c r="K137" s="97">
        <v>1132725.3700000001</v>
      </c>
      <c r="L137" s="97">
        <v>1801251.99</v>
      </c>
      <c r="M137" s="97">
        <v>1655876.8599999999</v>
      </c>
      <c r="N137" s="97">
        <v>1610155.7</v>
      </c>
      <c r="O137" s="97">
        <v>1835199.37</v>
      </c>
      <c r="P137" s="97">
        <v>1822276.2199999997</v>
      </c>
      <c r="Q137" s="97">
        <v>1745322.5</v>
      </c>
      <c r="R137" s="97">
        <v>1819853.35</v>
      </c>
    </row>
    <row r="138" spans="1:18">
      <c r="A138" s="91"/>
      <c r="B138" s="80"/>
      <c r="C138" s="91" t="s">
        <v>95</v>
      </c>
      <c r="D138" s="93"/>
      <c r="E138" s="104"/>
      <c r="F138" s="97">
        <f t="shared" si="17"/>
        <v>51409444.230000004</v>
      </c>
      <c r="G138" s="97">
        <v>3467574.71</v>
      </c>
      <c r="H138" s="97">
        <v>3788723.7300000004</v>
      </c>
      <c r="I138" s="97">
        <v>4358949.6399999997</v>
      </c>
      <c r="J138" s="97">
        <v>4251271.67</v>
      </c>
      <c r="K138" s="97">
        <v>5120144.1900000004</v>
      </c>
      <c r="L138" s="97">
        <v>4360042.4799999995</v>
      </c>
      <c r="M138" s="97">
        <v>4291027.87</v>
      </c>
      <c r="N138" s="97">
        <v>4832457.76</v>
      </c>
      <c r="O138" s="97">
        <v>4349738.83</v>
      </c>
      <c r="P138" s="97">
        <v>4070954.5</v>
      </c>
      <c r="Q138" s="97">
        <v>4077012.1500000004</v>
      </c>
      <c r="R138" s="97">
        <v>4441546.7</v>
      </c>
    </row>
    <row r="139" spans="1:18">
      <c r="A139" s="91"/>
      <c r="B139" s="80"/>
      <c r="C139" s="91" t="s">
        <v>96</v>
      </c>
      <c r="D139" s="93"/>
      <c r="E139" s="104"/>
      <c r="F139" s="97">
        <f t="shared" si="17"/>
        <v>10219176.870000001</v>
      </c>
      <c r="G139" s="97">
        <v>1147478.6800000002</v>
      </c>
      <c r="H139" s="97">
        <v>953005.67999999993</v>
      </c>
      <c r="I139" s="97">
        <v>969091.14</v>
      </c>
      <c r="J139" s="97">
        <v>490151.92000000004</v>
      </c>
      <c r="K139" s="97">
        <v>356220.62</v>
      </c>
      <c r="L139" s="97">
        <v>281736.09999999998</v>
      </c>
      <c r="M139" s="97">
        <v>1128399.8700000001</v>
      </c>
      <c r="N139" s="97">
        <v>1038779.6099999999</v>
      </c>
      <c r="O139" s="97">
        <v>903403.95</v>
      </c>
      <c r="P139" s="97">
        <v>1078633.24</v>
      </c>
      <c r="Q139" s="97">
        <v>968039.55</v>
      </c>
      <c r="R139" s="97">
        <v>904236.51</v>
      </c>
    </row>
    <row r="140" spans="1:18">
      <c r="A140" s="91"/>
      <c r="B140" s="80"/>
      <c r="C140" s="91" t="s">
        <v>97</v>
      </c>
      <c r="D140" s="93"/>
      <c r="E140" s="104"/>
      <c r="F140" s="97">
        <f t="shared" si="17"/>
        <v>117224421.83</v>
      </c>
      <c r="G140" s="97">
        <v>10389358.84</v>
      </c>
      <c r="H140" s="97">
        <v>8462834.6899999995</v>
      </c>
      <c r="I140" s="97">
        <v>7196339.8300000001</v>
      </c>
      <c r="J140" s="97">
        <v>7726500.9000000004</v>
      </c>
      <c r="K140" s="97">
        <v>9744017.1699999999</v>
      </c>
      <c r="L140" s="97">
        <v>9919457.5099999998</v>
      </c>
      <c r="M140" s="97">
        <v>9981246.7300000004</v>
      </c>
      <c r="N140" s="97">
        <v>11585211.390000001</v>
      </c>
      <c r="O140" s="97">
        <v>8875296.1000000015</v>
      </c>
      <c r="P140" s="97">
        <v>11853533.93</v>
      </c>
      <c r="Q140" s="97">
        <v>10995847.130000001</v>
      </c>
      <c r="R140" s="97">
        <v>10494777.610000001</v>
      </c>
    </row>
    <row r="141" spans="1:18">
      <c r="A141" s="91"/>
      <c r="B141" s="80"/>
      <c r="C141" s="91" t="s">
        <v>98</v>
      </c>
      <c r="D141" s="93"/>
      <c r="E141" s="104"/>
      <c r="F141" s="97">
        <f t="shared" si="17"/>
        <v>91456308.429999977</v>
      </c>
      <c r="G141" s="97">
        <v>9723153.4700000007</v>
      </c>
      <c r="H141" s="97">
        <v>7439165.6200000001</v>
      </c>
      <c r="I141" s="97">
        <v>9086426.6699999999</v>
      </c>
      <c r="J141" s="97">
        <v>10688962.26</v>
      </c>
      <c r="K141" s="97">
        <v>9634747.1799999997</v>
      </c>
      <c r="L141" s="97">
        <v>6902998.2999999989</v>
      </c>
      <c r="M141" s="97">
        <v>8577048.8599999994</v>
      </c>
      <c r="N141" s="97">
        <v>8537392.3200000003</v>
      </c>
      <c r="O141" s="97">
        <v>8049305.8100000005</v>
      </c>
      <c r="P141" s="97">
        <v>5508608.46</v>
      </c>
      <c r="Q141" s="97">
        <v>2266690.9900000002</v>
      </c>
      <c r="R141" s="97">
        <v>5041808.49</v>
      </c>
    </row>
    <row r="142" spans="1:18">
      <c r="A142" s="91"/>
      <c r="B142" s="80"/>
      <c r="C142" s="91" t="s">
        <v>99</v>
      </c>
      <c r="D142" s="93"/>
      <c r="E142" s="104"/>
      <c r="F142" s="97">
        <f t="shared" si="17"/>
        <v>185578667.63</v>
      </c>
      <c r="G142" s="97">
        <v>13586715.470000003</v>
      </c>
      <c r="H142" s="97">
        <v>13139764.57</v>
      </c>
      <c r="I142" s="97">
        <v>16032536.930000002</v>
      </c>
      <c r="J142" s="97">
        <v>12938890.579999998</v>
      </c>
      <c r="K142" s="97">
        <v>11656052.649999999</v>
      </c>
      <c r="L142" s="97">
        <v>11877476.59</v>
      </c>
      <c r="M142" s="97">
        <v>16425568.74</v>
      </c>
      <c r="N142" s="97">
        <v>17660922.43</v>
      </c>
      <c r="O142" s="97">
        <v>18556294.5</v>
      </c>
      <c r="P142" s="97">
        <v>19383978.649999999</v>
      </c>
      <c r="Q142" s="97">
        <v>14614406.57</v>
      </c>
      <c r="R142" s="97">
        <v>19706059.949999999</v>
      </c>
    </row>
    <row r="143" spans="1:18">
      <c r="A143" s="91"/>
      <c r="B143" s="80"/>
      <c r="C143" s="91" t="s">
        <v>100</v>
      </c>
      <c r="D143" s="93"/>
      <c r="E143" s="104" t="s">
        <v>85</v>
      </c>
      <c r="F143" s="97">
        <f t="shared" si="17"/>
        <v>100633713.3</v>
      </c>
      <c r="G143" s="97">
        <v>9355020.2799999993</v>
      </c>
      <c r="H143" s="97">
        <v>8064934.5300000003</v>
      </c>
      <c r="I143" s="97">
        <v>9744745.4000000004</v>
      </c>
      <c r="J143" s="97">
        <v>9242768.7200000007</v>
      </c>
      <c r="K143" s="97">
        <v>6221643.5599999996</v>
      </c>
      <c r="L143" s="97">
        <v>7282616.5399999991</v>
      </c>
      <c r="M143" s="97">
        <v>8550276.3200000003</v>
      </c>
      <c r="N143" s="97">
        <v>9116761.6000000015</v>
      </c>
      <c r="O143" s="97">
        <v>8292195.1899999995</v>
      </c>
      <c r="P143" s="97">
        <v>7252969.3600000003</v>
      </c>
      <c r="Q143" s="97">
        <v>7032966.7700000005</v>
      </c>
      <c r="R143" s="97">
        <v>10476815.030000001</v>
      </c>
    </row>
    <row r="144" spans="1:18">
      <c r="A144" s="91"/>
      <c r="B144" s="80"/>
      <c r="C144" s="91" t="s">
        <v>101</v>
      </c>
      <c r="D144" s="80"/>
      <c r="E144" s="104"/>
      <c r="F144" s="97">
        <f t="shared" si="17"/>
        <v>14270863.510000002</v>
      </c>
      <c r="G144" s="97">
        <v>1833557.29</v>
      </c>
      <c r="H144" s="97">
        <v>1534360.5399999998</v>
      </c>
      <c r="I144" s="97">
        <v>211180.44000000015</v>
      </c>
      <c r="J144" s="97">
        <v>-21498.760000000017</v>
      </c>
      <c r="K144" s="97">
        <v>1501208.48</v>
      </c>
      <c r="L144" s="97">
        <v>1433223.26</v>
      </c>
      <c r="M144" s="97">
        <v>1723212.5699999998</v>
      </c>
      <c r="N144" s="97">
        <v>1262703.3600000001</v>
      </c>
      <c r="O144" s="97">
        <v>1610586.42</v>
      </c>
      <c r="P144" s="97">
        <v>812221.05999999982</v>
      </c>
      <c r="Q144" s="97">
        <v>764144.71</v>
      </c>
      <c r="R144" s="97">
        <v>1605964.1400000001</v>
      </c>
    </row>
    <row r="145" spans="1:18">
      <c r="A145" s="91"/>
      <c r="B145" s="91"/>
      <c r="C145" s="80"/>
      <c r="D145" s="80"/>
      <c r="E145" s="104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>
      <c r="A146" s="93" t="s">
        <v>1371</v>
      </c>
      <c r="B146" s="93"/>
      <c r="C146" s="93"/>
      <c r="D146" s="93"/>
      <c r="E146" s="104"/>
      <c r="F146" s="97">
        <f>SUM(G146:R146)</f>
        <v>673702846.67000008</v>
      </c>
      <c r="G146" s="97">
        <f>SUM(G134:G145)</f>
        <v>58981148.190000005</v>
      </c>
      <c r="H146" s="97">
        <f>SUM(H134:H145)</f>
        <v>51420770.399999999</v>
      </c>
      <c r="I146" s="97">
        <f t="shared" ref="I146:R146" si="18">SUM(I134:I145)</f>
        <v>56066354.939999998</v>
      </c>
      <c r="J146" s="97">
        <f t="shared" si="18"/>
        <v>52488153.089999996</v>
      </c>
      <c r="K146" s="97">
        <f t="shared" si="18"/>
        <v>51032371.419999994</v>
      </c>
      <c r="L146" s="97">
        <f t="shared" si="18"/>
        <v>50645999</v>
      </c>
      <c r="M146" s="97">
        <f t="shared" si="18"/>
        <v>58852944.190000005</v>
      </c>
      <c r="N146" s="97">
        <f t="shared" si="18"/>
        <v>63720236.289999999</v>
      </c>
      <c r="O146" s="97">
        <f t="shared" si="18"/>
        <v>59956760.68</v>
      </c>
      <c r="P146" s="97">
        <f t="shared" si="18"/>
        <v>59569144.539999999</v>
      </c>
      <c r="Q146" s="97">
        <f t="shared" si="18"/>
        <v>49897025.95000001</v>
      </c>
      <c r="R146" s="97">
        <f t="shared" si="18"/>
        <v>61071937.980000004</v>
      </c>
    </row>
    <row r="147" spans="1:18">
      <c r="A147" s="80"/>
      <c r="B147" s="80"/>
      <c r="C147" s="80"/>
      <c r="D147" s="80"/>
      <c r="E147" s="104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>
      <c r="A148" s="93" t="s">
        <v>1372</v>
      </c>
      <c r="B148" s="93"/>
      <c r="C148" s="80"/>
      <c r="D148" s="80"/>
      <c r="E148" s="104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>
      <c r="A149" s="93"/>
      <c r="B149" s="93"/>
      <c r="C149" s="80" t="s">
        <v>215</v>
      </c>
      <c r="D149" s="80"/>
      <c r="E149" s="104" t="s">
        <v>85</v>
      </c>
      <c r="F149" s="97">
        <f t="shared" ref="F149:F155" si="19">SUM(G149:R149)</f>
        <v>45556010.889999993</v>
      </c>
      <c r="G149" s="97">
        <v>2975009.28</v>
      </c>
      <c r="H149" s="97">
        <v>2571293.27</v>
      </c>
      <c r="I149" s="97">
        <v>2599707.98</v>
      </c>
      <c r="J149" s="97">
        <v>2036097.46</v>
      </c>
      <c r="K149" s="97">
        <v>1952829.9</v>
      </c>
      <c r="L149" s="97">
        <v>1919432.18</v>
      </c>
      <c r="M149" s="97">
        <v>4198511.01</v>
      </c>
      <c r="N149" s="97">
        <v>6745357.8099999996</v>
      </c>
      <c r="O149" s="97">
        <v>5838778.0999999996</v>
      </c>
      <c r="P149" s="97">
        <v>2781655.36</v>
      </c>
      <c r="Q149" s="97">
        <v>6251178.5399999991</v>
      </c>
      <c r="R149" s="97">
        <v>5686160</v>
      </c>
    </row>
    <row r="150" spans="1:18">
      <c r="A150" s="93"/>
      <c r="B150" s="93"/>
      <c r="C150" s="80" t="s">
        <v>216</v>
      </c>
      <c r="D150" s="80"/>
      <c r="E150" s="104"/>
      <c r="F150" s="97">
        <f t="shared" si="19"/>
        <v>133088263.74999999</v>
      </c>
      <c r="G150" s="97">
        <v>10270701.43</v>
      </c>
      <c r="H150" s="97">
        <v>10256891.970000001</v>
      </c>
      <c r="I150" s="97">
        <v>12458099.140000001</v>
      </c>
      <c r="J150" s="97">
        <v>10642711.23</v>
      </c>
      <c r="K150" s="97">
        <v>10133922.02</v>
      </c>
      <c r="L150" s="97">
        <v>11657287.689999999</v>
      </c>
      <c r="M150" s="97">
        <v>10791936.369999999</v>
      </c>
      <c r="N150" s="97">
        <v>11138490.300000001</v>
      </c>
      <c r="O150" s="97">
        <v>11721072.640000001</v>
      </c>
      <c r="P150" s="97">
        <v>10745263.91</v>
      </c>
      <c r="Q150" s="97">
        <v>12306242.470000001</v>
      </c>
      <c r="R150" s="97">
        <v>10965644.58</v>
      </c>
    </row>
    <row r="151" spans="1:18">
      <c r="A151" s="80"/>
      <c r="B151" s="80"/>
      <c r="C151" s="91" t="s">
        <v>108</v>
      </c>
      <c r="D151" s="80"/>
      <c r="E151" s="104"/>
      <c r="F151" s="97">
        <f t="shared" si="19"/>
        <v>9413917.1700000018</v>
      </c>
      <c r="G151" s="97">
        <v>46307.91</v>
      </c>
      <c r="H151" s="97">
        <v>177044.12</v>
      </c>
      <c r="I151" s="97">
        <v>385813.74</v>
      </c>
      <c r="J151" s="97">
        <v>65168.87</v>
      </c>
      <c r="K151" s="97">
        <v>45643.08</v>
      </c>
      <c r="L151" s="97">
        <v>1054371.92</v>
      </c>
      <c r="M151" s="97">
        <v>3337859.62</v>
      </c>
      <c r="N151" s="97">
        <v>3188689.45</v>
      </c>
      <c r="O151" s="97">
        <v>971242.59000000008</v>
      </c>
      <c r="P151" s="97">
        <v>49464.899999999994</v>
      </c>
      <c r="Q151" s="97">
        <v>46156.07</v>
      </c>
      <c r="R151" s="97">
        <v>46154.9</v>
      </c>
    </row>
    <row r="152" spans="1:18">
      <c r="A152" s="80"/>
      <c r="B152" s="80"/>
      <c r="C152" s="91" t="s">
        <v>217</v>
      </c>
      <c r="D152" s="80"/>
      <c r="E152" s="104"/>
      <c r="F152" s="97">
        <f t="shared" si="19"/>
        <v>11760825.890000001</v>
      </c>
      <c r="G152" s="97">
        <v>738174.32000000007</v>
      </c>
      <c r="H152" s="97">
        <v>397518.9</v>
      </c>
      <c r="I152" s="97">
        <v>1680982.0499999998</v>
      </c>
      <c r="J152" s="97">
        <v>541413.32999999996</v>
      </c>
      <c r="K152" s="97">
        <v>644724.63</v>
      </c>
      <c r="L152" s="97">
        <v>1955895.1600000001</v>
      </c>
      <c r="M152" s="97">
        <v>2179294.4700000002</v>
      </c>
      <c r="N152" s="97">
        <v>1668698.39</v>
      </c>
      <c r="O152" s="97">
        <v>735056.53</v>
      </c>
      <c r="P152" s="97">
        <v>345014.12</v>
      </c>
      <c r="Q152" s="97">
        <v>413500.41000000003</v>
      </c>
      <c r="R152" s="97">
        <v>460553.58</v>
      </c>
    </row>
    <row r="153" spans="1:18">
      <c r="A153" s="80"/>
      <c r="B153" s="80"/>
      <c r="C153" s="91" t="s">
        <v>218</v>
      </c>
      <c r="D153" s="80"/>
      <c r="E153" s="104"/>
      <c r="F153" s="97">
        <f t="shared" si="19"/>
        <v>59623563.729999997</v>
      </c>
      <c r="G153" s="97">
        <v>5215752.58</v>
      </c>
      <c r="H153" s="97">
        <v>4831825.79</v>
      </c>
      <c r="I153" s="97">
        <v>4813122.57</v>
      </c>
      <c r="J153" s="97">
        <v>3382940.63</v>
      </c>
      <c r="K153" s="97">
        <v>2509464.16</v>
      </c>
      <c r="L153" s="97">
        <v>4152239.14</v>
      </c>
      <c r="M153" s="97">
        <v>8740616.4100000001</v>
      </c>
      <c r="N153" s="97">
        <v>5652662.6500000004</v>
      </c>
      <c r="O153" s="97">
        <v>1234028.96</v>
      </c>
      <c r="P153" s="97">
        <v>6168633.7699999996</v>
      </c>
      <c r="Q153" s="97">
        <v>6297224.1699999999</v>
      </c>
      <c r="R153" s="97">
        <v>6625052.9000000004</v>
      </c>
    </row>
    <row r="154" spans="1:18">
      <c r="A154" s="80"/>
      <c r="B154" s="80"/>
      <c r="C154" s="91" t="s">
        <v>219</v>
      </c>
      <c r="D154" s="80"/>
      <c r="E154" s="104"/>
      <c r="F154" s="97">
        <f t="shared" si="19"/>
        <v>104792179.64000002</v>
      </c>
      <c r="G154" s="97">
        <v>11782168.6</v>
      </c>
      <c r="H154" s="97">
        <v>10171031.219999999</v>
      </c>
      <c r="I154" s="97">
        <v>4008298.33</v>
      </c>
      <c r="J154" s="97">
        <v>5592159.04</v>
      </c>
      <c r="K154" s="97">
        <v>7229344.7999999998</v>
      </c>
      <c r="L154" s="97">
        <v>719158.77</v>
      </c>
      <c r="M154" s="97">
        <v>9016735.9100000001</v>
      </c>
      <c r="N154" s="97">
        <v>11688853.560000001</v>
      </c>
      <c r="O154" s="97">
        <v>11792738.359999999</v>
      </c>
      <c r="P154" s="97">
        <v>9434022.0600000005</v>
      </c>
      <c r="Q154" s="97">
        <v>9076986.1699999999</v>
      </c>
      <c r="R154" s="97">
        <v>14280682.82</v>
      </c>
    </row>
    <row r="155" spans="1:18">
      <c r="A155" s="80"/>
      <c r="B155" s="80"/>
      <c r="C155" s="91" t="s">
        <v>220</v>
      </c>
      <c r="D155" s="80"/>
      <c r="E155" s="104"/>
      <c r="F155" s="97">
        <f t="shared" si="19"/>
        <v>12500058.27</v>
      </c>
      <c r="G155" s="97">
        <v>1413973.03</v>
      </c>
      <c r="H155" s="97">
        <v>1058581.67</v>
      </c>
      <c r="I155" s="97">
        <v>1327195.58</v>
      </c>
      <c r="J155" s="97">
        <v>1123033.01</v>
      </c>
      <c r="K155" s="97">
        <v>1153072.78</v>
      </c>
      <c r="L155" s="97">
        <v>1468156.63</v>
      </c>
      <c r="M155" s="97">
        <v>618979.57999999996</v>
      </c>
      <c r="N155" s="97">
        <v>468481.27</v>
      </c>
      <c r="O155" s="97">
        <v>975864.76</v>
      </c>
      <c r="P155" s="97">
        <v>730210.19</v>
      </c>
      <c r="Q155" s="97">
        <v>1240474.02</v>
      </c>
      <c r="R155" s="97">
        <v>922035.75</v>
      </c>
    </row>
    <row r="156" spans="1:18">
      <c r="A156" s="80"/>
      <c r="B156" s="91"/>
      <c r="C156" s="80"/>
      <c r="D156" s="80"/>
      <c r="E156" s="104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>
      <c r="A157" s="93" t="s">
        <v>1373</v>
      </c>
      <c r="B157" s="91"/>
      <c r="C157" s="80"/>
      <c r="D157" s="80"/>
      <c r="E157" s="104"/>
      <c r="F157" s="97">
        <f>SUM(G157:R157)</f>
        <v>376734819.34000003</v>
      </c>
      <c r="G157" s="97">
        <f>SUM(G149:G156)</f>
        <v>32442087.149999999</v>
      </c>
      <c r="H157" s="97">
        <f>SUM(H149:H156)</f>
        <v>29464186.939999998</v>
      </c>
      <c r="I157" s="97">
        <f t="shared" ref="I157:R157" si="20">SUM(I149:I156)</f>
        <v>27273219.390000001</v>
      </c>
      <c r="J157" s="97">
        <f t="shared" si="20"/>
        <v>23383523.57</v>
      </c>
      <c r="K157" s="97">
        <f t="shared" si="20"/>
        <v>23669001.370000001</v>
      </c>
      <c r="L157" s="97">
        <f t="shared" si="20"/>
        <v>22926541.489999998</v>
      </c>
      <c r="M157" s="97">
        <f t="shared" si="20"/>
        <v>38883933.369999997</v>
      </c>
      <c r="N157" s="97">
        <f t="shared" si="20"/>
        <v>40551233.430000007</v>
      </c>
      <c r="O157" s="97">
        <f t="shared" si="20"/>
        <v>33268781.940000005</v>
      </c>
      <c r="P157" s="97">
        <f t="shared" si="20"/>
        <v>30254264.309999999</v>
      </c>
      <c r="Q157" s="97">
        <f t="shared" si="20"/>
        <v>35631761.850000001</v>
      </c>
      <c r="R157" s="97">
        <f t="shared" si="20"/>
        <v>38986284.530000001</v>
      </c>
    </row>
    <row r="158" spans="1:18">
      <c r="A158" s="80"/>
      <c r="B158" s="91"/>
      <c r="C158" s="80"/>
      <c r="D158" s="80"/>
      <c r="E158" s="104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>
      <c r="A159" s="93" t="s">
        <v>1374</v>
      </c>
      <c r="B159" s="91"/>
      <c r="C159" s="80"/>
      <c r="D159" s="80"/>
      <c r="E159" s="110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>
      <c r="A160" s="80"/>
      <c r="B160" s="80"/>
      <c r="C160" s="91" t="s">
        <v>207</v>
      </c>
      <c r="D160" s="80"/>
      <c r="E160" s="110"/>
      <c r="F160" s="97">
        <f>SUM(G160:R160)</f>
        <v>3209560.37</v>
      </c>
      <c r="G160" s="97">
        <v>256238.74</v>
      </c>
      <c r="H160" s="97">
        <v>243892.81</v>
      </c>
      <c r="I160" s="97">
        <v>247429.21</v>
      </c>
      <c r="J160" s="97">
        <v>267886.02</v>
      </c>
      <c r="K160" s="97">
        <v>260192.14</v>
      </c>
      <c r="L160" s="97">
        <v>276580.01</v>
      </c>
      <c r="M160" s="97">
        <v>234234.33</v>
      </c>
      <c r="N160" s="97">
        <v>276433.61</v>
      </c>
      <c r="O160" s="97">
        <v>274326.68</v>
      </c>
      <c r="P160" s="97">
        <v>292648.55</v>
      </c>
      <c r="Q160" s="97">
        <v>266710.26</v>
      </c>
      <c r="R160" s="97">
        <v>312988.01</v>
      </c>
    </row>
    <row r="161" spans="1:18">
      <c r="A161" s="80"/>
      <c r="B161" s="91"/>
      <c r="C161" s="80"/>
      <c r="D161" s="80"/>
      <c r="E161" s="104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1:18">
      <c r="A162" s="93" t="s">
        <v>1375</v>
      </c>
      <c r="B162" s="91"/>
      <c r="C162" s="80"/>
      <c r="D162" s="80"/>
      <c r="E162" s="86"/>
      <c r="F162" s="97">
        <f>SUM(G162:R162)</f>
        <v>3209560.37</v>
      </c>
      <c r="G162" s="97">
        <f>SUM(G160:G161)</f>
        <v>256238.74</v>
      </c>
      <c r="H162" s="97">
        <f>SUM(H160:H161)</f>
        <v>243892.81</v>
      </c>
      <c r="I162" s="97">
        <f t="shared" ref="I162:R162" si="21">SUM(I160:I161)</f>
        <v>247429.21</v>
      </c>
      <c r="J162" s="97">
        <f t="shared" si="21"/>
        <v>267886.02</v>
      </c>
      <c r="K162" s="97">
        <f t="shared" si="21"/>
        <v>260192.14</v>
      </c>
      <c r="L162" s="97">
        <f t="shared" si="21"/>
        <v>276580.01</v>
      </c>
      <c r="M162" s="97">
        <f t="shared" si="21"/>
        <v>234234.33</v>
      </c>
      <c r="N162" s="97">
        <f t="shared" si="21"/>
        <v>276433.61</v>
      </c>
      <c r="O162" s="97">
        <f t="shared" si="21"/>
        <v>274326.68</v>
      </c>
      <c r="P162" s="97">
        <f t="shared" si="21"/>
        <v>292648.55</v>
      </c>
      <c r="Q162" s="97">
        <f t="shared" si="21"/>
        <v>266710.26</v>
      </c>
      <c r="R162" s="97">
        <f t="shared" si="21"/>
        <v>312988.01</v>
      </c>
    </row>
    <row r="163" spans="1:18">
      <c r="A163" s="80"/>
      <c r="B163" s="91"/>
      <c r="C163" s="80"/>
      <c r="D163" s="80"/>
      <c r="E163" s="110"/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1:18" ht="13.5" thickBot="1">
      <c r="A164" s="111" t="s">
        <v>1376</v>
      </c>
      <c r="B164" s="111"/>
      <c r="C164" s="80"/>
      <c r="D164" s="80"/>
      <c r="E164" s="104" t="s">
        <v>85</v>
      </c>
      <c r="F164" s="112">
        <f>SUM(G164:R164)</f>
        <v>1388253366.0099998</v>
      </c>
      <c r="G164" s="112">
        <f>SUM(G162,G157,G146,G131,G125)-G24</f>
        <v>106336507.36999997</v>
      </c>
      <c r="H164" s="112">
        <f>SUM(H162,H157,H146,H131,H125)-H24</f>
        <v>102042110.28999999</v>
      </c>
      <c r="I164" s="112">
        <f t="shared" ref="I164:R164" si="22">SUM(I162,I157,I146,I131,I125)-I24</f>
        <v>99083917.389999986</v>
      </c>
      <c r="J164" s="112">
        <f t="shared" si="22"/>
        <v>95385864.409999996</v>
      </c>
      <c r="K164" s="112">
        <f t="shared" si="22"/>
        <v>98613495.279999971</v>
      </c>
      <c r="L164" s="112">
        <f t="shared" si="22"/>
        <v>105443912.89000002</v>
      </c>
      <c r="M164" s="112">
        <f t="shared" si="22"/>
        <v>140333065.18000001</v>
      </c>
      <c r="N164" s="112">
        <f t="shared" si="22"/>
        <v>147987442.31999999</v>
      </c>
      <c r="O164" s="112">
        <f t="shared" si="22"/>
        <v>125959886.75000001</v>
      </c>
      <c r="P164" s="112">
        <f t="shared" si="22"/>
        <v>110097900.00999999</v>
      </c>
      <c r="Q164" s="112">
        <f t="shared" si="22"/>
        <v>121887467.27000001</v>
      </c>
      <c r="R164" s="112">
        <f t="shared" si="22"/>
        <v>135081796.85000002</v>
      </c>
    </row>
    <row r="165" spans="1:18" ht="13.5" thickTop="1">
      <c r="A165" s="80"/>
      <c r="B165" s="91"/>
      <c r="C165" s="80"/>
      <c r="D165" s="80"/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1:18">
      <c r="A166" s="80"/>
      <c r="B166" s="91"/>
      <c r="C166" s="80" t="s">
        <v>1377</v>
      </c>
      <c r="D166" s="80"/>
      <c r="F166" s="97">
        <f>F164/F174</f>
        <v>23.619138258299117</v>
      </c>
      <c r="G166" s="97">
        <f>IF(ISERROR(G164/G174),"",G164/G174)</f>
        <v>20.036662159018913</v>
      </c>
      <c r="H166" s="97">
        <f>IF(ISERROR(H164/H174),"",H164/H174)</f>
        <v>21.749445056663053</v>
      </c>
      <c r="I166" s="97">
        <f>IF(ISERROR(I164/I174),0,I164/I174)</f>
        <v>20.266081010526232</v>
      </c>
      <c r="J166" s="97">
        <f t="shared" ref="J166:R166" si="23">IF(ISERROR(J164/J174),0,J164/J174)</f>
        <v>21.051730931632559</v>
      </c>
      <c r="K166" s="97">
        <f t="shared" si="23"/>
        <v>21.887422091299118</v>
      </c>
      <c r="L166" s="97">
        <f t="shared" si="23"/>
        <v>22.760976896962081</v>
      </c>
      <c r="M166" s="97">
        <f t="shared" si="23"/>
        <v>26.146925140881116</v>
      </c>
      <c r="N166" s="97">
        <f t="shared" si="23"/>
        <v>27.836793079741593</v>
      </c>
      <c r="O166" s="97">
        <f t="shared" si="23"/>
        <v>26.912582070001896</v>
      </c>
      <c r="P166" s="97">
        <f t="shared" si="23"/>
        <v>23.821948419299858</v>
      </c>
      <c r="Q166" s="97">
        <f t="shared" si="23"/>
        <v>25.263142280943757</v>
      </c>
      <c r="R166" s="97">
        <f t="shared" si="23"/>
        <v>24.97167058687133</v>
      </c>
    </row>
    <row r="167" spans="1:18">
      <c r="A167" s="80"/>
      <c r="B167" s="91"/>
      <c r="C167" s="80"/>
      <c r="D167" s="80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1:18" ht="12" customHeight="1">
      <c r="A168" s="80"/>
      <c r="B168" s="91"/>
      <c r="C168" s="80"/>
      <c r="D168" s="80"/>
      <c r="E168" s="114"/>
      <c r="F168" s="80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1:18">
      <c r="A169" s="80"/>
      <c r="B169" s="91"/>
      <c r="C169" s="80"/>
      <c r="D169" s="80"/>
      <c r="E169" s="114"/>
      <c r="F169" s="80"/>
      <c r="G169" s="94"/>
      <c r="H169" s="94"/>
      <c r="I169" s="94"/>
      <c r="J169" s="115"/>
      <c r="K169" s="94"/>
      <c r="L169" s="94"/>
      <c r="M169" s="94"/>
      <c r="N169" s="94"/>
      <c r="O169" s="94"/>
      <c r="P169" s="94"/>
      <c r="Q169" s="94"/>
      <c r="R169" s="94"/>
    </row>
    <row r="170" spans="1:18">
      <c r="A170" s="80"/>
      <c r="B170" s="91"/>
      <c r="C170" s="80"/>
      <c r="D170" s="80"/>
      <c r="E170" s="114"/>
      <c r="F170" s="80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1:18">
      <c r="A171" s="80"/>
      <c r="B171" s="91"/>
      <c r="C171" s="80"/>
      <c r="D171" s="80"/>
      <c r="E171" s="114"/>
      <c r="F171" s="116" t="s">
        <v>1378</v>
      </c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1:18">
      <c r="A172" s="80"/>
      <c r="B172" s="91"/>
      <c r="C172" s="80"/>
      <c r="D172" s="80"/>
      <c r="E172" s="114"/>
      <c r="F172" s="80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1:18">
      <c r="A173" s="80"/>
      <c r="B173" s="91"/>
      <c r="C173" s="80"/>
      <c r="D173" s="80"/>
      <c r="E173" s="114"/>
      <c r="F173" s="80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1:18">
      <c r="A174" s="111" t="s">
        <v>1379</v>
      </c>
      <c r="B174" s="80"/>
      <c r="C174" s="93"/>
      <c r="D174" s="93"/>
      <c r="E174" s="114"/>
      <c r="F174" s="96">
        <f>SUM(G174:R174)</f>
        <v>58776630.664000012</v>
      </c>
      <c r="G174" s="95">
        <v>5307096.8870000001</v>
      </c>
      <c r="H174" s="95">
        <v>4691710.9850000003</v>
      </c>
      <c r="I174" s="95">
        <v>4889150.3660000004</v>
      </c>
      <c r="J174" s="95">
        <v>4531022.4000000004</v>
      </c>
      <c r="K174" s="95">
        <v>4505486.9809999997</v>
      </c>
      <c r="L174" s="95">
        <v>4632662.0060000001</v>
      </c>
      <c r="M174" s="95">
        <v>5367096.3</v>
      </c>
      <c r="N174" s="95">
        <v>5316253.273</v>
      </c>
      <c r="O174" s="95">
        <v>4680334.5149999997</v>
      </c>
      <c r="P174" s="145">
        <v>4621700.0420000004</v>
      </c>
      <c r="Q174" s="145">
        <v>4824715.2280000001</v>
      </c>
      <c r="R174" s="145">
        <v>5409401.6809999999</v>
      </c>
    </row>
    <row r="175" spans="1:18">
      <c r="A175" s="80"/>
      <c r="B175" s="91"/>
      <c r="C175" s="80"/>
      <c r="D175" s="80"/>
      <c r="E175" s="114"/>
      <c r="F175" s="80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1:18">
      <c r="A176" s="80"/>
      <c r="B176" s="91"/>
      <c r="C176" s="80"/>
      <c r="D176" s="80"/>
      <c r="E176" s="114"/>
      <c r="F176" s="80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1:18">
      <c r="A177" s="93" t="s">
        <v>1263</v>
      </c>
      <c r="B177" s="80"/>
      <c r="C177" s="80"/>
      <c r="D177" s="80"/>
      <c r="E177" s="104" t="s">
        <v>85</v>
      </c>
      <c r="F177" s="80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1:18">
      <c r="A178" s="93"/>
      <c r="B178" s="80" t="s">
        <v>1264</v>
      </c>
      <c r="C178" s="80"/>
      <c r="D178" s="80"/>
      <c r="E178" s="114"/>
      <c r="F178" s="80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1:18">
      <c r="A179" s="118"/>
      <c r="B179" s="80"/>
      <c r="C179" s="96" t="str">
        <f t="shared" ref="C179:C188" si="24">C9</f>
        <v>Black Hills s27013/s28160</v>
      </c>
      <c r="D179" s="80"/>
      <c r="E179" s="114"/>
      <c r="F179" s="96">
        <f t="shared" ref="F179:F188" si="25">SUM(G179:R179)</f>
        <v>330354</v>
      </c>
      <c r="G179" s="95">
        <v>29740</v>
      </c>
      <c r="H179" s="95">
        <v>27236</v>
      </c>
      <c r="I179" s="95">
        <v>27872</v>
      </c>
      <c r="J179" s="95">
        <v>28195</v>
      </c>
      <c r="K179" s="95">
        <v>20995</v>
      </c>
      <c r="L179" s="95">
        <v>18958</v>
      </c>
      <c r="M179" s="95">
        <v>27492</v>
      </c>
      <c r="N179" s="95">
        <v>29283</v>
      </c>
      <c r="O179" s="95">
        <v>29730</v>
      </c>
      <c r="P179" s="95">
        <v>31025</v>
      </c>
      <c r="Q179" s="95">
        <v>29905</v>
      </c>
      <c r="R179" s="95">
        <v>29923</v>
      </c>
    </row>
    <row r="180" spans="1:18">
      <c r="A180" s="118"/>
      <c r="B180" s="80"/>
      <c r="C180" s="96" t="str">
        <f t="shared" si="24"/>
        <v>BPA Wind s42818</v>
      </c>
      <c r="D180" s="80"/>
      <c r="E180" s="114"/>
      <c r="F180" s="96">
        <f t="shared" si="25"/>
        <v>40125</v>
      </c>
      <c r="G180" s="95">
        <v>5626</v>
      </c>
      <c r="H180" s="95">
        <v>2347</v>
      </c>
      <c r="I180" s="95">
        <v>4053</v>
      </c>
      <c r="J180" s="95">
        <v>4458</v>
      </c>
      <c r="K180" s="95">
        <v>3322</v>
      </c>
      <c r="L180" s="95">
        <v>2041</v>
      </c>
      <c r="M180" s="95">
        <v>1710</v>
      </c>
      <c r="N180" s="95">
        <v>2072</v>
      </c>
      <c r="O180" s="95">
        <v>2464</v>
      </c>
      <c r="P180" s="95">
        <v>4280</v>
      </c>
      <c r="Q180" s="95">
        <v>4486</v>
      </c>
      <c r="R180" s="95">
        <v>3266</v>
      </c>
    </row>
    <row r="181" spans="1:18">
      <c r="A181" s="118"/>
      <c r="B181" s="80"/>
      <c r="C181" s="96" t="str">
        <f t="shared" si="24"/>
        <v>Hurricane Sale s393046</v>
      </c>
      <c r="D181" s="80"/>
      <c r="E181" s="114"/>
      <c r="F181" s="96">
        <f t="shared" si="25"/>
        <v>216</v>
      </c>
      <c r="G181" s="95">
        <v>18</v>
      </c>
      <c r="H181" s="95">
        <v>16</v>
      </c>
      <c r="I181" s="95">
        <v>18</v>
      </c>
      <c r="J181" s="95">
        <v>18</v>
      </c>
      <c r="K181" s="95">
        <v>18</v>
      </c>
      <c r="L181" s="95">
        <v>18</v>
      </c>
      <c r="M181" s="95">
        <v>20</v>
      </c>
      <c r="N181" s="95">
        <v>20</v>
      </c>
      <c r="O181" s="95">
        <v>18</v>
      </c>
      <c r="P181" s="95">
        <v>18</v>
      </c>
      <c r="Q181" s="95">
        <v>17</v>
      </c>
      <c r="R181" s="95">
        <v>17</v>
      </c>
    </row>
    <row r="182" spans="1:18">
      <c r="A182" s="118"/>
      <c r="B182" s="80"/>
      <c r="C182" s="96" t="str">
        <f t="shared" si="24"/>
        <v>LADWP (IPP Layoff)</v>
      </c>
      <c r="D182" s="80"/>
      <c r="E182" s="114"/>
      <c r="F182" s="96">
        <f t="shared" si="25"/>
        <v>571555</v>
      </c>
      <c r="G182" s="95">
        <v>52824</v>
      </c>
      <c r="H182" s="95">
        <v>47712</v>
      </c>
      <c r="I182" s="95">
        <v>38791</v>
      </c>
      <c r="J182" s="95">
        <v>27298</v>
      </c>
      <c r="K182" s="95">
        <v>49696</v>
      </c>
      <c r="L182" s="95">
        <v>51120</v>
      </c>
      <c r="M182" s="95">
        <v>52824</v>
      </c>
      <c r="N182" s="95">
        <v>52824</v>
      </c>
      <c r="O182" s="95">
        <v>48072</v>
      </c>
      <c r="P182" s="95">
        <v>52739</v>
      </c>
      <c r="Q182" s="95">
        <v>47992</v>
      </c>
      <c r="R182" s="95">
        <v>49663</v>
      </c>
    </row>
    <row r="183" spans="1:18">
      <c r="A183" s="118"/>
      <c r="B183" s="80"/>
      <c r="C183" s="96" t="str">
        <f t="shared" si="24"/>
        <v>NVE s811499</v>
      </c>
      <c r="D183" s="80"/>
      <c r="E183" s="114"/>
      <c r="F183" s="96">
        <f t="shared" si="25"/>
        <v>916116</v>
      </c>
      <c r="G183" s="95">
        <v>0</v>
      </c>
      <c r="H183" s="95">
        <v>50400</v>
      </c>
      <c r="I183" s="95">
        <v>111450</v>
      </c>
      <c r="J183" s="95">
        <v>108000</v>
      </c>
      <c r="K183" s="95">
        <v>109941</v>
      </c>
      <c r="L183" s="95">
        <v>65476</v>
      </c>
      <c r="M183" s="95">
        <v>32117</v>
      </c>
      <c r="N183" s="95">
        <v>37200</v>
      </c>
      <c r="O183" s="95">
        <v>70666</v>
      </c>
      <c r="P183" s="95">
        <v>111600</v>
      </c>
      <c r="Q183" s="95">
        <v>107806</v>
      </c>
      <c r="R183" s="95">
        <v>111460</v>
      </c>
    </row>
    <row r="184" spans="1:18">
      <c r="A184" s="118"/>
      <c r="B184" s="80"/>
      <c r="C184" s="96" t="str">
        <f t="shared" si="24"/>
        <v>Pacific Gas &amp; Electric s524491</v>
      </c>
      <c r="D184" s="80"/>
      <c r="E184" s="114"/>
      <c r="F184" s="96">
        <f t="shared" si="25"/>
        <v>579744</v>
      </c>
      <c r="G184" s="95">
        <v>74365</v>
      </c>
      <c r="H184" s="95">
        <v>67025</v>
      </c>
      <c r="I184" s="95">
        <v>73922</v>
      </c>
      <c r="J184" s="95">
        <v>71795</v>
      </c>
      <c r="K184" s="95">
        <v>74377</v>
      </c>
      <c r="L184" s="95">
        <v>71890</v>
      </c>
      <c r="M184" s="95">
        <v>0</v>
      </c>
      <c r="N184" s="95">
        <v>0</v>
      </c>
      <c r="O184" s="95">
        <v>0</v>
      </c>
      <c r="P184" s="95">
        <v>74311</v>
      </c>
      <c r="Q184" s="95">
        <v>72059</v>
      </c>
      <c r="R184" s="95">
        <v>0</v>
      </c>
    </row>
    <row r="185" spans="1:18">
      <c r="A185" s="118"/>
      <c r="B185" s="80"/>
      <c r="C185" s="96" t="str">
        <f t="shared" si="24"/>
        <v>PSCO s100035</v>
      </c>
      <c r="D185" s="80"/>
      <c r="E185" s="114"/>
      <c r="F185" s="96">
        <f t="shared" si="25"/>
        <v>236495</v>
      </c>
      <c r="G185" s="95">
        <v>20088</v>
      </c>
      <c r="H185" s="95">
        <v>18166</v>
      </c>
      <c r="I185" s="95">
        <v>20041</v>
      </c>
      <c r="J185" s="95">
        <v>19328</v>
      </c>
      <c r="K185" s="95">
        <v>19969</v>
      </c>
      <c r="L185" s="95">
        <v>19096</v>
      </c>
      <c r="M185" s="95">
        <v>20094</v>
      </c>
      <c r="N185" s="95">
        <v>20186</v>
      </c>
      <c r="O185" s="95">
        <v>19911</v>
      </c>
      <c r="P185" s="95">
        <v>20270</v>
      </c>
      <c r="Q185" s="95">
        <v>19642</v>
      </c>
      <c r="R185" s="95">
        <v>19704</v>
      </c>
    </row>
    <row r="186" spans="1:18">
      <c r="A186" s="118"/>
      <c r="B186" s="80"/>
      <c r="C186" s="96" t="str">
        <f t="shared" si="24"/>
        <v>SCE s513948</v>
      </c>
      <c r="D186" s="80"/>
      <c r="E186" s="114"/>
      <c r="F186" s="96">
        <f t="shared" si="25"/>
        <v>327600</v>
      </c>
      <c r="G186" s="95">
        <v>37200</v>
      </c>
      <c r="H186" s="95">
        <v>33549</v>
      </c>
      <c r="I186" s="95">
        <v>37201</v>
      </c>
      <c r="J186" s="95">
        <v>36000</v>
      </c>
      <c r="K186" s="95">
        <v>37200</v>
      </c>
      <c r="L186" s="95">
        <v>36000</v>
      </c>
      <c r="M186" s="95">
        <v>0</v>
      </c>
      <c r="N186" s="95">
        <v>0</v>
      </c>
      <c r="O186" s="95">
        <v>0</v>
      </c>
      <c r="P186" s="95">
        <v>37200</v>
      </c>
      <c r="Q186" s="95">
        <v>36050</v>
      </c>
      <c r="R186" s="95">
        <v>37200</v>
      </c>
    </row>
    <row r="187" spans="1:18">
      <c r="A187" s="80"/>
      <c r="B187" s="80"/>
      <c r="C187" s="96" t="str">
        <f t="shared" si="24"/>
        <v>SMUD s24296</v>
      </c>
      <c r="D187" s="80"/>
      <c r="E187" s="114"/>
      <c r="F187" s="96">
        <f t="shared" si="25"/>
        <v>368651</v>
      </c>
      <c r="G187" s="95">
        <v>17692</v>
      </c>
      <c r="H187" s="95">
        <v>15898</v>
      </c>
      <c r="I187" s="95">
        <v>5564</v>
      </c>
      <c r="J187" s="95">
        <v>28733</v>
      </c>
      <c r="K187" s="95">
        <v>-1217</v>
      </c>
      <c r="L187" s="95">
        <v>-30929</v>
      </c>
      <c r="M187" s="95">
        <v>2023</v>
      </c>
      <c r="N187" s="95">
        <v>49861</v>
      </c>
      <c r="O187" s="95">
        <v>71051</v>
      </c>
      <c r="P187" s="95">
        <v>73314</v>
      </c>
      <c r="Q187" s="95">
        <v>71530</v>
      </c>
      <c r="R187" s="95">
        <v>65131</v>
      </c>
    </row>
    <row r="188" spans="1:18">
      <c r="A188" s="80"/>
      <c r="B188" s="80"/>
      <c r="C188" s="96" t="str">
        <f t="shared" si="24"/>
        <v>UMPA II s45631</v>
      </c>
      <c r="D188" s="80"/>
      <c r="E188" s="114"/>
      <c r="F188" s="96">
        <f t="shared" si="25"/>
        <v>194954</v>
      </c>
      <c r="G188" s="95">
        <v>13899</v>
      </c>
      <c r="H188" s="95">
        <v>10792</v>
      </c>
      <c r="I188" s="95">
        <v>11916</v>
      </c>
      <c r="J188" s="95">
        <v>13181</v>
      </c>
      <c r="K188" s="95">
        <v>9539</v>
      </c>
      <c r="L188" s="95">
        <v>13246</v>
      </c>
      <c r="M188" s="95">
        <v>34967</v>
      </c>
      <c r="N188" s="95">
        <v>30694</v>
      </c>
      <c r="O188" s="95">
        <v>17566</v>
      </c>
      <c r="P188" s="95">
        <v>13712</v>
      </c>
      <c r="Q188" s="95">
        <v>11585</v>
      </c>
      <c r="R188" s="95">
        <v>13857</v>
      </c>
    </row>
    <row r="189" spans="1:18">
      <c r="A189" s="80"/>
      <c r="B189" s="80"/>
      <c r="C189" s="96"/>
      <c r="D189" s="80"/>
      <c r="E189" s="114"/>
      <c r="F189" s="80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1:18">
      <c r="A190" s="80"/>
      <c r="B190" s="96" t="s">
        <v>1275</v>
      </c>
      <c r="C190" s="80"/>
      <c r="D190" s="80"/>
      <c r="F190" s="96">
        <f>SUM(G190:R190)</f>
        <v>3565810</v>
      </c>
      <c r="G190" s="95">
        <f>SUM(G179:G188)</f>
        <v>251452</v>
      </c>
      <c r="H190" s="95">
        <f>SUM(H179:H188)</f>
        <v>273141</v>
      </c>
      <c r="I190" s="95">
        <f t="shared" ref="I190:R190" si="26">SUM(I179:I188)</f>
        <v>330828</v>
      </c>
      <c r="J190" s="95">
        <f t="shared" si="26"/>
        <v>337006</v>
      </c>
      <c r="K190" s="95">
        <f t="shared" si="26"/>
        <v>323840</v>
      </c>
      <c r="L190" s="95">
        <f t="shared" si="26"/>
        <v>246916</v>
      </c>
      <c r="M190" s="95">
        <f t="shared" si="26"/>
        <v>171247</v>
      </c>
      <c r="N190" s="95">
        <f t="shared" si="26"/>
        <v>222140</v>
      </c>
      <c r="O190" s="95">
        <f t="shared" si="26"/>
        <v>259478</v>
      </c>
      <c r="P190" s="95">
        <f t="shared" si="26"/>
        <v>418469</v>
      </c>
      <c r="Q190" s="95">
        <f t="shared" si="26"/>
        <v>401072</v>
      </c>
      <c r="R190" s="95">
        <f t="shared" si="26"/>
        <v>330221</v>
      </c>
    </row>
    <row r="191" spans="1:18" s="80" customFormat="1">
      <c r="B191" s="80" t="s">
        <v>1276</v>
      </c>
      <c r="F191" s="96">
        <f>SUM(G191:R191)</f>
        <v>6792518.1570000015</v>
      </c>
      <c r="G191" s="95">
        <v>563024.76599999983</v>
      </c>
      <c r="H191" s="95">
        <v>499443.77100000007</v>
      </c>
      <c r="I191" s="95">
        <v>354875.5850000002</v>
      </c>
      <c r="J191" s="95">
        <v>557839.40500000014</v>
      </c>
      <c r="K191" s="95">
        <v>494366.04700000014</v>
      </c>
      <c r="L191" s="95">
        <v>522336.45000000019</v>
      </c>
      <c r="M191" s="95">
        <v>588745.91900000046</v>
      </c>
      <c r="N191" s="95">
        <v>715145.46500000008</v>
      </c>
      <c r="O191" s="95">
        <v>702453.73900000006</v>
      </c>
      <c r="P191" s="95">
        <v>697386.429</v>
      </c>
      <c r="Q191" s="95">
        <v>530879.97699999972</v>
      </c>
      <c r="R191" s="95">
        <v>566020.60399999982</v>
      </c>
    </row>
    <row r="192" spans="1:18">
      <c r="A192" s="80"/>
      <c r="B192" s="80" t="s">
        <v>1277</v>
      </c>
      <c r="C192" s="80"/>
      <c r="D192" s="80"/>
      <c r="F192" s="96">
        <f>SUM(G192:R192)</f>
        <v>9634.1290000000736</v>
      </c>
      <c r="G192" s="95">
        <v>5639.8830000000307</v>
      </c>
      <c r="H192" s="95">
        <v>58.25</v>
      </c>
      <c r="I192" s="95">
        <v>584.68700000003446</v>
      </c>
      <c r="J192" s="95">
        <v>3353.5089999999618</v>
      </c>
      <c r="K192" s="95">
        <v>4.7140000000363216</v>
      </c>
      <c r="L192" s="95">
        <v>157.24399999994785</v>
      </c>
      <c r="M192" s="95">
        <v>-46.672000000020489</v>
      </c>
      <c r="N192" s="95">
        <v>25.087999999988824</v>
      </c>
      <c r="O192" s="95">
        <v>11.626000000047497</v>
      </c>
      <c r="P192" s="95">
        <v>50.479000000050291</v>
      </c>
      <c r="Q192" s="95">
        <v>15.327000000048429</v>
      </c>
      <c r="R192" s="95">
        <v>-220.00600000005215</v>
      </c>
    </row>
    <row r="193" spans="1:18">
      <c r="A193" s="80"/>
      <c r="B193" s="80"/>
      <c r="C193" s="80"/>
      <c r="D193" s="80"/>
      <c r="F193" s="80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1:18">
      <c r="A194" s="98" t="s">
        <v>1278</v>
      </c>
      <c r="B194" s="80"/>
      <c r="C194" s="93"/>
      <c r="D194" s="93"/>
      <c r="E194" s="104" t="s">
        <v>85</v>
      </c>
      <c r="F194" s="96">
        <f>SUM(G194:R194)</f>
        <v>10367962.286</v>
      </c>
      <c r="G194" s="95">
        <f>SUM(G190:G192)</f>
        <v>820116.64899999986</v>
      </c>
      <c r="H194" s="95">
        <f>SUM(H190:H192)</f>
        <v>772643.02100000007</v>
      </c>
      <c r="I194" s="95">
        <f t="shared" ref="I194:R194" si="27">SUM(I190:I192)</f>
        <v>686288.27200000023</v>
      </c>
      <c r="J194" s="95">
        <f t="shared" si="27"/>
        <v>898198.91400000011</v>
      </c>
      <c r="K194" s="95">
        <f t="shared" si="27"/>
        <v>818210.76100000017</v>
      </c>
      <c r="L194" s="95">
        <f t="shared" si="27"/>
        <v>769409.69400000013</v>
      </c>
      <c r="M194" s="95">
        <f t="shared" si="27"/>
        <v>759946.24700000044</v>
      </c>
      <c r="N194" s="95">
        <f t="shared" si="27"/>
        <v>937310.55300000007</v>
      </c>
      <c r="O194" s="95">
        <f t="shared" si="27"/>
        <v>961943.36500000011</v>
      </c>
      <c r="P194" s="95">
        <f t="shared" si="27"/>
        <v>1115905.9080000001</v>
      </c>
      <c r="Q194" s="95">
        <f t="shared" si="27"/>
        <v>931967.30399999977</v>
      </c>
      <c r="R194" s="95">
        <f t="shared" si="27"/>
        <v>896021.59799999977</v>
      </c>
    </row>
    <row r="195" spans="1:18">
      <c r="A195" s="80"/>
      <c r="B195" s="80"/>
      <c r="C195" s="80"/>
      <c r="D195" s="80"/>
      <c r="F195" s="80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1:18">
      <c r="A196" s="98" t="s">
        <v>1380</v>
      </c>
      <c r="B196" s="80"/>
      <c r="C196" s="80"/>
      <c r="D196" s="80"/>
      <c r="F196" s="96">
        <f>SUM(G196:R196)</f>
        <v>69144592.949999988</v>
      </c>
      <c r="G196" s="94">
        <f>G194+G174</f>
        <v>6127213.5360000003</v>
      </c>
      <c r="H196" s="94">
        <f>H194+H174</f>
        <v>5464354.0060000001</v>
      </c>
      <c r="I196" s="94">
        <f t="shared" ref="I196:R196" si="28">I194+I174</f>
        <v>5575438.6380000003</v>
      </c>
      <c r="J196" s="94">
        <f t="shared" si="28"/>
        <v>5429221.3140000002</v>
      </c>
      <c r="K196" s="94">
        <f t="shared" si="28"/>
        <v>5323697.7419999996</v>
      </c>
      <c r="L196" s="94">
        <f t="shared" si="28"/>
        <v>5402071.7000000002</v>
      </c>
      <c r="M196" s="94">
        <f t="shared" si="28"/>
        <v>6127042.5470000003</v>
      </c>
      <c r="N196" s="94">
        <f t="shared" si="28"/>
        <v>6253563.8260000004</v>
      </c>
      <c r="O196" s="94">
        <f t="shared" si="28"/>
        <v>5642277.8799999999</v>
      </c>
      <c r="P196" s="94">
        <f t="shared" si="28"/>
        <v>5737605.9500000002</v>
      </c>
      <c r="Q196" s="94">
        <f t="shared" si="28"/>
        <v>5756682.5319999997</v>
      </c>
      <c r="R196" s="94">
        <f t="shared" si="28"/>
        <v>6305423.2789999992</v>
      </c>
    </row>
    <row r="197" spans="1:18">
      <c r="A197" s="80"/>
      <c r="B197" s="80"/>
      <c r="C197" s="80"/>
      <c r="D197" s="80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1:18">
      <c r="A198" s="93" t="s">
        <v>1279</v>
      </c>
      <c r="B198" s="80"/>
      <c r="C198" s="80"/>
      <c r="D198" s="80"/>
      <c r="F198" s="80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1:18">
      <c r="A199" s="80"/>
      <c r="B199" s="80" t="s">
        <v>1280</v>
      </c>
      <c r="C199" s="80"/>
      <c r="D199" s="80"/>
      <c r="F199" s="80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1:18">
      <c r="A200" s="80"/>
      <c r="B200" s="80"/>
      <c r="C200" s="102" t="str">
        <f>C29</f>
        <v>APS Supplemental p27875</v>
      </c>
      <c r="D200" s="80"/>
      <c r="F200" s="96">
        <f t="shared" ref="F200:F229" si="29">SUM(G200:R200)</f>
        <v>22900</v>
      </c>
      <c r="G200" s="95">
        <v>5200</v>
      </c>
      <c r="H200" s="95">
        <v>4250</v>
      </c>
      <c r="I200" s="95">
        <v>2500</v>
      </c>
      <c r="J200" s="95">
        <v>1350</v>
      </c>
      <c r="K200" s="95">
        <v>4600</v>
      </c>
      <c r="L200" s="95">
        <v>1200</v>
      </c>
      <c r="M200" s="95">
        <v>950</v>
      </c>
      <c r="N200" s="95">
        <v>150</v>
      </c>
      <c r="O200" s="95">
        <v>300</v>
      </c>
      <c r="P200" s="95">
        <v>750</v>
      </c>
      <c r="Q200" s="95">
        <v>450</v>
      </c>
      <c r="R200" s="95">
        <v>1200</v>
      </c>
    </row>
    <row r="201" spans="1:18">
      <c r="A201" s="80"/>
      <c r="B201" s="80"/>
      <c r="C201" s="102" t="str">
        <f>C30</f>
        <v>Blanding Purchase p379174</v>
      </c>
      <c r="D201" s="102"/>
      <c r="E201" s="110"/>
      <c r="F201" s="96">
        <f t="shared" si="29"/>
        <v>419.58500000000004</v>
      </c>
      <c r="G201" s="95">
        <v>54.722000000000001</v>
      </c>
      <c r="H201" s="95">
        <v>43.84</v>
      </c>
      <c r="I201" s="95">
        <v>33.594000000000001</v>
      </c>
      <c r="J201" s="95">
        <v>29.959</v>
      </c>
      <c r="K201" s="95">
        <v>31.248000000000001</v>
      </c>
      <c r="L201" s="95">
        <v>25.449000000000002</v>
      </c>
      <c r="M201" s="95">
        <v>31.045000000000002</v>
      </c>
      <c r="N201" s="95">
        <v>28.379000000000001</v>
      </c>
      <c r="O201" s="95">
        <v>25.765000000000001</v>
      </c>
      <c r="P201" s="95">
        <v>25.187000000000001</v>
      </c>
      <c r="Q201" s="95">
        <v>43.719000000000001</v>
      </c>
      <c r="R201" s="95">
        <v>46.677999999999997</v>
      </c>
    </row>
    <row r="202" spans="1:18">
      <c r="A202" s="80"/>
      <c r="B202" s="80"/>
      <c r="C202" s="102" t="s">
        <v>1283</v>
      </c>
      <c r="D202" s="102"/>
      <c r="E202" s="110"/>
      <c r="F202" s="96">
        <f t="shared" si="29"/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</row>
    <row r="203" spans="1:18">
      <c r="A203" s="80"/>
      <c r="B203" s="80"/>
      <c r="C203" s="102" t="str">
        <f t="shared" ref="C203:C211" si="30">C32</f>
        <v>Chehalis Station Service</v>
      </c>
      <c r="D203" s="102"/>
      <c r="E203" s="104" t="s">
        <v>85</v>
      </c>
      <c r="F203" s="96">
        <f t="shared" si="29"/>
        <v>915.25</v>
      </c>
      <c r="G203" s="95">
        <v>915.25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</row>
    <row r="204" spans="1:18">
      <c r="A204" s="80"/>
      <c r="B204" s="80"/>
      <c r="C204" s="102" t="str">
        <f t="shared" si="30"/>
        <v xml:space="preserve">Combine Hills Wind p160595 </v>
      </c>
      <c r="D204" s="80"/>
      <c r="F204" s="96">
        <f t="shared" si="29"/>
        <v>118643.014</v>
      </c>
      <c r="G204" s="95">
        <v>10890.922</v>
      </c>
      <c r="H204" s="95">
        <v>10041.15</v>
      </c>
      <c r="I204" s="95">
        <v>12739.257</v>
      </c>
      <c r="J204" s="95">
        <v>13217.267</v>
      </c>
      <c r="K204" s="95">
        <v>10792.919</v>
      </c>
      <c r="L204" s="95">
        <v>12380.857</v>
      </c>
      <c r="M204" s="95">
        <v>8540.7379999999994</v>
      </c>
      <c r="N204" s="95">
        <v>9777.48</v>
      </c>
      <c r="O204" s="95">
        <v>4674.4430000000002</v>
      </c>
      <c r="P204" s="95">
        <v>8798.2049999999999</v>
      </c>
      <c r="Q204" s="95">
        <v>11991.712</v>
      </c>
      <c r="R204" s="95">
        <v>4798.0640000000003</v>
      </c>
    </row>
    <row r="205" spans="1:18">
      <c r="A205" s="80"/>
      <c r="B205" s="80"/>
      <c r="C205" s="102" t="str">
        <f t="shared" si="30"/>
        <v>Deseret Purchase p194277</v>
      </c>
      <c r="D205" s="80"/>
      <c r="F205" s="96">
        <f t="shared" si="29"/>
        <v>772254</v>
      </c>
      <c r="G205" s="95">
        <v>72136</v>
      </c>
      <c r="H205" s="95">
        <v>62239</v>
      </c>
      <c r="I205" s="95">
        <v>69413</v>
      </c>
      <c r="J205" s="95">
        <v>65260</v>
      </c>
      <c r="K205" s="95">
        <v>47750</v>
      </c>
      <c r="L205" s="95">
        <v>56137</v>
      </c>
      <c r="M205" s="95">
        <v>64129</v>
      </c>
      <c r="N205" s="95">
        <v>67957</v>
      </c>
      <c r="O205" s="95">
        <v>63268</v>
      </c>
      <c r="P205" s="95">
        <v>68578</v>
      </c>
      <c r="Q205" s="95">
        <v>66452</v>
      </c>
      <c r="R205" s="95">
        <v>68935</v>
      </c>
    </row>
    <row r="206" spans="1:18">
      <c r="A206" s="80"/>
      <c r="B206" s="80"/>
      <c r="C206" s="102" t="str">
        <f t="shared" si="30"/>
        <v>Douglas PUD Settlement p38185</v>
      </c>
      <c r="D206" s="80"/>
      <c r="F206" s="96">
        <f t="shared" si="29"/>
        <v>69941</v>
      </c>
      <c r="G206" s="95">
        <v>3126</v>
      </c>
      <c r="H206" s="95">
        <v>5164</v>
      </c>
      <c r="I206" s="95">
        <v>6375</v>
      </c>
      <c r="J206" s="95">
        <v>8635</v>
      </c>
      <c r="K206" s="95">
        <v>9294</v>
      </c>
      <c r="L206" s="95">
        <v>7937</v>
      </c>
      <c r="M206" s="95">
        <v>10277</v>
      </c>
      <c r="N206" s="95">
        <v>7510</v>
      </c>
      <c r="O206" s="95">
        <v>2514</v>
      </c>
      <c r="P206" s="95">
        <v>3595</v>
      </c>
      <c r="Q206" s="95">
        <v>2778</v>
      </c>
      <c r="R206" s="95">
        <v>2736</v>
      </c>
    </row>
    <row r="207" spans="1:18">
      <c r="A207" s="80"/>
      <c r="B207" s="80"/>
      <c r="C207" s="102" t="str">
        <f t="shared" si="30"/>
        <v>Gemstate p99489</v>
      </c>
      <c r="D207" s="80"/>
      <c r="F207" s="96">
        <f t="shared" si="29"/>
        <v>48564</v>
      </c>
      <c r="G207" s="95">
        <v>0</v>
      </c>
      <c r="H207" s="95">
        <v>0</v>
      </c>
      <c r="I207" s="95">
        <v>0</v>
      </c>
      <c r="J207" s="95">
        <v>0</v>
      </c>
      <c r="K207" s="95">
        <v>3500</v>
      </c>
      <c r="L207" s="95">
        <v>14478</v>
      </c>
      <c r="M207" s="95">
        <v>16117</v>
      </c>
      <c r="N207" s="95">
        <v>14469</v>
      </c>
      <c r="O207" s="95">
        <v>0</v>
      </c>
      <c r="P207" s="95">
        <v>0</v>
      </c>
      <c r="Q207" s="95">
        <v>0</v>
      </c>
      <c r="R207" s="95">
        <v>0</v>
      </c>
    </row>
    <row r="208" spans="1:18">
      <c r="A208" s="80"/>
      <c r="B208" s="80"/>
      <c r="C208" s="102" t="str">
        <f t="shared" si="30"/>
        <v>Georgia-Pacific Camas</v>
      </c>
      <c r="D208" s="80"/>
      <c r="F208" s="96">
        <f t="shared" si="29"/>
        <v>89501</v>
      </c>
      <c r="G208" s="95">
        <v>10352</v>
      </c>
      <c r="H208" s="95">
        <v>9839</v>
      </c>
      <c r="I208" s="95">
        <v>4096</v>
      </c>
      <c r="J208" s="95">
        <v>6046</v>
      </c>
      <c r="K208" s="95">
        <v>9216</v>
      </c>
      <c r="L208" s="95">
        <v>8308</v>
      </c>
      <c r="M208" s="95">
        <v>6671</v>
      </c>
      <c r="N208" s="95">
        <v>5374</v>
      </c>
      <c r="O208" s="95">
        <v>3997</v>
      </c>
      <c r="P208" s="95">
        <v>7448</v>
      </c>
      <c r="Q208" s="95">
        <v>8609</v>
      </c>
      <c r="R208" s="95">
        <v>9545</v>
      </c>
    </row>
    <row r="209" spans="1:18">
      <c r="A209" s="80"/>
      <c r="B209" s="80"/>
      <c r="C209" s="102" t="str">
        <f t="shared" si="30"/>
        <v>Grant County 10 aMW p66274</v>
      </c>
      <c r="D209" s="80"/>
      <c r="F209" s="96">
        <f t="shared" si="29"/>
        <v>87600</v>
      </c>
      <c r="G209" s="95">
        <v>6394</v>
      </c>
      <c r="H209" s="95">
        <v>4990</v>
      </c>
      <c r="I209" s="95">
        <v>5818</v>
      </c>
      <c r="J209" s="95">
        <v>7409</v>
      </c>
      <c r="K209" s="95">
        <v>9342</v>
      </c>
      <c r="L209" s="95">
        <v>9996</v>
      </c>
      <c r="M209" s="95">
        <v>10278</v>
      </c>
      <c r="N209" s="95">
        <v>9559</v>
      </c>
      <c r="O209" s="95">
        <v>7096</v>
      </c>
      <c r="P209" s="95">
        <v>5900</v>
      </c>
      <c r="Q209" s="95">
        <v>4728</v>
      </c>
      <c r="R209" s="95">
        <v>6090</v>
      </c>
    </row>
    <row r="210" spans="1:18">
      <c r="A210" s="80"/>
      <c r="B210" s="80"/>
      <c r="C210" s="102" t="str">
        <f t="shared" si="30"/>
        <v>Hermiston Purchase p99563</v>
      </c>
      <c r="D210" s="80"/>
      <c r="F210" s="96">
        <f t="shared" si="29"/>
        <v>1157119.72</v>
      </c>
      <c r="G210" s="95">
        <v>136423.25</v>
      </c>
      <c r="H210" s="95">
        <v>122519</v>
      </c>
      <c r="I210" s="95">
        <v>129396.5</v>
      </c>
      <c r="J210" s="95">
        <v>75197.75</v>
      </c>
      <c r="K210" s="95">
        <v>49740.75</v>
      </c>
      <c r="L210" s="95">
        <v>44054</v>
      </c>
      <c r="M210" s="95">
        <v>51213.72</v>
      </c>
      <c r="N210" s="95">
        <v>72899</v>
      </c>
      <c r="O210" s="95">
        <v>91347.5</v>
      </c>
      <c r="P210" s="95">
        <v>121022.25</v>
      </c>
      <c r="Q210" s="95">
        <v>131040.25</v>
      </c>
      <c r="R210" s="95">
        <v>132265.75</v>
      </c>
    </row>
    <row r="211" spans="1:18">
      <c r="A211" s="80"/>
      <c r="B211" s="80"/>
      <c r="C211" s="102" t="str">
        <f t="shared" si="30"/>
        <v>Hurricane Purchase p393045</v>
      </c>
      <c r="D211" s="80"/>
      <c r="F211" s="96">
        <f t="shared" si="29"/>
        <v>1884.6</v>
      </c>
      <c r="G211" s="95">
        <v>189</v>
      </c>
      <c r="H211" s="95">
        <v>213.3</v>
      </c>
      <c r="I211" s="95">
        <v>180.9</v>
      </c>
      <c r="J211" s="95">
        <v>139.5</v>
      </c>
      <c r="K211" s="95">
        <v>109.8</v>
      </c>
      <c r="L211" s="95">
        <v>102.6</v>
      </c>
      <c r="M211" s="95">
        <v>137.69999999999999</v>
      </c>
      <c r="N211" s="95">
        <v>203.4</v>
      </c>
      <c r="O211" s="95">
        <v>219.6</v>
      </c>
      <c r="P211" s="95">
        <v>142.19999999999999</v>
      </c>
      <c r="Q211" s="95">
        <v>107.1</v>
      </c>
      <c r="R211" s="95">
        <v>139.5</v>
      </c>
    </row>
    <row r="212" spans="1:18">
      <c r="A212" s="80"/>
      <c r="B212" s="80"/>
      <c r="C212" s="102" t="s">
        <v>1293</v>
      </c>
      <c r="D212" s="80"/>
      <c r="F212" s="96">
        <f t="shared" si="29"/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</row>
    <row r="213" spans="1:18">
      <c r="A213" s="80"/>
      <c r="B213" s="80"/>
      <c r="C213" s="102" t="str">
        <f>C42</f>
        <v>IPP Purchase</v>
      </c>
      <c r="D213" s="80"/>
      <c r="F213" s="96">
        <f t="shared" si="29"/>
        <v>571555</v>
      </c>
      <c r="G213" s="95">
        <v>52824</v>
      </c>
      <c r="H213" s="95">
        <v>47712</v>
      </c>
      <c r="I213" s="95">
        <v>38791</v>
      </c>
      <c r="J213" s="95">
        <v>27298</v>
      </c>
      <c r="K213" s="95">
        <v>49696</v>
      </c>
      <c r="L213" s="95">
        <v>51120</v>
      </c>
      <c r="M213" s="95">
        <v>52824</v>
      </c>
      <c r="N213" s="95">
        <v>52824</v>
      </c>
      <c r="O213" s="95">
        <v>48072</v>
      </c>
      <c r="P213" s="95">
        <v>52739</v>
      </c>
      <c r="Q213" s="95">
        <v>47992</v>
      </c>
      <c r="R213" s="95">
        <v>49663</v>
      </c>
    </row>
    <row r="214" spans="1:18">
      <c r="A214" s="80"/>
      <c r="B214" s="80"/>
      <c r="C214" s="102" t="str">
        <f>C43</f>
        <v>Kennecott Generation Incentive</v>
      </c>
      <c r="D214" s="80"/>
      <c r="F214" s="96">
        <f t="shared" si="29"/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5">
        <v>0</v>
      </c>
    </row>
    <row r="215" spans="1:18">
      <c r="A215" s="80"/>
      <c r="B215" s="80"/>
      <c r="C215" s="102" t="str">
        <f>C44</f>
        <v>MagCorp Reserves p510378</v>
      </c>
      <c r="D215" s="80"/>
      <c r="F215" s="96">
        <f t="shared" si="29"/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5">
        <v>0</v>
      </c>
    </row>
    <row r="216" spans="1:18">
      <c r="A216" s="80"/>
      <c r="B216" s="80"/>
      <c r="C216" s="105" t="s">
        <v>1297</v>
      </c>
      <c r="D216" s="102"/>
      <c r="F216" s="96">
        <f t="shared" si="29"/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</row>
    <row r="217" spans="1:18">
      <c r="A217" s="80"/>
      <c r="B217" s="80"/>
      <c r="C217" s="105" t="s">
        <v>1298</v>
      </c>
      <c r="D217" s="102"/>
      <c r="F217" s="96">
        <f t="shared" si="29"/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  <c r="Q217" s="95">
        <v>0</v>
      </c>
      <c r="R217" s="95">
        <v>0</v>
      </c>
    </row>
    <row r="218" spans="1:18">
      <c r="A218" s="80"/>
      <c r="B218" s="80"/>
      <c r="C218" s="102" t="str">
        <f t="shared" ref="C218:C226" si="31">C47</f>
        <v>Nucor p346856</v>
      </c>
      <c r="D218" s="80"/>
      <c r="F218" s="96">
        <f t="shared" si="29"/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</row>
    <row r="219" spans="1:18">
      <c r="A219" s="80"/>
      <c r="B219" s="80"/>
      <c r="C219" s="102" t="str">
        <f t="shared" si="31"/>
        <v>P4 Production p137215/p145258</v>
      </c>
      <c r="D219" s="80"/>
      <c r="F219" s="96">
        <f t="shared" si="29"/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  <c r="Q219" s="95">
        <v>0</v>
      </c>
      <c r="R219" s="95">
        <v>0</v>
      </c>
    </row>
    <row r="220" spans="1:18">
      <c r="A220" s="80"/>
      <c r="B220" s="80"/>
      <c r="C220" s="102" t="str">
        <f t="shared" si="31"/>
        <v>PGE Cove p83984</v>
      </c>
      <c r="D220" s="102"/>
      <c r="F220" s="96">
        <f t="shared" si="29"/>
        <v>12001</v>
      </c>
      <c r="G220" s="95">
        <v>1014</v>
      </c>
      <c r="H220" s="95">
        <v>942</v>
      </c>
      <c r="I220" s="95">
        <v>1013</v>
      </c>
      <c r="J220" s="95">
        <v>990</v>
      </c>
      <c r="K220" s="95">
        <v>1014</v>
      </c>
      <c r="L220" s="95">
        <v>990</v>
      </c>
      <c r="M220" s="95">
        <v>1014</v>
      </c>
      <c r="N220" s="95">
        <v>1014</v>
      </c>
      <c r="O220" s="95">
        <v>990</v>
      </c>
      <c r="P220" s="95">
        <v>1014</v>
      </c>
      <c r="Q220" s="95">
        <v>992</v>
      </c>
      <c r="R220" s="95">
        <v>1014</v>
      </c>
    </row>
    <row r="221" spans="1:18">
      <c r="A221" s="80"/>
      <c r="B221" s="80"/>
      <c r="C221" s="102" t="str">
        <f t="shared" si="31"/>
        <v>Rock River Wind p100371</v>
      </c>
      <c r="D221" s="102"/>
      <c r="F221" s="96">
        <f t="shared" si="29"/>
        <v>136078.9</v>
      </c>
      <c r="G221" s="95">
        <v>19074.8</v>
      </c>
      <c r="H221" s="95">
        <v>9763.2999999999993</v>
      </c>
      <c r="I221" s="95">
        <v>17411.8</v>
      </c>
      <c r="J221" s="95">
        <v>16047.8</v>
      </c>
      <c r="K221" s="95">
        <v>11912.2</v>
      </c>
      <c r="L221" s="95">
        <v>7432</v>
      </c>
      <c r="M221" s="95">
        <v>5295.4</v>
      </c>
      <c r="N221" s="95">
        <v>6248.3</v>
      </c>
      <c r="O221" s="95">
        <v>7421.5</v>
      </c>
      <c r="P221" s="95">
        <v>15752.3</v>
      </c>
      <c r="Q221" s="95">
        <v>10397</v>
      </c>
      <c r="R221" s="95">
        <v>9322.5</v>
      </c>
    </row>
    <row r="222" spans="1:18">
      <c r="A222" s="80"/>
      <c r="B222" s="80"/>
      <c r="C222" s="102" t="str">
        <f t="shared" si="31"/>
        <v>Roseburg Forest Products p312292</v>
      </c>
      <c r="D222" s="80"/>
      <c r="F222" s="96">
        <f t="shared" si="29"/>
        <v>96780.61599999998</v>
      </c>
      <c r="G222" s="95">
        <v>14720.130999999999</v>
      </c>
      <c r="H222" s="95">
        <v>12047.666999999999</v>
      </c>
      <c r="I222" s="95">
        <v>13043.42</v>
      </c>
      <c r="J222" s="95">
        <v>12673.018</v>
      </c>
      <c r="K222" s="95">
        <v>13979.692999999999</v>
      </c>
      <c r="L222" s="95">
        <v>14276.192999999999</v>
      </c>
      <c r="M222" s="95">
        <v>13555.144</v>
      </c>
      <c r="N222" s="95">
        <v>1127.8620000000001</v>
      </c>
      <c r="O222" s="95">
        <v>1112.328</v>
      </c>
      <c r="P222" s="95">
        <v>0</v>
      </c>
      <c r="Q222" s="95">
        <v>194.44200000000001</v>
      </c>
      <c r="R222" s="95">
        <v>50.718000000000004</v>
      </c>
    </row>
    <row r="223" spans="1:18">
      <c r="A223" s="80"/>
      <c r="B223" s="80"/>
      <c r="C223" s="102" t="str">
        <f t="shared" si="31"/>
        <v>Small Purchases east</v>
      </c>
      <c r="D223" s="102"/>
      <c r="F223" s="96">
        <f t="shared" si="29"/>
        <v>6581.813000000001</v>
      </c>
      <c r="G223" s="95">
        <v>1076.0129999999999</v>
      </c>
      <c r="H223" s="95">
        <v>929.10000000000014</v>
      </c>
      <c r="I223" s="95">
        <v>982.24200000000019</v>
      </c>
      <c r="J223" s="95">
        <v>966.13499999999999</v>
      </c>
      <c r="K223" s="95">
        <v>770.79799999999989</v>
      </c>
      <c r="L223" s="95">
        <v>563.678</v>
      </c>
      <c r="M223" s="95">
        <v>60.309000000000005</v>
      </c>
      <c r="N223" s="95">
        <v>61.439</v>
      </c>
      <c r="O223" s="95">
        <v>94.17</v>
      </c>
      <c r="P223" s="95">
        <v>75.792000000000002</v>
      </c>
      <c r="Q223" s="95">
        <v>618.86</v>
      </c>
      <c r="R223" s="95">
        <v>383.27700000000004</v>
      </c>
    </row>
    <row r="224" spans="1:18">
      <c r="A224" s="80"/>
      <c r="B224" s="80"/>
      <c r="C224" s="102" t="str">
        <f t="shared" si="31"/>
        <v>Small Purchases west</v>
      </c>
      <c r="D224" s="102"/>
      <c r="F224" s="96">
        <f t="shared" si="29"/>
        <v>0.38600000000000001</v>
      </c>
      <c r="G224" s="95">
        <v>0.375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1.0999999999999999E-2</v>
      </c>
      <c r="P224" s="95">
        <v>0</v>
      </c>
      <c r="Q224" s="95">
        <v>0</v>
      </c>
      <c r="R224" s="95">
        <v>0</v>
      </c>
    </row>
    <row r="225" spans="1:18">
      <c r="A225" s="80"/>
      <c r="B225" s="80"/>
      <c r="C225" s="102" t="str">
        <f t="shared" si="31"/>
        <v>Three Buttes Wind p460457</v>
      </c>
      <c r="D225" s="102"/>
      <c r="F225" s="96">
        <f t="shared" si="29"/>
        <v>359800.35000000003</v>
      </c>
      <c r="G225" s="95">
        <v>43303.9</v>
      </c>
      <c r="H225" s="95">
        <v>37784.199999999997</v>
      </c>
      <c r="I225" s="95">
        <v>36113</v>
      </c>
      <c r="J225" s="95">
        <v>29132.1</v>
      </c>
      <c r="K225" s="95">
        <v>27414.1</v>
      </c>
      <c r="L225" s="95">
        <v>22753.4</v>
      </c>
      <c r="M225" s="95">
        <v>17837.2</v>
      </c>
      <c r="N225" s="95">
        <v>18737.400000000001</v>
      </c>
      <c r="O225" s="95">
        <v>15065</v>
      </c>
      <c r="P225" s="95">
        <v>26208.2</v>
      </c>
      <c r="Q225" s="95">
        <v>42846.65</v>
      </c>
      <c r="R225" s="95">
        <v>42605.2</v>
      </c>
    </row>
    <row r="226" spans="1:18">
      <c r="A226" s="80"/>
      <c r="B226" s="80"/>
      <c r="C226" s="102" t="str">
        <f t="shared" si="31"/>
        <v>Tri-State Purchase p27057</v>
      </c>
      <c r="D226" s="102"/>
      <c r="F226" s="96">
        <f t="shared" si="29"/>
        <v>131446</v>
      </c>
      <c r="G226" s="95">
        <v>12197</v>
      </c>
      <c r="H226" s="95">
        <v>10649</v>
      </c>
      <c r="I226" s="95">
        <v>11984</v>
      </c>
      <c r="J226" s="95">
        <v>12609</v>
      </c>
      <c r="K226" s="95">
        <v>8651</v>
      </c>
      <c r="L226" s="95">
        <v>11073</v>
      </c>
      <c r="M226" s="95">
        <v>10986</v>
      </c>
      <c r="N226" s="95">
        <v>11894</v>
      </c>
      <c r="O226" s="95">
        <v>8798</v>
      </c>
      <c r="P226" s="95">
        <v>10095</v>
      </c>
      <c r="Q226" s="95">
        <v>8896</v>
      </c>
      <c r="R226" s="95">
        <v>13614</v>
      </c>
    </row>
    <row r="227" spans="1:18">
      <c r="A227" s="80"/>
      <c r="B227" s="80"/>
      <c r="C227" s="96" t="s">
        <v>1308</v>
      </c>
      <c r="D227" s="102"/>
      <c r="F227" s="96">
        <f t="shared" si="29"/>
        <v>685448.29999999993</v>
      </c>
      <c r="G227" s="95">
        <v>76999.899999999994</v>
      </c>
      <c r="H227" s="95">
        <v>67897.399999999994</v>
      </c>
      <c r="I227" s="95">
        <v>70248.100000000006</v>
      </c>
      <c r="J227" s="95">
        <v>59375.199999999997</v>
      </c>
      <c r="K227" s="95">
        <v>54849.8</v>
      </c>
      <c r="L227" s="95">
        <v>45993.1</v>
      </c>
      <c r="M227" s="95">
        <v>35996</v>
      </c>
      <c r="N227" s="95">
        <v>39029.4</v>
      </c>
      <c r="O227" s="95">
        <v>31380.9</v>
      </c>
      <c r="P227" s="95">
        <v>49636.3</v>
      </c>
      <c r="Q227" s="95">
        <v>81922.2</v>
      </c>
      <c r="R227" s="95">
        <v>72120</v>
      </c>
    </row>
    <row r="228" spans="1:18">
      <c r="A228" s="80"/>
      <c r="B228" s="80"/>
      <c r="C228" s="96" t="s">
        <v>1309</v>
      </c>
      <c r="D228" s="102"/>
      <c r="F228" s="96">
        <f t="shared" si="29"/>
        <v>77732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16542</v>
      </c>
      <c r="O228" s="95">
        <v>15956</v>
      </c>
      <c r="P228" s="95">
        <v>7463</v>
      </c>
      <c r="Q228" s="95">
        <v>18949</v>
      </c>
      <c r="R228" s="95">
        <v>18822</v>
      </c>
    </row>
    <row r="229" spans="1:18">
      <c r="A229" s="80"/>
      <c r="B229" s="80"/>
      <c r="C229" s="102" t="str">
        <f>C58</f>
        <v>Wolverine Creek Wind p244520</v>
      </c>
      <c r="D229" s="102"/>
      <c r="F229" s="96">
        <f t="shared" si="29"/>
        <v>198464.28999999998</v>
      </c>
      <c r="G229" s="95">
        <v>11725.710000000001</v>
      </c>
      <c r="H229" s="95">
        <v>18100.490000000002</v>
      </c>
      <c r="I229" s="95">
        <v>24858.560000000001</v>
      </c>
      <c r="J229" s="95">
        <v>21151.56</v>
      </c>
      <c r="K229" s="95">
        <v>18077.46</v>
      </c>
      <c r="L229" s="95">
        <v>18181</v>
      </c>
      <c r="M229" s="95">
        <v>16017.15</v>
      </c>
      <c r="N229" s="95">
        <v>10996.08</v>
      </c>
      <c r="O229" s="95">
        <v>8846.4</v>
      </c>
      <c r="P229" s="95">
        <v>18324.66</v>
      </c>
      <c r="Q229" s="95">
        <v>21213.59</v>
      </c>
      <c r="R229" s="95">
        <v>10971.63</v>
      </c>
    </row>
    <row r="230" spans="1:18">
      <c r="A230" s="80"/>
      <c r="B230" s="80"/>
      <c r="C230" s="80"/>
      <c r="D230" s="102"/>
      <c r="F230" s="102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1:18">
      <c r="A231" s="98"/>
      <c r="B231" s="106" t="s">
        <v>1311</v>
      </c>
      <c r="C231" s="93"/>
      <c r="D231" s="93"/>
      <c r="F231" s="96">
        <f>SUM(G231:R231)</f>
        <v>4645630.824</v>
      </c>
      <c r="G231" s="94">
        <f>SUM(G200:G230)</f>
        <v>478616.97299999994</v>
      </c>
      <c r="H231" s="94">
        <f>SUM(H200:H230)</f>
        <v>425124.44699999993</v>
      </c>
      <c r="I231" s="94">
        <f t="shared" ref="I231:R231" si="32">SUM(I200:I230)</f>
        <v>444997.37299999996</v>
      </c>
      <c r="J231" s="94">
        <f t="shared" si="32"/>
        <v>357527.28899999999</v>
      </c>
      <c r="K231" s="94">
        <f t="shared" si="32"/>
        <v>330741.76800000004</v>
      </c>
      <c r="L231" s="94">
        <f t="shared" si="32"/>
        <v>327001.277</v>
      </c>
      <c r="M231" s="94">
        <f t="shared" si="32"/>
        <v>321930.40600000008</v>
      </c>
      <c r="N231" s="94">
        <f t="shared" si="32"/>
        <v>346401.74000000005</v>
      </c>
      <c r="O231" s="94">
        <f t="shared" si="32"/>
        <v>311178.61700000003</v>
      </c>
      <c r="P231" s="94">
        <f t="shared" si="32"/>
        <v>397567.09399999998</v>
      </c>
      <c r="Q231" s="94">
        <f t="shared" si="32"/>
        <v>460221.52299999999</v>
      </c>
      <c r="R231" s="94">
        <f t="shared" si="32"/>
        <v>444322.31699999998</v>
      </c>
    </row>
    <row r="232" spans="1:18">
      <c r="A232" s="98"/>
      <c r="B232" s="106"/>
      <c r="C232" s="93"/>
      <c r="D232" s="93"/>
      <c r="F232" s="96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1:18">
      <c r="A233" s="98"/>
      <c r="B233" s="107" t="s">
        <v>1312</v>
      </c>
      <c r="C233" s="93"/>
      <c r="D233" s="93"/>
      <c r="F233" s="96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1:18">
      <c r="A234" s="98"/>
      <c r="B234" s="93"/>
      <c r="C234" s="93"/>
      <c r="D234" s="93"/>
      <c r="F234" s="96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1:18">
      <c r="A235" s="98"/>
      <c r="B235" s="107" t="s">
        <v>1313</v>
      </c>
      <c r="C235" s="93"/>
      <c r="D235" s="93"/>
      <c r="F235" s="96">
        <f>SUM(G235:R235)</f>
        <v>0</v>
      </c>
      <c r="G235" s="94">
        <f>SUM(G234:G234)</f>
        <v>0</v>
      </c>
      <c r="H235" s="94">
        <f>SUM(H234:H234)</f>
        <v>0</v>
      </c>
      <c r="I235" s="94">
        <f t="shared" ref="I235:R235" si="33">SUM(I234:I234)</f>
        <v>0</v>
      </c>
      <c r="J235" s="94">
        <f t="shared" si="33"/>
        <v>0</v>
      </c>
      <c r="K235" s="94">
        <f t="shared" si="33"/>
        <v>0</v>
      </c>
      <c r="L235" s="94">
        <f t="shared" si="33"/>
        <v>0</v>
      </c>
      <c r="M235" s="94">
        <f t="shared" si="33"/>
        <v>0</v>
      </c>
      <c r="N235" s="94">
        <f t="shared" si="33"/>
        <v>0</v>
      </c>
      <c r="O235" s="94">
        <f t="shared" si="33"/>
        <v>0</v>
      </c>
      <c r="P235" s="94">
        <f t="shared" si="33"/>
        <v>0</v>
      </c>
      <c r="Q235" s="94">
        <f t="shared" si="33"/>
        <v>0</v>
      </c>
      <c r="R235" s="94">
        <f t="shared" si="33"/>
        <v>0</v>
      </c>
    </row>
    <row r="236" spans="1:18">
      <c r="A236" s="80"/>
      <c r="B236" s="93"/>
      <c r="C236" s="93"/>
      <c r="D236" s="93"/>
      <c r="F236" s="93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1:18" s="120" customFormat="1">
      <c r="A237" s="80"/>
      <c r="B237" s="91" t="s">
        <v>1314</v>
      </c>
      <c r="C237" s="93"/>
      <c r="D237" s="93"/>
      <c r="E237" s="104" t="s">
        <v>85</v>
      </c>
      <c r="F237" s="93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1:18" s="120" customFormat="1">
      <c r="A238" s="80"/>
      <c r="B238" s="80"/>
      <c r="C238" s="102" t="str">
        <f t="shared" ref="C238:C260" si="34">C67</f>
        <v>QF California</v>
      </c>
      <c r="D238" s="102"/>
      <c r="E238" s="104"/>
      <c r="F238" s="96">
        <f t="shared" ref="F238:F260" si="35">SUM(G238:R238)</f>
        <v>76104.050999999992</v>
      </c>
      <c r="G238" s="95">
        <v>4227.6050000000005</v>
      </c>
      <c r="H238" s="95">
        <v>3820.4809999999998</v>
      </c>
      <c r="I238" s="95">
        <v>8193.8889999999992</v>
      </c>
      <c r="J238" s="95">
        <v>11730.357000000002</v>
      </c>
      <c r="K238" s="95">
        <v>12232.962</v>
      </c>
      <c r="L238" s="95">
        <v>13203.829</v>
      </c>
      <c r="M238" s="95">
        <v>5209.2349999999997</v>
      </c>
      <c r="N238" s="95">
        <v>4043.9560000000001</v>
      </c>
      <c r="O238" s="95">
        <v>3496.8249999999998</v>
      </c>
      <c r="P238" s="95">
        <v>3799.0549999999998</v>
      </c>
      <c r="Q238" s="95">
        <v>3072.5529999999999</v>
      </c>
      <c r="R238" s="95">
        <v>3073.3040000000001</v>
      </c>
    </row>
    <row r="239" spans="1:18">
      <c r="A239" s="80"/>
      <c r="B239" s="80"/>
      <c r="C239" s="102" t="str">
        <f t="shared" si="34"/>
        <v>QF Idaho</v>
      </c>
      <c r="D239" s="102"/>
      <c r="F239" s="96">
        <f t="shared" si="35"/>
        <v>95537.241999999998</v>
      </c>
      <c r="G239" s="95">
        <v>4906.4180000000006</v>
      </c>
      <c r="H239" s="95">
        <v>4426.1490000000003</v>
      </c>
      <c r="I239" s="95">
        <v>5383.7110000000002</v>
      </c>
      <c r="J239" s="95">
        <v>6312.8979999999992</v>
      </c>
      <c r="K239" s="95">
        <v>8316.4679999999989</v>
      </c>
      <c r="L239" s="95">
        <v>11355.269</v>
      </c>
      <c r="M239" s="95">
        <v>10565.627999999999</v>
      </c>
      <c r="N239" s="95">
        <v>10503.236999999997</v>
      </c>
      <c r="O239" s="95">
        <v>9500.0910000000003</v>
      </c>
      <c r="P239" s="95">
        <v>9446.3839999999982</v>
      </c>
      <c r="Q239" s="95">
        <v>8493.6139999999996</v>
      </c>
      <c r="R239" s="95">
        <v>6327.3749999999991</v>
      </c>
    </row>
    <row r="240" spans="1:18">
      <c r="A240" s="80"/>
      <c r="B240" s="80"/>
      <c r="C240" s="102" t="str">
        <f t="shared" si="34"/>
        <v>QF Oregon</v>
      </c>
      <c r="D240" s="102"/>
      <c r="F240" s="96">
        <f t="shared" si="35"/>
        <v>233046.48200000005</v>
      </c>
      <c r="G240" s="95">
        <v>21193.782999999999</v>
      </c>
      <c r="H240" s="95">
        <v>14135.72</v>
      </c>
      <c r="I240" s="95">
        <v>19288.540000000005</v>
      </c>
      <c r="J240" s="95">
        <v>24678.491000000009</v>
      </c>
      <c r="K240" s="95">
        <v>25729.788</v>
      </c>
      <c r="L240" s="95">
        <v>24156.716000000008</v>
      </c>
      <c r="M240" s="95">
        <v>18872.531999999999</v>
      </c>
      <c r="N240" s="95">
        <v>17149.446000000004</v>
      </c>
      <c r="O240" s="95">
        <v>16641.162999999997</v>
      </c>
      <c r="P240" s="95">
        <v>14354.564</v>
      </c>
      <c r="Q240" s="95">
        <v>17288.052</v>
      </c>
      <c r="R240" s="95">
        <v>19557.686999999998</v>
      </c>
    </row>
    <row r="241" spans="1:18">
      <c r="A241" s="80"/>
      <c r="B241" s="80"/>
      <c r="C241" s="102" t="str">
        <f t="shared" si="34"/>
        <v>QF Utah</v>
      </c>
      <c r="D241" s="102"/>
      <c r="F241" s="96">
        <f t="shared" si="35"/>
        <v>25869.414999999997</v>
      </c>
      <c r="G241" s="95">
        <v>2131.7489999999998</v>
      </c>
      <c r="H241" s="95">
        <v>1640.8109999999999</v>
      </c>
      <c r="I241" s="95">
        <v>2229.8180000000002</v>
      </c>
      <c r="J241" s="95">
        <v>2268.0600000000004</v>
      </c>
      <c r="K241" s="95">
        <v>2430.739</v>
      </c>
      <c r="L241" s="95">
        <v>2370.7150000000001</v>
      </c>
      <c r="M241" s="95">
        <v>2297.991</v>
      </c>
      <c r="N241" s="95">
        <v>2166.2629999999999</v>
      </c>
      <c r="O241" s="95">
        <v>2069.163</v>
      </c>
      <c r="P241" s="95">
        <v>2533.4220000000005</v>
      </c>
      <c r="Q241" s="95">
        <v>2209.7929999999997</v>
      </c>
      <c r="R241" s="95">
        <v>1520.8910000000001</v>
      </c>
    </row>
    <row r="242" spans="1:18">
      <c r="A242" s="80"/>
      <c r="B242" s="80"/>
      <c r="C242" s="102" t="str">
        <f t="shared" si="34"/>
        <v>QF Washington</v>
      </c>
      <c r="D242" s="102"/>
      <c r="F242" s="96">
        <f t="shared" si="35"/>
        <v>25396.519</v>
      </c>
      <c r="G242" s="95">
        <v>1778.2530000000002</v>
      </c>
      <c r="H242" s="95">
        <v>1467.818</v>
      </c>
      <c r="I242" s="95">
        <v>1835.4679999999998</v>
      </c>
      <c r="J242" s="95">
        <v>1788.8029999999999</v>
      </c>
      <c r="K242" s="95">
        <v>1856.6579999999999</v>
      </c>
      <c r="L242" s="95">
        <v>2137.3520000000003</v>
      </c>
      <c r="M242" s="95">
        <v>3153.7269999999999</v>
      </c>
      <c r="N242" s="95">
        <v>3422.7109999999998</v>
      </c>
      <c r="O242" s="95">
        <v>3246.9480000000003</v>
      </c>
      <c r="P242" s="95">
        <v>1677.6130000000001</v>
      </c>
      <c r="Q242" s="95">
        <v>1479.6770000000001</v>
      </c>
      <c r="R242" s="95">
        <v>1551.491</v>
      </c>
    </row>
    <row r="243" spans="1:18">
      <c r="A243" s="80"/>
      <c r="B243" s="80"/>
      <c r="C243" s="102" t="str">
        <f t="shared" si="34"/>
        <v>QF Wyoming</v>
      </c>
      <c r="D243" s="102"/>
      <c r="F243" s="96">
        <f t="shared" si="35"/>
        <v>11422.213000000003</v>
      </c>
      <c r="G243" s="95">
        <v>161.00200000000001</v>
      </c>
      <c r="H243" s="95">
        <v>143.86500000000001</v>
      </c>
      <c r="I243" s="95">
        <v>161.54300000000001</v>
      </c>
      <c r="J243" s="95">
        <v>334.52</v>
      </c>
      <c r="K243" s="95">
        <v>1791.1420000000001</v>
      </c>
      <c r="L243" s="95">
        <v>1804.865</v>
      </c>
      <c r="M243" s="95">
        <v>2010.663</v>
      </c>
      <c r="N243" s="95">
        <v>2023.0040000000001</v>
      </c>
      <c r="O243" s="95">
        <v>1891.0650000000001</v>
      </c>
      <c r="P243" s="95">
        <v>789.86</v>
      </c>
      <c r="Q243" s="95">
        <v>154.93299999999999</v>
      </c>
      <c r="R243" s="95">
        <v>155.751</v>
      </c>
    </row>
    <row r="244" spans="1:18">
      <c r="A244" s="80"/>
      <c r="B244" s="80"/>
      <c r="C244" s="102" t="str">
        <f t="shared" si="34"/>
        <v>Biomass p234159 QF</v>
      </c>
      <c r="D244" s="80"/>
      <c r="F244" s="96">
        <f t="shared" si="35"/>
        <v>111000.29999999997</v>
      </c>
      <c r="G244" s="95">
        <v>15953.09</v>
      </c>
      <c r="H244" s="95">
        <v>15993.36</v>
      </c>
      <c r="I244" s="95">
        <v>15994.94</v>
      </c>
      <c r="J244" s="95">
        <v>0</v>
      </c>
      <c r="K244" s="95">
        <v>0</v>
      </c>
      <c r="L244" s="95">
        <v>0</v>
      </c>
      <c r="M244" s="95">
        <v>0</v>
      </c>
      <c r="N244" s="95">
        <v>15200.74</v>
      </c>
      <c r="O244" s="95">
        <v>15866.64</v>
      </c>
      <c r="P244" s="95">
        <v>12664.68</v>
      </c>
      <c r="Q244" s="95">
        <v>11326.9</v>
      </c>
      <c r="R244" s="95">
        <v>7999.95</v>
      </c>
    </row>
    <row r="245" spans="1:18">
      <c r="A245" s="80"/>
      <c r="B245" s="80"/>
      <c r="C245" s="102" t="str">
        <f t="shared" si="34"/>
        <v>Chevron Wind p499335 QF</v>
      </c>
      <c r="D245" s="80"/>
      <c r="F245" s="96">
        <f t="shared" si="35"/>
        <v>48822.530000000006</v>
      </c>
      <c r="G245" s="95">
        <v>6357.52</v>
      </c>
      <c r="H245" s="95">
        <v>5029.78</v>
      </c>
      <c r="I245" s="95">
        <v>5555.86</v>
      </c>
      <c r="J245" s="95">
        <v>4125.04</v>
      </c>
      <c r="K245" s="95">
        <v>4035.5</v>
      </c>
      <c r="L245" s="95">
        <v>3235</v>
      </c>
      <c r="M245" s="95">
        <v>2599.61</v>
      </c>
      <c r="N245" s="95">
        <v>2179</v>
      </c>
      <c r="O245" s="95">
        <v>1746.94</v>
      </c>
      <c r="P245" s="95">
        <v>3454.9</v>
      </c>
      <c r="Q245" s="95">
        <v>6287.87</v>
      </c>
      <c r="R245" s="95">
        <v>4215.51</v>
      </c>
    </row>
    <row r="246" spans="1:18">
      <c r="A246" s="80"/>
      <c r="B246" s="102"/>
      <c r="C246" s="102" t="str">
        <f t="shared" si="34"/>
        <v>DCFP p316701 QF</v>
      </c>
      <c r="D246" s="102"/>
      <c r="F246" s="96">
        <f t="shared" si="35"/>
        <v>828.55700000000013</v>
      </c>
      <c r="G246" s="95">
        <v>67.478999999999999</v>
      </c>
      <c r="H246" s="95">
        <v>0</v>
      </c>
      <c r="I246" s="95">
        <v>112.376</v>
      </c>
      <c r="J246" s="95">
        <v>111.23399999999999</v>
      </c>
      <c r="K246" s="95">
        <v>262.78300000000002</v>
      </c>
      <c r="L246" s="95">
        <v>139.57300000000001</v>
      </c>
      <c r="M246" s="95">
        <v>106.7</v>
      </c>
      <c r="N246" s="95">
        <v>28.411999999999999</v>
      </c>
      <c r="O246" s="95">
        <v>0</v>
      </c>
      <c r="P246" s="95">
        <v>0</v>
      </c>
      <c r="Q246" s="95">
        <v>0</v>
      </c>
      <c r="R246" s="95">
        <v>0</v>
      </c>
    </row>
    <row r="247" spans="1:18">
      <c r="A247" s="80"/>
      <c r="B247" s="80"/>
      <c r="C247" s="102" t="str">
        <f t="shared" si="34"/>
        <v>Evergreen BioPower p351030 QF</v>
      </c>
      <c r="D247" s="102"/>
      <c r="F247" s="96">
        <f t="shared" si="35"/>
        <v>41695.574999999997</v>
      </c>
      <c r="G247" s="95">
        <v>3128.5430000000001</v>
      </c>
      <c r="H247" s="95">
        <v>3480.0149999999999</v>
      </c>
      <c r="I247" s="95">
        <v>3059.6019999999999</v>
      </c>
      <c r="J247" s="95">
        <v>2977.83</v>
      </c>
      <c r="K247" s="95">
        <v>3646.2559999999999</v>
      </c>
      <c r="L247" s="95">
        <v>3943.355</v>
      </c>
      <c r="M247" s="95">
        <v>4309.4399999999996</v>
      </c>
      <c r="N247" s="95">
        <v>2459.049</v>
      </c>
      <c r="O247" s="95">
        <v>3501.8490000000002</v>
      </c>
      <c r="P247" s="95">
        <v>4106.3040000000001</v>
      </c>
      <c r="Q247" s="95">
        <v>3283.95</v>
      </c>
      <c r="R247" s="95">
        <v>3799.3820000000001</v>
      </c>
    </row>
    <row r="248" spans="1:18">
      <c r="A248" s="80"/>
      <c r="B248" s="102"/>
      <c r="C248" s="102" t="str">
        <f t="shared" si="34"/>
        <v>ExxonMobil p255042 QF</v>
      </c>
      <c r="D248" s="80"/>
      <c r="F248" s="96">
        <f t="shared" si="35"/>
        <v>620809.19999999995</v>
      </c>
      <c r="G248" s="95">
        <v>70913.899999999994</v>
      </c>
      <c r="H248" s="95">
        <v>66718.8</v>
      </c>
      <c r="I248" s="95">
        <v>71438</v>
      </c>
      <c r="J248" s="95">
        <v>51454.7</v>
      </c>
      <c r="K248" s="95">
        <v>50470.9</v>
      </c>
      <c r="L248" s="95">
        <v>48525.1</v>
      </c>
      <c r="M248" s="95">
        <v>47591.5</v>
      </c>
      <c r="N248" s="95">
        <v>1075.3</v>
      </c>
      <c r="O248" s="95">
        <v>40486.5</v>
      </c>
      <c r="P248" s="95">
        <v>47749.599999999999</v>
      </c>
      <c r="Q248" s="95">
        <v>53499.8</v>
      </c>
      <c r="R248" s="95">
        <v>70885.100000000006</v>
      </c>
    </row>
    <row r="249" spans="1:18">
      <c r="A249" s="80"/>
      <c r="B249" s="80"/>
      <c r="C249" s="102" t="str">
        <f t="shared" si="34"/>
        <v>Kennecott Smelter QF</v>
      </c>
      <c r="D249" s="80"/>
      <c r="E249" s="108"/>
      <c r="F249" s="96">
        <f t="shared" si="35"/>
        <v>33367.17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12235.19</v>
      </c>
      <c r="N249" s="95">
        <v>8187.23</v>
      </c>
      <c r="O249" s="95">
        <v>12944.75</v>
      </c>
      <c r="P249" s="95">
        <v>0</v>
      </c>
      <c r="Q249" s="95">
        <v>0</v>
      </c>
      <c r="R249" s="95">
        <v>0</v>
      </c>
    </row>
    <row r="250" spans="1:18">
      <c r="A250" s="80"/>
      <c r="B250" s="93"/>
      <c r="C250" s="102" t="str">
        <f t="shared" si="34"/>
        <v>Mountain Wind 1 p367721 QF</v>
      </c>
      <c r="D250" s="93"/>
      <c r="E250" s="108"/>
      <c r="F250" s="96">
        <f t="shared" si="35"/>
        <v>186503.19400000002</v>
      </c>
      <c r="G250" s="95">
        <v>27064.546999999999</v>
      </c>
      <c r="H250" s="95">
        <v>21112.402999999998</v>
      </c>
      <c r="I250" s="95">
        <v>18173.317999999999</v>
      </c>
      <c r="J250" s="95">
        <v>20027.420999999998</v>
      </c>
      <c r="K250" s="95">
        <v>14077.567999999999</v>
      </c>
      <c r="L250" s="95">
        <v>10992.598</v>
      </c>
      <c r="M250" s="95">
        <v>6300.26</v>
      </c>
      <c r="N250" s="95">
        <v>8506.4349999999995</v>
      </c>
      <c r="O250" s="95">
        <v>6040.64</v>
      </c>
      <c r="P250" s="95">
        <v>17000.268</v>
      </c>
      <c r="Q250" s="95">
        <v>16844.310000000001</v>
      </c>
      <c r="R250" s="95">
        <v>20363.425999999999</v>
      </c>
    </row>
    <row r="251" spans="1:18">
      <c r="A251" s="80"/>
      <c r="B251" s="93"/>
      <c r="C251" s="102" t="str">
        <f t="shared" si="34"/>
        <v>Mountain Wind 2 p398449 QF</v>
      </c>
      <c r="D251" s="93"/>
      <c r="E251" s="108"/>
      <c r="F251" s="96">
        <f t="shared" si="35"/>
        <v>240844.93400000001</v>
      </c>
      <c r="G251" s="95">
        <v>33052.959999999999</v>
      </c>
      <c r="H251" s="95">
        <v>26297.907999999999</v>
      </c>
      <c r="I251" s="95">
        <v>23442.504000000001</v>
      </c>
      <c r="J251" s="95">
        <v>24408.564999999999</v>
      </c>
      <c r="K251" s="95">
        <v>19524.172999999999</v>
      </c>
      <c r="L251" s="95">
        <v>15149.061</v>
      </c>
      <c r="M251" s="95">
        <v>8449.6380000000008</v>
      </c>
      <c r="N251" s="95">
        <v>11020.386</v>
      </c>
      <c r="O251" s="95">
        <v>8154.2619999999997</v>
      </c>
      <c r="P251" s="95">
        <v>22071.07</v>
      </c>
      <c r="Q251" s="95">
        <v>23164.018</v>
      </c>
      <c r="R251" s="95">
        <v>26110.388999999999</v>
      </c>
    </row>
    <row r="252" spans="1:18">
      <c r="A252" s="80"/>
      <c r="B252" s="93"/>
      <c r="C252" s="102" t="str">
        <f t="shared" si="34"/>
        <v>Oregon Wind Farm QF</v>
      </c>
      <c r="D252" s="93"/>
      <c r="E252" s="108"/>
      <c r="F252" s="96">
        <f t="shared" si="35"/>
        <v>173061.29400000002</v>
      </c>
      <c r="G252" s="95">
        <v>11485.324999999999</v>
      </c>
      <c r="H252" s="95">
        <v>12359.77</v>
      </c>
      <c r="I252" s="95">
        <v>12890.4</v>
      </c>
      <c r="J252" s="95">
        <v>20097.699000000001</v>
      </c>
      <c r="K252" s="95">
        <v>19254.875</v>
      </c>
      <c r="L252" s="95">
        <v>22767.201000000001</v>
      </c>
      <c r="M252" s="95">
        <v>16327.475</v>
      </c>
      <c r="N252" s="95">
        <v>14983.423999999999</v>
      </c>
      <c r="O252" s="95">
        <v>9176.0249999999978</v>
      </c>
      <c r="P252" s="95">
        <v>12847.572999999999</v>
      </c>
      <c r="Q252" s="95">
        <v>14537.301000000003</v>
      </c>
      <c r="R252" s="95">
        <v>6334.2259999999997</v>
      </c>
    </row>
    <row r="253" spans="1:18">
      <c r="A253" s="80"/>
      <c r="B253" s="93"/>
      <c r="C253" s="102" t="str">
        <f t="shared" si="34"/>
        <v>Power County North Wind QF</v>
      </c>
      <c r="D253" s="93"/>
      <c r="E253" s="108"/>
      <c r="F253" s="96">
        <f t="shared" si="35"/>
        <v>2941.174</v>
      </c>
      <c r="G253" s="95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  <c r="Q253" s="95">
        <v>0</v>
      </c>
      <c r="R253" s="95">
        <v>2941.174</v>
      </c>
    </row>
    <row r="254" spans="1:18">
      <c r="A254" s="80"/>
      <c r="B254" s="93"/>
      <c r="C254" s="102" t="str">
        <f t="shared" si="34"/>
        <v>Power County South Wind QF</v>
      </c>
      <c r="D254" s="93"/>
      <c r="E254" s="108"/>
      <c r="F254" s="96">
        <f t="shared" si="35"/>
        <v>2909.8209999999999</v>
      </c>
      <c r="G254" s="95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5">
        <v>2909.8209999999999</v>
      </c>
    </row>
    <row r="255" spans="1:18">
      <c r="A255" s="80"/>
      <c r="B255" s="93"/>
      <c r="C255" s="102" t="str">
        <f t="shared" si="34"/>
        <v>SF Phosphates</v>
      </c>
      <c r="D255" s="80"/>
      <c r="F255" s="96">
        <f t="shared" si="35"/>
        <v>73364.740000000005</v>
      </c>
      <c r="G255" s="95">
        <v>6534.8360000000002</v>
      </c>
      <c r="H255" s="95">
        <v>5331.0829999999996</v>
      </c>
      <c r="I255" s="95">
        <v>6199.1549999999997</v>
      </c>
      <c r="J255" s="95">
        <v>5571.3209999999999</v>
      </c>
      <c r="K255" s="95">
        <v>7233.0069999999996</v>
      </c>
      <c r="L255" s="95">
        <v>3542.1729999999998</v>
      </c>
      <c r="M255" s="95">
        <v>7924.9669999999996</v>
      </c>
      <c r="N255" s="95">
        <v>6590.2269999999999</v>
      </c>
      <c r="O255" s="95">
        <v>7337.8069999999998</v>
      </c>
      <c r="P255" s="95">
        <v>4565.808</v>
      </c>
      <c r="Q255" s="95">
        <v>6252.241</v>
      </c>
      <c r="R255" s="95">
        <v>6282.1149999999998</v>
      </c>
    </row>
    <row r="256" spans="1:18">
      <c r="A256" s="80"/>
      <c r="B256" s="93"/>
      <c r="C256" s="102" t="str">
        <f t="shared" si="34"/>
        <v>Spanish Fork Wind 2 p311681 QF</v>
      </c>
      <c r="D256" s="93"/>
      <c r="F256" s="96">
        <f t="shared" si="35"/>
        <v>47380.33</v>
      </c>
      <c r="G256" s="95">
        <v>3797.36</v>
      </c>
      <c r="H256" s="95">
        <v>3010.9</v>
      </c>
      <c r="I256" s="95">
        <v>3367.95</v>
      </c>
      <c r="J256" s="95">
        <v>1939.32</v>
      </c>
      <c r="K256" s="95">
        <v>2744.3</v>
      </c>
      <c r="L256" s="95">
        <v>3745.45</v>
      </c>
      <c r="M256" s="95">
        <v>5557.51</v>
      </c>
      <c r="N256" s="95">
        <v>6080.63</v>
      </c>
      <c r="O256" s="95">
        <v>5365.7</v>
      </c>
      <c r="P256" s="95">
        <v>4393.2</v>
      </c>
      <c r="Q256" s="95">
        <v>3961.25</v>
      </c>
      <c r="R256" s="95">
        <v>3416.76</v>
      </c>
    </row>
    <row r="257" spans="1:18">
      <c r="A257" s="80"/>
      <c r="B257" s="93"/>
      <c r="C257" s="102" t="str">
        <f t="shared" si="34"/>
        <v>Sunnyside p83997/p59965 QF</v>
      </c>
      <c r="D257" s="93"/>
      <c r="F257" s="96">
        <f t="shared" si="35"/>
        <v>419308.16999999993</v>
      </c>
      <c r="G257" s="95">
        <v>34973.26</v>
      </c>
      <c r="H257" s="95">
        <v>34359.42</v>
      </c>
      <c r="I257" s="95">
        <v>36443.75</v>
      </c>
      <c r="J257" s="95">
        <v>19601.87</v>
      </c>
      <c r="K257" s="95">
        <v>38406.67</v>
      </c>
      <c r="L257" s="95">
        <v>37264</v>
      </c>
      <c r="M257" s="95">
        <v>38471</v>
      </c>
      <c r="N257" s="95">
        <v>38213.61</v>
      </c>
      <c r="O257" s="95">
        <v>37204.620000000003</v>
      </c>
      <c r="P257" s="95">
        <v>28491.31</v>
      </c>
      <c r="Q257" s="95">
        <v>37231.35</v>
      </c>
      <c r="R257" s="95">
        <v>38647.31</v>
      </c>
    </row>
    <row r="258" spans="1:18">
      <c r="A258" s="80"/>
      <c r="B258" s="93"/>
      <c r="C258" s="102" t="str">
        <f t="shared" si="34"/>
        <v>Tesoro QF</v>
      </c>
      <c r="D258" s="93"/>
      <c r="F258" s="96">
        <f t="shared" si="35"/>
        <v>32429.77</v>
      </c>
      <c r="G258" s="95">
        <v>5928.74</v>
      </c>
      <c r="H258" s="95">
        <v>4294.9399999999996</v>
      </c>
      <c r="I258" s="95">
        <v>3079.94</v>
      </c>
      <c r="J258" s="95">
        <v>1171.9100000000001</v>
      </c>
      <c r="K258" s="95">
        <v>1789.29</v>
      </c>
      <c r="L258" s="95">
        <v>1210.96</v>
      </c>
      <c r="M258" s="95">
        <v>2501.39</v>
      </c>
      <c r="N258" s="95">
        <v>2532.02</v>
      </c>
      <c r="O258" s="95">
        <v>1599.65</v>
      </c>
      <c r="P258" s="95">
        <v>2718.53</v>
      </c>
      <c r="Q258" s="95">
        <v>2624.24</v>
      </c>
      <c r="R258" s="95">
        <v>2978.16</v>
      </c>
    </row>
    <row r="259" spans="1:18">
      <c r="A259" s="80"/>
      <c r="B259" s="93"/>
      <c r="C259" s="102" t="str">
        <f t="shared" si="34"/>
        <v>Threemile Canyon Wind QF p500139</v>
      </c>
      <c r="D259" s="93"/>
      <c r="F259" s="96">
        <f t="shared" si="35"/>
        <v>25147.507000000001</v>
      </c>
      <c r="G259" s="95">
        <v>1618.8610000000001</v>
      </c>
      <c r="H259" s="95">
        <v>1843.5920000000001</v>
      </c>
      <c r="I259" s="95">
        <v>1481.7660000000001</v>
      </c>
      <c r="J259" s="95">
        <v>2905.788</v>
      </c>
      <c r="K259" s="95">
        <v>2935.0129999999999</v>
      </c>
      <c r="L259" s="95">
        <v>3463.451</v>
      </c>
      <c r="M259" s="95">
        <v>2452.59</v>
      </c>
      <c r="N259" s="95">
        <v>2973.6889999999999</v>
      </c>
      <c r="O259" s="95">
        <v>1261.4659999999999</v>
      </c>
      <c r="P259" s="95">
        <v>1707.5409999999999</v>
      </c>
      <c r="Q259" s="95">
        <v>1769.56</v>
      </c>
      <c r="R259" s="95">
        <v>734.19</v>
      </c>
    </row>
    <row r="260" spans="1:18">
      <c r="A260" s="80"/>
      <c r="B260" s="93"/>
      <c r="C260" s="102" t="str">
        <f t="shared" si="34"/>
        <v>US Magnesium QF</v>
      </c>
      <c r="D260" s="93"/>
      <c r="F260" s="96">
        <f t="shared" si="35"/>
        <v>155597.20000000001</v>
      </c>
      <c r="G260" s="95">
        <v>16732.3</v>
      </c>
      <c r="H260" s="95">
        <v>11787.9</v>
      </c>
      <c r="I260" s="95">
        <v>12664.3</v>
      </c>
      <c r="J260" s="95">
        <v>12497</v>
      </c>
      <c r="K260" s="95">
        <v>13135.8</v>
      </c>
      <c r="L260" s="95">
        <v>10988.6</v>
      </c>
      <c r="M260" s="95">
        <v>10577.8</v>
      </c>
      <c r="N260" s="95">
        <v>11208.5</v>
      </c>
      <c r="O260" s="95">
        <v>11477.4</v>
      </c>
      <c r="P260" s="95">
        <v>13778.1</v>
      </c>
      <c r="Q260" s="95">
        <v>14929.5</v>
      </c>
      <c r="R260" s="95">
        <v>15820</v>
      </c>
    </row>
    <row r="261" spans="1:18">
      <c r="A261" s="80"/>
      <c r="B261" s="93"/>
      <c r="C261" s="93"/>
      <c r="D261" s="93"/>
      <c r="F261" s="93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1:18">
      <c r="A262" s="80"/>
      <c r="B262" s="91" t="s">
        <v>1338</v>
      </c>
      <c r="C262" s="93"/>
      <c r="D262" s="93"/>
      <c r="F262" s="96">
        <f>SUM(G262:R262)</f>
        <v>2683387.3880000003</v>
      </c>
      <c r="G262" s="94">
        <f>SUM(G238:G261)</f>
        <v>272007.53100000002</v>
      </c>
      <c r="H262" s="94">
        <f>SUM(H238:H261)</f>
        <v>237254.715</v>
      </c>
      <c r="I262" s="94">
        <f t="shared" ref="I262:R262" si="36">SUM(I238:I261)</f>
        <v>250996.83000000002</v>
      </c>
      <c r="J262" s="94">
        <f t="shared" si="36"/>
        <v>214002.82699999999</v>
      </c>
      <c r="K262" s="94">
        <f t="shared" si="36"/>
        <v>229873.89199999999</v>
      </c>
      <c r="L262" s="94">
        <f t="shared" si="36"/>
        <v>219995.26800000001</v>
      </c>
      <c r="M262" s="94">
        <f t="shared" si="36"/>
        <v>207514.84600000002</v>
      </c>
      <c r="N262" s="94">
        <f t="shared" si="36"/>
        <v>170547.269</v>
      </c>
      <c r="O262" s="94">
        <f t="shared" si="36"/>
        <v>199009.50399999999</v>
      </c>
      <c r="P262" s="94">
        <f t="shared" si="36"/>
        <v>208149.78199999998</v>
      </c>
      <c r="Q262" s="94">
        <f t="shared" si="36"/>
        <v>228410.91200000001</v>
      </c>
      <c r="R262" s="94">
        <f t="shared" si="36"/>
        <v>245624.01199999999</v>
      </c>
    </row>
    <row r="263" spans="1:18">
      <c r="A263" s="80"/>
      <c r="B263" s="93"/>
      <c r="C263" s="93"/>
      <c r="D263" s="93"/>
      <c r="F263" s="93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1:18">
      <c r="A264" s="91"/>
      <c r="B264" s="91" t="s">
        <v>1339</v>
      </c>
      <c r="C264" s="93"/>
      <c r="D264" s="93"/>
      <c r="F264" s="93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1:18">
      <c r="A265" s="91"/>
      <c r="B265" s="91"/>
      <c r="C265" s="102" t="s">
        <v>1381</v>
      </c>
      <c r="D265" s="93"/>
      <c r="F265" s="96">
        <f t="shared" ref="F265:F270" si="37">SUM(G265:R265)</f>
        <v>-14989</v>
      </c>
      <c r="G265" s="95">
        <v>-1498</v>
      </c>
      <c r="H265" s="95">
        <v>-1384</v>
      </c>
      <c r="I265" s="95">
        <v>-1558</v>
      </c>
      <c r="J265" s="95">
        <v>-1498</v>
      </c>
      <c r="K265" s="95">
        <v>-1500</v>
      </c>
      <c r="L265" s="95">
        <v>-1500</v>
      </c>
      <c r="M265" s="95">
        <v>-1494</v>
      </c>
      <c r="N265" s="95">
        <v>-1558</v>
      </c>
      <c r="O265" s="95">
        <v>-1500</v>
      </c>
      <c r="P265" s="95">
        <v>-1499</v>
      </c>
      <c r="Q265" s="95">
        <v>0</v>
      </c>
      <c r="R265" s="95">
        <v>0</v>
      </c>
    </row>
    <row r="266" spans="1:18">
      <c r="A266" s="91"/>
      <c r="B266" s="91"/>
      <c r="C266" s="102" t="str">
        <f>C94</f>
        <v>Chelan - Rocky Reach p60827</v>
      </c>
      <c r="D266" s="102"/>
      <c r="F266" s="96">
        <f t="shared" si="37"/>
        <v>364226</v>
      </c>
      <c r="G266" s="95">
        <v>32292</v>
      </c>
      <c r="H266" s="95">
        <v>34596</v>
      </c>
      <c r="I266" s="95">
        <v>37492</v>
      </c>
      <c r="J266" s="95">
        <v>38390</v>
      </c>
      <c r="K266" s="95">
        <v>47796</v>
      </c>
      <c r="L266" s="95">
        <v>50340</v>
      </c>
      <c r="M266" s="95">
        <v>43690</v>
      </c>
      <c r="N266" s="95">
        <v>37121</v>
      </c>
      <c r="O266" s="95">
        <v>20545</v>
      </c>
      <c r="P266" s="95">
        <v>21964</v>
      </c>
      <c r="Q266" s="95">
        <v>0</v>
      </c>
      <c r="R266" s="95">
        <v>0</v>
      </c>
    </row>
    <row r="267" spans="1:18">
      <c r="A267" s="91"/>
      <c r="B267" s="91"/>
      <c r="C267" s="102" t="str">
        <f>C95</f>
        <v>Douglas - Wells p60828</v>
      </c>
      <c r="D267" s="102"/>
      <c r="F267" s="96">
        <f t="shared" si="37"/>
        <v>254785</v>
      </c>
      <c r="G267" s="95">
        <v>22827</v>
      </c>
      <c r="H267" s="95">
        <v>23810</v>
      </c>
      <c r="I267" s="95">
        <v>24136</v>
      </c>
      <c r="J267" s="95">
        <v>24252</v>
      </c>
      <c r="K267" s="95">
        <v>26897</v>
      </c>
      <c r="L267" s="95">
        <v>20744</v>
      </c>
      <c r="M267" s="95">
        <v>17468</v>
      </c>
      <c r="N267" s="95">
        <v>26559</v>
      </c>
      <c r="O267" s="95">
        <v>14786</v>
      </c>
      <c r="P267" s="95">
        <v>15122</v>
      </c>
      <c r="Q267" s="95">
        <v>18195</v>
      </c>
      <c r="R267" s="95">
        <v>19989</v>
      </c>
    </row>
    <row r="268" spans="1:18">
      <c r="A268" s="91"/>
      <c r="B268" s="91"/>
      <c r="C268" s="102" t="str">
        <f>C96</f>
        <v>Grant Displacement p270294</v>
      </c>
      <c r="D268" s="102"/>
      <c r="F268" s="96">
        <f t="shared" si="37"/>
        <v>344732</v>
      </c>
      <c r="G268" s="95">
        <v>29411</v>
      </c>
      <c r="H268" s="95">
        <v>26745</v>
      </c>
      <c r="I268" s="95">
        <v>29768</v>
      </c>
      <c r="J268" s="95">
        <v>42963</v>
      </c>
      <c r="K268" s="95">
        <v>53655</v>
      </c>
      <c r="L268" s="95">
        <v>51540</v>
      </c>
      <c r="M268" s="95">
        <v>46501</v>
      </c>
      <c r="N268" s="95">
        <v>33186</v>
      </c>
      <c r="O268" s="95">
        <v>30963</v>
      </c>
      <c r="P268" s="95">
        <v>0</v>
      </c>
      <c r="Q268" s="95">
        <v>0</v>
      </c>
      <c r="R268" s="95">
        <v>0</v>
      </c>
    </row>
    <row r="269" spans="1:18">
      <c r="A269" s="91"/>
      <c r="B269" s="91"/>
      <c r="C269" s="102" t="str">
        <f>C97</f>
        <v>Grant Surplus p258951</v>
      </c>
      <c r="D269" s="102"/>
      <c r="F269" s="96">
        <f t="shared" si="37"/>
        <v>82571</v>
      </c>
      <c r="G269" s="95">
        <v>10430</v>
      </c>
      <c r="H269" s="95">
        <v>7541</v>
      </c>
      <c r="I269" s="95">
        <v>8882</v>
      </c>
      <c r="J269" s="95">
        <v>3766</v>
      </c>
      <c r="K269" s="95">
        <v>1035</v>
      </c>
      <c r="L269" s="95">
        <v>1447</v>
      </c>
      <c r="M269" s="95">
        <v>8211</v>
      </c>
      <c r="N269" s="95">
        <v>9391</v>
      </c>
      <c r="O269" s="95">
        <v>5881</v>
      </c>
      <c r="P269" s="95">
        <v>7323</v>
      </c>
      <c r="Q269" s="95">
        <v>8792</v>
      </c>
      <c r="R269" s="95">
        <v>9872</v>
      </c>
    </row>
    <row r="270" spans="1:18">
      <c r="A270" s="91"/>
      <c r="B270" s="91"/>
      <c r="C270" s="102" t="str">
        <f>C98</f>
        <v>Grant Reasonable</v>
      </c>
      <c r="D270" s="102"/>
      <c r="F270" s="96">
        <f t="shared" si="37"/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0</v>
      </c>
      <c r="R270" s="95">
        <v>0</v>
      </c>
    </row>
    <row r="271" spans="1:18">
      <c r="A271" s="91"/>
      <c r="B271" s="91"/>
      <c r="C271" s="80"/>
      <c r="D271" s="102"/>
      <c r="F271" s="102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1:18">
      <c r="A272" s="91"/>
      <c r="B272" s="91" t="s">
        <v>1345</v>
      </c>
      <c r="C272" s="102"/>
      <c r="D272" s="102"/>
      <c r="F272" s="96">
        <f>SUM(G272:R272)</f>
        <v>1031325</v>
      </c>
      <c r="G272" s="94">
        <f>SUM(G265:G271)</f>
        <v>93462</v>
      </c>
      <c r="H272" s="94">
        <f>SUM(H265:H271)</f>
        <v>91308</v>
      </c>
      <c r="I272" s="94">
        <f t="shared" ref="I272:R272" si="38">SUM(I265:I271)</f>
        <v>98720</v>
      </c>
      <c r="J272" s="94">
        <f t="shared" si="38"/>
        <v>107873</v>
      </c>
      <c r="K272" s="94">
        <f t="shared" si="38"/>
        <v>127883</v>
      </c>
      <c r="L272" s="94">
        <f t="shared" si="38"/>
        <v>122571</v>
      </c>
      <c r="M272" s="94">
        <f t="shared" si="38"/>
        <v>114376</v>
      </c>
      <c r="N272" s="94">
        <f t="shared" si="38"/>
        <v>104699</v>
      </c>
      <c r="O272" s="94">
        <f t="shared" si="38"/>
        <v>70675</v>
      </c>
      <c r="P272" s="94">
        <f t="shared" si="38"/>
        <v>42910</v>
      </c>
      <c r="Q272" s="94">
        <f t="shared" si="38"/>
        <v>26987</v>
      </c>
      <c r="R272" s="94">
        <f t="shared" si="38"/>
        <v>29861</v>
      </c>
    </row>
    <row r="273" spans="1:18">
      <c r="A273" s="91"/>
      <c r="B273" s="91"/>
      <c r="C273" s="102"/>
      <c r="D273" s="102"/>
      <c r="F273" s="102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1:18">
      <c r="A274" s="91"/>
      <c r="B274" s="91" t="s">
        <v>1346</v>
      </c>
      <c r="C274" s="102"/>
      <c r="D274" s="102"/>
      <c r="F274" s="96">
        <f>SUM(G274:R274)</f>
        <v>8360343.2120000012</v>
      </c>
      <c r="G274" s="94">
        <f>SUM(G272,G262,G235,G231)</f>
        <v>844086.50399999996</v>
      </c>
      <c r="H274" s="94">
        <f>SUM(H272,H262,H235,H231)</f>
        <v>753687.16199999989</v>
      </c>
      <c r="I274" s="94">
        <f t="shared" ref="I274:R274" si="39">SUM(I272,I262,I235,I231)</f>
        <v>794714.20299999998</v>
      </c>
      <c r="J274" s="94">
        <f t="shared" si="39"/>
        <v>679403.11599999992</v>
      </c>
      <c r="K274" s="94">
        <f t="shared" si="39"/>
        <v>688498.66</v>
      </c>
      <c r="L274" s="94">
        <f t="shared" si="39"/>
        <v>669567.54500000004</v>
      </c>
      <c r="M274" s="94">
        <f t="shared" si="39"/>
        <v>643821.25200000009</v>
      </c>
      <c r="N274" s="94">
        <f t="shared" si="39"/>
        <v>621648.00900000008</v>
      </c>
      <c r="O274" s="94">
        <f t="shared" si="39"/>
        <v>580863.12100000004</v>
      </c>
      <c r="P274" s="94">
        <f t="shared" si="39"/>
        <v>648626.87599999993</v>
      </c>
      <c r="Q274" s="94">
        <f t="shared" si="39"/>
        <v>715619.43500000006</v>
      </c>
      <c r="R274" s="94">
        <f t="shared" si="39"/>
        <v>719807.32899999991</v>
      </c>
    </row>
    <row r="275" spans="1:18">
      <c r="A275" s="91"/>
      <c r="B275" s="91"/>
      <c r="C275" s="93"/>
      <c r="D275" s="93"/>
      <c r="F275" s="93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1:18">
      <c r="A276" s="91"/>
      <c r="B276" s="91" t="s">
        <v>1347</v>
      </c>
      <c r="C276" s="93"/>
      <c r="D276" s="93"/>
      <c r="F276" s="93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1:18">
      <c r="A277" s="91"/>
      <c r="B277" s="91"/>
      <c r="C277" s="102" t="str">
        <f t="shared" ref="C277:C290" si="40">C105</f>
        <v>APGI/Colockum s191690</v>
      </c>
      <c r="D277" s="93"/>
      <c r="F277" s="96">
        <f t="shared" ref="F277:F290" si="41">SUM(G277:R277)</f>
        <v>-102511</v>
      </c>
      <c r="G277" s="95">
        <v>-18607</v>
      </c>
      <c r="H277" s="95">
        <v>-15580</v>
      </c>
      <c r="I277" s="95">
        <v>-16825</v>
      </c>
      <c r="J277" s="95">
        <v>-16446</v>
      </c>
      <c r="K277" s="95">
        <v>-18607</v>
      </c>
      <c r="L277" s="95">
        <v>-16446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</row>
    <row r="278" spans="1:18">
      <c r="A278" s="91"/>
      <c r="B278" s="91"/>
      <c r="C278" s="102" t="str">
        <f t="shared" si="40"/>
        <v>APS Exchange p58118/s58119</v>
      </c>
      <c r="D278" s="93"/>
      <c r="F278" s="96">
        <f t="shared" si="41"/>
        <v>-5933</v>
      </c>
      <c r="G278" s="95">
        <v>142660</v>
      </c>
      <c r="H278" s="95">
        <v>69020</v>
      </c>
      <c r="I278" s="95">
        <v>0</v>
      </c>
      <c r="J278" s="95">
        <v>0</v>
      </c>
      <c r="K278" s="95">
        <v>-78336</v>
      </c>
      <c r="L278" s="95">
        <v>-138184</v>
      </c>
      <c r="M278" s="95">
        <v>-142870</v>
      </c>
      <c r="N278" s="95">
        <v>-142746</v>
      </c>
      <c r="O278" s="95">
        <v>-69120</v>
      </c>
      <c r="P278" s="95">
        <v>78336</v>
      </c>
      <c r="Q278" s="95">
        <v>136819</v>
      </c>
      <c r="R278" s="95">
        <v>138488</v>
      </c>
    </row>
    <row r="279" spans="1:18">
      <c r="A279" s="91"/>
      <c r="B279" s="91"/>
      <c r="C279" s="102" t="str">
        <f t="shared" si="40"/>
        <v>Black Hills CTs p64676</v>
      </c>
      <c r="D279" s="93"/>
      <c r="F279" s="96">
        <f t="shared" si="41"/>
        <v>29.295999999999964</v>
      </c>
      <c r="G279" s="95">
        <v>49.389999999999986</v>
      </c>
      <c r="H279" s="95">
        <v>33</v>
      </c>
      <c r="I279" s="95">
        <v>199.17699999999999</v>
      </c>
      <c r="J279" s="95">
        <v>-266.03499999999997</v>
      </c>
      <c r="K279" s="95">
        <v>2.1980000000000075</v>
      </c>
      <c r="L279" s="95">
        <v>-38</v>
      </c>
      <c r="M279" s="95">
        <v>989.56</v>
      </c>
      <c r="N279" s="95">
        <v>-455</v>
      </c>
      <c r="O279" s="95">
        <v>-570.73500000000001</v>
      </c>
      <c r="P279" s="95">
        <v>92.372</v>
      </c>
      <c r="Q279" s="95">
        <v>116.009</v>
      </c>
      <c r="R279" s="95">
        <v>-122.63999999999999</v>
      </c>
    </row>
    <row r="280" spans="1:18">
      <c r="A280" s="91"/>
      <c r="B280" s="91"/>
      <c r="C280" s="102" t="str">
        <f t="shared" si="40"/>
        <v>BPA Exchange p64706/p64888</v>
      </c>
      <c r="D280" s="93"/>
      <c r="F280" s="96">
        <f t="shared" si="41"/>
        <v>1</v>
      </c>
      <c r="G280" s="95">
        <v>0</v>
      </c>
      <c r="H280" s="95">
        <v>1</v>
      </c>
      <c r="I280" s="95">
        <v>-50000</v>
      </c>
      <c r="J280" s="95">
        <v>0</v>
      </c>
      <c r="K280" s="95">
        <v>0</v>
      </c>
      <c r="L280" s="95">
        <v>132194</v>
      </c>
      <c r="M280" s="95">
        <v>117798</v>
      </c>
      <c r="N280" s="95">
        <v>0</v>
      </c>
      <c r="O280" s="95">
        <v>-66664</v>
      </c>
      <c r="P280" s="95">
        <v>-66664</v>
      </c>
      <c r="Q280" s="95">
        <v>-66664</v>
      </c>
      <c r="R280" s="95">
        <v>0</v>
      </c>
    </row>
    <row r="281" spans="1:18">
      <c r="A281" s="91"/>
      <c r="B281" s="91"/>
      <c r="C281" s="102" t="str">
        <f t="shared" si="40"/>
        <v xml:space="preserve">BPA FC II Wind p63507 </v>
      </c>
      <c r="D281" s="93"/>
      <c r="F281" s="96">
        <f t="shared" si="41"/>
        <v>-49.022999999999968</v>
      </c>
      <c r="G281" s="95">
        <v>189.572</v>
      </c>
      <c r="H281" s="95">
        <v>-413.62099999999998</v>
      </c>
      <c r="I281" s="95">
        <v>287.27300000000002</v>
      </c>
      <c r="J281" s="95">
        <v>-17.878000000000043</v>
      </c>
      <c r="K281" s="95">
        <v>-89.853999999999985</v>
      </c>
      <c r="L281" s="95">
        <v>-214.548</v>
      </c>
      <c r="M281" s="95">
        <v>-53.837999999999994</v>
      </c>
      <c r="N281" s="95">
        <v>57.994000000000028</v>
      </c>
      <c r="O281" s="95">
        <v>43.413999999999987</v>
      </c>
      <c r="P281" s="95">
        <v>300.95600000000002</v>
      </c>
      <c r="Q281" s="95">
        <v>6.5480000000000018</v>
      </c>
      <c r="R281" s="95">
        <v>-145.041</v>
      </c>
    </row>
    <row r="282" spans="1:18">
      <c r="A282" s="91"/>
      <c r="B282" s="80"/>
      <c r="C282" s="102" t="str">
        <f t="shared" si="40"/>
        <v xml:space="preserve">BPA FC IV Wind p79207 </v>
      </c>
      <c r="D282" s="93"/>
      <c r="F282" s="96">
        <f t="shared" si="41"/>
        <v>-531.98199999999815</v>
      </c>
      <c r="G282" s="95">
        <v>1655.5889999999999</v>
      </c>
      <c r="H282" s="95">
        <v>-3242.0529999999999</v>
      </c>
      <c r="I282" s="95">
        <v>2925.2420000000002</v>
      </c>
      <c r="J282" s="95">
        <v>-925.43599999999969</v>
      </c>
      <c r="K282" s="95">
        <v>-1289.7439999999997</v>
      </c>
      <c r="L282" s="95">
        <v>-1925.8119999999999</v>
      </c>
      <c r="M282" s="95">
        <v>-602.57299999999987</v>
      </c>
      <c r="N282" s="95">
        <v>279.63200000000006</v>
      </c>
      <c r="O282" s="95">
        <v>641.79100000000017</v>
      </c>
      <c r="P282" s="95">
        <v>2600.2740000000003</v>
      </c>
      <c r="Q282" s="95">
        <v>270.04100000000017</v>
      </c>
      <c r="R282" s="95">
        <v>-918.93299999999999</v>
      </c>
    </row>
    <row r="283" spans="1:18">
      <c r="A283" s="91"/>
      <c r="B283" s="91"/>
      <c r="C283" s="102" t="str">
        <f t="shared" si="40"/>
        <v>BPA Peaking p59820</v>
      </c>
      <c r="D283" s="93"/>
      <c r="F283" s="96">
        <f t="shared" si="41"/>
        <v>-21806</v>
      </c>
      <c r="G283" s="95">
        <v>-3020</v>
      </c>
      <c r="H283" s="95">
        <v>-1530</v>
      </c>
      <c r="I283" s="95">
        <v>-7118</v>
      </c>
      <c r="J283" s="95">
        <v>5374</v>
      </c>
      <c r="K283" s="95">
        <v>-4190</v>
      </c>
      <c r="L283" s="95">
        <v>6851</v>
      </c>
      <c r="M283" s="95">
        <v>2262</v>
      </c>
      <c r="N283" s="95">
        <v>5549</v>
      </c>
      <c r="O283" s="95">
        <v>-25984</v>
      </c>
      <c r="P283" s="95">
        <v>0</v>
      </c>
      <c r="Q283" s="95">
        <v>0</v>
      </c>
      <c r="R283" s="95">
        <v>0</v>
      </c>
    </row>
    <row r="284" spans="1:18">
      <c r="A284" s="91"/>
      <c r="B284" s="91"/>
      <c r="C284" s="102" t="str">
        <f t="shared" si="40"/>
        <v>BPA So. Idaho p64885/p83975/p64705</v>
      </c>
      <c r="D284" s="93"/>
      <c r="F284" s="96">
        <f t="shared" si="41"/>
        <v>455</v>
      </c>
      <c r="G284" s="95">
        <v>-88</v>
      </c>
      <c r="H284" s="95">
        <v>14</v>
      </c>
      <c r="I284" s="95">
        <v>0</v>
      </c>
      <c r="J284" s="95">
        <v>0</v>
      </c>
      <c r="K284" s="95">
        <v>0</v>
      </c>
      <c r="L284" s="95">
        <v>0</v>
      </c>
      <c r="M284" s="95">
        <v>0</v>
      </c>
      <c r="N284" s="95">
        <v>282</v>
      </c>
      <c r="O284" s="95">
        <v>-23</v>
      </c>
      <c r="P284" s="95">
        <v>270</v>
      </c>
      <c r="Q284" s="95">
        <v>0</v>
      </c>
      <c r="R284" s="95">
        <v>0</v>
      </c>
    </row>
    <row r="285" spans="1:18">
      <c r="A285" s="91"/>
      <c r="B285" s="91"/>
      <c r="C285" s="102" t="str">
        <f t="shared" si="40"/>
        <v>Cowlitz Swift p65787</v>
      </c>
      <c r="D285" s="93"/>
      <c r="F285" s="96">
        <f t="shared" si="41"/>
        <v>-35356</v>
      </c>
      <c r="G285" s="95">
        <v>-1528</v>
      </c>
      <c r="H285" s="95">
        <v>-6406</v>
      </c>
      <c r="I285" s="95">
        <v>-2001</v>
      </c>
      <c r="J285" s="95">
        <v>-9098</v>
      </c>
      <c r="K285" s="95">
        <v>2907</v>
      </c>
      <c r="L285" s="95">
        <v>-3882</v>
      </c>
      <c r="M285" s="95">
        <v>-4318</v>
      </c>
      <c r="N285" s="95">
        <v>-2112</v>
      </c>
      <c r="O285" s="95">
        <v>149</v>
      </c>
      <c r="P285" s="95">
        <v>-5539</v>
      </c>
      <c r="Q285" s="95">
        <v>1608</v>
      </c>
      <c r="R285" s="95">
        <v>-5136</v>
      </c>
    </row>
    <row r="286" spans="1:18">
      <c r="A286" s="91"/>
      <c r="B286" s="91"/>
      <c r="C286" s="102" t="str">
        <f t="shared" si="40"/>
        <v>EWEB FC I p63508/p63510</v>
      </c>
      <c r="D286" s="93"/>
      <c r="E286" s="104" t="s">
        <v>85</v>
      </c>
      <c r="F286" s="96">
        <f t="shared" si="41"/>
        <v>308.43299999999999</v>
      </c>
      <c r="G286" s="95">
        <v>562</v>
      </c>
      <c r="H286" s="95">
        <v>-434</v>
      </c>
      <c r="I286" s="95">
        <v>336</v>
      </c>
      <c r="J286" s="95">
        <v>21</v>
      </c>
      <c r="K286" s="95">
        <v>-132</v>
      </c>
      <c r="L286" s="95">
        <v>-914</v>
      </c>
      <c r="M286" s="95">
        <v>-86</v>
      </c>
      <c r="N286" s="95">
        <v>336</v>
      </c>
      <c r="O286" s="95">
        <v>24.432999999999993</v>
      </c>
      <c r="P286" s="95">
        <v>1229</v>
      </c>
      <c r="Q286" s="95">
        <v>210</v>
      </c>
      <c r="R286" s="95">
        <v>-844</v>
      </c>
    </row>
    <row r="287" spans="1:18">
      <c r="A287" s="91"/>
      <c r="B287" s="91"/>
      <c r="C287" s="102" t="str">
        <f t="shared" si="40"/>
        <v>PSCO FC III p63362/s63361</v>
      </c>
      <c r="D287" s="93"/>
      <c r="F287" s="96">
        <f t="shared" si="41"/>
        <v>-1157</v>
      </c>
      <c r="G287" s="95">
        <v>3700</v>
      </c>
      <c r="H287" s="95">
        <v>-3569</v>
      </c>
      <c r="I287" s="95">
        <v>-3085</v>
      </c>
      <c r="J287" s="95">
        <v>3674</v>
      </c>
      <c r="K287" s="95">
        <v>-1581</v>
      </c>
      <c r="L287" s="95">
        <v>-5857</v>
      </c>
      <c r="M287" s="95">
        <v>-3807</v>
      </c>
      <c r="N287" s="95">
        <v>-325</v>
      </c>
      <c r="O287" s="95">
        <v>1281</v>
      </c>
      <c r="P287" s="95">
        <v>4872</v>
      </c>
      <c r="Q287" s="95">
        <v>5192</v>
      </c>
      <c r="R287" s="95">
        <v>-1652</v>
      </c>
    </row>
    <row r="288" spans="1:18">
      <c r="A288" s="91"/>
      <c r="B288" s="91"/>
      <c r="C288" s="102" t="str">
        <f t="shared" si="40"/>
        <v>PSCo Exchange p340325</v>
      </c>
      <c r="D288" s="93"/>
      <c r="F288" s="96">
        <f t="shared" si="41"/>
        <v>4750</v>
      </c>
      <c r="G288" s="95">
        <v>-744</v>
      </c>
      <c r="H288" s="95">
        <v>125</v>
      </c>
      <c r="I288" s="95">
        <v>171</v>
      </c>
      <c r="J288" s="95">
        <v>524</v>
      </c>
      <c r="K288" s="95">
        <v>646</v>
      </c>
      <c r="L288" s="95">
        <v>1749</v>
      </c>
      <c r="M288" s="95">
        <v>1763</v>
      </c>
      <c r="N288" s="95">
        <v>126</v>
      </c>
      <c r="O288" s="95">
        <v>-3</v>
      </c>
      <c r="P288" s="95">
        <v>156</v>
      </c>
      <c r="Q288" s="95">
        <v>90</v>
      </c>
      <c r="R288" s="95">
        <v>147</v>
      </c>
    </row>
    <row r="289" spans="1:18">
      <c r="A289" s="91"/>
      <c r="B289" s="91"/>
      <c r="C289" s="102" t="str">
        <f t="shared" si="40"/>
        <v>Redding Exchange p66276</v>
      </c>
      <c r="D289" s="93"/>
      <c r="F289" s="96">
        <f t="shared" si="41"/>
        <v>-1324</v>
      </c>
      <c r="G289" s="95">
        <v>9996</v>
      </c>
      <c r="H289" s="95">
        <v>7474</v>
      </c>
      <c r="I289" s="95">
        <v>9596</v>
      </c>
      <c r="J289" s="95">
        <v>10482</v>
      </c>
      <c r="K289" s="95">
        <v>-7821</v>
      </c>
      <c r="L289" s="95">
        <v>-7608</v>
      </c>
      <c r="M289" s="95">
        <v>-9774</v>
      </c>
      <c r="N289" s="95">
        <v>-12524</v>
      </c>
      <c r="O289" s="95">
        <v>-7041</v>
      </c>
      <c r="P289" s="95">
        <v>-6637</v>
      </c>
      <c r="Q289" s="95">
        <v>2806</v>
      </c>
      <c r="R289" s="95">
        <v>9727</v>
      </c>
    </row>
    <row r="290" spans="1:18">
      <c r="A290" s="91"/>
      <c r="B290" s="91"/>
      <c r="C290" s="102" t="str">
        <f t="shared" si="40"/>
        <v>SCL State Line p105228</v>
      </c>
      <c r="D290" s="93"/>
      <c r="F290" s="96">
        <f t="shared" si="41"/>
        <v>4195.7389999999996</v>
      </c>
      <c r="G290" s="95">
        <v>12515.682000000001</v>
      </c>
      <c r="H290" s="95">
        <v>9410.9429999999993</v>
      </c>
      <c r="I290" s="95">
        <v>-1848.413999999997</v>
      </c>
      <c r="J290" s="95">
        <v>10074.474999999999</v>
      </c>
      <c r="K290" s="95">
        <v>-253.80099999999948</v>
      </c>
      <c r="L290" s="95">
        <v>-1667.9389999999985</v>
      </c>
      <c r="M290" s="95">
        <v>-7576.6450000000004</v>
      </c>
      <c r="N290" s="95">
        <v>-6475.4510000000009</v>
      </c>
      <c r="O290" s="95">
        <v>-8986.7180000000008</v>
      </c>
      <c r="P290" s="95">
        <v>-6588.5600000000013</v>
      </c>
      <c r="Q290" s="95">
        <v>14768.269</v>
      </c>
      <c r="R290" s="95">
        <v>-9176.1020000000008</v>
      </c>
    </row>
    <row r="291" spans="1:18">
      <c r="A291" s="91"/>
      <c r="B291" s="91"/>
      <c r="C291" s="93"/>
      <c r="D291" s="93"/>
      <c r="F291" s="93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1:18">
      <c r="A292" s="91"/>
      <c r="B292" s="91" t="s">
        <v>1362</v>
      </c>
      <c r="C292" s="93"/>
      <c r="D292" s="93"/>
      <c r="F292" s="96">
        <f>SUM(G292:R292)</f>
        <v>-158928.53700000001</v>
      </c>
      <c r="G292" s="95">
        <f>SUM(G277:G291)</f>
        <v>147341.23300000001</v>
      </c>
      <c r="H292" s="95">
        <f>SUM(H277:H291)</f>
        <v>54903.269</v>
      </c>
      <c r="I292" s="95">
        <f t="shared" ref="I292:R292" si="42">SUM(I277:I291)</f>
        <v>-67362.722000000009</v>
      </c>
      <c r="J292" s="95">
        <f t="shared" si="42"/>
        <v>3396.1259999999966</v>
      </c>
      <c r="K292" s="95">
        <f t="shared" si="42"/>
        <v>-108745.201</v>
      </c>
      <c r="L292" s="95">
        <f t="shared" si="42"/>
        <v>-35943.298999999999</v>
      </c>
      <c r="M292" s="95">
        <f t="shared" si="42"/>
        <v>-46275.495999999999</v>
      </c>
      <c r="N292" s="95">
        <f t="shared" si="42"/>
        <v>-158006.82499999998</v>
      </c>
      <c r="O292" s="95">
        <f t="shared" si="42"/>
        <v>-176252.815</v>
      </c>
      <c r="P292" s="95">
        <f t="shared" si="42"/>
        <v>2428.0420000000013</v>
      </c>
      <c r="Q292" s="95">
        <f t="shared" si="42"/>
        <v>95221.866999999984</v>
      </c>
      <c r="R292" s="95">
        <f t="shared" si="42"/>
        <v>130367.284</v>
      </c>
    </row>
    <row r="293" spans="1:18">
      <c r="A293" s="91"/>
      <c r="B293" s="91"/>
      <c r="C293" s="93"/>
      <c r="D293" s="93"/>
      <c r="F293" s="93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1:18">
      <c r="A294" s="80"/>
      <c r="B294" s="91" t="s">
        <v>1363</v>
      </c>
      <c r="C294" s="93"/>
      <c r="D294" s="80"/>
      <c r="F294" s="96">
        <f>SUM(G294:R294)</f>
        <v>5593158.5160000008</v>
      </c>
      <c r="G294" s="95">
        <v>47879.282000000007</v>
      </c>
      <c r="H294" s="95">
        <v>244136.62500000006</v>
      </c>
      <c r="I294" s="95">
        <v>193115.571</v>
      </c>
      <c r="J294" s="95">
        <v>303625.38800000004</v>
      </c>
      <c r="K294" s="95">
        <v>355973.41399999999</v>
      </c>
      <c r="L294" s="95">
        <v>537779.84499999997</v>
      </c>
      <c r="M294" s="95">
        <v>908059.31900000037</v>
      </c>
      <c r="N294" s="95">
        <v>769727.41599999997</v>
      </c>
      <c r="O294" s="95">
        <v>549220.92200000002</v>
      </c>
      <c r="P294" s="95">
        <v>474873.32499999995</v>
      </c>
      <c r="Q294" s="95">
        <v>626800.66100000008</v>
      </c>
      <c r="R294" s="95">
        <v>581966.74799999991</v>
      </c>
    </row>
    <row r="295" spans="1:18">
      <c r="A295" s="80"/>
      <c r="B295" s="91" t="s">
        <v>1364</v>
      </c>
      <c r="C295" s="93"/>
      <c r="D295" s="80"/>
      <c r="F295" s="96">
        <f>SUM(G295:R295)</f>
        <v>20225.758999999875</v>
      </c>
      <c r="G295" s="95">
        <v>43067.517000000342</v>
      </c>
      <c r="H295" s="95">
        <v>15576.949999999168</v>
      </c>
      <c r="I295" s="95">
        <v>47214.58599999937</v>
      </c>
      <c r="J295" s="95">
        <v>39917.684000001231</v>
      </c>
      <c r="K295" s="95">
        <v>-17064.13099999947</v>
      </c>
      <c r="L295" s="95">
        <v>1484.6090000001714</v>
      </c>
      <c r="M295" s="95">
        <v>11475.471999999834</v>
      </c>
      <c r="N295" s="95">
        <v>-50315.774000000674</v>
      </c>
      <c r="O295" s="95">
        <v>-4012.348000000231</v>
      </c>
      <c r="P295" s="95">
        <v>-1118.2929999997141</v>
      </c>
      <c r="Q295" s="95">
        <v>-51217.430999999517</v>
      </c>
      <c r="R295" s="95">
        <v>-14783.082000000635</v>
      </c>
    </row>
    <row r="296" spans="1:18">
      <c r="A296" s="91"/>
      <c r="B296" s="91"/>
      <c r="C296" s="93"/>
      <c r="D296" s="93"/>
      <c r="F296" s="93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1:18">
      <c r="A297" s="98" t="s">
        <v>1365</v>
      </c>
      <c r="B297" s="91"/>
      <c r="C297" s="93"/>
      <c r="D297" s="93"/>
      <c r="F297" s="96">
        <f>SUM(G297:R297)</f>
        <v>13814798.949999999</v>
      </c>
      <c r="G297" s="95">
        <f>SUM(G274,G292,G294:G295)</f>
        <v>1082374.5360000003</v>
      </c>
      <c r="H297" s="95">
        <f>SUM(H274,H292,H294:H295)</f>
        <v>1068304.0059999991</v>
      </c>
      <c r="I297" s="95">
        <f t="shared" ref="I297:R297" si="43">SUM(I274,I292,I294:I295)</f>
        <v>967681.63799999934</v>
      </c>
      <c r="J297" s="95">
        <f t="shared" si="43"/>
        <v>1026342.3140000012</v>
      </c>
      <c r="K297" s="95">
        <f t="shared" si="43"/>
        <v>918662.74200000055</v>
      </c>
      <c r="L297" s="95">
        <f t="shared" si="43"/>
        <v>1172888.7000000002</v>
      </c>
      <c r="M297" s="95">
        <f t="shared" si="43"/>
        <v>1517080.5470000003</v>
      </c>
      <c r="N297" s="95">
        <f t="shared" si="43"/>
        <v>1183052.8259999994</v>
      </c>
      <c r="O297" s="95">
        <f t="shared" si="43"/>
        <v>949818.87999999989</v>
      </c>
      <c r="P297" s="95">
        <f t="shared" si="43"/>
        <v>1124809.9500000002</v>
      </c>
      <c r="Q297" s="95">
        <f t="shared" si="43"/>
        <v>1386424.5320000006</v>
      </c>
      <c r="R297" s="95">
        <f t="shared" si="43"/>
        <v>1417358.2789999992</v>
      </c>
    </row>
    <row r="298" spans="1:18">
      <c r="A298" s="91"/>
      <c r="B298" s="91"/>
      <c r="C298" s="93"/>
      <c r="D298" s="93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1:18">
      <c r="A299" s="111" t="s">
        <v>1382</v>
      </c>
      <c r="B299" s="91"/>
      <c r="C299" s="93"/>
      <c r="D299" s="93"/>
      <c r="F299" s="93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1:18">
      <c r="A300" s="91"/>
      <c r="B300" s="80"/>
      <c r="C300" s="91" t="s">
        <v>91</v>
      </c>
      <c r="D300" s="93"/>
      <c r="F300" s="96">
        <f t="shared" ref="F300:F310" si="44">SUM(G300:R300)</f>
        <v>1332218</v>
      </c>
      <c r="G300" s="95">
        <v>112114</v>
      </c>
      <c r="H300" s="95">
        <v>95611</v>
      </c>
      <c r="I300" s="95">
        <v>112083</v>
      </c>
      <c r="J300" s="95">
        <v>108733</v>
      </c>
      <c r="K300" s="95">
        <v>97752</v>
      </c>
      <c r="L300" s="95">
        <v>104537</v>
      </c>
      <c r="M300" s="95">
        <v>116510</v>
      </c>
      <c r="N300" s="95">
        <v>119122</v>
      </c>
      <c r="O300" s="95">
        <v>113472</v>
      </c>
      <c r="P300" s="95">
        <v>117445</v>
      </c>
      <c r="Q300" s="95">
        <v>118597</v>
      </c>
      <c r="R300" s="95">
        <v>116242</v>
      </c>
    </row>
    <row r="301" spans="1:18">
      <c r="A301" s="91"/>
      <c r="B301" s="80"/>
      <c r="C301" s="91" t="s">
        <v>92</v>
      </c>
      <c r="D301" s="93"/>
      <c r="F301" s="96">
        <f t="shared" si="44"/>
        <v>2688370</v>
      </c>
      <c r="G301" s="95">
        <v>237655</v>
      </c>
      <c r="H301" s="95">
        <v>216353</v>
      </c>
      <c r="I301" s="95">
        <v>235746</v>
      </c>
      <c r="J301" s="95">
        <v>227682</v>
      </c>
      <c r="K301" s="95">
        <v>174246</v>
      </c>
      <c r="L301" s="95">
        <v>248202</v>
      </c>
      <c r="M301" s="95">
        <v>188060</v>
      </c>
      <c r="N301" s="95">
        <v>247860</v>
      </c>
      <c r="O301" s="95">
        <v>247034</v>
      </c>
      <c r="P301" s="95">
        <v>237682</v>
      </c>
      <c r="Q301" s="95">
        <v>240511</v>
      </c>
      <c r="R301" s="95">
        <v>187339</v>
      </c>
    </row>
    <row r="302" spans="1:18">
      <c r="A302" s="91"/>
      <c r="B302" s="80"/>
      <c r="C302" s="91" t="s">
        <v>93</v>
      </c>
      <c r="D302" s="93"/>
      <c r="F302" s="96">
        <f t="shared" si="44"/>
        <v>1024321</v>
      </c>
      <c r="G302" s="95">
        <v>92651</v>
      </c>
      <c r="H302" s="95">
        <v>82657</v>
      </c>
      <c r="I302" s="95">
        <v>103121</v>
      </c>
      <c r="J302" s="95">
        <v>47416</v>
      </c>
      <c r="K302" s="95">
        <v>49808</v>
      </c>
      <c r="L302" s="95">
        <v>53027</v>
      </c>
      <c r="M302" s="95">
        <v>85891</v>
      </c>
      <c r="N302" s="95">
        <v>102142</v>
      </c>
      <c r="O302" s="95">
        <v>92442</v>
      </c>
      <c r="P302" s="95">
        <v>109257</v>
      </c>
      <c r="Q302" s="95">
        <v>100791</v>
      </c>
      <c r="R302" s="95">
        <v>105118</v>
      </c>
    </row>
    <row r="303" spans="1:18">
      <c r="A303" s="91"/>
      <c r="B303" s="80"/>
      <c r="C303" s="91" t="s">
        <v>94</v>
      </c>
      <c r="D303" s="93"/>
      <c r="F303" s="96">
        <f t="shared" si="44"/>
        <v>1234824</v>
      </c>
      <c r="G303" s="95">
        <v>116514</v>
      </c>
      <c r="H303" s="95">
        <v>102932</v>
      </c>
      <c r="I303" s="95">
        <v>80547</v>
      </c>
      <c r="J303" s="95">
        <v>48660</v>
      </c>
      <c r="K303" s="95">
        <v>79679</v>
      </c>
      <c r="L303" s="95">
        <v>109956</v>
      </c>
      <c r="M303" s="95">
        <v>110691</v>
      </c>
      <c r="N303" s="95">
        <v>121919</v>
      </c>
      <c r="O303" s="95">
        <v>113461</v>
      </c>
      <c r="P303" s="95">
        <v>120211</v>
      </c>
      <c r="Q303" s="95">
        <v>117659</v>
      </c>
      <c r="R303" s="95">
        <v>112595</v>
      </c>
    </row>
    <row r="304" spans="1:18">
      <c r="A304" s="91"/>
      <c r="B304" s="80"/>
      <c r="C304" s="91" t="s">
        <v>95</v>
      </c>
      <c r="D304" s="93"/>
      <c r="F304" s="96">
        <f t="shared" si="44"/>
        <v>5059930</v>
      </c>
      <c r="G304" s="95">
        <v>366939</v>
      </c>
      <c r="H304" s="95">
        <v>359490</v>
      </c>
      <c r="I304" s="95">
        <v>412714</v>
      </c>
      <c r="J304" s="95">
        <v>448751</v>
      </c>
      <c r="K304" s="95">
        <v>462518</v>
      </c>
      <c r="L304" s="95">
        <v>437994</v>
      </c>
      <c r="M304" s="95">
        <v>417651</v>
      </c>
      <c r="N304" s="95">
        <v>459286</v>
      </c>
      <c r="O304" s="95">
        <v>442056</v>
      </c>
      <c r="P304" s="95">
        <v>440154</v>
      </c>
      <c r="Q304" s="95">
        <v>384529</v>
      </c>
      <c r="R304" s="95">
        <v>427848</v>
      </c>
    </row>
    <row r="305" spans="1:18">
      <c r="A305" s="91"/>
      <c r="B305" s="80"/>
      <c r="C305" s="91" t="s">
        <v>96</v>
      </c>
      <c r="D305" s="93"/>
      <c r="F305" s="96">
        <f t="shared" si="44"/>
        <v>559675</v>
      </c>
      <c r="G305" s="95">
        <v>56718</v>
      </c>
      <c r="H305" s="95">
        <v>50774</v>
      </c>
      <c r="I305" s="95">
        <v>56655</v>
      </c>
      <c r="J305" s="95">
        <v>29219</v>
      </c>
      <c r="K305" s="95">
        <v>28385</v>
      </c>
      <c r="L305" s="95">
        <v>21330</v>
      </c>
      <c r="M305" s="95">
        <v>50241</v>
      </c>
      <c r="N305" s="95">
        <v>56664</v>
      </c>
      <c r="O305" s="95">
        <v>49393</v>
      </c>
      <c r="P305" s="95">
        <v>57954</v>
      </c>
      <c r="Q305" s="95">
        <v>53457</v>
      </c>
      <c r="R305" s="95">
        <v>48885</v>
      </c>
    </row>
    <row r="306" spans="1:18">
      <c r="A306" s="91"/>
      <c r="B306" s="80"/>
      <c r="C306" s="91" t="s">
        <v>97</v>
      </c>
      <c r="D306" s="93"/>
      <c r="F306" s="96">
        <f t="shared" si="44"/>
        <v>7442319</v>
      </c>
      <c r="G306" s="95">
        <v>718974</v>
      </c>
      <c r="H306" s="95">
        <v>563939</v>
      </c>
      <c r="I306" s="95">
        <v>487403</v>
      </c>
      <c r="J306" s="95">
        <v>476604</v>
      </c>
      <c r="K306" s="95">
        <v>631285</v>
      </c>
      <c r="L306" s="95">
        <v>612680</v>
      </c>
      <c r="M306" s="95">
        <v>619430</v>
      </c>
      <c r="N306" s="95">
        <v>730851</v>
      </c>
      <c r="O306" s="95">
        <v>620260</v>
      </c>
      <c r="P306" s="95">
        <v>709126</v>
      </c>
      <c r="Q306" s="95">
        <v>657180</v>
      </c>
      <c r="R306" s="95">
        <v>614587</v>
      </c>
    </row>
    <row r="307" spans="1:18">
      <c r="A307" s="91"/>
      <c r="B307" s="80"/>
      <c r="C307" s="91" t="s">
        <v>98</v>
      </c>
      <c r="D307" s="93"/>
      <c r="F307" s="96">
        <f t="shared" si="44"/>
        <v>5961604</v>
      </c>
      <c r="G307" s="95">
        <v>537421</v>
      </c>
      <c r="H307" s="95">
        <v>445788</v>
      </c>
      <c r="I307" s="95">
        <v>553115</v>
      </c>
      <c r="J307" s="95">
        <v>591675</v>
      </c>
      <c r="K307" s="95">
        <v>573554</v>
      </c>
      <c r="L307" s="95">
        <v>543847</v>
      </c>
      <c r="M307" s="95">
        <v>577705</v>
      </c>
      <c r="N307" s="95">
        <v>598627</v>
      </c>
      <c r="O307" s="95">
        <v>561984</v>
      </c>
      <c r="P307" s="95">
        <v>406185</v>
      </c>
      <c r="Q307" s="95">
        <v>160799</v>
      </c>
      <c r="R307" s="95">
        <v>410904</v>
      </c>
    </row>
    <row r="308" spans="1:18">
      <c r="A308" s="91"/>
      <c r="B308" s="80"/>
      <c r="C308" s="91" t="s">
        <v>99</v>
      </c>
      <c r="D308" s="93"/>
      <c r="E308" s="104" t="s">
        <v>85</v>
      </c>
      <c r="F308" s="96">
        <f t="shared" si="44"/>
        <v>8905672</v>
      </c>
      <c r="G308" s="95">
        <v>732124</v>
      </c>
      <c r="H308" s="95">
        <v>691429</v>
      </c>
      <c r="I308" s="95">
        <v>743507</v>
      </c>
      <c r="J308" s="95">
        <v>600080</v>
      </c>
      <c r="K308" s="95">
        <v>503146</v>
      </c>
      <c r="L308" s="95">
        <v>536281</v>
      </c>
      <c r="M308" s="95">
        <v>750709</v>
      </c>
      <c r="N308" s="95">
        <v>898106</v>
      </c>
      <c r="O308" s="95">
        <v>856241</v>
      </c>
      <c r="P308" s="95">
        <v>935740</v>
      </c>
      <c r="Q308" s="95">
        <v>744223</v>
      </c>
      <c r="R308" s="95">
        <v>914086</v>
      </c>
    </row>
    <row r="309" spans="1:18">
      <c r="A309" s="91"/>
      <c r="B309" s="80"/>
      <c r="C309" s="91" t="s">
        <v>100</v>
      </c>
      <c r="D309" s="93"/>
      <c r="F309" s="96">
        <f t="shared" si="44"/>
        <v>5102235</v>
      </c>
      <c r="G309" s="95">
        <v>461965</v>
      </c>
      <c r="H309" s="95">
        <v>423654</v>
      </c>
      <c r="I309" s="95">
        <v>454328</v>
      </c>
      <c r="J309" s="95">
        <v>445415</v>
      </c>
      <c r="K309" s="95">
        <v>359373</v>
      </c>
      <c r="L309" s="95">
        <v>443713</v>
      </c>
      <c r="M309" s="95">
        <v>464111</v>
      </c>
      <c r="N309" s="95">
        <v>473685</v>
      </c>
      <c r="O309" s="95">
        <v>405583</v>
      </c>
      <c r="P309" s="95">
        <v>332903</v>
      </c>
      <c r="Q309" s="95">
        <v>370412</v>
      </c>
      <c r="R309" s="95">
        <v>467093</v>
      </c>
    </row>
    <row r="310" spans="1:18">
      <c r="A310" s="91"/>
      <c r="B310" s="80"/>
      <c r="C310" s="91" t="s">
        <v>101</v>
      </c>
      <c r="D310" s="80"/>
      <c r="F310" s="96">
        <f t="shared" si="44"/>
        <v>1457708</v>
      </c>
      <c r="G310" s="95">
        <v>184530</v>
      </c>
      <c r="H310" s="95">
        <v>157063</v>
      </c>
      <c r="I310" s="95">
        <v>18483</v>
      </c>
      <c r="J310" s="95">
        <v>-2052</v>
      </c>
      <c r="K310" s="95">
        <v>132653</v>
      </c>
      <c r="L310" s="95">
        <v>140730</v>
      </c>
      <c r="M310" s="95">
        <v>176227</v>
      </c>
      <c r="N310" s="95">
        <v>166569</v>
      </c>
      <c r="O310" s="95">
        <v>165775</v>
      </c>
      <c r="P310" s="95">
        <v>87068</v>
      </c>
      <c r="Q310" s="95">
        <v>70662</v>
      </c>
      <c r="R310" s="95">
        <v>160000</v>
      </c>
    </row>
    <row r="311" spans="1:18">
      <c r="A311" s="91"/>
      <c r="B311" s="91"/>
      <c r="C311" s="80"/>
      <c r="D311" s="80"/>
      <c r="F311" s="96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1:18">
      <c r="A312" s="93" t="s">
        <v>1383</v>
      </c>
      <c r="B312" s="93"/>
      <c r="C312" s="93"/>
      <c r="D312" s="93"/>
      <c r="F312" s="96">
        <f>SUM(G312:R312)</f>
        <v>40768876</v>
      </c>
      <c r="G312" s="94">
        <f>SUM(G300:G311)</f>
        <v>3617605</v>
      </c>
      <c r="H312" s="94">
        <f>SUM(H300:H311)</f>
        <v>3189690</v>
      </c>
      <c r="I312" s="94">
        <f t="shared" ref="I312:R312" si="45">SUM(I300:I311)</f>
        <v>3257702</v>
      </c>
      <c r="J312" s="94">
        <f t="shared" si="45"/>
        <v>3022183</v>
      </c>
      <c r="K312" s="94">
        <f t="shared" si="45"/>
        <v>3092399</v>
      </c>
      <c r="L312" s="94">
        <f t="shared" si="45"/>
        <v>3252297</v>
      </c>
      <c r="M312" s="94">
        <f t="shared" si="45"/>
        <v>3557226</v>
      </c>
      <c r="N312" s="94">
        <f t="shared" si="45"/>
        <v>3974831</v>
      </c>
      <c r="O312" s="94">
        <f t="shared" si="45"/>
        <v>3667701</v>
      </c>
      <c r="P312" s="94">
        <f t="shared" si="45"/>
        <v>3553725</v>
      </c>
      <c r="Q312" s="94">
        <f t="shared" si="45"/>
        <v>3018820</v>
      </c>
      <c r="R312" s="94">
        <f t="shared" si="45"/>
        <v>3564697</v>
      </c>
    </row>
    <row r="313" spans="1:18">
      <c r="A313" s="80"/>
      <c r="B313" s="80"/>
      <c r="C313" s="80"/>
      <c r="D313" s="80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1:18">
      <c r="A314" s="93" t="s">
        <v>1384</v>
      </c>
      <c r="B314" s="93"/>
      <c r="C314" s="80"/>
      <c r="D314" s="80"/>
      <c r="F314" s="80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1:18">
      <c r="A315" s="93"/>
      <c r="B315" s="93"/>
      <c r="C315" s="80" t="s">
        <v>215</v>
      </c>
      <c r="D315" s="80"/>
      <c r="F315" s="96">
        <f t="shared" ref="F315:F321" si="46">SUM(G315:R315)</f>
        <v>664323</v>
      </c>
      <c r="G315" s="95">
        <v>19656</v>
      </c>
      <c r="H315" s="95">
        <v>12551</v>
      </c>
      <c r="I315" s="95">
        <v>5293</v>
      </c>
      <c r="J315" s="95">
        <v>12303</v>
      </c>
      <c r="K315" s="95">
        <v>2627</v>
      </c>
      <c r="L315" s="95">
        <v>4360</v>
      </c>
      <c r="M315" s="95">
        <v>57766</v>
      </c>
      <c r="N315" s="95">
        <v>146418</v>
      </c>
      <c r="O315" s="95">
        <v>113589</v>
      </c>
      <c r="P315" s="95">
        <v>22228</v>
      </c>
      <c r="Q315" s="95">
        <v>140067</v>
      </c>
      <c r="R315" s="95">
        <v>127465</v>
      </c>
    </row>
    <row r="316" spans="1:18">
      <c r="A316" s="93"/>
      <c r="B316" s="93"/>
      <c r="C316" s="80" t="s">
        <v>216</v>
      </c>
      <c r="D316" s="80"/>
      <c r="F316" s="96">
        <f t="shared" si="46"/>
        <v>2396782</v>
      </c>
      <c r="G316" s="95">
        <v>174199</v>
      </c>
      <c r="H316" s="95">
        <v>190468</v>
      </c>
      <c r="I316" s="95">
        <v>227501</v>
      </c>
      <c r="J316" s="95">
        <v>222840</v>
      </c>
      <c r="K316" s="95">
        <v>211662</v>
      </c>
      <c r="L316" s="95">
        <v>191405</v>
      </c>
      <c r="M316" s="95">
        <v>194656</v>
      </c>
      <c r="N316" s="95">
        <v>188104</v>
      </c>
      <c r="O316" s="95">
        <v>195774</v>
      </c>
      <c r="P316" s="95">
        <v>211942</v>
      </c>
      <c r="Q316" s="95">
        <v>200702</v>
      </c>
      <c r="R316" s="95">
        <v>187529</v>
      </c>
    </row>
    <row r="317" spans="1:18">
      <c r="A317" s="80"/>
      <c r="B317" s="80"/>
      <c r="C317" s="91" t="s">
        <v>108</v>
      </c>
      <c r="D317" s="80"/>
      <c r="F317" s="96">
        <f t="shared" si="46"/>
        <v>69078</v>
      </c>
      <c r="G317" s="95">
        <v>-553</v>
      </c>
      <c r="H317" s="95">
        <v>-443</v>
      </c>
      <c r="I317" s="95">
        <v>501</v>
      </c>
      <c r="J317" s="95">
        <v>-244</v>
      </c>
      <c r="K317" s="95">
        <v>-480</v>
      </c>
      <c r="L317" s="95">
        <v>7587</v>
      </c>
      <c r="M317" s="95">
        <v>28928</v>
      </c>
      <c r="N317" s="95">
        <v>27378</v>
      </c>
      <c r="O317" s="95">
        <v>7489</v>
      </c>
      <c r="P317" s="95">
        <v>-370</v>
      </c>
      <c r="Q317" s="95">
        <v>-341</v>
      </c>
      <c r="R317" s="95">
        <v>-374</v>
      </c>
    </row>
    <row r="318" spans="1:18">
      <c r="A318" s="80"/>
      <c r="B318" s="80"/>
      <c r="C318" s="91" t="s">
        <v>217</v>
      </c>
      <c r="D318" s="80"/>
      <c r="F318" s="96">
        <f t="shared" si="46"/>
        <v>125920</v>
      </c>
      <c r="G318" s="95">
        <v>7926</v>
      </c>
      <c r="H318" s="95">
        <v>3803</v>
      </c>
      <c r="I318" s="95">
        <v>18673</v>
      </c>
      <c r="J318" s="95">
        <v>7074</v>
      </c>
      <c r="K318" s="95">
        <v>8091</v>
      </c>
      <c r="L318" s="95">
        <v>20778</v>
      </c>
      <c r="M318" s="95">
        <v>24083</v>
      </c>
      <c r="N318" s="95">
        <v>16832</v>
      </c>
      <c r="O318" s="95">
        <v>6952</v>
      </c>
      <c r="P318" s="95">
        <v>3422</v>
      </c>
      <c r="Q318" s="95">
        <v>4242</v>
      </c>
      <c r="R318" s="95">
        <v>4044</v>
      </c>
    </row>
    <row r="319" spans="1:18">
      <c r="A319" s="80"/>
      <c r="B319" s="80"/>
      <c r="C319" s="91" t="s">
        <v>218</v>
      </c>
      <c r="D319" s="80"/>
      <c r="E319" s="104" t="s">
        <v>85</v>
      </c>
      <c r="F319" s="96">
        <f t="shared" si="46"/>
        <v>1161094</v>
      </c>
      <c r="G319" s="95">
        <v>136947</v>
      </c>
      <c r="H319" s="95">
        <v>123002</v>
      </c>
      <c r="I319" s="95">
        <v>129923</v>
      </c>
      <c r="J319" s="95">
        <v>75530</v>
      </c>
      <c r="K319" s="95">
        <v>49979</v>
      </c>
      <c r="L319" s="95">
        <v>44198</v>
      </c>
      <c r="M319" s="95">
        <v>51358</v>
      </c>
      <c r="N319" s="95">
        <v>73064</v>
      </c>
      <c r="O319" s="95">
        <v>91597</v>
      </c>
      <c r="P319" s="95">
        <v>121345</v>
      </c>
      <c r="Q319" s="95">
        <v>131360</v>
      </c>
      <c r="R319" s="95">
        <v>132791</v>
      </c>
    </row>
    <row r="320" spans="1:18">
      <c r="A320" s="80"/>
      <c r="B320" s="80"/>
      <c r="C320" s="91" t="s">
        <v>219</v>
      </c>
      <c r="D320" s="80"/>
      <c r="F320" s="96">
        <f t="shared" si="46"/>
        <v>1845898</v>
      </c>
      <c r="G320" s="95">
        <v>207635</v>
      </c>
      <c r="H320" s="95">
        <v>189618</v>
      </c>
      <c r="I320" s="95">
        <v>62646</v>
      </c>
      <c r="J320" s="95">
        <v>103609</v>
      </c>
      <c r="K320" s="95">
        <v>144451</v>
      </c>
      <c r="L320" s="95">
        <v>-766</v>
      </c>
      <c r="M320" s="95">
        <v>157141</v>
      </c>
      <c r="N320" s="95">
        <v>205078</v>
      </c>
      <c r="O320" s="95">
        <v>198273</v>
      </c>
      <c r="P320" s="95">
        <v>183223</v>
      </c>
      <c r="Q320" s="95">
        <v>138235</v>
      </c>
      <c r="R320" s="95">
        <v>256755</v>
      </c>
    </row>
    <row r="321" spans="1:18">
      <c r="A321" s="80"/>
      <c r="B321" s="80"/>
      <c r="C321" s="91" t="s">
        <v>220</v>
      </c>
      <c r="D321" s="80"/>
      <c r="E321" s="104" t="s">
        <v>85</v>
      </c>
      <c r="F321" s="96">
        <f t="shared" si="46"/>
        <v>58338</v>
      </c>
      <c r="G321" s="95">
        <v>10238</v>
      </c>
      <c r="H321" s="95">
        <v>8526</v>
      </c>
      <c r="I321" s="95">
        <v>9768</v>
      </c>
      <c r="J321" s="95">
        <v>9423</v>
      </c>
      <c r="K321" s="95">
        <v>9523</v>
      </c>
      <c r="L321" s="95">
        <v>8753</v>
      </c>
      <c r="M321" s="95">
        <v>2981</v>
      </c>
      <c r="N321" s="95">
        <v>-116</v>
      </c>
      <c r="O321" s="95">
        <v>-167</v>
      </c>
      <c r="P321" s="95">
        <v>-168</v>
      </c>
      <c r="Q321" s="95">
        <v>-188</v>
      </c>
      <c r="R321" s="95">
        <v>-235</v>
      </c>
    </row>
    <row r="322" spans="1:18">
      <c r="A322" s="80"/>
      <c r="B322" s="91"/>
      <c r="C322" s="80"/>
      <c r="D322" s="80"/>
      <c r="F322" s="96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1:18">
      <c r="A323" s="93" t="s">
        <v>1385</v>
      </c>
      <c r="B323" s="91"/>
      <c r="C323" s="80"/>
      <c r="D323" s="80"/>
      <c r="F323" s="96">
        <f>SUM(G323:R323)</f>
        <v>6321433</v>
      </c>
      <c r="G323" s="94">
        <f>SUM(G315:G322)</f>
        <v>556048</v>
      </c>
      <c r="H323" s="94">
        <f>SUM(H315:H322)</f>
        <v>527525</v>
      </c>
      <c r="I323" s="94">
        <f t="shared" ref="I323:R323" si="47">SUM(I315:I322)</f>
        <v>454305</v>
      </c>
      <c r="J323" s="94">
        <f t="shared" si="47"/>
        <v>430535</v>
      </c>
      <c r="K323" s="94">
        <f t="shared" si="47"/>
        <v>425853</v>
      </c>
      <c r="L323" s="94">
        <f t="shared" si="47"/>
        <v>276315</v>
      </c>
      <c r="M323" s="94">
        <f t="shared" si="47"/>
        <v>516913</v>
      </c>
      <c r="N323" s="94">
        <f t="shared" si="47"/>
        <v>656758</v>
      </c>
      <c r="O323" s="94">
        <f t="shared" si="47"/>
        <v>613507</v>
      </c>
      <c r="P323" s="94">
        <f t="shared" si="47"/>
        <v>541622</v>
      </c>
      <c r="Q323" s="94">
        <f t="shared" si="47"/>
        <v>614077</v>
      </c>
      <c r="R323" s="94">
        <f t="shared" si="47"/>
        <v>707975</v>
      </c>
    </row>
    <row r="324" spans="1:18">
      <c r="A324" s="80"/>
      <c r="B324" s="91"/>
      <c r="C324" s="80"/>
      <c r="D324" s="80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1:18">
      <c r="A325" s="93" t="s">
        <v>1386</v>
      </c>
      <c r="B325" s="91"/>
      <c r="C325" s="80"/>
      <c r="D325" s="80"/>
      <c r="F325" s="80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1:18">
      <c r="A326" s="80"/>
      <c r="B326" s="80"/>
      <c r="C326" s="91" t="s">
        <v>1387</v>
      </c>
      <c r="D326" s="80"/>
      <c r="F326" s="96">
        <f>SUM(G326:R326)</f>
        <v>4060597</v>
      </c>
      <c r="G326" s="95">
        <v>465561</v>
      </c>
      <c r="H326" s="95">
        <v>336322</v>
      </c>
      <c r="I326" s="95">
        <v>476210</v>
      </c>
      <c r="J326" s="95">
        <v>508960</v>
      </c>
      <c r="K326" s="95">
        <v>514373</v>
      </c>
      <c r="L326" s="95">
        <v>375003</v>
      </c>
      <c r="M326" s="95">
        <v>280033</v>
      </c>
      <c r="N326" s="95">
        <v>171912</v>
      </c>
      <c r="O326" s="95">
        <v>184218</v>
      </c>
      <c r="P326" s="95">
        <v>173620</v>
      </c>
      <c r="Q326" s="95">
        <v>317606</v>
      </c>
      <c r="R326" s="95">
        <v>256779</v>
      </c>
    </row>
    <row r="327" spans="1:18">
      <c r="A327" s="80"/>
      <c r="B327" s="80"/>
      <c r="C327" s="91" t="s">
        <v>1388</v>
      </c>
      <c r="D327" s="80"/>
      <c r="F327" s="96">
        <f>SUM(G327:R327)</f>
        <v>617736</v>
      </c>
      <c r="G327" s="95">
        <v>26960</v>
      </c>
      <c r="H327" s="95">
        <v>25056</v>
      </c>
      <c r="I327" s="95">
        <v>42289</v>
      </c>
      <c r="J327" s="95">
        <v>69819</v>
      </c>
      <c r="K327" s="95">
        <v>75113</v>
      </c>
      <c r="L327" s="95">
        <v>60404</v>
      </c>
      <c r="M327" s="95">
        <v>52863</v>
      </c>
      <c r="N327" s="95">
        <v>56685</v>
      </c>
      <c r="O327" s="95">
        <v>48430</v>
      </c>
      <c r="P327" s="95">
        <v>54861</v>
      </c>
      <c r="Q327" s="95">
        <v>53865</v>
      </c>
      <c r="R327" s="95">
        <v>51391</v>
      </c>
    </row>
    <row r="328" spans="1:18">
      <c r="A328" s="80"/>
      <c r="B328" s="80"/>
      <c r="C328" s="91"/>
      <c r="D328" s="80"/>
      <c r="F328" s="80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1:18">
      <c r="A329" s="93" t="s">
        <v>1389</v>
      </c>
      <c r="B329" s="91"/>
      <c r="C329" s="80"/>
      <c r="D329" s="80"/>
      <c r="F329" s="96">
        <f>SUM(G329:R329)</f>
        <v>4678333</v>
      </c>
      <c r="G329" s="94">
        <f>SUM(G326:G328)</f>
        <v>492521</v>
      </c>
      <c r="H329" s="94">
        <f>SUM(H326:H328)</f>
        <v>361378</v>
      </c>
      <c r="I329" s="94">
        <f t="shared" ref="I329:R329" si="48">SUM(I326:I328)</f>
        <v>518499</v>
      </c>
      <c r="J329" s="94">
        <f t="shared" si="48"/>
        <v>578779</v>
      </c>
      <c r="K329" s="94">
        <f t="shared" si="48"/>
        <v>589486</v>
      </c>
      <c r="L329" s="94">
        <f t="shared" si="48"/>
        <v>435407</v>
      </c>
      <c r="M329" s="94">
        <f t="shared" si="48"/>
        <v>332896</v>
      </c>
      <c r="N329" s="94">
        <f t="shared" si="48"/>
        <v>228597</v>
      </c>
      <c r="O329" s="94">
        <f t="shared" si="48"/>
        <v>232648</v>
      </c>
      <c r="P329" s="94">
        <f t="shared" si="48"/>
        <v>228481</v>
      </c>
      <c r="Q329" s="94">
        <f t="shared" si="48"/>
        <v>371471</v>
      </c>
      <c r="R329" s="94">
        <f t="shared" si="48"/>
        <v>308170</v>
      </c>
    </row>
    <row r="330" spans="1:18">
      <c r="A330" s="80"/>
      <c r="B330" s="91"/>
      <c r="C330" s="80"/>
      <c r="D330" s="80"/>
      <c r="F330" s="80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1:18">
      <c r="A331" s="93" t="s">
        <v>1390</v>
      </c>
      <c r="B331" s="91"/>
      <c r="C331" s="80"/>
      <c r="D331" s="80"/>
      <c r="F331" s="80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1:18">
      <c r="A332" s="80"/>
      <c r="B332" s="80"/>
      <c r="C332" s="91" t="s">
        <v>207</v>
      </c>
      <c r="D332" s="80"/>
      <c r="F332" s="96">
        <f t="shared" ref="F332:F345" si="49">SUM(G332:R332)</f>
        <v>278081</v>
      </c>
      <c r="G332" s="95">
        <v>25442</v>
      </c>
      <c r="H332" s="95">
        <v>18175</v>
      </c>
      <c r="I332" s="95">
        <v>24979</v>
      </c>
      <c r="J332" s="95">
        <v>24025</v>
      </c>
      <c r="K332" s="95">
        <v>24657</v>
      </c>
      <c r="L332" s="95">
        <v>22789</v>
      </c>
      <c r="M332" s="95">
        <v>20883</v>
      </c>
      <c r="N332" s="95">
        <v>19298</v>
      </c>
      <c r="O332" s="95">
        <v>22950</v>
      </c>
      <c r="P332" s="95">
        <v>24992</v>
      </c>
      <c r="Q332" s="95">
        <v>24797</v>
      </c>
      <c r="R332" s="95">
        <v>25094</v>
      </c>
    </row>
    <row r="333" spans="1:18">
      <c r="A333" s="80"/>
      <c r="B333" s="80"/>
      <c r="C333" s="91" t="s">
        <v>1391</v>
      </c>
      <c r="D333" s="80"/>
      <c r="F333" s="96">
        <f t="shared" si="49"/>
        <v>421086</v>
      </c>
      <c r="G333" s="95">
        <v>54509</v>
      </c>
      <c r="H333" s="95">
        <v>40049</v>
      </c>
      <c r="I333" s="95">
        <v>50528</v>
      </c>
      <c r="J333" s="95">
        <v>41823</v>
      </c>
      <c r="K333" s="95">
        <v>35044</v>
      </c>
      <c r="L333" s="95">
        <v>21856</v>
      </c>
      <c r="M333" s="95">
        <v>16957</v>
      </c>
      <c r="N333" s="95">
        <v>18817</v>
      </c>
      <c r="O333" s="95">
        <v>18974</v>
      </c>
      <c r="P333" s="95">
        <v>33627</v>
      </c>
      <c r="Q333" s="95">
        <v>43873</v>
      </c>
      <c r="R333" s="95">
        <v>45029</v>
      </c>
    </row>
    <row r="334" spans="1:18">
      <c r="A334" s="80"/>
      <c r="B334" s="80"/>
      <c r="C334" s="91" t="s">
        <v>1392</v>
      </c>
      <c r="D334" s="80"/>
      <c r="F334" s="96">
        <f t="shared" si="49"/>
        <v>105082</v>
      </c>
      <c r="G334" s="95">
        <v>14735</v>
      </c>
      <c r="H334" s="95">
        <v>6146</v>
      </c>
      <c r="I334" s="95">
        <v>10613</v>
      </c>
      <c r="J334" s="95">
        <v>11674</v>
      </c>
      <c r="K334" s="95">
        <v>8700</v>
      </c>
      <c r="L334" s="95">
        <v>5347</v>
      </c>
      <c r="M334" s="95">
        <v>4479</v>
      </c>
      <c r="N334" s="95">
        <v>5425</v>
      </c>
      <c r="O334" s="95">
        <v>6453</v>
      </c>
      <c r="P334" s="95">
        <v>11210</v>
      </c>
      <c r="Q334" s="95">
        <v>11748</v>
      </c>
      <c r="R334" s="95">
        <v>8552</v>
      </c>
    </row>
    <row r="335" spans="1:18">
      <c r="A335" s="80"/>
      <c r="B335" s="80"/>
      <c r="C335" s="91" t="s">
        <v>1393</v>
      </c>
      <c r="D335" s="80"/>
      <c r="F335" s="96">
        <f t="shared" si="49"/>
        <v>340834</v>
      </c>
      <c r="G335" s="95">
        <v>37029</v>
      </c>
      <c r="H335" s="95">
        <v>34204</v>
      </c>
      <c r="I335" s="95">
        <v>35422</v>
      </c>
      <c r="J335" s="95">
        <v>28374</v>
      </c>
      <c r="K335" s="95">
        <v>26937</v>
      </c>
      <c r="L335" s="95">
        <v>22447</v>
      </c>
      <c r="M335" s="95">
        <v>19630</v>
      </c>
      <c r="N335" s="95">
        <v>16711</v>
      </c>
      <c r="O335" s="95">
        <v>14535</v>
      </c>
      <c r="P335" s="95">
        <v>24184</v>
      </c>
      <c r="Q335" s="95">
        <v>40304</v>
      </c>
      <c r="R335" s="95">
        <v>41057</v>
      </c>
    </row>
    <row r="336" spans="1:18">
      <c r="A336" s="80"/>
      <c r="B336" s="80"/>
      <c r="C336" s="91" t="s">
        <v>1394</v>
      </c>
      <c r="D336" s="80"/>
      <c r="F336" s="96">
        <f t="shared" si="49"/>
        <v>130194</v>
      </c>
      <c r="G336" s="95">
        <v>13938</v>
      </c>
      <c r="H336" s="95">
        <v>13345</v>
      </c>
      <c r="I336" s="95">
        <v>13540</v>
      </c>
      <c r="J336" s="95">
        <v>11081</v>
      </c>
      <c r="K336" s="95">
        <v>10709</v>
      </c>
      <c r="L336" s="95">
        <v>8307</v>
      </c>
      <c r="M336" s="95">
        <v>7107</v>
      </c>
      <c r="N336" s="95">
        <v>6209</v>
      </c>
      <c r="O336" s="95">
        <v>5548</v>
      </c>
      <c r="P336" s="95">
        <v>9311</v>
      </c>
      <c r="Q336" s="95">
        <v>15208</v>
      </c>
      <c r="R336" s="95">
        <v>15891</v>
      </c>
    </row>
    <row r="337" spans="1:18">
      <c r="A337" s="80"/>
      <c r="B337" s="80"/>
      <c r="C337" s="91" t="s">
        <v>1395</v>
      </c>
      <c r="D337" s="80"/>
      <c r="F337" s="96">
        <f t="shared" si="49"/>
        <v>239431</v>
      </c>
      <c r="G337" s="95">
        <v>19780</v>
      </c>
      <c r="H337" s="95">
        <v>20647</v>
      </c>
      <c r="I337" s="95">
        <v>18267</v>
      </c>
      <c r="J337" s="95">
        <v>28331</v>
      </c>
      <c r="K337" s="95">
        <v>18471</v>
      </c>
      <c r="L337" s="95">
        <v>24928</v>
      </c>
      <c r="M337" s="95">
        <v>20859</v>
      </c>
      <c r="N337" s="95">
        <v>22616</v>
      </c>
      <c r="O337" s="95">
        <v>14058</v>
      </c>
      <c r="P337" s="95">
        <v>18751</v>
      </c>
      <c r="Q337" s="95">
        <v>19804</v>
      </c>
      <c r="R337" s="95">
        <v>12919</v>
      </c>
    </row>
    <row r="338" spans="1:18">
      <c r="A338" s="80"/>
      <c r="B338" s="80"/>
      <c r="C338" s="91" t="s">
        <v>1396</v>
      </c>
      <c r="D338" s="80"/>
      <c r="F338" s="96">
        <f t="shared" si="49"/>
        <v>335463</v>
      </c>
      <c r="G338" s="95">
        <v>33653</v>
      </c>
      <c r="H338" s="95">
        <v>26549</v>
      </c>
      <c r="I338" s="95">
        <v>44546</v>
      </c>
      <c r="J338" s="95">
        <v>41411</v>
      </c>
      <c r="K338" s="95">
        <v>32008</v>
      </c>
      <c r="L338" s="95">
        <v>23747</v>
      </c>
      <c r="M338" s="95">
        <v>13167</v>
      </c>
      <c r="N338" s="95">
        <v>14749</v>
      </c>
      <c r="O338" s="95">
        <v>18111</v>
      </c>
      <c r="P338" s="95">
        <v>30159</v>
      </c>
      <c r="Q338" s="95">
        <v>34070</v>
      </c>
      <c r="R338" s="95">
        <v>23293</v>
      </c>
    </row>
    <row r="339" spans="1:18">
      <c r="A339" s="80"/>
      <c r="B339" s="80"/>
      <c r="C339" s="121" t="s">
        <v>1397</v>
      </c>
      <c r="D339" s="80"/>
      <c r="F339" s="96">
        <f t="shared" si="49"/>
        <v>234789</v>
      </c>
      <c r="G339" s="95">
        <v>19062</v>
      </c>
      <c r="H339" s="95">
        <v>19309</v>
      </c>
      <c r="I339" s="95">
        <v>15802</v>
      </c>
      <c r="J339" s="95">
        <v>28429</v>
      </c>
      <c r="K339" s="95">
        <v>20538</v>
      </c>
      <c r="L339" s="95">
        <v>27432</v>
      </c>
      <c r="M339" s="95">
        <v>25383</v>
      </c>
      <c r="N339" s="95">
        <v>27022</v>
      </c>
      <c r="O339" s="95">
        <v>11121</v>
      </c>
      <c r="P339" s="95">
        <v>16699</v>
      </c>
      <c r="Q339" s="95">
        <v>15723</v>
      </c>
      <c r="R339" s="95">
        <v>8269</v>
      </c>
    </row>
    <row r="340" spans="1:18">
      <c r="A340" s="80"/>
      <c r="B340" s="80"/>
      <c r="C340" s="121" t="s">
        <v>1398</v>
      </c>
      <c r="D340" s="80"/>
      <c r="F340" s="96">
        <f t="shared" si="49"/>
        <v>404765</v>
      </c>
      <c r="G340" s="95">
        <v>41645</v>
      </c>
      <c r="H340" s="95">
        <v>35124</v>
      </c>
      <c r="I340" s="95">
        <v>42514</v>
      </c>
      <c r="J340" s="95">
        <v>47217</v>
      </c>
      <c r="K340" s="95">
        <v>33191</v>
      </c>
      <c r="L340" s="95">
        <v>37855</v>
      </c>
      <c r="M340" s="95">
        <v>22088</v>
      </c>
      <c r="N340" s="95">
        <v>27706</v>
      </c>
      <c r="O340" s="95">
        <v>18082</v>
      </c>
      <c r="P340" s="95">
        <v>32380</v>
      </c>
      <c r="Q340" s="95">
        <v>41933</v>
      </c>
      <c r="R340" s="95">
        <v>25030</v>
      </c>
    </row>
    <row r="341" spans="1:18">
      <c r="A341" s="80"/>
      <c r="B341" s="80"/>
      <c r="C341" s="121" t="s">
        <v>1399</v>
      </c>
      <c r="D341" s="80"/>
      <c r="E341" s="104" t="s">
        <v>85</v>
      </c>
      <c r="F341" s="96">
        <f t="shared" si="49"/>
        <v>194378</v>
      </c>
      <c r="G341" s="95">
        <v>20822</v>
      </c>
      <c r="H341" s="95">
        <v>17562</v>
      </c>
      <c r="I341" s="95">
        <v>21256</v>
      </c>
      <c r="J341" s="95">
        <v>23608</v>
      </c>
      <c r="K341" s="95">
        <v>16596</v>
      </c>
      <c r="L341" s="95">
        <v>18329</v>
      </c>
      <c r="M341" s="95">
        <v>10321</v>
      </c>
      <c r="N341" s="95">
        <v>13382</v>
      </c>
      <c r="O341" s="95">
        <v>7805</v>
      </c>
      <c r="P341" s="95">
        <v>12844</v>
      </c>
      <c r="Q341" s="95">
        <v>19280</v>
      </c>
      <c r="R341" s="95">
        <v>12573</v>
      </c>
    </row>
    <row r="342" spans="1:18">
      <c r="A342" s="80"/>
      <c r="B342" s="80"/>
      <c r="C342" s="121" t="s">
        <v>1400</v>
      </c>
      <c r="D342" s="80"/>
      <c r="E342" s="104"/>
      <c r="F342" s="96">
        <f t="shared" si="49"/>
        <v>102584</v>
      </c>
      <c r="G342" s="95">
        <v>9621</v>
      </c>
      <c r="H342" s="95">
        <v>9823</v>
      </c>
      <c r="I342" s="95">
        <v>13358</v>
      </c>
      <c r="J342" s="95">
        <v>12306</v>
      </c>
      <c r="K342" s="95">
        <v>9631</v>
      </c>
      <c r="L342" s="95">
        <v>7410</v>
      </c>
      <c r="M342" s="95">
        <v>4418</v>
      </c>
      <c r="N342" s="95">
        <v>4628</v>
      </c>
      <c r="O342" s="95">
        <v>5370</v>
      </c>
      <c r="P342" s="95">
        <v>9316</v>
      </c>
      <c r="Q342" s="95">
        <v>9971</v>
      </c>
      <c r="R342" s="95">
        <v>6732</v>
      </c>
    </row>
    <row r="343" spans="1:18">
      <c r="A343" s="80"/>
      <c r="B343" s="80"/>
      <c r="C343" s="91" t="s">
        <v>1401</v>
      </c>
      <c r="D343" s="80"/>
      <c r="F343" s="96">
        <f t="shared" si="49"/>
        <v>309173</v>
      </c>
      <c r="G343" s="95">
        <v>32490</v>
      </c>
      <c r="H343" s="95">
        <v>31190</v>
      </c>
      <c r="I343" s="95">
        <v>32667</v>
      </c>
      <c r="J343" s="95">
        <v>26391</v>
      </c>
      <c r="K343" s="95">
        <v>24758</v>
      </c>
      <c r="L343" s="95">
        <v>19564</v>
      </c>
      <c r="M343" s="95">
        <v>17261</v>
      </c>
      <c r="N343" s="95">
        <v>14823</v>
      </c>
      <c r="O343" s="95">
        <v>12665</v>
      </c>
      <c r="P343" s="95">
        <v>23106</v>
      </c>
      <c r="Q343" s="95">
        <v>37688</v>
      </c>
      <c r="R343" s="95">
        <v>36570</v>
      </c>
    </row>
    <row r="344" spans="1:18">
      <c r="A344" s="80"/>
      <c r="B344" s="91"/>
      <c r="C344" s="80" t="s">
        <v>1402</v>
      </c>
      <c r="D344" s="80"/>
      <c r="F344" s="96">
        <f t="shared" si="49"/>
        <v>381679</v>
      </c>
      <c r="G344" s="95">
        <v>46069</v>
      </c>
      <c r="H344" s="95">
        <v>37343</v>
      </c>
      <c r="I344" s="95">
        <v>44074</v>
      </c>
      <c r="J344" s="95">
        <v>38385</v>
      </c>
      <c r="K344" s="95">
        <v>29294</v>
      </c>
      <c r="L344" s="95">
        <v>20419</v>
      </c>
      <c r="M344" s="95">
        <v>16627</v>
      </c>
      <c r="N344" s="95">
        <v>15482</v>
      </c>
      <c r="O344" s="95">
        <v>18729</v>
      </c>
      <c r="P344" s="95">
        <v>34846</v>
      </c>
      <c r="Q344" s="95">
        <v>42563</v>
      </c>
      <c r="R344" s="95">
        <v>37848</v>
      </c>
    </row>
    <row r="345" spans="1:18">
      <c r="A345" s="80"/>
      <c r="B345" s="91"/>
      <c r="C345" s="80" t="s">
        <v>1403</v>
      </c>
      <c r="D345" s="80"/>
      <c r="F345" s="96">
        <f t="shared" si="49"/>
        <v>83613</v>
      </c>
      <c r="G345" s="95">
        <v>9870</v>
      </c>
      <c r="H345" s="95">
        <v>7991</v>
      </c>
      <c r="I345" s="95">
        <v>9685</v>
      </c>
      <c r="J345" s="95">
        <v>8327</v>
      </c>
      <c r="K345" s="95">
        <v>6763</v>
      </c>
      <c r="L345" s="95">
        <v>4734</v>
      </c>
      <c r="M345" s="95">
        <v>3747</v>
      </c>
      <c r="N345" s="95">
        <v>3457</v>
      </c>
      <c r="O345" s="95">
        <v>4202</v>
      </c>
      <c r="P345" s="95">
        <v>7543</v>
      </c>
      <c r="Q345" s="95">
        <v>8928</v>
      </c>
      <c r="R345" s="95">
        <v>8366</v>
      </c>
    </row>
    <row r="346" spans="1:18">
      <c r="A346" s="80"/>
      <c r="B346" s="91"/>
      <c r="C346" s="80"/>
      <c r="D346" s="80"/>
      <c r="F346" s="96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1:18">
      <c r="A347" s="93" t="s">
        <v>1404</v>
      </c>
      <c r="B347" s="91"/>
      <c r="C347" s="80"/>
      <c r="D347" s="80"/>
      <c r="E347" s="104" t="s">
        <v>85</v>
      </c>
      <c r="F347" s="96">
        <f>SUM(G347:R347)</f>
        <v>3561152</v>
      </c>
      <c r="G347" s="94">
        <f>SUM(G332:G346)</f>
        <v>378665</v>
      </c>
      <c r="H347" s="94">
        <f>SUM(H332:H346)</f>
        <v>317457</v>
      </c>
      <c r="I347" s="94">
        <f t="shared" ref="I347:R347" si="50">SUM(I332:I346)</f>
        <v>377251</v>
      </c>
      <c r="J347" s="94">
        <f t="shared" si="50"/>
        <v>371382</v>
      </c>
      <c r="K347" s="94">
        <f t="shared" si="50"/>
        <v>297297</v>
      </c>
      <c r="L347" s="94">
        <f t="shared" si="50"/>
        <v>265164</v>
      </c>
      <c r="M347" s="94">
        <f t="shared" si="50"/>
        <v>202927</v>
      </c>
      <c r="N347" s="94">
        <f t="shared" si="50"/>
        <v>210325</v>
      </c>
      <c r="O347" s="94">
        <f t="shared" si="50"/>
        <v>178603</v>
      </c>
      <c r="P347" s="94">
        <f t="shared" si="50"/>
        <v>288968</v>
      </c>
      <c r="Q347" s="94">
        <f t="shared" si="50"/>
        <v>365890</v>
      </c>
      <c r="R347" s="94">
        <f t="shared" si="50"/>
        <v>307223</v>
      </c>
    </row>
    <row r="348" spans="1:18">
      <c r="A348" s="80"/>
      <c r="B348" s="91"/>
      <c r="C348" s="80"/>
      <c r="D348" s="80"/>
      <c r="E348" s="104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</row>
    <row r="349" spans="1:18">
      <c r="A349" s="93" t="s">
        <v>1405</v>
      </c>
      <c r="B349" s="80"/>
      <c r="C349" s="80"/>
      <c r="D349" s="80"/>
      <c r="E349" s="104"/>
      <c r="F349" s="96">
        <f>SUM(G349:R349)</f>
        <v>69144592.950000003</v>
      </c>
      <c r="G349" s="94">
        <f>SUM(G347,G329,G323,G312,G297)</f>
        <v>6127213.5360000003</v>
      </c>
      <c r="H349" s="94">
        <f>SUM(H347,H329,H323,H312,H297)</f>
        <v>5464354.0059999991</v>
      </c>
      <c r="I349" s="94">
        <f t="shared" ref="I349:R349" si="51">SUM(I347,I329,I323,I312,I297)</f>
        <v>5575438.6379999993</v>
      </c>
      <c r="J349" s="94">
        <f t="shared" si="51"/>
        <v>5429221.3140000012</v>
      </c>
      <c r="K349" s="94">
        <f t="shared" si="51"/>
        <v>5323697.7420000006</v>
      </c>
      <c r="L349" s="94">
        <f t="shared" si="51"/>
        <v>5402071.7000000002</v>
      </c>
      <c r="M349" s="94">
        <f t="shared" si="51"/>
        <v>6127042.5470000003</v>
      </c>
      <c r="N349" s="94">
        <f t="shared" si="51"/>
        <v>6253563.8259999994</v>
      </c>
      <c r="O349" s="94">
        <f t="shared" si="51"/>
        <v>5642277.8799999999</v>
      </c>
      <c r="P349" s="94">
        <f t="shared" si="51"/>
        <v>5737605.9500000002</v>
      </c>
      <c r="Q349" s="94">
        <f t="shared" si="51"/>
        <v>5756682.5320000006</v>
      </c>
      <c r="R349" s="94">
        <f t="shared" si="51"/>
        <v>6305423.2789999992</v>
      </c>
    </row>
    <row r="350" spans="1:18">
      <c r="B350" s="122"/>
      <c r="F350" s="123" t="s">
        <v>1406</v>
      </c>
      <c r="G350" s="123" t="s">
        <v>1406</v>
      </c>
      <c r="H350" s="123" t="s">
        <v>1406</v>
      </c>
      <c r="I350" s="123" t="s">
        <v>1406</v>
      </c>
      <c r="J350" s="123" t="s">
        <v>1406</v>
      </c>
      <c r="K350" s="123" t="s">
        <v>1406</v>
      </c>
      <c r="L350" s="123" t="s">
        <v>1406</v>
      </c>
      <c r="M350" s="123" t="s">
        <v>1406</v>
      </c>
      <c r="N350" s="123" t="s">
        <v>1406</v>
      </c>
      <c r="O350" s="123" t="s">
        <v>1406</v>
      </c>
      <c r="P350" s="123" t="s">
        <v>1406</v>
      </c>
      <c r="Q350" s="123" t="s">
        <v>1406</v>
      </c>
      <c r="R350" s="123" t="s">
        <v>1406</v>
      </c>
    </row>
    <row r="351" spans="1:18">
      <c r="B351" s="122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1:18">
      <c r="B352" s="122"/>
      <c r="F352" s="125">
        <f>F349-F196</f>
        <v>0</v>
      </c>
      <c r="G352" s="125">
        <f>G349-G196</f>
        <v>0</v>
      </c>
      <c r="H352" s="125">
        <f>H349-H196</f>
        <v>0</v>
      </c>
      <c r="I352" s="125">
        <f t="shared" ref="I352:R352" si="52">I349-I196</f>
        <v>0</v>
      </c>
      <c r="J352" s="125">
        <f t="shared" si="52"/>
        <v>0</v>
      </c>
      <c r="K352" s="125">
        <f t="shared" si="52"/>
        <v>0</v>
      </c>
      <c r="L352" s="125">
        <f t="shared" si="52"/>
        <v>0</v>
      </c>
      <c r="M352" s="125">
        <f t="shared" si="52"/>
        <v>0</v>
      </c>
      <c r="N352" s="125">
        <f t="shared" si="52"/>
        <v>0</v>
      </c>
      <c r="O352" s="125">
        <f t="shared" si="52"/>
        <v>0</v>
      </c>
      <c r="P352" s="125">
        <f t="shared" si="52"/>
        <v>0</v>
      </c>
      <c r="Q352" s="125">
        <f t="shared" si="52"/>
        <v>0</v>
      </c>
      <c r="R352" s="125">
        <f t="shared" si="52"/>
        <v>0</v>
      </c>
    </row>
  </sheetData>
  <pageMargins left="0.7" right="0.7" top="0.75" bottom="0.75" header="0.3" footer="0.3"/>
  <pageSetup scale="49"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  <rowBreaks count="4" manualBreakCount="4">
    <brk id="91" max="17" man="1"/>
    <brk id="167" max="17" man="1"/>
    <brk id="236" max="17" man="1"/>
    <brk id="324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="90" zoomScaleNormal="90" workbookViewId="0">
      <pane xSplit="2" ySplit="4" topLeftCell="C5" activePane="bottomRight" state="frozen"/>
      <selection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19.5703125" defaultRowHeight="14.25"/>
  <cols>
    <col min="1" max="1" width="11.85546875" style="135" customWidth="1"/>
    <col min="2" max="2" width="39.5703125" style="130" bestFit="1" customWidth="1"/>
    <col min="3" max="3" width="16.5703125" style="139" customWidth="1"/>
    <col min="4" max="4" width="15.28515625" style="131" bestFit="1" customWidth="1"/>
    <col min="5" max="16384" width="19.5703125" style="130"/>
  </cols>
  <sheetData>
    <row r="1" spans="1:5">
      <c r="A1" s="134" t="s">
        <v>1410</v>
      </c>
    </row>
    <row r="2" spans="1:5">
      <c r="A2" s="134"/>
    </row>
    <row r="4" spans="1:5">
      <c r="A4" s="133" t="s">
        <v>248</v>
      </c>
      <c r="B4" s="133" t="s">
        <v>227</v>
      </c>
      <c r="C4" s="356" t="s">
        <v>1466</v>
      </c>
    </row>
    <row r="5" spans="1:5">
      <c r="A5" s="135">
        <v>447</v>
      </c>
      <c r="B5" s="130" t="s">
        <v>249</v>
      </c>
      <c r="C5" s="139">
        <f>+C25</f>
        <v>-34248404.189999998</v>
      </c>
    </row>
    <row r="6" spans="1:5">
      <c r="A6" s="135">
        <v>456.1</v>
      </c>
      <c r="B6" s="130" t="s">
        <v>250</v>
      </c>
      <c r="C6" s="139">
        <f>+C32</f>
        <v>-5272108.2999999989</v>
      </c>
    </row>
    <row r="7" spans="1:5">
      <c r="A7" s="135">
        <v>501</v>
      </c>
      <c r="B7" s="130" t="s">
        <v>251</v>
      </c>
      <c r="C7" s="139">
        <f>+C45</f>
        <v>66628276.360000029</v>
      </c>
    </row>
    <row r="8" spans="1:5">
      <c r="A8" s="135">
        <v>503</v>
      </c>
      <c r="B8" s="130" t="s">
        <v>252</v>
      </c>
      <c r="C8" s="139">
        <f>+C48</f>
        <v>300703.6999999999</v>
      </c>
    </row>
    <row r="9" spans="1:5">
      <c r="A9" s="135">
        <v>547</v>
      </c>
      <c r="B9" s="130" t="s">
        <v>253</v>
      </c>
      <c r="C9" s="139">
        <f>+C51</f>
        <v>33422872.979999997</v>
      </c>
    </row>
    <row r="10" spans="1:5">
      <c r="A10" s="135">
        <v>555</v>
      </c>
      <c r="B10" s="130" t="s">
        <v>254</v>
      </c>
      <c r="C10" s="139">
        <f>+C64</f>
        <v>43924637.159999996</v>
      </c>
    </row>
    <row r="11" spans="1:5">
      <c r="A11" s="135">
        <v>565</v>
      </c>
      <c r="B11" s="130" t="s">
        <v>255</v>
      </c>
      <c r="C11" s="139">
        <f>+C70</f>
        <v>12542585.869999997</v>
      </c>
    </row>
    <row r="14" spans="1:5">
      <c r="A14" s="134" t="s">
        <v>256</v>
      </c>
    </row>
    <row r="16" spans="1:5" s="132" customFormat="1">
      <c r="A16" s="133" t="s">
        <v>248</v>
      </c>
      <c r="B16" s="133" t="s">
        <v>227</v>
      </c>
      <c r="C16" s="356" t="s">
        <v>1466</v>
      </c>
      <c r="D16" s="131"/>
      <c r="E16" s="131"/>
    </row>
    <row r="17" spans="1:5">
      <c r="A17" s="135">
        <v>4471000</v>
      </c>
      <c r="B17" s="130" t="s">
        <v>257</v>
      </c>
      <c r="C17" s="139">
        <v>-704173.42999999982</v>
      </c>
      <c r="E17" s="131"/>
    </row>
    <row r="18" spans="1:5">
      <c r="A18" s="135">
        <v>4471300</v>
      </c>
      <c r="B18" s="130" t="s">
        <v>258</v>
      </c>
      <c r="C18" s="139">
        <v>-11869842.560000002</v>
      </c>
      <c r="E18" s="131"/>
    </row>
    <row r="19" spans="1:5">
      <c r="A19" s="135">
        <v>4471400</v>
      </c>
      <c r="B19" s="130" t="s">
        <v>259</v>
      </c>
      <c r="C19" s="139">
        <v>-22532914.280000001</v>
      </c>
      <c r="E19" s="131"/>
    </row>
    <row r="20" spans="1:5">
      <c r="A20" s="135">
        <v>4472000</v>
      </c>
      <c r="B20" s="130" t="s">
        <v>260</v>
      </c>
      <c r="C20" s="139">
        <v>2828118.8500000015</v>
      </c>
      <c r="E20" s="131"/>
    </row>
    <row r="21" spans="1:5">
      <c r="A21" s="135">
        <v>4475000</v>
      </c>
      <c r="B21" s="130" t="s">
        <v>261</v>
      </c>
      <c r="C21" s="139">
        <v>0</v>
      </c>
    </row>
    <row r="22" spans="1:5">
      <c r="A22" s="135">
        <v>4476100</v>
      </c>
      <c r="B22" s="130" t="s">
        <v>262</v>
      </c>
      <c r="C22" s="139">
        <v>-1961814.73</v>
      </c>
      <c r="E22" s="131"/>
    </row>
    <row r="23" spans="1:5">
      <c r="A23" s="135">
        <v>4476200</v>
      </c>
      <c r="B23" s="130" t="s">
        <v>263</v>
      </c>
      <c r="C23" s="139">
        <v>0</v>
      </c>
      <c r="E23" s="131"/>
    </row>
    <row r="24" spans="1:5">
      <c r="A24" s="135">
        <v>4479000</v>
      </c>
      <c r="B24" s="130" t="s">
        <v>264</v>
      </c>
      <c r="C24" s="139">
        <v>-7778.0400000000009</v>
      </c>
      <c r="E24" s="131"/>
    </row>
    <row r="25" spans="1:5" s="132" customFormat="1">
      <c r="B25" s="137" t="s">
        <v>68</v>
      </c>
      <c r="C25" s="140">
        <f>SUM(C17:C24)</f>
        <v>-34248404.189999998</v>
      </c>
      <c r="D25" s="131"/>
    </row>
    <row r="26" spans="1:5" s="132" customFormat="1">
      <c r="B26" s="138"/>
      <c r="C26" s="141"/>
      <c r="D26" s="131"/>
    </row>
    <row r="27" spans="1:5">
      <c r="A27" s="135">
        <v>4561100</v>
      </c>
      <c r="B27" s="130" t="s">
        <v>265</v>
      </c>
      <c r="C27" s="139">
        <v>-2585137.0199999996</v>
      </c>
      <c r="E27" s="131"/>
    </row>
    <row r="28" spans="1:5">
      <c r="A28" s="135">
        <v>4561910</v>
      </c>
      <c r="B28" s="130" t="s">
        <v>266</v>
      </c>
      <c r="C28" s="139">
        <v>-106670.85</v>
      </c>
      <c r="E28" s="131"/>
    </row>
    <row r="29" spans="1:5">
      <c r="A29" s="135">
        <v>4561920</v>
      </c>
      <c r="B29" s="130" t="s">
        <v>267</v>
      </c>
      <c r="C29" s="139">
        <v>-2426654.25</v>
      </c>
      <c r="E29" s="131"/>
    </row>
    <row r="30" spans="1:5">
      <c r="A30" s="135">
        <v>4561930</v>
      </c>
      <c r="B30" s="130" t="s">
        <v>268</v>
      </c>
      <c r="C30" s="139">
        <v>-448966.5799999999</v>
      </c>
      <c r="E30" s="131"/>
    </row>
    <row r="31" spans="1:5">
      <c r="A31" s="357">
        <v>4561990</v>
      </c>
      <c r="B31" s="130" t="s">
        <v>1616</v>
      </c>
      <c r="C31" s="139">
        <v>295320.40000000014</v>
      </c>
      <c r="E31" s="131"/>
    </row>
    <row r="32" spans="1:5" s="132" customFormat="1">
      <c r="A32" s="134"/>
      <c r="B32" s="137" t="s">
        <v>1055</v>
      </c>
      <c r="C32" s="140">
        <f>SUM(C27:C31)</f>
        <v>-5272108.2999999989</v>
      </c>
      <c r="D32" s="131"/>
    </row>
    <row r="33" spans="1:5" s="132" customFormat="1">
      <c r="A33" s="134"/>
      <c r="B33" s="136"/>
      <c r="C33" s="141"/>
      <c r="D33" s="131"/>
    </row>
    <row r="34" spans="1:5">
      <c r="A34" s="135">
        <v>5010000</v>
      </c>
      <c r="B34" s="130" t="s">
        <v>251</v>
      </c>
      <c r="C34" s="139">
        <v>36993.720000000008</v>
      </c>
      <c r="E34" s="131"/>
    </row>
    <row r="35" spans="1:5">
      <c r="A35" s="135">
        <v>5011000</v>
      </c>
      <c r="B35" s="130" t="s">
        <v>269</v>
      </c>
      <c r="C35" s="139">
        <v>63306591.010000013</v>
      </c>
      <c r="E35" s="131"/>
    </row>
    <row r="36" spans="1:5">
      <c r="A36" s="135">
        <v>5011200</v>
      </c>
      <c r="B36" s="130" t="s">
        <v>270</v>
      </c>
      <c r="C36" s="139">
        <v>-6168.789999999979</v>
      </c>
      <c r="E36" s="131"/>
    </row>
    <row r="37" spans="1:5">
      <c r="A37" s="362">
        <v>5011900</v>
      </c>
      <c r="B37" s="365" t="s">
        <v>1617</v>
      </c>
      <c r="C37" s="366">
        <v>1905385.3899999997</v>
      </c>
      <c r="E37" s="131"/>
    </row>
    <row r="38" spans="1:5">
      <c r="A38" s="135">
        <v>5012000</v>
      </c>
      <c r="B38" s="130" t="s">
        <v>271</v>
      </c>
      <c r="C38" s="139">
        <v>736090.58000000275</v>
      </c>
      <c r="E38" s="131"/>
    </row>
    <row r="39" spans="1:5">
      <c r="A39" s="135">
        <v>5013000</v>
      </c>
      <c r="B39" s="130" t="s">
        <v>272</v>
      </c>
      <c r="C39" s="139">
        <v>68645.100000000006</v>
      </c>
      <c r="E39" s="131"/>
    </row>
    <row r="40" spans="1:5">
      <c r="A40" s="135">
        <v>5013500</v>
      </c>
      <c r="B40" s="130" t="s">
        <v>273</v>
      </c>
      <c r="C40" s="139">
        <v>130833.87999999999</v>
      </c>
      <c r="E40" s="131"/>
    </row>
    <row r="41" spans="1:5">
      <c r="A41" s="135">
        <v>5014000</v>
      </c>
      <c r="B41" s="130" t="s">
        <v>274</v>
      </c>
      <c r="C41" s="139">
        <v>0</v>
      </c>
      <c r="E41" s="131"/>
    </row>
    <row r="42" spans="1:5">
      <c r="A42" s="135">
        <v>5014500</v>
      </c>
      <c r="B42" s="130" t="s">
        <v>275</v>
      </c>
      <c r="C42" s="139">
        <v>440410.27000000008</v>
      </c>
      <c r="E42" s="131"/>
    </row>
    <row r="43" spans="1:5">
      <c r="A43" s="135">
        <v>5015000</v>
      </c>
      <c r="B43" s="130" t="s">
        <v>276</v>
      </c>
      <c r="C43" s="139">
        <v>9495.2099999999991</v>
      </c>
      <c r="E43" s="131"/>
    </row>
    <row r="44" spans="1:5" s="132" customFormat="1">
      <c r="A44" s="135">
        <v>5015100</v>
      </c>
      <c r="B44" s="130" t="s">
        <v>277</v>
      </c>
      <c r="C44" s="139">
        <v>-1.0000000009313226E-2</v>
      </c>
      <c r="D44" s="131"/>
      <c r="E44" s="131"/>
    </row>
    <row r="45" spans="1:5">
      <c r="A45" s="134"/>
      <c r="B45" s="137" t="s">
        <v>204</v>
      </c>
      <c r="C45" s="140">
        <f>SUM(C34:C44)</f>
        <v>66628276.360000029</v>
      </c>
    </row>
    <row r="46" spans="1:5">
      <c r="A46" s="134"/>
      <c r="B46" s="138"/>
      <c r="C46" s="141"/>
    </row>
    <row r="47" spans="1:5" s="132" customFormat="1">
      <c r="A47" s="135">
        <v>5030000</v>
      </c>
      <c r="B47" s="130" t="s">
        <v>252</v>
      </c>
      <c r="C47" s="139">
        <v>300703.6999999999</v>
      </c>
      <c r="D47" s="131"/>
      <c r="E47" s="131"/>
    </row>
    <row r="48" spans="1:5">
      <c r="A48" s="134"/>
      <c r="B48" s="137" t="s">
        <v>212</v>
      </c>
      <c r="C48" s="140">
        <f>SUM(C47)</f>
        <v>300703.6999999999</v>
      </c>
    </row>
    <row r="49" spans="1:5">
      <c r="A49" s="134"/>
      <c r="B49" s="138"/>
      <c r="C49" s="141"/>
    </row>
    <row r="50" spans="1:5" s="132" customFormat="1">
      <c r="A50" s="135">
        <v>5471000</v>
      </c>
      <c r="B50" s="130" t="s">
        <v>278</v>
      </c>
      <c r="C50" s="139">
        <v>33422872.979999997</v>
      </c>
      <c r="D50" s="131"/>
      <c r="E50" s="131"/>
    </row>
    <row r="51" spans="1:5">
      <c r="A51" s="134"/>
      <c r="B51" s="137" t="s">
        <v>1409</v>
      </c>
      <c r="C51" s="140">
        <f>SUM(C50)</f>
        <v>33422872.979999997</v>
      </c>
    </row>
    <row r="52" spans="1:5">
      <c r="A52" s="134"/>
      <c r="B52" s="138"/>
      <c r="C52" s="141"/>
    </row>
    <row r="53" spans="1:5">
      <c r="A53" s="135">
        <v>5551100</v>
      </c>
      <c r="B53" s="130" t="s">
        <v>279</v>
      </c>
      <c r="C53" s="139">
        <v>-2603097.37</v>
      </c>
      <c r="E53" s="131"/>
    </row>
    <row r="54" spans="1:5">
      <c r="A54" s="135">
        <v>5551200</v>
      </c>
      <c r="B54" s="130" t="s">
        <v>280</v>
      </c>
      <c r="C54" s="139">
        <v>-888336.37</v>
      </c>
      <c r="E54" s="131"/>
    </row>
    <row r="55" spans="1:5">
      <c r="A55" s="135">
        <v>5551330</v>
      </c>
      <c r="B55" s="130" t="s">
        <v>281</v>
      </c>
      <c r="C55" s="139">
        <v>-201164.16</v>
      </c>
      <c r="E55" s="131"/>
    </row>
    <row r="56" spans="1:5">
      <c r="A56" s="135">
        <v>5552500</v>
      </c>
      <c r="B56" s="130" t="s">
        <v>282</v>
      </c>
      <c r="C56" s="139">
        <v>-16383256.550000012</v>
      </c>
      <c r="E56" s="131"/>
    </row>
    <row r="57" spans="1:5">
      <c r="A57" s="135">
        <v>5552600</v>
      </c>
      <c r="B57" s="130" t="s">
        <v>283</v>
      </c>
      <c r="C57" s="139">
        <v>-6229564.3800000008</v>
      </c>
      <c r="E57" s="131"/>
    </row>
    <row r="58" spans="1:5">
      <c r="A58" s="135">
        <v>5555500</v>
      </c>
      <c r="B58" s="130" t="s">
        <v>284</v>
      </c>
      <c r="C58" s="139">
        <v>2555399</v>
      </c>
      <c r="E58" s="131"/>
    </row>
    <row r="59" spans="1:5">
      <c r="A59" s="135">
        <v>5556100</v>
      </c>
      <c r="B59" s="130" t="s">
        <v>285</v>
      </c>
      <c r="C59" s="139">
        <v>0</v>
      </c>
    </row>
    <row r="60" spans="1:5">
      <c r="A60" s="135">
        <v>5556200</v>
      </c>
      <c r="B60" s="130" t="s">
        <v>286</v>
      </c>
      <c r="C60" s="139">
        <v>-19949.11</v>
      </c>
      <c r="E60" s="131"/>
    </row>
    <row r="61" spans="1:5" s="132" customFormat="1">
      <c r="A61" s="135">
        <v>5556300</v>
      </c>
      <c r="B61" s="130" t="s">
        <v>287</v>
      </c>
      <c r="C61" s="139">
        <v>78763697.310000002</v>
      </c>
      <c r="D61" s="131"/>
      <c r="E61" s="131"/>
    </row>
    <row r="62" spans="1:5">
      <c r="A62" s="135">
        <v>5556400</v>
      </c>
      <c r="B62" s="130" t="s">
        <v>288</v>
      </c>
      <c r="C62" s="139">
        <v>6084051.0900000008</v>
      </c>
      <c r="E62" s="131"/>
    </row>
    <row r="63" spans="1:5">
      <c r="A63" s="135">
        <v>5556700</v>
      </c>
      <c r="B63" s="130" t="s">
        <v>289</v>
      </c>
      <c r="C63" s="139">
        <v>-17153142.300000001</v>
      </c>
      <c r="E63" s="131"/>
    </row>
    <row r="64" spans="1:5">
      <c r="A64" s="134"/>
      <c r="B64" s="137" t="s">
        <v>69</v>
      </c>
      <c r="C64" s="140">
        <f>SUM(C53:C63)</f>
        <v>43924637.159999996</v>
      </c>
      <c r="E64" s="131"/>
    </row>
    <row r="65" spans="1:5">
      <c r="A65" s="134"/>
      <c r="B65" s="138"/>
      <c r="C65" s="141"/>
      <c r="E65" s="131"/>
    </row>
    <row r="66" spans="1:5">
      <c r="A66" s="135">
        <v>5650000</v>
      </c>
      <c r="B66" s="130" t="s">
        <v>290</v>
      </c>
      <c r="C66" s="139">
        <v>174283.1</v>
      </c>
      <c r="E66" s="131"/>
    </row>
    <row r="67" spans="1:5" s="132" customFormat="1">
      <c r="A67" s="135">
        <v>5651000</v>
      </c>
      <c r="B67" s="130" t="s">
        <v>291</v>
      </c>
      <c r="C67" s="139">
        <v>345359.88999999972</v>
      </c>
      <c r="D67" s="131"/>
      <c r="E67" s="131"/>
    </row>
    <row r="68" spans="1:5">
      <c r="A68" s="135">
        <v>5652500</v>
      </c>
      <c r="B68" s="130" t="s">
        <v>292</v>
      </c>
      <c r="C68" s="139">
        <v>923584.57</v>
      </c>
      <c r="E68" s="131"/>
    </row>
    <row r="69" spans="1:5">
      <c r="A69" s="135">
        <v>5654600</v>
      </c>
      <c r="B69" s="130" t="s">
        <v>293</v>
      </c>
      <c r="C69" s="139">
        <v>11099358.309999999</v>
      </c>
      <c r="E69" s="131"/>
    </row>
    <row r="70" spans="1:5">
      <c r="A70" s="134"/>
      <c r="B70" s="137" t="s">
        <v>70</v>
      </c>
      <c r="C70" s="140">
        <f>SUM(C66:C69)</f>
        <v>12542585.869999997</v>
      </c>
      <c r="E70" s="131"/>
    </row>
  </sheetData>
  <pageMargins left="0.7" right="0.7" top="0.75" bottom="0.75" header="0.3" footer="0.3"/>
  <pageSetup fitToHeight="0" orientation="landscape" r:id="rId1"/>
  <headerFooter scaleWithDoc="0" alignWithMargins="0">
    <oddHeader>&amp;L&amp;"Arial,Regular"&amp;10UT 11-035-200
DPU 1.1 1st Supplemental&amp;R&amp;"Arial,Bold"&amp;10Confidential Attachment DPU 1.1 -1 1st Supplemental</oddHeader>
    <oddFooter>&amp;L&amp;"Arial,Regular"&amp;10&amp;F (&amp;A)&amp;C&amp;"Arial,Regular"&amp;10page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EBA Calculation</vt:lpstr>
      <vt:lpstr>Actual Factors</vt:lpstr>
      <vt:lpstr>Exhibit B </vt:lpstr>
      <vt:lpstr>C&amp;T Database Accounts</vt:lpstr>
      <vt:lpstr>Fuel Accounts</vt:lpstr>
      <vt:lpstr>Actual NPC 2012 </vt:lpstr>
      <vt:lpstr>Wheeling Revenue</vt:lpstr>
      <vt:lpstr>Actual NPC 2011</vt:lpstr>
      <vt:lpstr>FERC Detail Summary</vt:lpstr>
      <vt:lpstr>FERC 447</vt:lpstr>
      <vt:lpstr>456.1</vt:lpstr>
      <vt:lpstr>501</vt:lpstr>
      <vt:lpstr>503</vt:lpstr>
      <vt:lpstr>547</vt:lpstr>
      <vt:lpstr>555</vt:lpstr>
      <vt:lpstr>565</vt:lpstr>
      <vt:lpstr>'Actual NPC 2011'!Print_Area</vt:lpstr>
      <vt:lpstr>'Actual NPC 2012 '!Print_Titles</vt:lpstr>
      <vt:lpstr>'C&amp;T Database Accounts'!Print_Titles</vt:lpstr>
      <vt:lpstr>'EBA Calculation'!Print_Titles</vt:lpstr>
      <vt:lpstr>'Fuel Accounts'!Print_Titles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2012-02-13T23:57:17Z</dcterms:created>
  <dcterms:modified xsi:type="dcterms:W3CDTF">2012-05-01T20:53:54Z</dcterms:modified>
</cp:coreProperties>
</file>