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codeName="ThisWorkbook" hidePivotFieldList="1" defaultThemeVersion="124226"/>
  <bookViews>
    <workbookView xWindow="8625" yWindow="-15" windowWidth="8700" windowHeight="4695" tabRatio="856"/>
  </bookViews>
  <sheets>
    <sheet name="Page 8.1" sheetId="6" r:id="rId1"/>
    <sheet name="Page 8.1.1" sheetId="7" r:id="rId2"/>
  </sheets>
  <definedNames>
    <definedName name="_xlnm.Print_Area" localSheetId="0">'Page 8.1'!$A$1:$J$68</definedName>
    <definedName name="_xlnm.Print_Area" localSheetId="1">'Page 8.1.1'!$A$1:$O$25</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s>
  <calcPr calcId="145621" calcMode="manual"/>
</workbook>
</file>

<file path=xl/calcChain.xml><?xml version="1.0" encoding="utf-8"?>
<calcChain xmlns="http://schemas.openxmlformats.org/spreadsheetml/2006/main">
  <c r="O22" i="7"/>
  <c r="N22"/>
  <c r="O19"/>
  <c r="O21" s="1"/>
  <c r="N19"/>
  <c r="N21" s="1"/>
  <c r="M19"/>
  <c r="M21" s="1"/>
  <c r="L19"/>
  <c r="L21" s="1"/>
  <c r="K19"/>
  <c r="K21" s="1"/>
  <c r="J19"/>
  <c r="J21" s="1"/>
  <c r="I19"/>
  <c r="I21" s="1"/>
  <c r="F19"/>
  <c r="F21" s="1"/>
  <c r="E19"/>
  <c r="E21" s="1"/>
  <c r="D19"/>
  <c r="D21" s="1"/>
  <c r="G18"/>
  <c r="C18" s="1"/>
  <c r="G17"/>
  <c r="C17" s="1"/>
  <c r="G16"/>
  <c r="C16" s="1"/>
  <c r="G15"/>
  <c r="C15" s="1"/>
  <c r="M13"/>
  <c r="M22" s="1"/>
  <c r="M23" s="1"/>
  <c r="L13"/>
  <c r="L22" s="1"/>
  <c r="L23" s="1"/>
  <c r="K13"/>
  <c r="K22" s="1"/>
  <c r="K23" s="1"/>
  <c r="J13"/>
  <c r="J22" s="1"/>
  <c r="J23" s="1"/>
  <c r="I13"/>
  <c r="I22" s="1"/>
  <c r="I23" s="1"/>
  <c r="H13"/>
  <c r="G13"/>
  <c r="G22" s="1"/>
  <c r="F13"/>
  <c r="F22" s="1"/>
  <c r="F23" s="1"/>
  <c r="E13"/>
  <c r="E22" s="1"/>
  <c r="E23" s="1"/>
  <c r="D13"/>
  <c r="D22" s="1"/>
  <c r="D23" s="1"/>
  <c r="C13"/>
  <c r="C22" s="1"/>
  <c r="N23" l="1"/>
  <c r="O23"/>
  <c r="G19"/>
  <c r="G21" l="1"/>
  <c r="C19"/>
  <c r="C21" l="1"/>
  <c r="G23"/>
  <c r="C23" s="1"/>
  <c r="I21" i="6" l="1"/>
  <c r="F21"/>
  <c r="F10" l="1"/>
  <c r="I10" s="1"/>
</calcChain>
</file>

<file path=xl/sharedStrings.xml><?xml version="1.0" encoding="utf-8"?>
<sst xmlns="http://schemas.openxmlformats.org/spreadsheetml/2006/main" count="56" uniqueCount="50">
  <si>
    <t>PAGE</t>
  </si>
  <si>
    <t>TOTAL</t>
  </si>
  <si>
    <t>ACCOUNT</t>
  </si>
  <si>
    <t>Type</t>
  </si>
  <si>
    <t>COMPANY</t>
  </si>
  <si>
    <t>FACTOR</t>
  </si>
  <si>
    <t>FACTOR %</t>
  </si>
  <si>
    <t>ALLOCATED</t>
  </si>
  <si>
    <t>REF#</t>
  </si>
  <si>
    <t>Description of Adjustment:</t>
  </si>
  <si>
    <t xml:space="preserve"> </t>
  </si>
  <si>
    <t>Rocky Mountain Power</t>
  </si>
  <si>
    <t>UT</t>
  </si>
  <si>
    <t>Adjustment to Expense:</t>
  </si>
  <si>
    <t>Below</t>
  </si>
  <si>
    <t>Cash Working Capital</t>
  </si>
  <si>
    <t>CWC</t>
  </si>
  <si>
    <t>8.1.1</t>
  </si>
  <si>
    <t>Adjustment:</t>
  </si>
  <si>
    <t>UTAH</t>
  </si>
  <si>
    <t>Utah General Rate Case - June 2015</t>
  </si>
  <si>
    <t>Cash Working Capital June 2013</t>
  </si>
  <si>
    <t>Cash Working Capital June 2015</t>
  </si>
  <si>
    <t>Update Cash Working Capital</t>
  </si>
  <si>
    <t>Sum of Jurisdictions</t>
  </si>
  <si>
    <t>California</t>
  </si>
  <si>
    <t>Oregon</t>
  </si>
  <si>
    <t>Washington</t>
  </si>
  <si>
    <t>Wyoming</t>
  </si>
  <si>
    <t>Mont</t>
  </si>
  <si>
    <t>Wy-PPL</t>
  </si>
  <si>
    <t>Utah</t>
  </si>
  <si>
    <t>Idaho</t>
  </si>
  <si>
    <t>Wy-UPL</t>
  </si>
  <si>
    <t>FERC</t>
  </si>
  <si>
    <t>Other</t>
  </si>
  <si>
    <t>Nutil</t>
  </si>
  <si>
    <t>Lead/Lag Study as of 12/10</t>
  </si>
  <si>
    <t>Revenue Lag Days</t>
  </si>
  <si>
    <t>Expense Lag Days</t>
  </si>
  <si>
    <t>Net Lag Days</t>
  </si>
  <si>
    <t>O&amp;M Expense</t>
  </si>
  <si>
    <t>Taxes Other than Income</t>
  </si>
  <si>
    <t>Federal Income Tax</t>
  </si>
  <si>
    <t>State Income Tax</t>
  </si>
  <si>
    <t>Total</t>
  </si>
  <si>
    <t>Divided by Days in Year</t>
  </si>
  <si>
    <t>Avg. Daily Cost of Service</t>
  </si>
  <si>
    <t>Ref. 2.33</t>
  </si>
  <si>
    <t>Twelve Months Ending June 2015</t>
  </si>
</sst>
</file>

<file path=xl/styles.xml><?xml version="1.0" encoding="utf-8"?>
<styleSheet xmlns="http://schemas.openxmlformats.org/spreadsheetml/2006/main">
  <numFmts count="16">
    <numFmt numFmtId="5" formatCode="&quot;$&quot;#,##0_);\(&quot;$&quot;#,##0\)"/>
    <numFmt numFmtId="41" formatCode="_(* #,##0_);_(* \(#,##0\);_(* &quot;-&quot;_);_(@_)"/>
    <numFmt numFmtId="43" formatCode="_(* #,##0.00_);_(* \(#,##0.00\);_(* &quot;-&quot;??_);_(@_)"/>
    <numFmt numFmtId="164" formatCode="_(* #,##0_);_(* \(#,##0\);_(* &quot;-&quot;??_);_(@_)"/>
    <numFmt numFmtId="165" formatCode="0.0"/>
    <numFmt numFmtId="166" formatCode="0.000%"/>
    <numFmt numFmtId="167" formatCode="General_)"/>
    <numFmt numFmtId="168" formatCode="&quot;$&quot;#,##0\ ;\(&quot;$&quot;#,##0\)"/>
    <numFmt numFmtId="169" formatCode="_-* #,##0\ &quot;F&quot;_-;\-* #,##0\ &quot;F&quot;_-;_-* &quot;-&quot;\ &quot;F&quot;_-;_-@_-"/>
    <numFmt numFmtId="170" formatCode="#,##0.000;[Red]\-#,##0.000"/>
    <numFmt numFmtId="171" formatCode="#,##0.0_);\(#,##0.0\);\-\ ;"/>
    <numFmt numFmtId="172" formatCode="&quot;$&quot;###0;[Red]\(&quot;$&quot;###0\)"/>
    <numFmt numFmtId="173" formatCode="########\-###\-###"/>
    <numFmt numFmtId="174" formatCode="#,##0.0000"/>
    <numFmt numFmtId="175" formatCode="mmmm\ d\,\ yyyy"/>
    <numFmt numFmtId="176" formatCode="mmm\ dd\,\ yyyy"/>
  </numFmts>
  <fonts count="57">
    <font>
      <sz val="10"/>
      <name val="Arial"/>
    </font>
    <font>
      <sz val="10"/>
      <name val="Arial"/>
      <family val="2"/>
    </font>
    <font>
      <sz val="8"/>
      <name val="Arial"/>
      <family val="2"/>
    </font>
    <font>
      <b/>
      <sz val="10"/>
      <name val="Arial"/>
      <family val="2"/>
    </font>
    <font>
      <sz val="10"/>
      <name val="Arial"/>
      <family val="2"/>
    </font>
    <font>
      <sz val="12"/>
      <name val="Times New Roman"/>
      <family val="1"/>
    </font>
    <font>
      <u/>
      <sz val="10"/>
      <name val="Arial"/>
      <family val="2"/>
    </font>
    <font>
      <sz val="10"/>
      <color indexed="8"/>
      <name val="Arial"/>
      <family val="2"/>
    </font>
    <font>
      <b/>
      <sz val="10"/>
      <color indexed="8"/>
      <name val="Arial"/>
      <family val="2"/>
    </font>
    <font>
      <sz val="10"/>
      <color indexed="10"/>
      <name val="Arial"/>
      <family val="2"/>
    </font>
    <font>
      <b/>
      <sz val="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
      <sz val="7"/>
      <name val="Arial"/>
      <family val="2"/>
    </font>
    <font>
      <sz val="12"/>
      <color indexed="12"/>
      <name val="Times New Roman"/>
      <family val="1"/>
    </font>
    <font>
      <sz val="10"/>
      <name val="LinePrinter"/>
    </font>
    <font>
      <sz val="10"/>
      <color indexed="24"/>
      <name val="Courier New"/>
      <family val="3"/>
    </font>
    <font>
      <b/>
      <sz val="16"/>
      <name val="Times New Roman"/>
      <family val="1"/>
    </font>
    <font>
      <b/>
      <sz val="12"/>
      <name val="Arial"/>
      <family val="2"/>
    </font>
    <font>
      <b/>
      <sz val="12"/>
      <color indexed="24"/>
      <name val="Times New Roman"/>
      <family val="1"/>
    </font>
    <font>
      <sz val="10"/>
      <color indexed="24"/>
      <name val="Times New Roman"/>
      <family val="1"/>
    </font>
    <font>
      <b/>
      <i/>
      <sz val="8"/>
      <color indexed="18"/>
      <name val="Helv"/>
    </font>
    <font>
      <b/>
      <sz val="12"/>
      <color indexed="8"/>
      <name val="Arial"/>
      <family val="2"/>
    </font>
    <font>
      <sz val="10"/>
      <name val="Courier"/>
      <family val="3"/>
    </font>
    <font>
      <sz val="10"/>
      <color indexed="8"/>
      <name val="Helv"/>
    </font>
    <font>
      <sz val="10"/>
      <name val="Helv"/>
    </font>
    <font>
      <sz val="8"/>
      <name val="Helv"/>
    </font>
    <font>
      <b/>
      <sz val="8"/>
      <name val="Arial"/>
      <family val="2"/>
    </font>
    <font>
      <sz val="10"/>
      <color indexed="11"/>
      <name val="Geneva"/>
    </font>
    <font>
      <b/>
      <sz val="10"/>
      <color indexed="39"/>
      <name val="Arial"/>
      <family val="2"/>
    </font>
    <font>
      <sz val="8"/>
      <color indexed="18"/>
      <name val="Arial"/>
      <family val="2"/>
    </font>
    <font>
      <b/>
      <sz val="8"/>
      <color indexed="8"/>
      <name val="Arial"/>
      <family val="2"/>
    </font>
    <font>
      <sz val="10"/>
      <color indexed="39"/>
      <name val="Arial"/>
      <family val="2"/>
    </font>
    <font>
      <b/>
      <sz val="14"/>
      <name val="Arial"/>
      <family val="2"/>
    </font>
    <font>
      <sz val="12"/>
      <name val="Arial MT"/>
    </font>
    <font>
      <sz val="8"/>
      <color indexed="12"/>
      <name val="Arial"/>
      <family val="2"/>
    </font>
    <font>
      <sz val="10"/>
      <name val="Arial"/>
      <family val="2"/>
    </font>
    <font>
      <sz val="8"/>
      <color indexed="62"/>
      <name val="Arial"/>
      <family val="2"/>
    </font>
    <font>
      <sz val="12"/>
      <color indexed="24"/>
      <name val="Arial"/>
      <family val="2"/>
    </font>
    <font>
      <sz val="11"/>
      <color indexed="8"/>
      <name val="TimesNewRomanPS"/>
    </font>
    <font>
      <sz val="11"/>
      <color theme="1"/>
      <name val="Calibri"/>
      <family val="2"/>
      <scheme val="min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460">
    <xf numFmtId="0" fontId="0" fillId="0" borderId="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39" fillId="0" borderId="0"/>
    <xf numFmtId="43" fontId="1" fillId="0" borderId="0" applyFont="0" applyFill="0" applyBorder="0" applyAlignment="0" applyProtection="0"/>
    <xf numFmtId="169" fontId="4" fillId="0" borderId="0"/>
    <xf numFmtId="169" fontId="52" fillId="0" borderId="0"/>
    <xf numFmtId="169" fontId="52" fillId="0" borderId="0"/>
    <xf numFmtId="169" fontId="52" fillId="0" borderId="0"/>
    <xf numFmtId="169" fontId="52" fillId="0" borderId="0"/>
    <xf numFmtId="169" fontId="4" fillId="0" borderId="0"/>
    <xf numFmtId="169" fontId="52" fillId="0" borderId="0"/>
    <xf numFmtId="169" fontId="52" fillId="0" borderId="0"/>
    <xf numFmtId="169" fontId="52" fillId="0" borderId="0"/>
    <xf numFmtId="169" fontId="52" fillId="0" borderId="0"/>
    <xf numFmtId="169" fontId="4" fillId="0" borderId="0"/>
    <xf numFmtId="169" fontId="52" fillId="0" borderId="0"/>
    <xf numFmtId="169" fontId="52" fillId="0" borderId="0"/>
    <xf numFmtId="169" fontId="52" fillId="0" borderId="0"/>
    <xf numFmtId="169" fontId="52" fillId="0" borderId="0"/>
    <xf numFmtId="169" fontId="4" fillId="0" borderId="0"/>
    <xf numFmtId="169" fontId="52" fillId="0" borderId="0"/>
    <xf numFmtId="169" fontId="52" fillId="0" borderId="0"/>
    <xf numFmtId="169" fontId="52" fillId="0" borderId="0"/>
    <xf numFmtId="169" fontId="52" fillId="0" borderId="0"/>
    <xf numFmtId="169" fontId="4" fillId="0" borderId="0"/>
    <xf numFmtId="169" fontId="52" fillId="0" borderId="0"/>
    <xf numFmtId="169" fontId="52" fillId="0" borderId="0"/>
    <xf numFmtId="169" fontId="52" fillId="0" borderId="0"/>
    <xf numFmtId="169" fontId="52" fillId="0" borderId="0"/>
    <xf numFmtId="169" fontId="4" fillId="0" borderId="0"/>
    <xf numFmtId="169" fontId="52" fillId="0" borderId="0"/>
    <xf numFmtId="169" fontId="52" fillId="0" borderId="0"/>
    <xf numFmtId="169" fontId="52" fillId="0" borderId="0"/>
    <xf numFmtId="169" fontId="52" fillId="0" borderId="0"/>
    <xf numFmtId="169" fontId="4" fillId="0" borderId="0"/>
    <xf numFmtId="169" fontId="52" fillId="0" borderId="0"/>
    <xf numFmtId="169" fontId="52" fillId="0" borderId="0"/>
    <xf numFmtId="169" fontId="52" fillId="0" borderId="0"/>
    <xf numFmtId="169" fontId="52" fillId="0" borderId="0"/>
    <xf numFmtId="169" fontId="4" fillId="0" borderId="0"/>
    <xf numFmtId="169" fontId="52" fillId="0" borderId="0"/>
    <xf numFmtId="169" fontId="52" fillId="0" borderId="0"/>
    <xf numFmtId="169" fontId="52" fillId="0" borderId="0"/>
    <xf numFmtId="169" fontId="52" fillId="0" borderId="0"/>
    <xf numFmtId="1" fontId="40" fillId="0" borderId="0"/>
    <xf numFmtId="41"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28"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4" fillId="0" borderId="0" applyFont="0" applyFill="0" applyBorder="0" applyAlignment="0" applyProtection="0"/>
    <xf numFmtId="3" fontId="32" fillId="0" borderId="0" applyFont="0" applyFill="0" applyBorder="0" applyAlignment="0" applyProtection="0"/>
    <xf numFmtId="0" fontId="41" fillId="0" borderId="0"/>
    <xf numFmtId="0" fontId="41" fillId="0" borderId="0"/>
    <xf numFmtId="3" fontId="54" fillId="0" borderId="0" applyFont="0" applyFill="0" applyBorder="0" applyAlignment="0" applyProtection="0"/>
    <xf numFmtId="37" fontId="52" fillId="0" borderId="0" applyFill="0" applyBorder="0" applyAlignment="0" applyProtection="0"/>
    <xf numFmtId="37" fontId="52" fillId="0" borderId="0" applyFill="0" applyBorder="0" applyAlignment="0" applyProtection="0"/>
    <xf numFmtId="37" fontId="52" fillId="0" borderId="0" applyFill="0" applyBorder="0" applyAlignment="0" applyProtection="0"/>
    <xf numFmtId="37" fontId="4" fillId="0" borderId="0" applyFill="0" applyBorder="0" applyAlignment="0" applyProtection="0"/>
    <xf numFmtId="37" fontId="4" fillId="0" borderId="0" applyFill="0" applyBorder="0" applyAlignment="0" applyProtection="0"/>
    <xf numFmtId="37" fontId="4" fillId="0" borderId="0" applyFill="0" applyBorder="0" applyAlignment="0" applyProtection="0"/>
    <xf numFmtId="37" fontId="4" fillId="0" borderId="0" applyFill="0" applyBorder="0" applyAlignment="0" applyProtection="0"/>
    <xf numFmtId="0" fontId="41" fillId="0" borderId="0"/>
    <xf numFmtId="172" fontId="42" fillId="0" borderId="0" applyFont="0" applyFill="0" applyBorder="0" applyProtection="0">
      <alignment horizontal="right"/>
    </xf>
    <xf numFmtId="5" fontId="41" fillId="0" borderId="0"/>
    <xf numFmtId="168" fontId="32" fillId="0" borderId="0" applyFont="0" applyFill="0" applyBorder="0" applyAlignment="0" applyProtection="0"/>
    <xf numFmtId="168" fontId="54" fillId="0" borderId="0" applyFont="0" applyFill="0" applyBorder="0" applyAlignment="0" applyProtection="0"/>
    <xf numFmtId="5" fontId="52" fillId="0" borderId="0" applyFill="0" applyBorder="0" applyAlignment="0" applyProtection="0"/>
    <xf numFmtId="5" fontId="52" fillId="0" borderId="0" applyFill="0" applyBorder="0" applyAlignment="0" applyProtection="0"/>
    <xf numFmtId="5" fontId="52"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0" fontId="32" fillId="0" borderId="0" applyFont="0" applyFill="0" applyBorder="0" applyAlignment="0" applyProtection="0"/>
    <xf numFmtId="0" fontId="41" fillId="0" borderId="0"/>
    <xf numFmtId="0" fontId="54" fillId="0" borderId="0" applyFont="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4" fillId="0" borderId="0" applyFill="0" applyBorder="0" applyAlignment="0" applyProtection="0"/>
    <xf numFmtId="175" fontId="4" fillId="0" borderId="0" applyFill="0" applyBorder="0" applyAlignment="0" applyProtection="0"/>
    <xf numFmtId="175" fontId="4" fillId="0" borderId="0" applyFill="0" applyBorder="0" applyAlignment="0" applyProtection="0"/>
    <xf numFmtId="175" fontId="4" fillId="0" borderId="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 fontId="32" fillId="0" borderId="0" applyFont="0" applyFill="0" applyBorder="0" applyAlignment="0" applyProtection="0"/>
    <xf numFmtId="2" fontId="54" fillId="0" borderId="0" applyFont="0" applyFill="0" applyBorder="0" applyAlignment="0" applyProtection="0"/>
    <xf numFmtId="2" fontId="52" fillId="0" borderId="0" applyFill="0" applyBorder="0" applyAlignment="0" applyProtection="0"/>
    <xf numFmtId="2" fontId="52" fillId="0" borderId="0" applyFill="0" applyBorder="0" applyAlignment="0" applyProtection="0"/>
    <xf numFmtId="2" fontId="52"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0" fontId="29" fillId="0" borderId="0" applyFont="0" applyFill="0" applyBorder="0" applyAlignment="0" applyProtection="0">
      <alignment horizontal="left"/>
    </xf>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38" fontId="2" fillId="22" borderId="0" applyNumberFormat="0" applyBorder="0" applyAlignment="0" applyProtection="0"/>
    <xf numFmtId="0" fontId="33" fillId="0" borderId="0"/>
    <xf numFmtId="0" fontId="34" fillId="0" borderId="3" applyNumberFormat="0" applyAlignment="0" applyProtection="0">
      <alignment horizontal="left" vertical="center"/>
    </xf>
    <xf numFmtId="0" fontId="34" fillId="0" borderId="4">
      <alignment horizontal="left" vertical="center"/>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8" fillId="0" borderId="5" applyNumberFormat="0" applyFill="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9" fillId="0" borderId="6" applyNumberFormat="0" applyFill="0" applyAlignment="0" applyProtection="0"/>
    <xf numFmtId="0" fontId="36" fillId="0" borderId="0" applyNumberFormat="0" applyFill="0" applyBorder="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0" fontId="2" fillId="23" borderId="8" applyNumberFormat="0" applyBorder="0" applyAlignment="0" applyProtection="0"/>
    <xf numFmtId="0" fontId="37" fillId="0" borderId="0" applyNumberFormat="0" applyFill="0" applyBorder="0" applyAlignment="0">
      <protection locked="0"/>
    </xf>
    <xf numFmtId="0" fontId="37" fillId="0" borderId="0" applyNumberFormat="0" applyFill="0" applyBorder="0" applyAlignment="0">
      <protection locked="0"/>
    </xf>
    <xf numFmtId="0" fontId="37" fillId="0" borderId="0" applyNumberFormat="0" applyFill="0" applyBorder="0" applyAlignment="0">
      <protection locked="0"/>
    </xf>
    <xf numFmtId="0" fontId="37" fillId="0" borderId="0" applyNumberFormat="0" applyFill="0" applyBorder="0" applyAlignment="0">
      <protection locked="0"/>
    </xf>
    <xf numFmtId="0" fontId="37" fillId="0" borderId="0" applyNumberFormat="0" applyFill="0" applyBorder="0" applyAlignment="0">
      <protection locked="0"/>
    </xf>
    <xf numFmtId="0" fontId="37" fillId="0" borderId="0" applyNumberFormat="0" applyFill="0" applyBorder="0" applyAlignment="0">
      <protection locked="0"/>
    </xf>
    <xf numFmtId="0" fontId="37" fillId="0" borderId="0" applyNumberFormat="0" applyFill="0" applyBorder="0" applyAlignment="0">
      <protection locked="0"/>
    </xf>
    <xf numFmtId="0" fontId="37" fillId="0" borderId="0" applyNumberFormat="0" applyFill="0" applyBorder="0" applyAlignment="0">
      <protection locked="0"/>
    </xf>
    <xf numFmtId="0" fontId="37" fillId="0" borderId="0" applyNumberFormat="0" applyFill="0" applyBorder="0" applyAlignment="0">
      <protection locked="0"/>
    </xf>
    <xf numFmtId="0" fontId="21" fillId="7" borderId="1" applyNumberFormat="0" applyAlignment="0" applyProtection="0"/>
    <xf numFmtId="0" fontId="37" fillId="0" borderId="0" applyNumberFormat="0" applyFill="0" applyBorder="0" applyAlignment="0">
      <protection locked="0"/>
    </xf>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173" fontId="4" fillId="0" borderId="0"/>
    <xf numFmtId="173" fontId="52" fillId="0" borderId="0"/>
    <xf numFmtId="165" fontId="43" fillId="0" borderId="0" applyNumberFormat="0" applyFill="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164" fontId="30" fillId="0" borderId="0" applyFont="0" applyAlignment="0" applyProtection="0"/>
    <xf numFmtId="37" fontId="55" fillId="0" borderId="0" applyNumberFormat="0" applyFill="0" applyBorder="0"/>
    <xf numFmtId="37" fontId="55" fillId="0" borderId="0" applyNumberFormat="0" applyFill="0" applyBorder="0"/>
    <xf numFmtId="37" fontId="55" fillId="0" borderId="0" applyNumberFormat="0" applyFill="0" applyBorder="0"/>
    <xf numFmtId="37" fontId="55" fillId="0" borderId="0" applyNumberFormat="0" applyFill="0" applyBorder="0"/>
    <xf numFmtId="37" fontId="55" fillId="0" borderId="0" applyNumberFormat="0" applyFill="0" applyBorder="0"/>
    <xf numFmtId="37" fontId="55" fillId="0" borderId="0" applyNumberFormat="0" applyFill="0" applyBorder="0"/>
    <xf numFmtId="37" fontId="55" fillId="0" borderId="0" applyNumberFormat="0" applyFill="0" applyBorder="0"/>
    <xf numFmtId="0" fontId="2" fillId="0" borderId="10" applyNumberFormat="0" applyBorder="0" applyAlignment="0"/>
    <xf numFmtId="170" fontId="4" fillId="0" borderId="0"/>
    <xf numFmtId="170" fontId="52" fillId="0" borderId="0"/>
    <xf numFmtId="170" fontId="52" fillId="0" borderId="0"/>
    <xf numFmtId="170" fontId="52" fillId="0" borderId="0"/>
    <xf numFmtId="170" fontId="52" fillId="0" borderId="0"/>
    <xf numFmtId="0" fontId="4" fillId="0" borderId="0"/>
    <xf numFmtId="0" fontId="28"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37" fontId="41" fillId="0" borderId="0"/>
    <xf numFmtId="0" fontId="5" fillId="0" borderId="0"/>
    <xf numFmtId="0" fontId="1" fillId="0" borderId="0"/>
    <xf numFmtId="0" fontId="4" fillId="25" borderId="11" applyNumberFormat="0" applyFont="0" applyAlignment="0" applyProtection="0"/>
    <xf numFmtId="0" fontId="4" fillId="25" borderId="11" applyNumberFormat="0" applyFont="0" applyAlignment="0" applyProtection="0"/>
    <xf numFmtId="0" fontId="52" fillId="25" borderId="11" applyNumberFormat="0" applyFont="0" applyAlignment="0" applyProtection="0"/>
    <xf numFmtId="0" fontId="4" fillId="25" borderId="11" applyNumberFormat="0" applyFont="0" applyAlignment="0" applyProtection="0"/>
    <xf numFmtId="171" fontId="28" fillId="0" borderId="0" applyFont="0" applyFill="0" applyBorder="0" applyProtection="0"/>
    <xf numFmtId="171" fontId="5" fillId="0" borderId="0" applyFont="0" applyFill="0" applyBorder="0" applyProtection="0"/>
    <xf numFmtId="171" fontId="5" fillId="0" borderId="0" applyFont="0" applyFill="0" applyBorder="0" applyProtection="0"/>
    <xf numFmtId="0" fontId="24" fillId="20" borderId="12" applyNumberFormat="0" applyAlignment="0" applyProtection="0"/>
    <xf numFmtId="0" fontId="24" fillId="20" borderId="12" applyNumberFormat="0" applyAlignment="0" applyProtection="0"/>
    <xf numFmtId="0" fontId="24" fillId="20" borderId="12" applyNumberFormat="0" applyAlignment="0" applyProtection="0"/>
    <xf numFmtId="0" fontId="24" fillId="20" borderId="12" applyNumberFormat="0" applyAlignment="0" applyProtection="0"/>
    <xf numFmtId="12" fontId="34" fillId="26" borderId="13">
      <alignment horizontal="left"/>
    </xf>
    <xf numFmtId="0" fontId="41" fillId="0" borderId="0"/>
    <xf numFmtId="0" fontId="41" fillId="0" borderId="0"/>
    <xf numFmtId="9" fontId="1" fillId="0" borderId="0" applyFont="0" applyFill="0" applyBorder="0" applyAlignment="0" applyProtection="0"/>
    <xf numFmtId="10" fontId="4" fillId="0" borderId="0" applyFont="0" applyFill="0" applyBorder="0" applyAlignment="0" applyProtection="0"/>
    <xf numFmtId="10" fontId="52" fillId="0" borderId="0" applyFont="0" applyFill="0" applyBorder="0" applyAlignment="0" applyProtection="0"/>
    <xf numFmtId="10" fontId="52" fillId="0" borderId="0" applyFont="0" applyFill="0" applyBorder="0" applyAlignment="0" applyProtection="0"/>
    <xf numFmtId="10" fontId="52" fillId="0" borderId="0" applyFont="0" applyFill="0" applyBorder="0" applyAlignment="0" applyProtection="0"/>
    <xf numFmtId="10"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4" fillId="0" borderId="0"/>
    <xf numFmtId="4" fontId="8" fillId="24" borderId="14" applyNumberFormat="0" applyProtection="0">
      <alignment vertical="center"/>
    </xf>
    <xf numFmtId="4" fontId="45" fillId="27" borderId="14" applyNumberFormat="0" applyProtection="0">
      <alignment vertical="center"/>
    </xf>
    <xf numFmtId="4" fontId="8" fillId="27" borderId="14" applyNumberFormat="0" applyProtection="0">
      <alignment horizontal="left" vertical="center" indent="1"/>
    </xf>
    <xf numFmtId="4" fontId="8" fillId="27" borderId="14" applyNumberFormat="0" applyProtection="0">
      <alignment vertical="center"/>
    </xf>
    <xf numFmtId="4" fontId="8" fillId="27" borderId="14" applyNumberFormat="0" applyProtection="0">
      <alignment vertical="center"/>
    </xf>
    <xf numFmtId="4" fontId="7" fillId="27" borderId="12" applyNumberFormat="0" applyProtection="0">
      <alignment horizontal="left" vertical="center" indent="1"/>
    </xf>
    <xf numFmtId="0" fontId="8" fillId="27" borderId="14" applyNumberFormat="0" applyProtection="0">
      <alignment horizontal="left" vertical="top" indent="1"/>
    </xf>
    <xf numFmtId="4" fontId="8" fillId="28" borderId="0" applyNumberFormat="0" applyProtection="0">
      <alignment horizontal="left" vertical="center" indent="1"/>
    </xf>
    <xf numFmtId="4" fontId="8" fillId="28" borderId="14" applyNumberFormat="0" applyProtection="0"/>
    <xf numFmtId="4" fontId="8" fillId="28" borderId="14" applyNumberFormat="0" applyProtection="0"/>
    <xf numFmtId="4" fontId="8" fillId="28" borderId="14" applyNumberFormat="0" applyProtection="0"/>
    <xf numFmtId="4" fontId="8" fillId="28" borderId="15" applyNumberFormat="0" applyProtection="0">
      <alignment vertical="center"/>
    </xf>
    <xf numFmtId="4" fontId="8" fillId="28" borderId="15" applyNumberFormat="0" applyProtection="0">
      <alignment vertical="center"/>
    </xf>
    <xf numFmtId="4" fontId="8" fillId="28" borderId="14" applyNumberFormat="0" applyProtection="0"/>
    <xf numFmtId="4" fontId="8" fillId="28" borderId="14" applyNumberFormat="0" applyProtection="0"/>
    <xf numFmtId="4" fontId="8" fillId="28" borderId="14" applyNumberFormat="0" applyProtection="0"/>
    <xf numFmtId="4" fontId="8" fillId="28" borderId="14" applyNumberFormat="0" applyProtection="0"/>
    <xf numFmtId="4" fontId="8" fillId="28" borderId="14" applyNumberFormat="0" applyProtection="0"/>
    <xf numFmtId="4" fontId="8" fillId="28" borderId="14" applyNumberFormat="0" applyProtection="0"/>
    <xf numFmtId="4" fontId="7" fillId="3" borderId="14" applyNumberFormat="0" applyProtection="0">
      <alignment horizontal="right" vertical="center"/>
    </xf>
    <xf numFmtId="4" fontId="7" fillId="9" borderId="14" applyNumberFormat="0" applyProtection="0">
      <alignment horizontal="right" vertical="center"/>
    </xf>
    <xf numFmtId="4" fontId="7" fillId="17" borderId="14" applyNumberFormat="0" applyProtection="0">
      <alignment horizontal="right" vertical="center"/>
    </xf>
    <xf numFmtId="4" fontId="7" fillId="11" borderId="14" applyNumberFormat="0" applyProtection="0">
      <alignment horizontal="right" vertical="center"/>
    </xf>
    <xf numFmtId="4" fontId="7" fillId="15" borderId="14" applyNumberFormat="0" applyProtection="0">
      <alignment horizontal="right" vertical="center"/>
    </xf>
    <xf numFmtId="4" fontId="7" fillId="19" borderId="14" applyNumberFormat="0" applyProtection="0">
      <alignment horizontal="right" vertical="center"/>
    </xf>
    <xf numFmtId="4" fontId="7" fillId="18" borderId="14" applyNumberFormat="0" applyProtection="0">
      <alignment horizontal="right" vertical="center"/>
    </xf>
    <xf numFmtId="4" fontId="7" fillId="29" borderId="14" applyNumberFormat="0" applyProtection="0">
      <alignment horizontal="right" vertical="center"/>
    </xf>
    <xf numFmtId="4" fontId="7" fillId="10" borderId="14" applyNumberFormat="0" applyProtection="0">
      <alignment horizontal="right" vertical="center"/>
    </xf>
    <xf numFmtId="4" fontId="8" fillId="30" borderId="16" applyNumberFormat="0" applyProtection="0">
      <alignment horizontal="left" vertical="center" indent="1"/>
    </xf>
    <xf numFmtId="4" fontId="7" fillId="31" borderId="0" applyNumberFormat="0" applyProtection="0">
      <alignment horizontal="left" indent="1"/>
    </xf>
    <xf numFmtId="4" fontId="7" fillId="31" borderId="0" applyNumberFormat="0" applyProtection="0">
      <alignment horizontal="left" vertical="center" indent="1"/>
    </xf>
    <xf numFmtId="4" fontId="7" fillId="31" borderId="0" applyNumberFormat="0" applyProtection="0">
      <alignment horizontal="left" indent="1"/>
    </xf>
    <xf numFmtId="4" fontId="7" fillId="31" borderId="0" applyNumberFormat="0" applyProtection="0">
      <alignment horizontal="left" vertical="center" indent="1"/>
    </xf>
    <xf numFmtId="4" fontId="7" fillId="31" borderId="0" applyNumberFormat="0" applyProtection="0">
      <alignment horizontal="left" indent="1"/>
    </xf>
    <xf numFmtId="4" fontId="38" fillId="32" borderId="0" applyNumberFormat="0" applyProtection="0">
      <alignment horizontal="left" vertical="center" indent="1"/>
    </xf>
    <xf numFmtId="4" fontId="7" fillId="33" borderId="14" applyNumberFormat="0" applyProtection="0">
      <alignment horizontal="right" vertical="center"/>
    </xf>
    <xf numFmtId="4" fontId="46" fillId="34" borderId="0" applyNumberFormat="0" applyProtection="0">
      <alignment horizontal="left" indent="1"/>
    </xf>
    <xf numFmtId="4" fontId="53" fillId="0" borderId="0" applyNumberFormat="0" applyProtection="0">
      <alignment horizontal="left" vertical="center" indent="1"/>
    </xf>
    <xf numFmtId="4" fontId="46" fillId="34" borderId="0" applyNumberFormat="0" applyProtection="0">
      <alignment horizontal="left" indent="1"/>
    </xf>
    <xf numFmtId="4" fontId="53" fillId="0" borderId="0" applyNumberFormat="0" applyProtection="0">
      <alignment horizontal="left" vertical="center" indent="1"/>
    </xf>
    <xf numFmtId="4" fontId="46" fillId="34" borderId="0" applyNumberFormat="0" applyProtection="0">
      <alignment horizontal="left" indent="1"/>
    </xf>
    <xf numFmtId="4" fontId="47" fillId="35" borderId="0" applyNumberFormat="0" applyProtection="0"/>
    <xf numFmtId="4" fontId="47" fillId="0" borderId="0" applyNumberFormat="0" applyProtection="0">
      <alignment horizontal="left" vertical="center" indent="1"/>
    </xf>
    <xf numFmtId="4" fontId="47" fillId="35" borderId="0" applyNumberFormat="0" applyProtection="0"/>
    <xf numFmtId="4" fontId="47" fillId="0" borderId="0" applyNumberFormat="0" applyProtection="0">
      <alignment horizontal="left" vertical="center" indent="1"/>
    </xf>
    <xf numFmtId="4" fontId="47" fillId="35" borderId="0" applyNumberFormat="0" applyProtection="0"/>
    <xf numFmtId="0" fontId="4" fillId="32" borderId="14" applyNumberFormat="0" applyProtection="0">
      <alignment horizontal="left" vertical="center" indent="1"/>
    </xf>
    <xf numFmtId="0" fontId="52" fillId="32" borderId="14" applyNumberFormat="0" applyProtection="0">
      <alignment horizontal="left" vertical="center" indent="1"/>
    </xf>
    <xf numFmtId="0" fontId="4" fillId="32" borderId="14" applyNumberFormat="0" applyProtection="0">
      <alignment horizontal="left" vertical="top" indent="1"/>
    </xf>
    <xf numFmtId="0" fontId="52" fillId="32" borderId="14" applyNumberFormat="0" applyProtection="0">
      <alignment horizontal="left" vertical="top" indent="1"/>
    </xf>
    <xf numFmtId="0" fontId="4" fillId="28" borderId="14" applyNumberFormat="0" applyProtection="0">
      <alignment horizontal="left" vertical="center" indent="1"/>
    </xf>
    <xf numFmtId="0" fontId="52" fillId="28" borderId="14" applyNumberFormat="0" applyProtection="0">
      <alignment horizontal="left" vertical="center" indent="1"/>
    </xf>
    <xf numFmtId="0" fontId="4" fillId="28" borderId="14" applyNumberFormat="0" applyProtection="0">
      <alignment horizontal="left" vertical="top" indent="1"/>
    </xf>
    <xf numFmtId="0" fontId="52" fillId="28" borderId="14" applyNumberFormat="0" applyProtection="0">
      <alignment horizontal="left" vertical="top" indent="1"/>
    </xf>
    <xf numFmtId="0" fontId="4" fillId="36" borderId="14" applyNumberFormat="0" applyProtection="0">
      <alignment horizontal="left" vertical="center" indent="1"/>
    </xf>
    <xf numFmtId="0" fontId="52" fillId="36" borderId="14" applyNumberFormat="0" applyProtection="0">
      <alignment horizontal="left" vertical="center" indent="1"/>
    </xf>
    <xf numFmtId="0" fontId="4" fillId="36" borderId="14" applyNumberFormat="0" applyProtection="0">
      <alignment horizontal="left" vertical="top" indent="1"/>
    </xf>
    <xf numFmtId="0" fontId="52" fillId="36" borderId="14" applyNumberFormat="0" applyProtection="0">
      <alignment horizontal="left" vertical="top" indent="1"/>
    </xf>
    <xf numFmtId="0" fontId="4" fillId="37" borderId="14" applyNumberFormat="0" applyProtection="0">
      <alignment horizontal="left" vertical="center" indent="1"/>
    </xf>
    <xf numFmtId="0" fontId="52" fillId="37" borderId="14" applyNumberFormat="0" applyProtection="0">
      <alignment horizontal="left" vertical="center" indent="1"/>
    </xf>
    <xf numFmtId="0" fontId="4" fillId="37" borderId="14" applyNumberFormat="0" applyProtection="0">
      <alignment horizontal="left" vertical="top" indent="1"/>
    </xf>
    <xf numFmtId="0" fontId="52" fillId="37" borderId="14" applyNumberFormat="0" applyProtection="0">
      <alignment horizontal="left" vertical="top" indent="1"/>
    </xf>
    <xf numFmtId="4" fontId="7" fillId="23" borderId="14" applyNumberFormat="0" applyProtection="0">
      <alignment vertical="center"/>
    </xf>
    <xf numFmtId="4" fontId="48" fillId="23" borderId="14" applyNumberFormat="0" applyProtection="0">
      <alignment vertical="center"/>
    </xf>
    <xf numFmtId="4" fontId="7" fillId="23" borderId="14" applyNumberFormat="0" applyProtection="0">
      <alignment horizontal="left" vertical="center" indent="1"/>
    </xf>
    <xf numFmtId="0" fontId="7" fillId="23" borderId="14" applyNumberFormat="0" applyProtection="0">
      <alignment horizontal="left" vertical="top" indent="1"/>
    </xf>
    <xf numFmtId="4" fontId="7" fillId="0" borderId="14" applyNumberFormat="0" applyProtection="0">
      <alignment horizontal="right" vertical="center"/>
    </xf>
    <xf numFmtId="4" fontId="7" fillId="38" borderId="17" applyNumberFormat="0" applyProtection="0">
      <alignment horizontal="right" vertical="center"/>
    </xf>
    <xf numFmtId="4" fontId="7" fillId="0" borderId="14" applyNumberFormat="0" applyProtection="0">
      <alignment horizontal="right" vertical="center"/>
    </xf>
    <xf numFmtId="4" fontId="7" fillId="38" borderId="17" applyNumberFormat="0" applyProtection="0">
      <alignment horizontal="right" vertical="center"/>
    </xf>
    <xf numFmtId="4" fontId="7" fillId="0" borderId="14" applyNumberFormat="0" applyProtection="0">
      <alignment horizontal="right" vertical="center"/>
    </xf>
    <xf numFmtId="4" fontId="48" fillId="31" borderId="14" applyNumberFormat="0" applyProtection="0">
      <alignment horizontal="right" vertical="center"/>
    </xf>
    <xf numFmtId="4" fontId="7" fillId="38" borderId="14" applyNumberFormat="0" applyProtection="0">
      <alignment horizontal="left" vertical="center" indent="1"/>
    </xf>
    <xf numFmtId="4" fontId="7" fillId="0" borderId="14" applyNumberFormat="0" applyProtection="0">
      <alignment horizontal="left" vertical="center" indent="1"/>
    </xf>
    <xf numFmtId="4" fontId="7" fillId="0" borderId="14" applyNumberFormat="0" applyProtection="0">
      <alignment horizontal="left" vertical="center" indent="1"/>
    </xf>
    <xf numFmtId="4" fontId="7" fillId="0" borderId="14" applyNumberFormat="0" applyProtection="0">
      <alignment horizontal="left" vertical="center" indent="1"/>
    </xf>
    <xf numFmtId="4" fontId="7" fillId="0" borderId="14" applyNumberFormat="0" applyProtection="0">
      <alignment horizontal="left" vertical="center" indent="1"/>
    </xf>
    <xf numFmtId="4" fontId="7" fillId="0" borderId="14" applyNumberFormat="0" applyProtection="0">
      <alignment horizontal="left" vertical="center" indent="1"/>
    </xf>
    <xf numFmtId="4" fontId="7" fillId="0" borderId="14" applyNumberFormat="0" applyProtection="0">
      <alignment horizontal="left" vertical="center" indent="1"/>
    </xf>
    <xf numFmtId="4" fontId="7" fillId="0" borderId="14" applyNumberFormat="0" applyProtection="0">
      <alignment horizontal="left" vertical="center" indent="1"/>
    </xf>
    <xf numFmtId="4" fontId="7" fillId="0" borderId="14" applyNumberFormat="0" applyProtection="0">
      <alignment horizontal="left" vertical="center" indent="1"/>
    </xf>
    <xf numFmtId="4" fontId="7" fillId="0" borderId="14" applyNumberFormat="0" applyProtection="0">
      <alignment horizontal="left" vertical="center" indent="1"/>
    </xf>
    <xf numFmtId="4" fontId="7" fillId="0" borderId="14" applyNumberFormat="0" applyProtection="0">
      <alignment horizontal="left" vertical="center" indent="1"/>
    </xf>
    <xf numFmtId="0" fontId="7" fillId="28" borderId="14" applyNumberFormat="0" applyProtection="0">
      <alignment horizontal="left" vertical="top"/>
    </xf>
    <xf numFmtId="0" fontId="7" fillId="28" borderId="14" applyNumberFormat="0" applyProtection="0">
      <alignment horizontal="center" vertical="top"/>
    </xf>
    <xf numFmtId="0" fontId="7" fillId="28" borderId="14" applyNumberFormat="0" applyProtection="0">
      <alignment horizontal="left" vertical="top"/>
    </xf>
    <xf numFmtId="0" fontId="7" fillId="28" borderId="14" applyNumberFormat="0" applyProtection="0">
      <alignment horizontal="center" vertical="top"/>
    </xf>
    <xf numFmtId="0" fontId="7" fillId="28" borderId="14" applyNumberFormat="0" applyProtection="0">
      <alignment horizontal="left" vertical="top"/>
    </xf>
    <xf numFmtId="4" fontId="10" fillId="0" borderId="0" applyNumberFormat="0" applyProtection="0">
      <alignment horizontal="left" vertical="center"/>
    </xf>
    <xf numFmtId="4" fontId="49" fillId="39" borderId="0" applyNumberFormat="0" applyProtection="0">
      <alignment horizontal="left"/>
    </xf>
    <xf numFmtId="4" fontId="49" fillId="39" borderId="0" applyNumberFormat="0" applyProtection="0">
      <alignment horizontal="left"/>
    </xf>
    <xf numFmtId="4" fontId="49" fillId="39" borderId="0" applyNumberFormat="0" applyProtection="0">
      <alignment horizontal="left"/>
    </xf>
    <xf numFmtId="4" fontId="49" fillId="39" borderId="0" applyNumberFormat="0" applyProtection="0">
      <alignment horizontal="left"/>
    </xf>
    <xf numFmtId="4" fontId="49" fillId="39" borderId="0" applyNumberFormat="0" applyProtection="0">
      <alignment horizontal="left"/>
    </xf>
    <xf numFmtId="4" fontId="49" fillId="39" borderId="0" applyNumberFormat="0" applyProtection="0">
      <alignment horizontal="left"/>
    </xf>
    <xf numFmtId="4" fontId="49" fillId="39" borderId="0" applyNumberFormat="0" applyProtection="0">
      <alignment horizontal="left"/>
    </xf>
    <xf numFmtId="4" fontId="49" fillId="39" borderId="0" applyNumberFormat="0" applyProtection="0">
      <alignment horizontal="left"/>
    </xf>
    <xf numFmtId="4" fontId="9" fillId="31" borderId="14" applyNumberFormat="0" applyProtection="0">
      <alignment horizontal="right" vertical="center"/>
    </xf>
    <xf numFmtId="37" fontId="50" fillId="40" borderId="0" applyNumberFormat="0" applyFont="0" applyBorder="0" applyAlignment="0" applyProtection="0"/>
    <xf numFmtId="174" fontId="4" fillId="0" borderId="18">
      <alignment horizontal="justify" vertical="top" wrapText="1"/>
    </xf>
    <xf numFmtId="174" fontId="52" fillId="0" borderId="18">
      <alignment horizontal="justify" vertical="top" wrapText="1"/>
    </xf>
    <xf numFmtId="174" fontId="52" fillId="0" borderId="18">
      <alignment horizontal="justify" vertical="top" wrapText="1"/>
    </xf>
    <xf numFmtId="174" fontId="52" fillId="0" borderId="18">
      <alignment horizontal="justify" vertical="top" wrapText="1"/>
    </xf>
    <xf numFmtId="0" fontId="4" fillId="0" borderId="0">
      <alignment horizontal="left" wrapText="1"/>
    </xf>
    <xf numFmtId="0" fontId="52" fillId="0" borderId="0">
      <alignment horizontal="left" wrapText="1"/>
    </xf>
    <xf numFmtId="176" fontId="4" fillId="0" borderId="0" applyFill="0" applyBorder="0" applyAlignment="0" applyProtection="0">
      <alignment wrapText="1"/>
    </xf>
    <xf numFmtId="0" fontId="3" fillId="0" borderId="0" applyNumberFormat="0" applyFill="0" applyBorder="0">
      <alignment horizontal="center" wrapText="1"/>
    </xf>
    <xf numFmtId="0" fontId="3" fillId="0" borderId="0" applyNumberFormat="0" applyFill="0" applyBorder="0">
      <alignment horizontal="center" wrapText="1"/>
    </xf>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 fillId="0" borderId="8">
      <alignment horizontal="center" vertical="center" wrapText="1"/>
    </xf>
    <xf numFmtId="0" fontId="4" fillId="0" borderId="20" applyNumberFormat="0" applyFill="0" applyAlignment="0" applyProtection="0"/>
    <xf numFmtId="0" fontId="4" fillId="0" borderId="20" applyNumberFormat="0" applyFill="0" applyAlignment="0" applyProtection="0"/>
    <xf numFmtId="0" fontId="4" fillId="0" borderId="20" applyNumberFormat="0" applyFill="0" applyAlignment="0" applyProtection="0"/>
    <xf numFmtId="0" fontId="32" fillId="0" borderId="20" applyNumberFormat="0" applyFont="0" applyFill="0" applyAlignment="0" applyProtection="0"/>
    <xf numFmtId="0" fontId="32" fillId="0" borderId="20" applyNumberFormat="0" applyFont="0" applyFill="0" applyAlignment="0" applyProtection="0"/>
    <xf numFmtId="0" fontId="32" fillId="0" borderId="20" applyNumberFormat="0" applyFont="0" applyFill="0" applyAlignment="0" applyProtection="0"/>
    <xf numFmtId="0" fontId="52" fillId="0" borderId="20" applyNumberFormat="0" applyFill="0" applyAlignment="0" applyProtection="0"/>
    <xf numFmtId="0" fontId="52" fillId="0" borderId="20" applyNumberFormat="0" applyFill="0" applyAlignment="0" applyProtection="0"/>
    <xf numFmtId="0" fontId="52" fillId="0" borderId="20" applyNumberFormat="0" applyFill="0" applyAlignment="0" applyProtection="0"/>
    <xf numFmtId="0" fontId="26" fillId="0" borderId="19" applyNumberFormat="0" applyFill="0" applyAlignment="0" applyProtection="0"/>
    <xf numFmtId="0" fontId="32" fillId="0" borderId="20" applyNumberFormat="0" applyFont="0" applyFill="0" applyAlignment="0" applyProtection="0"/>
    <xf numFmtId="0" fontId="41" fillId="0" borderId="21"/>
    <xf numFmtId="167" fontId="31" fillId="0" borderId="0">
      <alignment horizontal="left"/>
    </xf>
    <xf numFmtId="0" fontId="41" fillId="0" borderId="22"/>
    <xf numFmtId="37" fontId="2" fillId="27" borderId="0" applyNumberFormat="0" applyBorder="0" applyAlignment="0" applyProtection="0"/>
    <xf numFmtId="37" fontId="2" fillId="0" borderId="0"/>
    <xf numFmtId="3" fontId="51" fillId="41" borderId="23"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 fillId="0" borderId="0"/>
    <xf numFmtId="0" fontId="5" fillId="0" borderId="0"/>
    <xf numFmtId="0" fontId="5" fillId="0" borderId="0"/>
    <xf numFmtId="0" fontId="56" fillId="0" borderId="0"/>
    <xf numFmtId="0" fontId="1" fillId="0" borderId="0"/>
  </cellStyleXfs>
  <cellXfs count="123">
    <xf numFmtId="0" fontId="0" fillId="0" borderId="0" xfId="0"/>
    <xf numFmtId="0" fontId="3" fillId="0" borderId="0" xfId="0" quotePrefix="1" applyFont="1" applyFill="1" applyAlignment="1">
      <alignment horizontal="left"/>
    </xf>
    <xf numFmtId="164" fontId="3" fillId="0" borderId="0" xfId="110" applyNumberFormat="1" applyFont="1" applyFill="1" applyBorder="1"/>
    <xf numFmtId="0" fontId="3" fillId="0" borderId="0" xfId="0" applyFont="1" applyFill="1" applyBorder="1" applyProtection="1">
      <protection locked="0"/>
    </xf>
    <xf numFmtId="164" fontId="3" fillId="0" borderId="0" xfId="110" applyNumberFormat="1" applyFont="1" applyFill="1" applyBorder="1" applyAlignment="1" applyProtection="1">
      <alignment horizontal="center"/>
      <protection locked="0"/>
    </xf>
    <xf numFmtId="166" fontId="3" fillId="0" borderId="0" xfId="311" applyNumberFormat="1" applyFont="1" applyFill="1" applyBorder="1" applyAlignment="1" applyProtection="1">
      <alignment horizontal="center"/>
      <protection locked="0"/>
    </xf>
    <xf numFmtId="164" fontId="3" fillId="0" borderId="0" xfId="296" applyNumberFormat="1" applyFont="1" applyFill="1" applyBorder="1"/>
    <xf numFmtId="164" fontId="3" fillId="0" borderId="0" xfId="0" applyNumberFormat="1" applyFont="1" applyFill="1" applyBorder="1" applyProtection="1">
      <protection locked="0"/>
    </xf>
    <xf numFmtId="0" fontId="3" fillId="0" borderId="0" xfId="0" applyFont="1" applyFill="1"/>
    <xf numFmtId="0" fontId="3" fillId="0" borderId="0" xfId="296" applyFont="1" applyFill="1" applyBorder="1" applyAlignment="1">
      <alignment horizontal="left" indent="1"/>
    </xf>
    <xf numFmtId="0" fontId="3" fillId="0" borderId="0" xfId="0" applyFont="1" applyFill="1" applyBorder="1" applyAlignment="1">
      <alignment horizontal="left"/>
    </xf>
    <xf numFmtId="0" fontId="3" fillId="0" borderId="0" xfId="295" applyFont="1" applyFill="1" applyBorder="1" applyAlignment="1">
      <alignment horizontal="center"/>
    </xf>
    <xf numFmtId="164" fontId="6" fillId="0" borderId="0" xfId="110" applyNumberFormat="1" applyFont="1" applyFill="1" applyAlignment="1">
      <alignment horizontal="center"/>
    </xf>
    <xf numFmtId="0" fontId="6" fillId="0" borderId="0" xfId="0" applyFont="1" applyFill="1" applyAlignment="1">
      <alignment horizontal="center"/>
    </xf>
    <xf numFmtId="164" fontId="6" fillId="0" borderId="0" xfId="0" applyNumberFormat="1" applyFont="1" applyFill="1" applyAlignment="1">
      <alignment horizontal="center"/>
    </xf>
    <xf numFmtId="0" fontId="3" fillId="0" borderId="0" xfId="296" applyFont="1" applyFill="1" applyBorder="1"/>
    <xf numFmtId="0" fontId="3" fillId="0" borderId="0" xfId="296" quotePrefix="1" applyFont="1" applyFill="1" applyBorder="1" applyAlignment="1">
      <alignment horizontal="center"/>
    </xf>
    <xf numFmtId="0" fontId="3" fillId="0" borderId="0" xfId="296" applyFont="1" applyFill="1" applyBorder="1" applyAlignment="1">
      <alignment horizontal="center"/>
    </xf>
    <xf numFmtId="0" fontId="1" fillId="0" borderId="0" xfId="0" applyFont="1" applyFill="1"/>
    <xf numFmtId="164" fontId="1" fillId="0" borderId="0" xfId="0" applyNumberFormat="1" applyFont="1" applyFill="1"/>
    <xf numFmtId="0" fontId="1" fillId="0" borderId="0" xfId="0" applyFont="1" applyFill="1" applyAlignment="1">
      <alignment horizontal="center"/>
    </xf>
    <xf numFmtId="164" fontId="1" fillId="0" borderId="0" xfId="110" applyNumberFormat="1" applyFont="1" applyFill="1"/>
    <xf numFmtId="0" fontId="1" fillId="0" borderId="0" xfId="0" applyFont="1" applyFill="1" applyBorder="1" applyAlignment="1">
      <alignment horizontal="center"/>
    </xf>
    <xf numFmtId="166" fontId="1" fillId="0" borderId="0" xfId="311" applyNumberFormat="1" applyFont="1" applyFill="1" applyBorder="1" applyAlignment="1" applyProtection="1">
      <alignment horizontal="center"/>
      <protection locked="0"/>
    </xf>
    <xf numFmtId="164" fontId="1" fillId="0" borderId="0" xfId="110" applyNumberFormat="1" applyFont="1" applyFill="1" applyBorder="1" applyAlignment="1" applyProtection="1">
      <alignment horizontal="center"/>
      <protection locked="0"/>
    </xf>
    <xf numFmtId="0" fontId="1" fillId="0" borderId="0" xfId="295" applyFont="1" applyFill="1" applyBorder="1" applyAlignment="1">
      <alignment horizontal="center"/>
    </xf>
    <xf numFmtId="164" fontId="1" fillId="0" borderId="0" xfId="110" applyNumberFormat="1" applyFont="1" applyFill="1" applyBorder="1" applyAlignment="1">
      <alignment horizontal="center"/>
    </xf>
    <xf numFmtId="164" fontId="1" fillId="0" borderId="0" xfId="0" applyNumberFormat="1" applyFont="1" applyFill="1" applyAlignment="1">
      <alignment horizontal="right"/>
    </xf>
    <xf numFmtId="0" fontId="1" fillId="0" borderId="0" xfId="0" applyFont="1" applyFill="1" applyAlignment="1" applyProtection="1">
      <alignment horizontal="center"/>
      <protection locked="0"/>
    </xf>
    <xf numFmtId="164" fontId="1" fillId="0" borderId="0" xfId="110" applyNumberFormat="1" applyFont="1" applyFill="1" applyAlignment="1">
      <alignment horizontal="center"/>
    </xf>
    <xf numFmtId="164" fontId="1" fillId="0" borderId="0" xfId="0" applyNumberFormat="1" applyFont="1" applyFill="1" applyAlignment="1">
      <alignment horizontal="center"/>
    </xf>
    <xf numFmtId="0" fontId="1" fillId="0" borderId="0" xfId="0" applyFont="1" applyFill="1" applyProtection="1">
      <protection locked="0"/>
    </xf>
    <xf numFmtId="0" fontId="1" fillId="0" borderId="0" xfId="0" applyFont="1" applyFill="1" applyBorder="1"/>
    <xf numFmtId="0" fontId="1" fillId="0" borderId="0" xfId="0" applyFont="1" applyFill="1" applyBorder="1" applyAlignment="1" applyProtection="1">
      <alignment horizontal="center"/>
      <protection locked="0"/>
    </xf>
    <xf numFmtId="0" fontId="1" fillId="0" borderId="0" xfId="110" applyNumberFormat="1" applyFont="1" applyFill="1" applyBorder="1" applyAlignment="1" applyProtection="1">
      <alignment horizontal="center"/>
      <protection locked="0"/>
    </xf>
    <xf numFmtId="0" fontId="1" fillId="0" borderId="0" xfId="296" applyFont="1" applyFill="1" applyBorder="1" applyAlignment="1">
      <alignment horizontal="center"/>
    </xf>
    <xf numFmtId="3" fontId="1" fillId="0" borderId="0" xfId="296" applyNumberFormat="1" applyFont="1" applyFill="1" applyBorder="1" applyAlignment="1">
      <alignment horizontal="center"/>
    </xf>
    <xf numFmtId="0" fontId="1" fillId="0" borderId="0" xfId="296" applyFont="1" applyFill="1" applyBorder="1"/>
    <xf numFmtId="0" fontId="1" fillId="0" borderId="0" xfId="0" applyFont="1" applyFill="1" applyBorder="1" applyProtection="1">
      <protection locked="0"/>
    </xf>
    <xf numFmtId="164" fontId="1" fillId="0" borderId="0" xfId="0" applyNumberFormat="1" applyFont="1" applyFill="1" applyBorder="1" applyProtection="1">
      <protection locked="0"/>
    </xf>
    <xf numFmtId="164" fontId="1" fillId="0" borderId="0" xfId="110" applyNumberFormat="1" applyFont="1" applyFill="1" applyBorder="1"/>
    <xf numFmtId="0" fontId="1" fillId="0" borderId="0" xfId="296" applyFont="1" applyFill="1" applyBorder="1" applyAlignment="1">
      <alignment horizontal="left" indent="1"/>
    </xf>
    <xf numFmtId="0" fontId="1" fillId="0" borderId="28" xfId="0" applyFont="1" applyFill="1" applyBorder="1" applyProtection="1">
      <protection locked="0"/>
    </xf>
    <xf numFmtId="0" fontId="1" fillId="0" borderId="25" xfId="0" applyFont="1" applyFill="1" applyBorder="1" applyProtection="1">
      <protection locked="0"/>
    </xf>
    <xf numFmtId="0" fontId="1" fillId="0" borderId="25" xfId="0" applyFont="1" applyFill="1" applyBorder="1" applyAlignment="1" applyProtection="1">
      <alignment horizontal="center"/>
      <protection locked="0"/>
    </xf>
    <xf numFmtId="164" fontId="1" fillId="0" borderId="25" xfId="110" applyNumberFormat="1" applyFont="1" applyFill="1" applyBorder="1" applyProtection="1">
      <protection locked="0"/>
    </xf>
    <xf numFmtId="164" fontId="1" fillId="0" borderId="25" xfId="0" applyNumberFormat="1" applyFont="1" applyFill="1" applyBorder="1" applyProtection="1">
      <protection locked="0"/>
    </xf>
    <xf numFmtId="164" fontId="1" fillId="0" borderId="26" xfId="110" applyNumberFormat="1" applyFont="1" applyFill="1" applyBorder="1" applyAlignment="1" applyProtection="1">
      <alignment horizontal="center"/>
      <protection locked="0"/>
    </xf>
    <xf numFmtId="0" fontId="1" fillId="0" borderId="29" xfId="0" applyFont="1" applyFill="1" applyBorder="1" applyProtection="1">
      <protection locked="0"/>
    </xf>
    <xf numFmtId="164" fontId="1" fillId="0" borderId="0" xfId="110" applyNumberFormat="1" applyFont="1" applyFill="1" applyBorder="1" applyProtection="1">
      <protection locked="0"/>
    </xf>
    <xf numFmtId="164" fontId="1" fillId="0" borderId="27" xfId="110" applyNumberFormat="1" applyFont="1" applyFill="1" applyBorder="1" applyAlignment="1" applyProtection="1">
      <alignment horizontal="center"/>
      <protection locked="0"/>
    </xf>
    <xf numFmtId="0" fontId="1" fillId="0" borderId="0" xfId="0" quotePrefix="1" applyFont="1" applyFill="1" applyBorder="1" applyAlignment="1" applyProtection="1">
      <alignment horizontal="left"/>
      <protection locked="0"/>
    </xf>
    <xf numFmtId="0" fontId="1" fillId="0" borderId="30" xfId="0" applyFont="1" applyFill="1" applyBorder="1"/>
    <xf numFmtId="0" fontId="1" fillId="0" borderId="13" xfId="0" applyFont="1" applyFill="1" applyBorder="1"/>
    <xf numFmtId="0" fontId="1" fillId="0" borderId="13" xfId="0" applyFont="1" applyFill="1" applyBorder="1" applyAlignment="1">
      <alignment horizontal="center"/>
    </xf>
    <xf numFmtId="164" fontId="1" fillId="0" borderId="13" xfId="110" applyNumberFormat="1" applyFont="1" applyFill="1" applyBorder="1"/>
    <xf numFmtId="164" fontId="1" fillId="0" borderId="13" xfId="0" applyNumberFormat="1" applyFont="1" applyFill="1" applyBorder="1"/>
    <xf numFmtId="164" fontId="1" fillId="0" borderId="31" xfId="110" applyNumberFormat="1" applyFont="1" applyFill="1" applyBorder="1" applyAlignment="1">
      <alignment horizontal="center"/>
    </xf>
    <xf numFmtId="164" fontId="1" fillId="0" borderId="0" xfId="110" applyNumberFormat="1" applyFont="1" applyFill="1" applyProtection="1">
      <protection locked="0"/>
    </xf>
    <xf numFmtId="164" fontId="1" fillId="0" borderId="0" xfId="296" applyNumberFormat="1" applyFont="1" applyFill="1" applyBorder="1"/>
    <xf numFmtId="164" fontId="1" fillId="0" borderId="0" xfId="0" applyNumberFormat="1" applyFont="1" applyFill="1" applyBorder="1"/>
    <xf numFmtId="0" fontId="1" fillId="0" borderId="0" xfId="0" quotePrefix="1" applyFont="1" applyFill="1" applyBorder="1" applyAlignment="1">
      <alignment horizontal="left"/>
    </xf>
    <xf numFmtId="164" fontId="1" fillId="0" borderId="0" xfId="110" applyNumberFormat="1" applyFont="1" applyFill="1" applyAlignment="1" applyProtection="1">
      <alignment horizontal="center"/>
      <protection locked="0"/>
    </xf>
    <xf numFmtId="0" fontId="1" fillId="0" borderId="0" xfId="296" applyFont="1" applyFill="1"/>
    <xf numFmtId="0" fontId="1" fillId="0" borderId="0" xfId="296" applyFont="1" applyFill="1" applyAlignment="1">
      <alignment horizontal="center"/>
    </xf>
    <xf numFmtId="10" fontId="1" fillId="0" borderId="0" xfId="311" applyNumberFormat="1" applyFont="1" applyFill="1" applyBorder="1"/>
    <xf numFmtId="164" fontId="1" fillId="0" borderId="0" xfId="0" applyNumberFormat="1" applyFont="1" applyFill="1" applyBorder="1" applyAlignment="1">
      <alignment horizontal="center"/>
    </xf>
    <xf numFmtId="0" fontId="1" fillId="0" borderId="0" xfId="0" applyFont="1" applyFill="1" applyBorder="1" applyAlignment="1">
      <alignment horizontal="left" indent="1"/>
    </xf>
    <xf numFmtId="0" fontId="1" fillId="0" borderId="0" xfId="0" applyFont="1" applyFill="1" applyBorder="1" applyAlignment="1">
      <alignment horizontal="right"/>
    </xf>
    <xf numFmtId="2" fontId="1" fillId="0" borderId="0" xfId="0" applyNumberFormat="1" applyFont="1" applyFill="1" applyBorder="1" applyAlignment="1" applyProtection="1">
      <alignment horizontal="right"/>
      <protection locked="0"/>
    </xf>
    <xf numFmtId="2" fontId="1" fillId="0" borderId="0" xfId="0" applyNumberFormat="1" applyFont="1" applyFill="1" applyBorder="1" applyAlignment="1">
      <alignment horizontal="right"/>
    </xf>
    <xf numFmtId="164" fontId="1" fillId="0" borderId="0" xfId="110" quotePrefix="1" applyNumberFormat="1" applyFont="1" applyFill="1" applyBorder="1" applyAlignment="1"/>
    <xf numFmtId="164" fontId="1" fillId="0" borderId="0" xfId="110" quotePrefix="1" applyNumberFormat="1" applyFont="1" applyFill="1" applyBorder="1" applyAlignment="1">
      <alignment horizontal="center"/>
    </xf>
    <xf numFmtId="0" fontId="1" fillId="0" borderId="0" xfId="110" quotePrefix="1" applyNumberFormat="1" applyFont="1" applyFill="1" applyBorder="1" applyAlignment="1">
      <alignment horizontal="right"/>
    </xf>
    <xf numFmtId="164" fontId="1" fillId="0" borderId="0" xfId="0" quotePrefix="1" applyNumberFormat="1" applyFont="1" applyFill="1" applyBorder="1" applyAlignment="1"/>
    <xf numFmtId="164" fontId="3" fillId="0" borderId="0" xfId="0" applyNumberFormat="1" applyFont="1" applyFill="1" applyBorder="1"/>
    <xf numFmtId="164" fontId="1" fillId="0" borderId="0" xfId="110" quotePrefix="1" applyNumberFormat="1" applyFont="1" applyFill="1" applyBorder="1" applyAlignment="1">
      <alignment horizontal="right"/>
    </xf>
    <xf numFmtId="0" fontId="1" fillId="0" borderId="0" xfId="110" quotePrefix="1" applyNumberFormat="1" applyFont="1" applyFill="1" applyBorder="1" applyAlignment="1">
      <alignment horizontal="center"/>
    </xf>
    <xf numFmtId="164" fontId="1" fillId="0" borderId="24" xfId="110" applyNumberFormat="1" applyFont="1" applyFill="1" applyBorder="1" applyAlignment="1">
      <alignment horizontal="right"/>
    </xf>
    <xf numFmtId="164" fontId="1" fillId="0" borderId="24" xfId="110" quotePrefix="1" applyNumberFormat="1" applyFont="1" applyFill="1" applyBorder="1" applyAlignment="1"/>
    <xf numFmtId="0" fontId="3" fillId="0" borderId="0" xfId="459" applyFont="1"/>
    <xf numFmtId="0" fontId="1" fillId="0" borderId="0" xfId="459" applyFont="1"/>
    <xf numFmtId="0" fontId="3" fillId="0" borderId="0" xfId="409" applyNumberFormat="1" applyFont="1" applyProtection="1">
      <alignment horizontal="left" vertical="center"/>
      <protection locked="0"/>
    </xf>
    <xf numFmtId="0" fontId="3" fillId="0" borderId="0" xfId="409" applyNumberFormat="1" applyFont="1" applyAlignment="1" applyProtection="1">
      <alignment vertical="center"/>
      <protection locked="0"/>
    </xf>
    <xf numFmtId="0" fontId="1" fillId="0" borderId="0" xfId="409" applyNumberFormat="1" applyFont="1" applyAlignment="1" applyProtection="1">
      <alignment vertical="center"/>
      <protection locked="0"/>
    </xf>
    <xf numFmtId="0" fontId="6" fillId="0" borderId="0" xfId="459" applyFont="1" applyAlignment="1">
      <alignment horizontal="right"/>
    </xf>
    <xf numFmtId="0" fontId="6" fillId="0" borderId="0" xfId="459" applyFont="1" applyAlignment="1">
      <alignment horizontal="center"/>
    </xf>
    <xf numFmtId="2" fontId="1" fillId="0" borderId="0" xfId="459" applyNumberFormat="1" applyFont="1" applyAlignment="1" applyProtection="1">
      <alignment horizontal="right"/>
      <protection locked="0"/>
    </xf>
    <xf numFmtId="2" fontId="1" fillId="0" borderId="0" xfId="459" applyNumberFormat="1" applyFont="1" applyFill="1" applyAlignment="1" applyProtection="1">
      <alignment horizontal="right"/>
      <protection locked="0"/>
    </xf>
    <xf numFmtId="165" fontId="1" fillId="0" borderId="0" xfId="459" applyNumberFormat="1" applyFont="1" applyFill="1" applyAlignment="1" applyProtection="1">
      <alignment horizontal="right"/>
      <protection locked="0"/>
    </xf>
    <xf numFmtId="0" fontId="1" fillId="0" borderId="0" xfId="459" applyFont="1" applyProtection="1">
      <protection locked="0"/>
    </xf>
    <xf numFmtId="2" fontId="1" fillId="0" borderId="24" xfId="459" applyNumberFormat="1" applyFont="1" applyBorder="1" applyAlignment="1" applyProtection="1">
      <alignment horizontal="right"/>
      <protection locked="0"/>
    </xf>
    <xf numFmtId="2" fontId="1" fillId="0" borderId="24" xfId="459" applyNumberFormat="1" applyFont="1" applyFill="1" applyBorder="1" applyAlignment="1" applyProtection="1">
      <alignment horizontal="right"/>
      <protection locked="0"/>
    </xf>
    <xf numFmtId="165" fontId="1" fillId="0" borderId="24" xfId="459" applyNumberFormat="1" applyFont="1" applyFill="1" applyBorder="1" applyAlignment="1" applyProtection="1">
      <alignment horizontal="right"/>
      <protection locked="0"/>
    </xf>
    <xf numFmtId="0" fontId="1" fillId="0" borderId="24" xfId="459" applyFont="1" applyBorder="1" applyProtection="1">
      <protection locked="0"/>
    </xf>
    <xf numFmtId="0" fontId="1" fillId="0" borderId="0" xfId="459" quotePrefix="1" applyFont="1" applyAlignment="1">
      <alignment horizontal="left"/>
    </xf>
    <xf numFmtId="2" fontId="1" fillId="0" borderId="0" xfId="459" applyNumberFormat="1" applyFont="1" applyAlignment="1">
      <alignment horizontal="right"/>
    </xf>
    <xf numFmtId="2" fontId="1" fillId="0" borderId="0" xfId="459" applyNumberFormat="1" applyFont="1" applyFill="1" applyAlignment="1">
      <alignment horizontal="right"/>
    </xf>
    <xf numFmtId="165" fontId="1" fillId="0" borderId="0" xfId="459" applyNumberFormat="1" applyFont="1" applyFill="1" applyAlignment="1">
      <alignment horizontal="right"/>
    </xf>
    <xf numFmtId="0" fontId="1" fillId="0" borderId="0" xfId="459" applyFont="1" applyFill="1"/>
    <xf numFmtId="164" fontId="1" fillId="0" borderId="0" xfId="110" applyNumberFormat="1" applyFont="1" applyBorder="1"/>
    <xf numFmtId="164" fontId="1" fillId="0" borderId="0" xfId="110" applyNumberFormat="1" applyFont="1"/>
    <xf numFmtId="164" fontId="1" fillId="0" borderId="24" xfId="110" applyNumberFormat="1" applyFont="1" applyBorder="1"/>
    <xf numFmtId="164" fontId="1" fillId="0" borderId="24" xfId="110" applyNumberFormat="1" applyFont="1" applyFill="1" applyBorder="1"/>
    <xf numFmtId="164" fontId="1" fillId="0" borderId="0" xfId="459" applyNumberFormat="1" applyFont="1" applyBorder="1"/>
    <xf numFmtId="0" fontId="1" fillId="0" borderId="0" xfId="459" applyFont="1" applyBorder="1"/>
    <xf numFmtId="164" fontId="1" fillId="0" borderId="0" xfId="459" applyNumberFormat="1" applyFont="1" applyFill="1" applyBorder="1"/>
    <xf numFmtId="0" fontId="1" fillId="0" borderId="24" xfId="459" applyFont="1" applyBorder="1"/>
    <xf numFmtId="164" fontId="1" fillId="0" borderId="24" xfId="110" quotePrefix="1" applyNumberFormat="1" applyFont="1" applyBorder="1" applyAlignment="1"/>
    <xf numFmtId="43" fontId="1" fillId="0" borderId="0" xfId="110" quotePrefix="1" applyFont="1" applyBorder="1" applyAlignment="1">
      <alignment horizontal="right"/>
    </xf>
    <xf numFmtId="43" fontId="1" fillId="0" borderId="0" xfId="110" quotePrefix="1" applyFont="1" applyBorder="1" applyAlignment="1"/>
    <xf numFmtId="164" fontId="1" fillId="0" borderId="32" xfId="459" quotePrefix="1" applyNumberFormat="1" applyFont="1" applyBorder="1" applyAlignment="1"/>
    <xf numFmtId="164" fontId="3" fillId="0" borderId="32" xfId="459" quotePrefix="1" applyNumberFormat="1" applyFont="1" applyBorder="1" applyAlignment="1"/>
    <xf numFmtId="0" fontId="3" fillId="0" borderId="0" xfId="459" applyFont="1" applyAlignment="1">
      <alignment horizontal="right"/>
    </xf>
    <xf numFmtId="0" fontId="1" fillId="0" borderId="0" xfId="459" applyFont="1" applyAlignment="1">
      <alignment horizontal="right"/>
    </xf>
    <xf numFmtId="0" fontId="9" fillId="0" borderId="0" xfId="459" applyFont="1"/>
    <xf numFmtId="164" fontId="9" fillId="0" borderId="0" xfId="110" applyNumberFormat="1" applyFont="1"/>
    <xf numFmtId="43" fontId="1" fillId="0" borderId="0" xfId="459" applyNumberFormat="1" applyFont="1"/>
    <xf numFmtId="0" fontId="6" fillId="0" borderId="0" xfId="459" applyFont="1"/>
    <xf numFmtId="14" fontId="1" fillId="0" borderId="0" xfId="459" applyNumberFormat="1" applyFont="1"/>
    <xf numFmtId="0" fontId="1" fillId="0" borderId="0" xfId="459" applyFont="1" applyAlignment="1">
      <alignment horizontal="left"/>
    </xf>
    <xf numFmtId="164" fontId="1" fillId="0" borderId="0" xfId="110" applyNumberFormat="1" applyFont="1" applyAlignment="1">
      <alignment horizontal="left"/>
    </xf>
    <xf numFmtId="164" fontId="1" fillId="0" borderId="0" xfId="459" applyNumberFormat="1" applyFont="1"/>
  </cellXfs>
  <cellStyles count="460">
    <cellStyle name="20% - Accent1 2" xfId="1"/>
    <cellStyle name="20% - Accent1 3" xfId="2"/>
    <cellStyle name="20% - Accent1 4" xfId="3"/>
    <cellStyle name="20% - Accent1 5" xfId="4"/>
    <cellStyle name="20% - Accent2 2" xfId="5"/>
    <cellStyle name="20% - Accent2 3" xfId="6"/>
    <cellStyle name="20% - Accent2 4" xfId="7"/>
    <cellStyle name="20% - Accent2 5" xfId="8"/>
    <cellStyle name="20% - Accent3 2" xfId="9"/>
    <cellStyle name="20% - Accent3 3" xfId="10"/>
    <cellStyle name="20% - Accent3 4" xfId="11"/>
    <cellStyle name="20% - Accent3 5" xfId="12"/>
    <cellStyle name="20% - Accent4 2" xfId="13"/>
    <cellStyle name="20% - Accent4 3" xfId="14"/>
    <cellStyle name="20% - Accent4 4" xfId="15"/>
    <cellStyle name="20% - Accent4 5" xfId="16"/>
    <cellStyle name="20% - Accent5 2" xfId="17"/>
    <cellStyle name="20% - Accent5 3" xfId="18"/>
    <cellStyle name="20% - Accent5 4" xfId="19"/>
    <cellStyle name="20% - Accent5 5" xfId="20"/>
    <cellStyle name="20% - Accent6 2" xfId="21"/>
    <cellStyle name="20% - Accent6 3" xfId="22"/>
    <cellStyle name="20% - Accent6 4" xfId="23"/>
    <cellStyle name="20% - Accent6 5" xfId="24"/>
    <cellStyle name="40% - Accent1 2" xfId="25"/>
    <cellStyle name="40% - Accent1 3" xfId="26"/>
    <cellStyle name="40% - Accent1 4" xfId="27"/>
    <cellStyle name="40% - Accent1 5" xfId="28"/>
    <cellStyle name="40% - Accent2 2" xfId="29"/>
    <cellStyle name="40% - Accent2 3" xfId="30"/>
    <cellStyle name="40% - Accent2 4" xfId="31"/>
    <cellStyle name="40% - Accent2 5" xfId="32"/>
    <cellStyle name="40% - Accent3 2" xfId="33"/>
    <cellStyle name="40% - Accent3 3" xfId="34"/>
    <cellStyle name="40% - Accent3 4" xfId="35"/>
    <cellStyle name="40% - Accent3 5" xfId="36"/>
    <cellStyle name="40% - Accent4 2" xfId="37"/>
    <cellStyle name="40% - Accent4 3" xfId="38"/>
    <cellStyle name="40% - Accent4 4" xfId="39"/>
    <cellStyle name="40% - Accent4 5" xfId="40"/>
    <cellStyle name="40% - Accent5 2" xfId="41"/>
    <cellStyle name="40% - Accent5 3" xfId="42"/>
    <cellStyle name="40% - Accent5 4" xfId="43"/>
    <cellStyle name="40% - Accent5 5" xfId="44"/>
    <cellStyle name="40% - Accent6 2" xfId="45"/>
    <cellStyle name="40% - Accent6 3" xfId="46"/>
    <cellStyle name="40% - Accent6 4" xfId="47"/>
    <cellStyle name="40% - Accent6 5" xfId="48"/>
    <cellStyle name="60% - Accent1 2" xfId="49"/>
    <cellStyle name="60% - Accent1 3" xfId="50"/>
    <cellStyle name="60% - Accent1 4" xfId="51"/>
    <cellStyle name="60% - Accent1 5" xfId="52"/>
    <cellStyle name="60% - Accent2 2" xfId="53"/>
    <cellStyle name="60% - Accent2 3" xfId="54"/>
    <cellStyle name="60% - Accent2 4" xfId="55"/>
    <cellStyle name="60% - Accent2 5" xfId="56"/>
    <cellStyle name="60% - Accent3 2" xfId="57"/>
    <cellStyle name="60% - Accent3 3" xfId="58"/>
    <cellStyle name="60% - Accent3 4" xfId="59"/>
    <cellStyle name="60% - Accent3 5" xfId="60"/>
    <cellStyle name="60% - Accent4 2" xfId="61"/>
    <cellStyle name="60% - Accent4 3" xfId="62"/>
    <cellStyle name="60% - Accent4 4" xfId="63"/>
    <cellStyle name="60% - Accent4 5" xfId="64"/>
    <cellStyle name="60% - Accent5 2" xfId="65"/>
    <cellStyle name="60% - Accent5 3" xfId="66"/>
    <cellStyle name="60% - Accent5 4" xfId="67"/>
    <cellStyle name="60% - Accent5 5" xfId="68"/>
    <cellStyle name="60% - Accent6 2" xfId="69"/>
    <cellStyle name="60% - Accent6 3" xfId="70"/>
    <cellStyle name="60% - Accent6 4" xfId="71"/>
    <cellStyle name="60% - Accent6 5" xfId="72"/>
    <cellStyle name="Accent1 2" xfId="73"/>
    <cellStyle name="Accent1 3" xfId="74"/>
    <cellStyle name="Accent1 4" xfId="75"/>
    <cellStyle name="Accent1 5" xfId="76"/>
    <cellStyle name="Accent2 2" xfId="77"/>
    <cellStyle name="Accent2 3" xfId="78"/>
    <cellStyle name="Accent2 4" xfId="79"/>
    <cellStyle name="Accent2 5" xfId="80"/>
    <cellStyle name="Accent3 2" xfId="81"/>
    <cellStyle name="Accent3 3" xfId="82"/>
    <cellStyle name="Accent3 4" xfId="83"/>
    <cellStyle name="Accent3 5" xfId="84"/>
    <cellStyle name="Accent4 2" xfId="85"/>
    <cellStyle name="Accent4 3" xfId="86"/>
    <cellStyle name="Accent4 4" xfId="87"/>
    <cellStyle name="Accent4 5" xfId="88"/>
    <cellStyle name="Accent5 2" xfId="89"/>
    <cellStyle name="Accent5 3" xfId="90"/>
    <cellStyle name="Accent5 4" xfId="91"/>
    <cellStyle name="Accent5 5" xfId="92"/>
    <cellStyle name="Accent6 2" xfId="93"/>
    <cellStyle name="Accent6 3" xfId="94"/>
    <cellStyle name="Accent6 4" xfId="95"/>
    <cellStyle name="Accent6 5" xfId="96"/>
    <cellStyle name="Bad 2" xfId="97"/>
    <cellStyle name="Bad 3" xfId="98"/>
    <cellStyle name="Bad 4" xfId="99"/>
    <cellStyle name="Bad 5" xfId="100"/>
    <cellStyle name="Calculation 2" xfId="101"/>
    <cellStyle name="Calculation 3" xfId="102"/>
    <cellStyle name="Calculation 4" xfId="103"/>
    <cellStyle name="Calculation 5" xfId="104"/>
    <cellStyle name="Check Cell 2" xfId="105"/>
    <cellStyle name="Check Cell 3" xfId="106"/>
    <cellStyle name="Check Cell 4" xfId="107"/>
    <cellStyle name="Check Cell 5" xfId="108"/>
    <cellStyle name="Column total in dollars" xfId="109"/>
    <cellStyle name="Comma" xfId="110" builtinId="3"/>
    <cellStyle name="Comma  - Style1" xfId="111"/>
    <cellStyle name="Comma  - Style1 2" xfId="112"/>
    <cellStyle name="Comma  - Style1 3" xfId="113"/>
    <cellStyle name="Comma  - Style1 4" xfId="114"/>
    <cellStyle name="Comma  - Style1 5" xfId="115"/>
    <cellStyle name="Comma  - Style2" xfId="116"/>
    <cellStyle name="Comma  - Style2 2" xfId="117"/>
    <cellStyle name="Comma  - Style2 3" xfId="118"/>
    <cellStyle name="Comma  - Style2 4" xfId="119"/>
    <cellStyle name="Comma  - Style2 5" xfId="120"/>
    <cellStyle name="Comma  - Style3" xfId="121"/>
    <cellStyle name="Comma  - Style3 2" xfId="122"/>
    <cellStyle name="Comma  - Style3 3" xfId="123"/>
    <cellStyle name="Comma  - Style3 4" xfId="124"/>
    <cellStyle name="Comma  - Style3 5" xfId="125"/>
    <cellStyle name="Comma  - Style4" xfId="126"/>
    <cellStyle name="Comma  - Style4 2" xfId="127"/>
    <cellStyle name="Comma  - Style4 3" xfId="128"/>
    <cellStyle name="Comma  - Style4 4" xfId="129"/>
    <cellStyle name="Comma  - Style4 5" xfId="130"/>
    <cellStyle name="Comma  - Style5" xfId="131"/>
    <cellStyle name="Comma  - Style5 2" xfId="132"/>
    <cellStyle name="Comma  - Style5 3" xfId="133"/>
    <cellStyle name="Comma  - Style5 4" xfId="134"/>
    <cellStyle name="Comma  - Style5 5" xfId="135"/>
    <cellStyle name="Comma  - Style6" xfId="136"/>
    <cellStyle name="Comma  - Style6 2" xfId="137"/>
    <cellStyle name="Comma  - Style6 3" xfId="138"/>
    <cellStyle name="Comma  - Style6 4" xfId="139"/>
    <cellStyle name="Comma  - Style6 5" xfId="140"/>
    <cellStyle name="Comma  - Style7" xfId="141"/>
    <cellStyle name="Comma  - Style7 2" xfId="142"/>
    <cellStyle name="Comma  - Style7 3" xfId="143"/>
    <cellStyle name="Comma  - Style7 4" xfId="144"/>
    <cellStyle name="Comma  - Style7 5" xfId="145"/>
    <cellStyle name="Comma  - Style8" xfId="146"/>
    <cellStyle name="Comma  - Style8 2" xfId="147"/>
    <cellStyle name="Comma  - Style8 3" xfId="148"/>
    <cellStyle name="Comma  - Style8 4" xfId="149"/>
    <cellStyle name="Comma  - Style8 5" xfId="150"/>
    <cellStyle name="Comma (0)" xfId="151"/>
    <cellStyle name="Comma [0] 2" xfId="152"/>
    <cellStyle name="Comma 10" xfId="153"/>
    <cellStyle name="Comma 11" xfId="154"/>
    <cellStyle name="Comma 13" xfId="155"/>
    <cellStyle name="Comma 2" xfId="156"/>
    <cellStyle name="Comma 2 2" xfId="157"/>
    <cellStyle name="Comma 2 3" xfId="158"/>
    <cellStyle name="Comma 3" xfId="159"/>
    <cellStyle name="Comma 4" xfId="160"/>
    <cellStyle name="Comma 5" xfId="161"/>
    <cellStyle name="Comma 7" xfId="162"/>
    <cellStyle name="Comma 8" xfId="163"/>
    <cellStyle name="Comma 9" xfId="164"/>
    <cellStyle name="Comma0" xfId="165"/>
    <cellStyle name="Comma0 - Style3" xfId="166"/>
    <cellStyle name="Comma0 - Style4" xfId="167"/>
    <cellStyle name="Comma0 2" xfId="168"/>
    <cellStyle name="Comma0 3" xfId="169"/>
    <cellStyle name="Comma0 4" xfId="170"/>
    <cellStyle name="Comma0 5" xfId="171"/>
    <cellStyle name="Comma0 6" xfId="172"/>
    <cellStyle name="Comma0 7" xfId="173"/>
    <cellStyle name="Comma0 8" xfId="174"/>
    <cellStyle name="Comma0_3Q 2008 Release10-27-08 - USE FOR UT DEC 2009 GRC (5)" xfId="175"/>
    <cellStyle name="Comma1 - Style1" xfId="176"/>
    <cellStyle name="Currency No Comma" xfId="177"/>
    <cellStyle name="Currency(0)" xfId="178"/>
    <cellStyle name="Currency0" xfId="179"/>
    <cellStyle name="Currency0 2" xfId="180"/>
    <cellStyle name="Currency0 3" xfId="181"/>
    <cellStyle name="Currency0 4" xfId="182"/>
    <cellStyle name="Currency0 5" xfId="183"/>
    <cellStyle name="Currency0 6" xfId="184"/>
    <cellStyle name="Currency0 7" xfId="185"/>
    <cellStyle name="Currency0 8" xfId="186"/>
    <cellStyle name="Date" xfId="187"/>
    <cellStyle name="Date - Style3" xfId="188"/>
    <cellStyle name="Date 2" xfId="189"/>
    <cellStyle name="Date 3" xfId="190"/>
    <cellStyle name="Date 4" xfId="191"/>
    <cellStyle name="Date 5" xfId="192"/>
    <cellStyle name="Date 6" xfId="193"/>
    <cellStyle name="Date 7" xfId="194"/>
    <cellStyle name="Date 8" xfId="195"/>
    <cellStyle name="Date_3Q 2008 Release10-27-08 - USE FOR UT DEC 2009 GRC (5)" xfId="196"/>
    <cellStyle name="Explanatory Text 2" xfId="197"/>
    <cellStyle name="Explanatory Text 3" xfId="198"/>
    <cellStyle name="Explanatory Text 4" xfId="199"/>
    <cellStyle name="Explanatory Text 5" xfId="200"/>
    <cellStyle name="Fixed" xfId="201"/>
    <cellStyle name="Fixed 2" xfId="202"/>
    <cellStyle name="Fixed 3" xfId="203"/>
    <cellStyle name="Fixed 4" xfId="204"/>
    <cellStyle name="Fixed 5" xfId="205"/>
    <cellStyle name="Fixed 6" xfId="206"/>
    <cellStyle name="Fixed 7" xfId="207"/>
    <cellStyle name="Fixed 8" xfId="208"/>
    <cellStyle name="General" xfId="209"/>
    <cellStyle name="Good 2" xfId="210"/>
    <cellStyle name="Good 3" xfId="211"/>
    <cellStyle name="Good 4" xfId="212"/>
    <cellStyle name="Good 5" xfId="213"/>
    <cellStyle name="Grey" xfId="214"/>
    <cellStyle name="header" xfId="215"/>
    <cellStyle name="Header1" xfId="216"/>
    <cellStyle name="Header2" xfId="217"/>
    <cellStyle name="Heading 1 10" xfId="218"/>
    <cellStyle name="Heading 1 11" xfId="219"/>
    <cellStyle name="Heading 1 12" xfId="220"/>
    <cellStyle name="Heading 1 2" xfId="221"/>
    <cellStyle name="Heading 1 3" xfId="222"/>
    <cellStyle name="Heading 1 4" xfId="223"/>
    <cellStyle name="Heading 1 5" xfId="224"/>
    <cellStyle name="Heading 1 6" xfId="225"/>
    <cellStyle name="Heading 1 7" xfId="226"/>
    <cellStyle name="Heading 1 8" xfId="227"/>
    <cellStyle name="Heading 1 9" xfId="228"/>
    <cellStyle name="Heading 2 10" xfId="229"/>
    <cellStyle name="Heading 2 11" xfId="230"/>
    <cellStyle name="Heading 2 12" xfId="231"/>
    <cellStyle name="Heading 2 2" xfId="232"/>
    <cellStyle name="Heading 2 3" xfId="233"/>
    <cellStyle name="Heading 2 4" xfId="234"/>
    <cellStyle name="Heading 2 5" xfId="235"/>
    <cellStyle name="Heading 2 6" xfId="236"/>
    <cellStyle name="Heading 2 7" xfId="237"/>
    <cellStyle name="Heading 2 8" xfId="238"/>
    <cellStyle name="Heading 2 9" xfId="239"/>
    <cellStyle name="Heading 3 2" xfId="240"/>
    <cellStyle name="Heading 3 3" xfId="241"/>
    <cellStyle name="Heading 3 4" xfId="242"/>
    <cellStyle name="Heading 3 5" xfId="243"/>
    <cellStyle name="Heading 4 2" xfId="244"/>
    <cellStyle name="Heading 4 3" xfId="245"/>
    <cellStyle name="Heading 4 4" xfId="246"/>
    <cellStyle name="Heading 4 5" xfId="247"/>
    <cellStyle name="Input [yellow]" xfId="248"/>
    <cellStyle name="Input 10" xfId="249"/>
    <cellStyle name="Input 11" xfId="250"/>
    <cellStyle name="Input 12" xfId="251"/>
    <cellStyle name="Input 2" xfId="252"/>
    <cellStyle name="Input 3" xfId="253"/>
    <cellStyle name="Input 4" xfId="254"/>
    <cellStyle name="Input 5" xfId="255"/>
    <cellStyle name="Input 6" xfId="256"/>
    <cellStyle name="Input 7" xfId="257"/>
    <cellStyle name="Input 8" xfId="258"/>
    <cellStyle name="Input 9" xfId="259"/>
    <cellStyle name="Linked Cell 2" xfId="260"/>
    <cellStyle name="Linked Cell 3" xfId="261"/>
    <cellStyle name="Linked Cell 4" xfId="262"/>
    <cellStyle name="Linked Cell 5" xfId="263"/>
    <cellStyle name="Marathon" xfId="264"/>
    <cellStyle name="Marathon 2" xfId="265"/>
    <cellStyle name="MCP" xfId="266"/>
    <cellStyle name="Neutral 2" xfId="267"/>
    <cellStyle name="Neutral 3" xfId="268"/>
    <cellStyle name="Neutral 4" xfId="269"/>
    <cellStyle name="Neutral 5" xfId="270"/>
    <cellStyle name="nONE" xfId="271"/>
    <cellStyle name="nONE 2" xfId="272"/>
    <cellStyle name="nONE 3" xfId="273"/>
    <cellStyle name="nONE 4" xfId="274"/>
    <cellStyle name="nONE 5" xfId="275"/>
    <cellStyle name="nONE 6" xfId="276"/>
    <cellStyle name="nONE 7" xfId="277"/>
    <cellStyle name="nONE 8" xfId="278"/>
    <cellStyle name="noninput" xfId="279"/>
    <cellStyle name="Normal" xfId="0" builtinId="0"/>
    <cellStyle name="Normal - Style1" xfId="280"/>
    <cellStyle name="Normal - Style1 2" xfId="281"/>
    <cellStyle name="Normal - Style1 3" xfId="282"/>
    <cellStyle name="Normal - Style1 4" xfId="283"/>
    <cellStyle name="Normal - Style1 5" xfId="284"/>
    <cellStyle name="Normal 10" xfId="285"/>
    <cellStyle name="Normal 11" xfId="456"/>
    <cellStyle name="Normal 2" xfId="286"/>
    <cellStyle name="Normal 2 2" xfId="287"/>
    <cellStyle name="Normal 2 2 2" xfId="459"/>
    <cellStyle name="Normal 2 3" xfId="288"/>
    <cellStyle name="Normal 2 4" xfId="457"/>
    <cellStyle name="Normal 3" xfId="289"/>
    <cellStyle name="Normal 3 2" xfId="455"/>
    <cellStyle name="Normal 4" xfId="290"/>
    <cellStyle name="Normal 4 2" xfId="291"/>
    <cellStyle name="Normal 5" xfId="458"/>
    <cellStyle name="Normal 6" xfId="292"/>
    <cellStyle name="Normal 7" xfId="293"/>
    <cellStyle name="Normal(0)" xfId="294"/>
    <cellStyle name="Normal_Adjustment Template" xfId="295"/>
    <cellStyle name="Normal_SO2 adjustment" xfId="296"/>
    <cellStyle name="Note 2" xfId="297"/>
    <cellStyle name="Note 3" xfId="298"/>
    <cellStyle name="Note 4" xfId="299"/>
    <cellStyle name="Note 5" xfId="300"/>
    <cellStyle name="Number" xfId="301"/>
    <cellStyle name="Number 2" xfId="302"/>
    <cellStyle name="Number 3" xfId="303"/>
    <cellStyle name="Output 2" xfId="304"/>
    <cellStyle name="Output 3" xfId="305"/>
    <cellStyle name="Output 4" xfId="306"/>
    <cellStyle name="Output 5" xfId="307"/>
    <cellStyle name="Password" xfId="308"/>
    <cellStyle name="Percen - Style1" xfId="309"/>
    <cellStyle name="Percen - Style2" xfId="310"/>
    <cellStyle name="Percent" xfId="311" builtinId="5"/>
    <cellStyle name="Percent [2]" xfId="312"/>
    <cellStyle name="Percent [2] 2" xfId="313"/>
    <cellStyle name="Percent [2] 3" xfId="314"/>
    <cellStyle name="Percent [2] 4" xfId="315"/>
    <cellStyle name="Percent [2] 5" xfId="316"/>
    <cellStyle name="Percent 10" xfId="317"/>
    <cellStyle name="Percent 2 2" xfId="318"/>
    <cellStyle name="Percent 2 3" xfId="319"/>
    <cellStyle name="Percent(0)" xfId="320"/>
    <cellStyle name="SAPBEXaggData" xfId="321"/>
    <cellStyle name="SAPBEXaggDataEmph" xfId="322"/>
    <cellStyle name="SAPBEXaggItem" xfId="323"/>
    <cellStyle name="SAPBEXaggItem 2" xfId="324"/>
    <cellStyle name="SAPBEXaggItem 3" xfId="325"/>
    <cellStyle name="SAPBEXaggItem_Dec 2008 Acct 557 BW PA Detail" xfId="326"/>
    <cellStyle name="SAPBEXaggItemX" xfId="327"/>
    <cellStyle name="SAPBEXchaText" xfId="328"/>
    <cellStyle name="SAPBEXchaText 10" xfId="329"/>
    <cellStyle name="SAPBEXchaText 11" xfId="330"/>
    <cellStyle name="SAPBEXchaText 2" xfId="331"/>
    <cellStyle name="SAPBEXchaText 3" xfId="332"/>
    <cellStyle name="SAPBEXchaText 4" xfId="333"/>
    <cellStyle name="SAPBEXchaText 5" xfId="334"/>
    <cellStyle name="SAPBEXchaText 6" xfId="335"/>
    <cellStyle name="SAPBEXchaText 7" xfId="336"/>
    <cellStyle name="SAPBEXchaText 8" xfId="337"/>
    <cellStyle name="SAPBEXchaText 9" xfId="338"/>
    <cellStyle name="SAPBEXchaText_BW Prepaid - Actuals" xfId="339"/>
    <cellStyle name="SAPBEXexcBad7" xfId="340"/>
    <cellStyle name="SAPBEXexcBad8" xfId="341"/>
    <cellStyle name="SAPBEXexcBad9" xfId="342"/>
    <cellStyle name="SAPBEXexcCritical4" xfId="343"/>
    <cellStyle name="SAPBEXexcCritical5" xfId="344"/>
    <cellStyle name="SAPBEXexcCritical6" xfId="345"/>
    <cellStyle name="SAPBEXexcGood1" xfId="346"/>
    <cellStyle name="SAPBEXexcGood2" xfId="347"/>
    <cellStyle name="SAPBEXexcGood3" xfId="348"/>
    <cellStyle name="SAPBEXfilterDrill" xfId="349"/>
    <cellStyle name="SAPBEXfilterItem" xfId="350"/>
    <cellStyle name="SAPBEXfilterItem 2" xfId="351"/>
    <cellStyle name="SAPBEXfilterItem 2 2" xfId="352"/>
    <cellStyle name="SAPBEXfilterItem 3" xfId="353"/>
    <cellStyle name="SAPBEXfilterItem_BW Prepaid - Actuals" xfId="354"/>
    <cellStyle name="SAPBEXfilterText" xfId="355"/>
    <cellStyle name="SAPBEXformats" xfId="356"/>
    <cellStyle name="SAPBEXheaderItem" xfId="357"/>
    <cellStyle name="SAPBEXheaderItem 2" xfId="358"/>
    <cellStyle name="SAPBEXheaderItem 2 2" xfId="359"/>
    <cellStyle name="SAPBEXheaderItem 3" xfId="360"/>
    <cellStyle name="SAPBEXheaderItem_BW Prepaid - Actuals" xfId="361"/>
    <cellStyle name="SAPBEXheaderText" xfId="362"/>
    <cellStyle name="SAPBEXheaderText 2" xfId="363"/>
    <cellStyle name="SAPBEXheaderText 2 2" xfId="364"/>
    <cellStyle name="SAPBEXheaderText 3" xfId="365"/>
    <cellStyle name="SAPBEXheaderText_BW Prepaid - Actuals" xfId="366"/>
    <cellStyle name="SAPBEXHLevel0" xfId="367"/>
    <cellStyle name="SAPBEXHLevel0 2" xfId="368"/>
    <cellStyle name="SAPBEXHLevel0X" xfId="369"/>
    <cellStyle name="SAPBEXHLevel0X 2" xfId="370"/>
    <cellStyle name="SAPBEXHLevel1" xfId="371"/>
    <cellStyle name="SAPBEXHLevel1 2" xfId="372"/>
    <cellStyle name="SAPBEXHLevel1X" xfId="373"/>
    <cellStyle name="SAPBEXHLevel1X 2" xfId="374"/>
    <cellStyle name="SAPBEXHLevel2" xfId="375"/>
    <cellStyle name="SAPBEXHLevel2 2" xfId="376"/>
    <cellStyle name="SAPBEXHLevel2X" xfId="377"/>
    <cellStyle name="SAPBEXHLevel2X 2" xfId="378"/>
    <cellStyle name="SAPBEXHLevel3" xfId="379"/>
    <cellStyle name="SAPBEXHLevel3 2" xfId="380"/>
    <cellStyle name="SAPBEXHLevel3X" xfId="381"/>
    <cellStyle name="SAPBEXHLevel3X 2" xfId="382"/>
    <cellStyle name="SAPBEXresData" xfId="383"/>
    <cellStyle name="SAPBEXresDataEmph" xfId="384"/>
    <cellStyle name="SAPBEXresItem" xfId="385"/>
    <cellStyle name="SAPBEXresItemX" xfId="386"/>
    <cellStyle name="SAPBEXstdData" xfId="387"/>
    <cellStyle name="SAPBEXstdData 2" xfId="388"/>
    <cellStyle name="SAPBEXstdData 2 2" xfId="389"/>
    <cellStyle name="SAPBEXstdData 3" xfId="390"/>
    <cellStyle name="SAPBEXstdData_BW Prepaid - Actuals" xfId="391"/>
    <cellStyle name="SAPBEXstdDataEmph" xfId="392"/>
    <cellStyle name="SAPBEXstdItem" xfId="393"/>
    <cellStyle name="SAPBEXstdItem 10" xfId="394"/>
    <cellStyle name="SAPBEXstdItem 2" xfId="395"/>
    <cellStyle name="SAPBEXstdItem 3" xfId="396"/>
    <cellStyle name="SAPBEXstdItem 4" xfId="397"/>
    <cellStyle name="SAPBEXstdItem 5" xfId="398"/>
    <cellStyle name="SAPBEXstdItem 6" xfId="399"/>
    <cellStyle name="SAPBEXstdItem 7" xfId="400"/>
    <cellStyle name="SAPBEXstdItem 8" xfId="401"/>
    <cellStyle name="SAPBEXstdItem 9" xfId="402"/>
    <cellStyle name="SAPBEXstdItem_BW Prepaid - Actuals" xfId="403"/>
    <cellStyle name="SAPBEXstdItemX" xfId="404"/>
    <cellStyle name="SAPBEXstdItemX 2" xfId="405"/>
    <cellStyle name="SAPBEXstdItemX 2 2" xfId="406"/>
    <cellStyle name="SAPBEXstdItemX 3" xfId="407"/>
    <cellStyle name="SAPBEXstdItemX_BW Prepaid - Actuals" xfId="408"/>
    <cellStyle name="SAPBEXtitle" xfId="409"/>
    <cellStyle name="SAPBEXtitle 2" xfId="410"/>
    <cellStyle name="SAPBEXtitle 3" xfId="411"/>
    <cellStyle name="SAPBEXtitle 4" xfId="412"/>
    <cellStyle name="SAPBEXtitle 5" xfId="413"/>
    <cellStyle name="SAPBEXtitle 6" xfId="414"/>
    <cellStyle name="SAPBEXtitle 7" xfId="415"/>
    <cellStyle name="SAPBEXtitle 8" xfId="416"/>
    <cellStyle name="SAPBEXtitle_BW Extract" xfId="417"/>
    <cellStyle name="SAPBEXundefined" xfId="418"/>
    <cellStyle name="Shade" xfId="419"/>
    <cellStyle name="Special" xfId="420"/>
    <cellStyle name="Special 2" xfId="421"/>
    <cellStyle name="Special 3" xfId="422"/>
    <cellStyle name="Special 4" xfId="423"/>
    <cellStyle name="Style 1" xfId="424"/>
    <cellStyle name="Style 1 2" xfId="425"/>
    <cellStyle name="Style 27" xfId="426"/>
    <cellStyle name="Style 35" xfId="427"/>
    <cellStyle name="Style 36" xfId="428"/>
    <cellStyle name="Title 2" xfId="429"/>
    <cellStyle name="Title 3" xfId="430"/>
    <cellStyle name="Title 4" xfId="431"/>
    <cellStyle name="Title 5" xfId="432"/>
    <cellStyle name="Titles" xfId="433"/>
    <cellStyle name="Total 10" xfId="434"/>
    <cellStyle name="Total 11" xfId="435"/>
    <cellStyle name="Total 12" xfId="436"/>
    <cellStyle name="Total 2" xfId="437"/>
    <cellStyle name="Total 3" xfId="438"/>
    <cellStyle name="Total 4" xfId="439"/>
    <cellStyle name="Total 5" xfId="440"/>
    <cellStyle name="Total 6" xfId="441"/>
    <cellStyle name="Total 7" xfId="442"/>
    <cellStyle name="Total 8" xfId="443"/>
    <cellStyle name="Total 9" xfId="444"/>
    <cellStyle name="Total2 - Style2" xfId="445"/>
    <cellStyle name="TRANSMISSION RELIABILITY PORTION OF PROJECT" xfId="446"/>
    <cellStyle name="Underl - Style4" xfId="447"/>
    <cellStyle name="Unprot" xfId="448"/>
    <cellStyle name="Unprot$" xfId="449"/>
    <cellStyle name="Unprotect" xfId="450"/>
    <cellStyle name="Warning Text 2" xfId="451"/>
    <cellStyle name="Warning Text 3" xfId="452"/>
    <cellStyle name="Warning Text 4" xfId="453"/>
    <cellStyle name="Warning Text 5" xfId="454"/>
  </cellStyles>
  <dxfs count="2">
    <dxf>
      <font>
        <b/>
        <i val="0"/>
        <condense val="0"/>
        <extend val="0"/>
        <color indexed="12"/>
      </font>
    </dxf>
    <dxf>
      <font>
        <b/>
        <i val="0"/>
        <condense val="0"/>
        <extend val="0"/>
        <color indexed="12"/>
      </font>
    </dxf>
  </dxfs>
  <tableStyles count="0" defaultTableStyle="TableStyleMedium9" defaultPivotStyle="PivotStyleLight16"/>
  <colors>
    <mruColors>
      <color rgb="FFFFFFCC"/>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180975</xdr:colOff>
      <xdr:row>58</xdr:row>
      <xdr:rowOff>84264</xdr:rowOff>
    </xdr:from>
    <xdr:to>
      <xdr:col>9</xdr:col>
      <xdr:colOff>361950</xdr:colOff>
      <xdr:row>67</xdr:row>
      <xdr:rowOff>34311</xdr:rowOff>
    </xdr:to>
    <xdr:sp macro="" textlink="">
      <xdr:nvSpPr>
        <xdr:cNvPr id="27929" name="Text 1"/>
        <xdr:cNvSpPr txBox="1">
          <a:spLocks noChangeArrowheads="1"/>
        </xdr:cNvSpPr>
      </xdr:nvSpPr>
      <xdr:spPr bwMode="auto">
        <a:xfrm>
          <a:off x="180975" y="9216358"/>
          <a:ext cx="7693819" cy="1343078"/>
        </a:xfrm>
        <a:prstGeom prst="rect">
          <a:avLst/>
        </a:prstGeom>
        <a:solidFill>
          <a:srgbClr val="FFFFFF"/>
        </a:solidFill>
        <a:ln w="1">
          <a:noFill/>
          <a:miter lim="800000"/>
          <a:headEnd/>
          <a:tailEnd/>
        </a:ln>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1000">
              <a:latin typeface="Arial" pitchFamily="34" charset="0"/>
              <a:ea typeface="+mn-ea"/>
              <a:cs typeface="Arial" pitchFamily="34" charset="0"/>
            </a:rPr>
            <a:t>This adjustment is necessary to compute the cash working capital for the normalized results of operations in this filing. Cash working capital is calculated by taking total operation and maintenance expense allocated to the jurisdiction and adding its share of allocated taxes, including state and federal income taxes and taxes other than income. This total is divided by the number of days in the year to determine the Company's average daily cost of service. The daily cost of service is multiplied by net lag days to produce the adjusted cash working capital balance. Net lag days for Utah are calculated using the Company’s 2012 lead lag study. A complete copy of the 2012 study is provided in this case as part of the Company’s response to filing requirement R746-700-22.D.43. A separate column is not shown for adjustment 8.1 on page 8.0.2 as the cash working capital component is calculated and shown on the adjustment summary pages for each of the adjustments individually. </a:t>
          </a:r>
        </a:p>
        <a:p>
          <a:pPr rtl="0"/>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6"/>
  <dimension ref="A2:J68"/>
  <sheetViews>
    <sheetView tabSelected="1" view="pageBreakPreview" zoomScale="85" zoomScaleNormal="82" zoomScaleSheetLayoutView="85" workbookViewId="0">
      <selection activeCell="C28" sqref="C28"/>
    </sheetView>
  </sheetViews>
  <sheetFormatPr defaultRowHeight="12" customHeight="1"/>
  <cols>
    <col min="1" max="1" width="4.140625" style="18" bestFit="1" customWidth="1"/>
    <col min="2" max="2" width="6.7109375" style="18" customWidth="1"/>
    <col min="3" max="3" width="32.28515625" style="18" customWidth="1"/>
    <col min="4" max="4" width="9.85546875" style="20" bestFit="1" customWidth="1"/>
    <col min="5" max="5" width="5.140625" style="20" bestFit="1" customWidth="1"/>
    <col min="6" max="6" width="18.140625" style="21" customWidth="1"/>
    <col min="7" max="7" width="8.7109375" style="20" bestFit="1" customWidth="1"/>
    <col min="8" max="8" width="11.42578125" style="18" customWidth="1"/>
    <col min="9" max="9" width="16" style="19" bestFit="1" customWidth="1"/>
    <col min="10" max="10" width="8.7109375" style="20" customWidth="1"/>
    <col min="11" max="16384" width="9.140625" style="18"/>
  </cols>
  <sheetData>
    <row r="2" spans="1:10" ht="12" customHeight="1">
      <c r="B2" s="1" t="s">
        <v>11</v>
      </c>
      <c r="I2" s="27" t="s">
        <v>0</v>
      </c>
      <c r="J2" s="28">
        <v>8.1</v>
      </c>
    </row>
    <row r="3" spans="1:10" ht="12" customHeight="1">
      <c r="B3" s="1" t="s">
        <v>20</v>
      </c>
    </row>
    <row r="4" spans="1:10" ht="12" customHeight="1">
      <c r="B4" s="8" t="s">
        <v>15</v>
      </c>
    </row>
    <row r="7" spans="1:10" ht="12" customHeight="1">
      <c r="F7" s="29" t="s">
        <v>1</v>
      </c>
      <c r="H7" s="20"/>
      <c r="I7" s="30" t="s">
        <v>19</v>
      </c>
    </row>
    <row r="8" spans="1:10" ht="12" customHeight="1">
      <c r="A8" s="20"/>
      <c r="D8" s="13" t="s">
        <v>2</v>
      </c>
      <c r="E8" s="13" t="s">
        <v>3</v>
      </c>
      <c r="F8" s="12" t="s">
        <v>4</v>
      </c>
      <c r="G8" s="13" t="s">
        <v>5</v>
      </c>
      <c r="H8" s="13" t="s">
        <v>6</v>
      </c>
      <c r="I8" s="14" t="s">
        <v>7</v>
      </c>
      <c r="J8" s="13" t="s">
        <v>8</v>
      </c>
    </row>
    <row r="9" spans="1:10" ht="12" customHeight="1">
      <c r="A9" s="28"/>
      <c r="B9" s="10" t="s">
        <v>13</v>
      </c>
      <c r="C9" s="32"/>
      <c r="D9" s="22"/>
      <c r="E9" s="22"/>
      <c r="F9" s="22"/>
      <c r="G9" s="22"/>
      <c r="H9" s="31"/>
      <c r="I9" s="58"/>
      <c r="J9" s="28"/>
    </row>
    <row r="10" spans="1:10" ht="12" customHeight="1">
      <c r="A10" s="31"/>
      <c r="B10" s="18" t="s">
        <v>15</v>
      </c>
      <c r="D10" s="20" t="s">
        <v>16</v>
      </c>
      <c r="E10" s="20">
        <v>3</v>
      </c>
      <c r="F10" s="21">
        <f>I21</f>
        <v>-80837.078944768757</v>
      </c>
      <c r="G10" s="20" t="s">
        <v>12</v>
      </c>
      <c r="H10" s="23">
        <v>1</v>
      </c>
      <c r="I10" s="24">
        <f>F10*H10</f>
        <v>-80837.078944768757</v>
      </c>
      <c r="J10" s="20" t="s">
        <v>14</v>
      </c>
    </row>
    <row r="11" spans="1:10" ht="12" customHeight="1">
      <c r="A11" s="31"/>
      <c r="B11" s="32"/>
      <c r="C11" s="32"/>
      <c r="D11" s="69"/>
      <c r="E11" s="69"/>
      <c r="F11" s="69"/>
      <c r="G11" s="69"/>
      <c r="H11" s="69"/>
      <c r="I11" s="69"/>
      <c r="J11" s="69"/>
    </row>
    <row r="12" spans="1:10" ht="12" customHeight="1">
      <c r="A12" s="31"/>
      <c r="B12" s="61"/>
      <c r="C12" s="32"/>
      <c r="D12" s="70"/>
      <c r="E12" s="70"/>
      <c r="F12" s="70"/>
      <c r="G12" s="70"/>
      <c r="H12" s="70"/>
      <c r="I12" s="70"/>
      <c r="J12" s="70"/>
    </row>
    <row r="13" spans="1:10" ht="12" customHeight="1">
      <c r="A13" s="31"/>
      <c r="B13" s="32"/>
      <c r="C13" s="32"/>
      <c r="D13" s="32"/>
      <c r="E13" s="32"/>
      <c r="F13" s="32"/>
      <c r="G13" s="32"/>
      <c r="H13" s="32"/>
      <c r="I13" s="32"/>
      <c r="J13" s="32"/>
    </row>
    <row r="14" spans="1:10" ht="12" customHeight="1">
      <c r="A14" s="31"/>
      <c r="B14" s="32"/>
      <c r="C14" s="32"/>
      <c r="D14" s="40"/>
      <c r="E14" s="40"/>
      <c r="F14" s="40"/>
      <c r="G14" s="40"/>
      <c r="H14" s="40"/>
      <c r="I14" s="40"/>
      <c r="J14" s="40"/>
    </row>
    <row r="15" spans="1:10" ht="12" customHeight="1">
      <c r="A15" s="31"/>
      <c r="B15" s="32"/>
      <c r="C15" s="32"/>
      <c r="D15" s="40"/>
      <c r="E15" s="40"/>
      <c r="F15" s="40"/>
      <c r="G15" s="40"/>
      <c r="H15" s="40"/>
      <c r="I15" s="40"/>
      <c r="J15" s="40"/>
    </row>
    <row r="16" spans="1:10" ht="12" customHeight="1">
      <c r="A16" s="31"/>
      <c r="B16" s="32"/>
      <c r="C16" s="32"/>
      <c r="D16" s="40"/>
      <c r="E16" s="40"/>
      <c r="F16" s="40"/>
      <c r="G16" s="40"/>
      <c r="H16" s="40"/>
      <c r="I16" s="40"/>
      <c r="J16" s="40"/>
    </row>
    <row r="17" spans="1:10" ht="12" customHeight="1">
      <c r="A17" s="31"/>
      <c r="B17" s="32"/>
      <c r="C17" s="32"/>
      <c r="D17" s="40"/>
      <c r="E17" s="40"/>
      <c r="F17" s="40"/>
      <c r="G17" s="40"/>
      <c r="H17" s="40"/>
      <c r="I17" s="40"/>
      <c r="J17" s="40"/>
    </row>
    <row r="18" spans="1:10" ht="12" customHeight="1">
      <c r="A18" s="31"/>
      <c r="B18" s="32"/>
      <c r="C18" s="32"/>
      <c r="D18" s="40"/>
      <c r="E18" s="60"/>
      <c r="F18" s="75" t="s">
        <v>10</v>
      </c>
      <c r="G18" s="60"/>
      <c r="H18" s="60"/>
      <c r="I18" s="60"/>
      <c r="J18" s="60"/>
    </row>
    <row r="19" spans="1:10" ht="12" customHeight="1">
      <c r="A19" s="31"/>
      <c r="B19" s="32" t="s">
        <v>21</v>
      </c>
      <c r="C19" s="32"/>
      <c r="D19" s="32"/>
      <c r="E19" s="32"/>
      <c r="F19" s="40">
        <v>48848679.094526842</v>
      </c>
      <c r="G19" s="32"/>
      <c r="H19" s="32"/>
      <c r="I19" s="40">
        <v>22060455.938701585</v>
      </c>
      <c r="J19" s="22">
        <v>2.33</v>
      </c>
    </row>
    <row r="20" spans="1:10" ht="12" customHeight="1">
      <c r="A20" s="31"/>
      <c r="B20" s="32" t="s">
        <v>22</v>
      </c>
      <c r="C20" s="32"/>
      <c r="D20" s="71"/>
      <c r="E20" s="71"/>
      <c r="F20" s="78">
        <v>49733817.619409852</v>
      </c>
      <c r="G20" s="71"/>
      <c r="H20" s="71"/>
      <c r="I20" s="79">
        <v>21979618.859756816</v>
      </c>
      <c r="J20" s="72" t="s">
        <v>17</v>
      </c>
    </row>
    <row r="21" spans="1:10" ht="12" customHeight="1">
      <c r="A21" s="31"/>
      <c r="B21" s="67" t="s">
        <v>18</v>
      </c>
      <c r="C21" s="32"/>
      <c r="D21" s="73"/>
      <c r="E21" s="73"/>
      <c r="F21" s="76">
        <f>F20-F19</f>
        <v>885138.52488300949</v>
      </c>
      <c r="G21" s="73"/>
      <c r="H21" s="73"/>
      <c r="I21" s="76">
        <f>I20-I19</f>
        <v>-80837.078944768757</v>
      </c>
      <c r="J21" s="77"/>
    </row>
    <row r="22" spans="1:10" ht="12" customHeight="1">
      <c r="A22" s="31"/>
      <c r="B22" s="32"/>
      <c r="C22" s="32"/>
      <c r="D22" s="74"/>
      <c r="E22" s="74"/>
      <c r="F22" s="74"/>
      <c r="G22" s="74"/>
      <c r="H22" s="74"/>
      <c r="I22" s="74"/>
      <c r="J22" s="66"/>
    </row>
    <row r="23" spans="1:10" ht="12" customHeight="1">
      <c r="A23" s="31"/>
      <c r="B23" s="32"/>
      <c r="C23" s="32"/>
      <c r="D23" s="68"/>
      <c r="E23" s="32"/>
      <c r="F23" s="60"/>
      <c r="G23" s="32"/>
      <c r="H23" s="32"/>
      <c r="I23" s="60"/>
      <c r="J23" s="32"/>
    </row>
    <row r="24" spans="1:10" ht="12" customHeight="1">
      <c r="A24" s="31"/>
      <c r="B24" s="32"/>
      <c r="C24" s="32"/>
      <c r="D24" s="74"/>
      <c r="E24" s="74"/>
      <c r="F24" s="74"/>
      <c r="G24" s="74"/>
      <c r="H24" s="74"/>
      <c r="I24" s="74"/>
      <c r="J24" s="74"/>
    </row>
    <row r="25" spans="1:10" ht="12" customHeight="1">
      <c r="A25" s="31"/>
      <c r="B25" s="31"/>
      <c r="C25" s="31"/>
      <c r="D25" s="31"/>
      <c r="E25" s="31"/>
      <c r="F25" s="31"/>
      <c r="G25" s="31"/>
      <c r="H25" s="31"/>
      <c r="I25" s="31"/>
      <c r="J25" s="31"/>
    </row>
    <row r="26" spans="1:10" ht="12" customHeight="1">
      <c r="A26" s="31"/>
      <c r="B26" s="37"/>
      <c r="C26" s="37"/>
      <c r="D26" s="35"/>
      <c r="E26" s="35"/>
      <c r="F26" s="59"/>
      <c r="G26" s="15"/>
      <c r="H26" s="3"/>
      <c r="I26" s="7"/>
      <c r="J26" s="24"/>
    </row>
    <row r="27" spans="1:10" ht="12" customHeight="1">
      <c r="A27" s="31"/>
      <c r="B27" s="9"/>
      <c r="C27" s="37"/>
      <c r="D27" s="35"/>
      <c r="E27" s="35"/>
      <c r="F27" s="40"/>
      <c r="G27" s="16"/>
      <c r="H27" s="3"/>
      <c r="I27" s="7"/>
      <c r="J27" s="62"/>
    </row>
    <row r="28" spans="1:10" ht="12" customHeight="1">
      <c r="A28" s="31"/>
      <c r="B28" s="41"/>
      <c r="C28" s="37"/>
      <c r="D28" s="35"/>
      <c r="E28" s="35"/>
      <c r="F28" s="40"/>
      <c r="G28" s="11"/>
      <c r="H28" s="5"/>
      <c r="I28" s="4"/>
      <c r="J28" s="34"/>
    </row>
    <row r="29" spans="1:10" ht="12" customHeight="1">
      <c r="A29" s="31"/>
      <c r="B29" s="41"/>
      <c r="C29" s="37"/>
      <c r="D29" s="35"/>
      <c r="E29" s="35"/>
      <c r="F29" s="26"/>
      <c r="G29" s="11"/>
      <c r="H29" s="5"/>
      <c r="I29" s="4"/>
      <c r="J29" s="34"/>
    </row>
    <row r="30" spans="1:10" ht="12" customHeight="1">
      <c r="A30" s="31"/>
      <c r="B30" s="63"/>
      <c r="C30" s="63"/>
      <c r="D30" s="64"/>
      <c r="E30" s="64"/>
      <c r="F30" s="6"/>
      <c r="G30" s="15"/>
      <c r="H30" s="3"/>
      <c r="I30" s="6"/>
      <c r="J30" s="62"/>
    </row>
    <row r="31" spans="1:10" ht="12" customHeight="1">
      <c r="A31" s="31"/>
      <c r="B31" s="9"/>
      <c r="C31" s="37"/>
      <c r="D31" s="35"/>
      <c r="E31" s="36"/>
      <c r="F31" s="40"/>
      <c r="G31" s="16"/>
      <c r="H31" s="3"/>
      <c r="I31" s="7"/>
      <c r="J31" s="62"/>
    </row>
    <row r="32" spans="1:10" ht="12" customHeight="1">
      <c r="A32" s="31"/>
      <c r="B32" s="41"/>
      <c r="C32" s="37"/>
      <c r="D32" s="35"/>
      <c r="E32" s="35"/>
      <c r="F32" s="40"/>
      <c r="G32" s="11"/>
      <c r="H32" s="5"/>
      <c r="I32" s="4"/>
      <c r="J32" s="34"/>
    </row>
    <row r="33" spans="1:10" ht="12" customHeight="1">
      <c r="A33" s="31"/>
      <c r="B33" s="41"/>
      <c r="C33" s="37"/>
      <c r="D33" s="35"/>
      <c r="E33" s="35"/>
      <c r="F33" s="40"/>
      <c r="G33" s="11"/>
      <c r="H33" s="5"/>
      <c r="I33" s="4"/>
      <c r="J33" s="34"/>
    </row>
    <row r="34" spans="1:10" ht="12" customHeight="1">
      <c r="A34" s="31"/>
      <c r="B34" s="41"/>
      <c r="C34" s="37"/>
      <c r="D34" s="35"/>
      <c r="E34" s="35"/>
      <c r="F34" s="40"/>
      <c r="G34" s="11"/>
      <c r="H34" s="5"/>
      <c r="I34" s="4"/>
      <c r="J34" s="34"/>
    </row>
    <row r="35" spans="1:10" ht="12" customHeight="1">
      <c r="A35" s="31"/>
      <c r="B35" s="41"/>
      <c r="C35" s="40"/>
      <c r="D35" s="35"/>
      <c r="E35" s="35"/>
      <c r="F35" s="40"/>
      <c r="G35" s="11"/>
      <c r="H35" s="5"/>
      <c r="I35" s="4"/>
      <c r="J35" s="34"/>
    </row>
    <row r="36" spans="1:10" ht="12" customHeight="1">
      <c r="A36" s="31"/>
      <c r="B36" s="41"/>
      <c r="C36" s="40"/>
      <c r="D36" s="35"/>
      <c r="E36" s="35"/>
      <c r="F36" s="40"/>
      <c r="G36" s="17"/>
      <c r="H36" s="3"/>
      <c r="I36" s="2"/>
      <c r="J36" s="62"/>
    </row>
    <row r="37" spans="1:10" ht="12" customHeight="1">
      <c r="A37" s="31"/>
      <c r="B37" s="15"/>
      <c r="C37" s="37"/>
      <c r="D37" s="35"/>
      <c r="E37" s="36"/>
      <c r="F37" s="40"/>
      <c r="G37" s="17"/>
      <c r="H37" s="3"/>
      <c r="I37" s="7"/>
      <c r="J37" s="62"/>
    </row>
    <row r="38" spans="1:10" ht="12" customHeight="1">
      <c r="A38" s="31"/>
      <c r="B38" s="9"/>
      <c r="C38" s="37"/>
      <c r="D38" s="35"/>
      <c r="E38" s="35"/>
      <c r="F38" s="40"/>
      <c r="G38" s="17"/>
      <c r="H38" s="3"/>
      <c r="I38" s="7"/>
      <c r="J38" s="62"/>
    </row>
    <row r="39" spans="1:10" ht="12" customHeight="1">
      <c r="A39" s="31"/>
      <c r="B39" s="41"/>
      <c r="C39" s="37"/>
      <c r="D39" s="35"/>
      <c r="E39" s="35"/>
      <c r="F39" s="40"/>
      <c r="G39" s="11"/>
      <c r="H39" s="5"/>
      <c r="I39" s="4"/>
      <c r="J39" s="34"/>
    </row>
    <row r="40" spans="1:10" ht="12" customHeight="1">
      <c r="A40" s="31"/>
      <c r="B40" s="41"/>
      <c r="C40" s="37"/>
      <c r="D40" s="35"/>
      <c r="E40" s="35"/>
      <c r="F40" s="40"/>
      <c r="G40" s="17"/>
      <c r="H40" s="5"/>
      <c r="I40" s="4"/>
      <c r="J40" s="34"/>
    </row>
    <row r="41" spans="1:10" ht="12" customHeight="1">
      <c r="A41" s="31"/>
      <c r="B41" s="9"/>
      <c r="C41" s="37"/>
      <c r="D41" s="35"/>
      <c r="E41" s="35"/>
      <c r="F41" s="40"/>
      <c r="G41" s="17"/>
      <c r="H41" s="3"/>
      <c r="I41" s="7"/>
      <c r="J41" s="62"/>
    </row>
    <row r="42" spans="1:10" ht="12" customHeight="1">
      <c r="A42" s="31"/>
      <c r="B42" s="41"/>
      <c r="C42" s="37"/>
      <c r="D42" s="35"/>
      <c r="E42" s="35"/>
      <c r="F42" s="40"/>
      <c r="G42" s="11"/>
      <c r="H42" s="5"/>
      <c r="I42" s="4"/>
      <c r="J42" s="34"/>
    </row>
    <row r="43" spans="1:10" ht="12" customHeight="1">
      <c r="A43" s="31"/>
      <c r="B43" s="41"/>
      <c r="C43" s="37"/>
      <c r="D43" s="35"/>
      <c r="E43" s="35"/>
      <c r="F43" s="40"/>
      <c r="G43" s="11"/>
      <c r="H43" s="5"/>
      <c r="I43" s="4"/>
      <c r="J43" s="34"/>
    </row>
    <row r="44" spans="1:10" ht="12" customHeight="1">
      <c r="A44" s="31"/>
      <c r="B44" s="41"/>
      <c r="C44" s="37"/>
      <c r="D44" s="35"/>
      <c r="E44" s="35"/>
      <c r="F44" s="40"/>
      <c r="G44" s="11"/>
      <c r="H44" s="5"/>
      <c r="I44" s="4"/>
      <c r="J44" s="34"/>
    </row>
    <row r="45" spans="1:10" ht="12" customHeight="1">
      <c r="A45" s="31"/>
      <c r="B45" s="41"/>
      <c r="C45" s="37"/>
      <c r="D45" s="35"/>
      <c r="E45" s="35"/>
      <c r="F45" s="40"/>
      <c r="G45" s="11"/>
      <c r="H45" s="5"/>
      <c r="I45" s="4"/>
      <c r="J45" s="34"/>
    </row>
    <row r="46" spans="1:10" ht="12" customHeight="1">
      <c r="A46" s="31"/>
      <c r="B46" s="41"/>
      <c r="C46" s="37"/>
      <c r="D46" s="35"/>
      <c r="E46" s="35"/>
      <c r="F46" s="40"/>
      <c r="G46" s="11"/>
      <c r="H46" s="5"/>
      <c r="I46" s="4"/>
      <c r="J46" s="34"/>
    </row>
    <row r="47" spans="1:10" ht="12" customHeight="1">
      <c r="A47" s="31"/>
      <c r="B47" s="41"/>
      <c r="C47" s="37"/>
      <c r="D47" s="35"/>
      <c r="E47" s="35"/>
      <c r="F47" s="40"/>
      <c r="G47" s="11"/>
      <c r="H47" s="5"/>
      <c r="I47" s="4"/>
      <c r="J47" s="34"/>
    </row>
    <row r="48" spans="1:10" ht="12" customHeight="1">
      <c r="A48" s="31"/>
      <c r="B48" s="41"/>
      <c r="C48" s="37"/>
      <c r="D48" s="35"/>
      <c r="E48" s="35"/>
      <c r="F48" s="26"/>
      <c r="G48" s="11"/>
      <c r="H48" s="5"/>
      <c r="I48" s="4"/>
      <c r="J48" s="34"/>
    </row>
    <row r="49" spans="1:10" ht="12" customHeight="1">
      <c r="A49" s="31"/>
      <c r="B49" s="9"/>
      <c r="C49" s="40"/>
      <c r="D49" s="35"/>
      <c r="E49" s="35"/>
      <c r="F49" s="2"/>
      <c r="G49" s="17"/>
      <c r="H49" s="3"/>
      <c r="I49" s="2"/>
      <c r="J49" s="62"/>
    </row>
    <row r="50" spans="1:10" ht="12" customHeight="1">
      <c r="A50" s="31"/>
      <c r="B50" s="9"/>
      <c r="C50" s="40"/>
      <c r="D50" s="35"/>
      <c r="E50" s="35"/>
      <c r="F50" s="2"/>
      <c r="G50" s="17"/>
      <c r="H50" s="3"/>
      <c r="I50" s="2"/>
      <c r="J50" s="62"/>
    </row>
    <row r="51" spans="1:10" ht="12" customHeight="1">
      <c r="A51" s="31"/>
      <c r="B51" s="9"/>
      <c r="C51" s="40"/>
      <c r="D51" s="35"/>
      <c r="E51" s="35"/>
      <c r="F51" s="40"/>
      <c r="G51" s="17"/>
      <c r="H51" s="3"/>
      <c r="I51" s="7"/>
      <c r="J51" s="62"/>
    </row>
    <row r="52" spans="1:10" ht="12" customHeight="1">
      <c r="A52" s="31"/>
      <c r="B52" s="41"/>
      <c r="C52" s="37"/>
      <c r="D52" s="35"/>
      <c r="E52" s="35"/>
      <c r="F52" s="40"/>
      <c r="G52" s="11"/>
      <c r="H52" s="5"/>
      <c r="I52" s="4"/>
      <c r="J52" s="34"/>
    </row>
    <row r="53" spans="1:10" ht="12" customHeight="1">
      <c r="A53" s="31"/>
      <c r="B53" s="41"/>
      <c r="C53" s="40"/>
      <c r="D53" s="35"/>
      <c r="E53" s="35"/>
      <c r="F53" s="40"/>
      <c r="G53" s="11"/>
      <c r="H53" s="5"/>
      <c r="I53" s="4"/>
      <c r="J53" s="34"/>
    </row>
    <row r="54" spans="1:10" ht="12" customHeight="1">
      <c r="A54" s="31"/>
      <c r="B54" s="41"/>
      <c r="C54" s="65"/>
      <c r="D54" s="35"/>
      <c r="E54" s="35"/>
      <c r="F54" s="40"/>
      <c r="G54" s="11"/>
      <c r="H54" s="5"/>
      <c r="I54" s="4"/>
      <c r="J54" s="34"/>
    </row>
    <row r="55" spans="1:10" ht="12" customHeight="1">
      <c r="A55" s="31"/>
      <c r="B55" s="41"/>
      <c r="C55" s="40"/>
      <c r="D55" s="35"/>
      <c r="E55" s="35"/>
      <c r="F55" s="40"/>
      <c r="G55" s="11"/>
      <c r="H55" s="5"/>
      <c r="I55" s="4"/>
      <c r="J55" s="34"/>
    </row>
    <row r="56" spans="1:10" ht="12" customHeight="1">
      <c r="A56" s="31"/>
      <c r="B56" s="41"/>
      <c r="C56" s="40"/>
      <c r="D56" s="35"/>
      <c r="E56" s="35"/>
      <c r="F56" s="2"/>
      <c r="G56" s="25"/>
      <c r="H56" s="23"/>
      <c r="I56" s="2"/>
      <c r="J56" s="34"/>
    </row>
    <row r="57" spans="1:10" s="32" customFormat="1" ht="12" customHeight="1">
      <c r="A57" s="38"/>
      <c r="B57" s="3"/>
      <c r="C57" s="37"/>
      <c r="D57" s="35"/>
      <c r="E57" s="35"/>
      <c r="F57" s="40"/>
      <c r="G57" s="37"/>
      <c r="H57" s="38"/>
      <c r="I57" s="39"/>
      <c r="J57" s="24"/>
    </row>
    <row r="58" spans="1:10" s="32" customFormat="1" ht="12" customHeight="1" thickBot="1">
      <c r="A58" s="38"/>
      <c r="B58" s="3" t="s">
        <v>9</v>
      </c>
      <c r="C58" s="37"/>
      <c r="D58" s="37"/>
      <c r="E58" s="35"/>
      <c r="F58" s="40"/>
      <c r="G58" s="37"/>
      <c r="H58" s="38"/>
      <c r="I58" s="39"/>
      <c r="J58" s="24"/>
    </row>
    <row r="59" spans="1:10" s="32" customFormat="1" ht="12" customHeight="1">
      <c r="A59" s="42"/>
      <c r="B59" s="43"/>
      <c r="C59" s="43"/>
      <c r="D59" s="44"/>
      <c r="E59" s="44"/>
      <c r="F59" s="45"/>
      <c r="G59" s="44"/>
      <c r="H59" s="43"/>
      <c r="I59" s="46"/>
      <c r="J59" s="47"/>
    </row>
    <row r="60" spans="1:10" s="32" customFormat="1" ht="12" customHeight="1">
      <c r="A60" s="48"/>
      <c r="B60" s="3"/>
      <c r="C60" s="38"/>
      <c r="D60" s="33"/>
      <c r="E60" s="33"/>
      <c r="F60" s="49"/>
      <c r="G60" s="33"/>
      <c r="H60" s="38"/>
      <c r="I60" s="39"/>
      <c r="J60" s="50"/>
    </row>
    <row r="61" spans="1:10" s="32" customFormat="1" ht="12" customHeight="1">
      <c r="A61" s="48"/>
      <c r="B61" s="38"/>
      <c r="C61" s="38"/>
      <c r="D61" s="33"/>
      <c r="E61" s="33"/>
      <c r="F61" s="49"/>
      <c r="G61" s="33"/>
      <c r="H61" s="38"/>
      <c r="I61" s="39"/>
      <c r="J61" s="50"/>
    </row>
    <row r="62" spans="1:10" s="32" customFormat="1" ht="12" customHeight="1">
      <c r="A62" s="48"/>
      <c r="B62" s="51"/>
      <c r="C62" s="38"/>
      <c r="D62" s="33"/>
      <c r="E62" s="33"/>
      <c r="F62" s="49"/>
      <c r="G62" s="33"/>
      <c r="H62" s="38"/>
      <c r="I62" s="39"/>
      <c r="J62" s="50"/>
    </row>
    <row r="63" spans="1:10" s="32" customFormat="1" ht="12" customHeight="1">
      <c r="A63" s="48"/>
      <c r="B63" s="51"/>
      <c r="C63" s="38"/>
      <c r="D63" s="33"/>
      <c r="E63" s="33"/>
      <c r="F63" s="49"/>
      <c r="G63" s="33"/>
      <c r="H63" s="38"/>
      <c r="I63" s="39"/>
      <c r="J63" s="50"/>
    </row>
    <row r="64" spans="1:10" s="32" customFormat="1" ht="12" customHeight="1">
      <c r="A64" s="48"/>
      <c r="B64" s="51"/>
      <c r="C64" s="38"/>
      <c r="D64" s="33"/>
      <c r="E64" s="33"/>
      <c r="F64" s="49"/>
      <c r="G64" s="33"/>
      <c r="H64" s="38"/>
      <c r="I64" s="39"/>
      <c r="J64" s="50"/>
    </row>
    <row r="65" spans="1:10" s="32" customFormat="1" ht="12" customHeight="1">
      <c r="A65" s="48"/>
      <c r="B65" s="51"/>
      <c r="C65" s="38"/>
      <c r="D65" s="33"/>
      <c r="E65" s="33"/>
      <c r="F65" s="49"/>
      <c r="G65" s="33"/>
      <c r="H65" s="38"/>
      <c r="I65" s="39"/>
      <c r="J65" s="50"/>
    </row>
    <row r="66" spans="1:10" s="32" customFormat="1" ht="12" customHeight="1">
      <c r="A66" s="48"/>
      <c r="B66" s="51"/>
      <c r="C66" s="38"/>
      <c r="D66" s="33"/>
      <c r="E66" s="33"/>
      <c r="F66" s="49"/>
      <c r="G66" s="33"/>
      <c r="H66" s="38"/>
      <c r="I66" s="39"/>
      <c r="J66" s="50"/>
    </row>
    <row r="67" spans="1:10" ht="12" customHeight="1">
      <c r="A67" s="48"/>
      <c r="B67" s="38"/>
      <c r="C67" s="38"/>
      <c r="D67" s="33"/>
      <c r="E67" s="33"/>
      <c r="F67" s="49"/>
      <c r="G67" s="33"/>
      <c r="H67" s="38"/>
      <c r="I67" s="39"/>
      <c r="J67" s="50"/>
    </row>
    <row r="68" spans="1:10" ht="12" customHeight="1" thickBot="1">
      <c r="A68" s="52"/>
      <c r="B68" s="53"/>
      <c r="C68" s="53"/>
      <c r="D68" s="54"/>
      <c r="E68" s="54"/>
      <c r="F68" s="55"/>
      <c r="G68" s="54"/>
      <c r="H68" s="53"/>
      <c r="I68" s="56"/>
      <c r="J68" s="57"/>
    </row>
  </sheetData>
  <phoneticPr fontId="2" type="noConversion"/>
  <conditionalFormatting sqref="B38 B24">
    <cfRule type="cellIs" dxfId="1" priority="143" stopIfTrue="1" operator="equal">
      <formula>"Title"</formula>
    </cfRule>
  </conditionalFormatting>
  <conditionalFormatting sqref="B9">
    <cfRule type="cellIs" dxfId="0" priority="144" stopIfTrue="1" operator="equal">
      <formula>"Adjustment to Income/Expense/Rate Base:"</formula>
    </cfRule>
  </conditionalFormatting>
  <pageMargins left="1" right="0" top="1" bottom="0.75" header="0.5" footer="0.5"/>
  <pageSetup scale="7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12">
    <pageSetUpPr autoPageBreaks="0" fitToPage="1"/>
  </sheetPr>
  <dimension ref="A1:O32"/>
  <sheetViews>
    <sheetView view="pageBreakPreview" zoomScale="85" zoomScaleNormal="100" zoomScaleSheetLayoutView="85" workbookViewId="0">
      <selection activeCell="C35" sqref="C35"/>
    </sheetView>
  </sheetViews>
  <sheetFormatPr defaultRowHeight="12.75" outlineLevelCol="1"/>
  <cols>
    <col min="1" max="1" width="23.7109375" style="81" customWidth="1"/>
    <col min="2" max="2" width="0.85546875" style="81" customWidth="1"/>
    <col min="3" max="3" width="20.28515625" style="81" customWidth="1"/>
    <col min="4" max="7" width="15.28515625" style="81" customWidth="1"/>
    <col min="8" max="8" width="15.28515625" style="81" hidden="1" customWidth="1" outlineLevel="1"/>
    <col min="9" max="9" width="15.28515625" style="81" customWidth="1" collapsed="1"/>
    <col min="10" max="13" width="15.28515625" style="81" customWidth="1"/>
    <col min="14" max="14" width="11.85546875" style="81" customWidth="1" outlineLevel="1"/>
    <col min="15" max="15" width="10.85546875" style="81" customWidth="1" outlineLevel="1"/>
    <col min="16" max="16384" width="9.140625" style="81"/>
  </cols>
  <sheetData>
    <row r="1" spans="1:15">
      <c r="A1" s="80" t="s">
        <v>11</v>
      </c>
      <c r="G1" s="118"/>
    </row>
    <row r="2" spans="1:15">
      <c r="A2" s="82" t="s">
        <v>23</v>
      </c>
      <c r="G2" s="95"/>
      <c r="N2" s="119"/>
      <c r="O2" s="119"/>
    </row>
    <row r="3" spans="1:15">
      <c r="A3" s="83" t="s">
        <v>49</v>
      </c>
      <c r="G3" s="120"/>
      <c r="O3" s="114"/>
    </row>
    <row r="4" spans="1:15">
      <c r="A4" s="83"/>
      <c r="G4" s="120"/>
      <c r="O4" s="114"/>
    </row>
    <row r="5" spans="1:15">
      <c r="A5" s="84"/>
      <c r="C5" s="101"/>
      <c r="D5" s="101"/>
      <c r="E5" s="101"/>
      <c r="F5" s="101"/>
      <c r="G5" s="121"/>
      <c r="H5" s="101"/>
      <c r="I5" s="101"/>
      <c r="J5" s="101"/>
      <c r="K5" s="101"/>
      <c r="L5" s="101"/>
      <c r="M5" s="101"/>
      <c r="N5" s="101"/>
    </row>
    <row r="6" spans="1:15">
      <c r="C6" s="122"/>
      <c r="D6" s="122"/>
      <c r="E6" s="122"/>
      <c r="F6" s="122"/>
      <c r="G6" s="122"/>
      <c r="H6" s="122"/>
      <c r="I6" s="122"/>
      <c r="J6" s="122"/>
      <c r="K6" s="122"/>
      <c r="L6" s="122"/>
      <c r="M6" s="122"/>
      <c r="N6" s="122"/>
    </row>
    <row r="8" spans="1:15">
      <c r="C8" s="85" t="s">
        <v>24</v>
      </c>
      <c r="D8" s="85" t="s">
        <v>25</v>
      </c>
      <c r="E8" s="85" t="s">
        <v>26</v>
      </c>
      <c r="F8" s="85" t="s">
        <v>27</v>
      </c>
      <c r="G8" s="85" t="s">
        <v>28</v>
      </c>
      <c r="H8" s="85" t="s">
        <v>29</v>
      </c>
      <c r="I8" s="85" t="s">
        <v>30</v>
      </c>
      <c r="J8" s="85" t="s">
        <v>31</v>
      </c>
      <c r="K8" s="85" t="s">
        <v>32</v>
      </c>
      <c r="L8" s="85" t="s">
        <v>33</v>
      </c>
      <c r="M8" s="85" t="s">
        <v>34</v>
      </c>
      <c r="N8" s="86" t="s">
        <v>35</v>
      </c>
      <c r="O8" s="86" t="s">
        <v>36</v>
      </c>
    </row>
    <row r="9" spans="1:15">
      <c r="A9" s="81" t="s">
        <v>37</v>
      </c>
    </row>
    <row r="10" spans="1:15">
      <c r="D10" s="99"/>
      <c r="E10" s="99"/>
      <c r="F10" s="99"/>
      <c r="G10" s="99"/>
      <c r="H10" s="99"/>
      <c r="I10" s="99"/>
      <c r="J10" s="99"/>
      <c r="K10" s="99"/>
      <c r="L10" s="99"/>
      <c r="M10" s="99"/>
    </row>
    <row r="11" spans="1:15">
      <c r="A11" s="81" t="s">
        <v>38</v>
      </c>
      <c r="C11" s="87">
        <v>41.36005960719848</v>
      </c>
      <c r="D11" s="88">
        <v>42.4361123454891</v>
      </c>
      <c r="E11" s="88">
        <v>44.184902419765997</v>
      </c>
      <c r="F11" s="88">
        <v>41.27</v>
      </c>
      <c r="G11" s="88">
        <v>36.225040519970328</v>
      </c>
      <c r="H11" s="89">
        <v>0</v>
      </c>
      <c r="I11" s="88">
        <v>36.225040519970328</v>
      </c>
      <c r="J11" s="88">
        <v>41.650288498626097</v>
      </c>
      <c r="K11" s="88">
        <v>38.771835853671803</v>
      </c>
      <c r="L11" s="88">
        <v>36.225040519970328</v>
      </c>
      <c r="M11" s="88">
        <v>35.624811735377286</v>
      </c>
      <c r="N11" s="90"/>
      <c r="O11" s="90"/>
    </row>
    <row r="12" spans="1:15">
      <c r="A12" s="81" t="s">
        <v>39</v>
      </c>
      <c r="C12" s="91">
        <v>35.679928553417305</v>
      </c>
      <c r="D12" s="92">
        <v>39.429182974602703</v>
      </c>
      <c r="E12" s="92">
        <v>35.536846424458098</v>
      </c>
      <c r="F12" s="92">
        <v>35.200000000000003</v>
      </c>
      <c r="G12" s="92">
        <v>35.711073193432469</v>
      </c>
      <c r="H12" s="93">
        <v>0</v>
      </c>
      <c r="I12" s="92">
        <v>35.711073193432469</v>
      </c>
      <c r="J12" s="92">
        <v>35.664917040815197</v>
      </c>
      <c r="K12" s="92">
        <v>35.608114529263197</v>
      </c>
      <c r="L12" s="92">
        <v>35.711073193432469</v>
      </c>
      <c r="M12" s="92">
        <v>35.095580480034485</v>
      </c>
      <c r="N12" s="94"/>
      <c r="O12" s="94"/>
    </row>
    <row r="13" spans="1:15">
      <c r="A13" s="95" t="s">
        <v>40</v>
      </c>
      <c r="C13" s="96">
        <f>C11-C12</f>
        <v>5.6801310537811744</v>
      </c>
      <c r="D13" s="97">
        <f>D11-D12</f>
        <v>3.0069293708863967</v>
      </c>
      <c r="E13" s="97">
        <f t="shared" ref="E13:M13" si="0">E11-E12</f>
        <v>8.6480559953078995</v>
      </c>
      <c r="F13" s="97">
        <f>F11-F12</f>
        <v>6.07</v>
      </c>
      <c r="G13" s="97">
        <f t="shared" si="0"/>
        <v>0.51396732653785904</v>
      </c>
      <c r="H13" s="98">
        <f t="shared" si="0"/>
        <v>0</v>
      </c>
      <c r="I13" s="97">
        <f t="shared" si="0"/>
        <v>0.51396732653785904</v>
      </c>
      <c r="J13" s="97">
        <f>J11-J12</f>
        <v>5.9853714578108992</v>
      </c>
      <c r="K13" s="97">
        <f t="shared" si="0"/>
        <v>3.1637213244086055</v>
      </c>
      <c r="L13" s="97">
        <f t="shared" si="0"/>
        <v>0.51396732653785904</v>
      </c>
      <c r="M13" s="97">
        <f t="shared" si="0"/>
        <v>0.52923125534280047</v>
      </c>
    </row>
    <row r="14" spans="1:15">
      <c r="N14" s="99"/>
      <c r="O14" s="99"/>
    </row>
    <row r="15" spans="1:15">
      <c r="A15" s="81" t="s">
        <v>41</v>
      </c>
      <c r="C15" s="100">
        <f>SUM(D15:O15)-G15</f>
        <v>2897666032.2867718</v>
      </c>
      <c r="D15" s="101">
        <v>55918732.589527443</v>
      </c>
      <c r="E15" s="101">
        <v>759058016.96114445</v>
      </c>
      <c r="F15" s="101">
        <v>214527753.34686208</v>
      </c>
      <c r="G15" s="101">
        <f>I15+L15</f>
        <v>459937096.26275349</v>
      </c>
      <c r="H15" s="101"/>
      <c r="I15" s="101">
        <v>364575075.5808382</v>
      </c>
      <c r="J15" s="101">
        <v>1218268345.7712607</v>
      </c>
      <c r="K15" s="101">
        <v>173746459.69291642</v>
      </c>
      <c r="L15" s="101">
        <v>95362020.681915253</v>
      </c>
      <c r="M15" s="101">
        <v>9752328.6483696811</v>
      </c>
      <c r="N15" s="21">
        <v>6457299.0139375804</v>
      </c>
      <c r="O15" s="21">
        <v>0</v>
      </c>
    </row>
    <row r="16" spans="1:15">
      <c r="A16" s="81" t="s">
        <v>42</v>
      </c>
      <c r="C16" s="100">
        <f t="shared" ref="C16:C23" si="1">SUM(D16:O16)-G16</f>
        <v>179488279.06000003</v>
      </c>
      <c r="D16" s="101">
        <v>4418991.5460987017</v>
      </c>
      <c r="E16" s="101">
        <v>68255610.19785437</v>
      </c>
      <c r="F16" s="101">
        <v>11429460.271335874</v>
      </c>
      <c r="G16" s="100">
        <f>I16+L16</f>
        <v>23721642.499697007</v>
      </c>
      <c r="H16" s="101"/>
      <c r="I16" s="101">
        <v>19352480.347657673</v>
      </c>
      <c r="J16" s="101">
        <v>63068115.69216653</v>
      </c>
      <c r="K16" s="101">
        <v>8181054.7109319866</v>
      </c>
      <c r="L16" s="101">
        <v>4369162.1520393351</v>
      </c>
      <c r="M16" s="101">
        <v>413404.1419155288</v>
      </c>
      <c r="N16" s="21">
        <v>0</v>
      </c>
      <c r="O16" s="21">
        <v>0</v>
      </c>
    </row>
    <row r="17" spans="1:15">
      <c r="A17" s="81" t="s">
        <v>43</v>
      </c>
      <c r="C17" s="100">
        <f t="shared" si="1"/>
        <v>151096351.47817951</v>
      </c>
      <c r="D17" s="101">
        <v>6858137.0229140501</v>
      </c>
      <c r="E17" s="101">
        <v>51795520.564607941</v>
      </c>
      <c r="F17" s="101">
        <v>888794.35552914254</v>
      </c>
      <c r="G17" s="100">
        <f>I17+L17</f>
        <v>12952293.669794211</v>
      </c>
      <c r="H17" s="101"/>
      <c r="I17" s="101">
        <v>14780522.91035502</v>
      </c>
      <c r="J17" s="101">
        <v>48273748.239365205</v>
      </c>
      <c r="K17" s="101">
        <v>4877020.7773045134</v>
      </c>
      <c r="L17" s="101">
        <v>-1828229.2405608085</v>
      </c>
      <c r="M17" s="101">
        <v>-292738.813938946</v>
      </c>
      <c r="N17" s="21">
        <v>25814494.853488833</v>
      </c>
      <c r="O17" s="21">
        <v>-70919.190885416028</v>
      </c>
    </row>
    <row r="18" spans="1:15">
      <c r="A18" s="81" t="s">
        <v>44</v>
      </c>
      <c r="C18" s="102">
        <f t="shared" si="1"/>
        <v>30364405.481156968</v>
      </c>
      <c r="D18" s="102">
        <v>1086326.9813896895</v>
      </c>
      <c r="E18" s="102">
        <v>9596841.3089094665</v>
      </c>
      <c r="F18" s="102">
        <v>893360.47598802391</v>
      </c>
      <c r="G18" s="102">
        <f>I18+L18</f>
        <v>3330025.1530510765</v>
      </c>
      <c r="H18" s="102"/>
      <c r="I18" s="102">
        <v>3246222.0690731369</v>
      </c>
      <c r="J18" s="102">
        <v>10751193.154136455</v>
      </c>
      <c r="K18" s="102">
        <v>1210919.7352617404</v>
      </c>
      <c r="L18" s="102">
        <v>83803.08397793943</v>
      </c>
      <c r="M18" s="102">
        <v>-2385.7030312731085</v>
      </c>
      <c r="N18" s="103">
        <v>3507761.1156457248</v>
      </c>
      <c r="O18" s="103">
        <v>-9636.7401939417796</v>
      </c>
    </row>
    <row r="19" spans="1:15">
      <c r="A19" s="81" t="s">
        <v>45</v>
      </c>
      <c r="C19" s="100">
        <f t="shared" si="1"/>
        <v>3258615068.3061085</v>
      </c>
      <c r="D19" s="104">
        <f>SUM(D15:D18)</f>
        <v>68282188.139929876</v>
      </c>
      <c r="E19" s="104">
        <f>SUM(E15:E18)</f>
        <v>888705989.03251624</v>
      </c>
      <c r="F19" s="104">
        <f>SUM(F15:F18)</f>
        <v>227739368.44971511</v>
      </c>
      <c r="G19" s="100">
        <f>I19+L19</f>
        <v>499941057.5852958</v>
      </c>
      <c r="H19" s="105"/>
      <c r="I19" s="104">
        <f t="shared" ref="I19:O19" si="2">SUM(I15:I18)</f>
        <v>401954300.90792406</v>
      </c>
      <c r="J19" s="104">
        <f t="shared" si="2"/>
        <v>1340361402.8569288</v>
      </c>
      <c r="K19" s="104">
        <f t="shared" si="2"/>
        <v>188015454.91641465</v>
      </c>
      <c r="L19" s="104">
        <f t="shared" si="2"/>
        <v>97986756.677371711</v>
      </c>
      <c r="M19" s="104">
        <f t="shared" si="2"/>
        <v>9870608.2733149901</v>
      </c>
      <c r="N19" s="106">
        <f t="shared" si="2"/>
        <v>35779554.983072139</v>
      </c>
      <c r="O19" s="106">
        <f t="shared" si="2"/>
        <v>-80555.931079357804</v>
      </c>
    </row>
    <row r="20" spans="1:15">
      <c r="A20" s="81" t="s">
        <v>46</v>
      </c>
      <c r="C20" s="107">
        <v>365</v>
      </c>
      <c r="D20" s="107">
        <v>365</v>
      </c>
      <c r="E20" s="107">
        <v>365</v>
      </c>
      <c r="F20" s="107">
        <v>365</v>
      </c>
      <c r="G20" s="107">
        <v>365</v>
      </c>
      <c r="H20" s="107"/>
      <c r="I20" s="107">
        <v>365</v>
      </c>
      <c r="J20" s="107">
        <v>365</v>
      </c>
      <c r="K20" s="107">
        <v>365</v>
      </c>
      <c r="L20" s="107">
        <v>365</v>
      </c>
      <c r="M20" s="107">
        <v>365</v>
      </c>
      <c r="N20" s="107">
        <v>365</v>
      </c>
      <c r="O20" s="107">
        <v>365</v>
      </c>
    </row>
    <row r="21" spans="1:15">
      <c r="A21" s="81" t="s">
        <v>47</v>
      </c>
      <c r="C21" s="108">
        <f t="shared" si="1"/>
        <v>8927712.515907146</v>
      </c>
      <c r="D21" s="108">
        <f>D19/D20</f>
        <v>187074.48805460241</v>
      </c>
      <c r="E21" s="108">
        <f>E19/E20</f>
        <v>2434810.9288562089</v>
      </c>
      <c r="F21" s="108">
        <f>F19/F20</f>
        <v>623943.47520469897</v>
      </c>
      <c r="G21" s="108">
        <f t="shared" ref="G21:O21" si="3">G19/G20</f>
        <v>1369701.5276309473</v>
      </c>
      <c r="H21" s="108"/>
      <c r="I21" s="108">
        <f t="shared" si="3"/>
        <v>1101244.6600217097</v>
      </c>
      <c r="J21" s="108">
        <f t="shared" si="3"/>
        <v>3672223.0215258324</v>
      </c>
      <c r="K21" s="108">
        <f t="shared" si="3"/>
        <v>515110.83538743737</v>
      </c>
      <c r="L21" s="108">
        <f t="shared" si="3"/>
        <v>268456.86760923755</v>
      </c>
      <c r="M21" s="108">
        <f t="shared" si="3"/>
        <v>27042.76239264381</v>
      </c>
      <c r="N21" s="108">
        <f t="shared" si="3"/>
        <v>98026.178035814082</v>
      </c>
      <c r="O21" s="108">
        <f t="shared" si="3"/>
        <v>-220.70118103933646</v>
      </c>
    </row>
    <row r="22" spans="1:15">
      <c r="A22" s="81" t="s">
        <v>40</v>
      </c>
      <c r="C22" s="109">
        <f>C13</f>
        <v>5.6801310537811744</v>
      </c>
      <c r="D22" s="109">
        <f>D13</f>
        <v>3.0069293708863967</v>
      </c>
      <c r="E22" s="109">
        <f t="shared" ref="E22:O22" si="4">E13</f>
        <v>8.6480559953078995</v>
      </c>
      <c r="F22" s="109">
        <f t="shared" si="4"/>
        <v>6.07</v>
      </c>
      <c r="G22" s="109">
        <f>G13</f>
        <v>0.51396732653785904</v>
      </c>
      <c r="H22" s="109"/>
      <c r="I22" s="109">
        <f t="shared" si="4"/>
        <v>0.51396732653785904</v>
      </c>
      <c r="J22" s="109">
        <f t="shared" si="4"/>
        <v>5.9853714578108992</v>
      </c>
      <c r="K22" s="109">
        <f t="shared" si="4"/>
        <v>3.1637213244086055</v>
      </c>
      <c r="L22" s="109">
        <f t="shared" si="4"/>
        <v>0.51396732653785904</v>
      </c>
      <c r="M22" s="109">
        <f t="shared" si="4"/>
        <v>0.52923125534280047</v>
      </c>
      <c r="N22" s="110">
        <f t="shared" si="4"/>
        <v>0</v>
      </c>
      <c r="O22" s="110">
        <f t="shared" si="4"/>
        <v>0</v>
      </c>
    </row>
    <row r="23" spans="1:15" ht="13.5" thickBot="1">
      <c r="A23" s="81" t="s">
        <v>15</v>
      </c>
      <c r="C23" s="111">
        <f t="shared" si="1"/>
        <v>49733817.610000007</v>
      </c>
      <c r="D23" s="111">
        <f>ROUND(D22*D21,2)</f>
        <v>562519.77</v>
      </c>
      <c r="E23" s="111">
        <f>ROUND(E22*E21,2)</f>
        <v>21056381.25</v>
      </c>
      <c r="F23" s="111">
        <f>ROUND(F22*F21,2)</f>
        <v>3787336.89</v>
      </c>
      <c r="G23" s="111">
        <f t="shared" ref="G23:O23" si="5">ROUND(G22*G21,2)</f>
        <v>703981.83</v>
      </c>
      <c r="H23" s="111"/>
      <c r="I23" s="111">
        <f t="shared" si="5"/>
        <v>566003.77</v>
      </c>
      <c r="J23" s="112">
        <f t="shared" si="5"/>
        <v>21979618.859999999</v>
      </c>
      <c r="K23" s="111">
        <f t="shared" si="5"/>
        <v>1629667.13</v>
      </c>
      <c r="L23" s="111">
        <f t="shared" si="5"/>
        <v>137978.06</v>
      </c>
      <c r="M23" s="111">
        <f t="shared" si="5"/>
        <v>14311.88</v>
      </c>
      <c r="N23" s="111">
        <f t="shared" si="5"/>
        <v>0</v>
      </c>
      <c r="O23" s="111">
        <f t="shared" si="5"/>
        <v>0</v>
      </c>
    </row>
    <row r="24" spans="1:15" ht="13.5" thickTop="1">
      <c r="C24" s="113" t="s">
        <v>10</v>
      </c>
      <c r="G24" s="114" t="s">
        <v>10</v>
      </c>
      <c r="I24" s="114"/>
      <c r="J24" s="113" t="s">
        <v>48</v>
      </c>
    </row>
    <row r="25" spans="1:15">
      <c r="D25" s="117"/>
      <c r="E25" s="117"/>
      <c r="F25" s="117"/>
      <c r="G25" s="117"/>
      <c r="H25" s="117"/>
      <c r="I25" s="117"/>
      <c r="J25" s="117"/>
      <c r="K25" s="117"/>
      <c r="L25" s="117"/>
      <c r="M25" s="117"/>
      <c r="N25" s="117"/>
      <c r="O25" s="117"/>
    </row>
    <row r="30" spans="1:15">
      <c r="A30" s="115"/>
      <c r="B30" s="115"/>
      <c r="C30" s="116"/>
      <c r="D30" s="116"/>
      <c r="E30" s="116"/>
      <c r="G30" s="116"/>
      <c r="J30" s="116"/>
    </row>
    <row r="31" spans="1:15">
      <c r="A31" s="115"/>
      <c r="B31" s="115"/>
      <c r="C31" s="115"/>
      <c r="D31" s="115"/>
      <c r="E31" s="115"/>
      <c r="G31" s="115"/>
      <c r="J31" s="115"/>
    </row>
    <row r="32" spans="1:15">
      <c r="A32" s="115"/>
      <c r="B32" s="115"/>
      <c r="C32" s="116"/>
      <c r="D32" s="116"/>
      <c r="E32" s="116"/>
      <c r="G32" s="116"/>
      <c r="J32" s="116"/>
    </row>
  </sheetData>
  <pageMargins left="1" right="0.75" top="1" bottom="1" header="0.5" footer="1"/>
  <pageSetup scale="58" orientation="landscape" r:id="rId1"/>
  <headerFooter alignWithMargins="0">
    <oddFooter xml:space="preserve">&amp;CPage 8.1.1&amp;R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8.1</vt:lpstr>
      <vt:lpstr>Page 8.1.1</vt:lpstr>
      <vt:lpstr>'Page 8.1'!Print_Area</vt:lpstr>
      <vt:lpstr>'Page 8.1.1'!Print_Area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2013-12-18T17:42:01Z</dcterms:created>
  <dcterms:modified xsi:type="dcterms:W3CDTF">2014-01-15T19:22:03Z</dcterms:modified>
</cp:coreProperties>
</file>