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hidePivotFieldList="1" defaultThemeVersion="124226"/>
  <bookViews>
    <workbookView xWindow="14385" yWindow="-15" windowWidth="14430" windowHeight="11955" tabRatio="778"/>
  </bookViews>
  <sheets>
    <sheet name="Page 8.13" sheetId="2" r:id="rId1"/>
    <sheet name="Page 8.13.1" sheetId="2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#REF!</definedName>
    <definedName name="\P">#REF!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00_SUM">#REF!</definedName>
    <definedName name="_Fill" hidden="1">#REF!</definedName>
    <definedName name="_xlnm._FilterDatabase" hidden="1">#REF!</definedName>
    <definedName name="_idahoshr">#REF!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WO800">#REF!</definedName>
    <definedName name="_WO800802">#REF!</definedName>
    <definedName name="a" hidden="1">'[1]DSM Output'!$J$21:$J$23</definedName>
    <definedName name="Access_Button1" hidden="1">"Headcount_Workbook_Schedules_List"</definedName>
    <definedName name="AccessDatabase" hidden="1">"P:\HR\SharonPlummer\Headcount Workbook.mdb"</definedName>
    <definedName name="AcctTable">[3]Variables!$AK$42:$AK$396</definedName>
    <definedName name="Adjs2avg">[4]Inputs!$L$255:'[4]Inputs'!$T$505</definedName>
    <definedName name="aftertax_ror">[5]Utah!#REF!</definedName>
    <definedName name="anscount" hidden="1">1</definedName>
    <definedName name="asa" hidden="1">{"Factors Pages 1-2",#N/A,FALSE,"Factors";"Factors Page 3",#N/A,FALSE,"Factors";"Factors Page 4",#N/A,FALSE,"Factors";"Factors Page 5",#N/A,FALSE,"Factors";"Factors Pages 8-27",#N/A,FALSE,"Factors"}</definedName>
    <definedName name="at_wacc">[6]ROR!#REF!</definedName>
    <definedName name="AverageFactors">[4]UTCR!$AC$22:$AQ$108</definedName>
    <definedName name="AverageFuelCost">#REF!</definedName>
    <definedName name="AverageInput">[4]Inputs!$F$3:$I$1722</definedName>
    <definedName name="AvgFactorCopy">#REF!</definedName>
    <definedName name="AvgFactors">[7]Factors!$B$3:$P$99</definedName>
    <definedName name="B1_Print">[8]Main!#REF!</definedName>
    <definedName name="B2_Print">#REF!</definedName>
    <definedName name="B3_Print">#REF!</definedName>
    <definedName name="Bottom">#REF!</definedName>
    <definedName name="budsum2">[9]Att1!#REF!</definedName>
    <definedName name="bump">[5]Utah!#REF!</definedName>
    <definedName name="Burn">#REF!</definedName>
    <definedName name="Camas" hidden="1">{#N/A,#N/A,FALSE,"Summary";#N/A,#N/A,FALSE,"SmPlants";#N/A,#N/A,FALSE,"Utah";#N/A,#N/A,FALSE,"Idaho";#N/A,#N/A,FALSE,"Lewis River";#N/A,#N/A,FALSE,"NrthUmpq";#N/A,#N/A,FALSE,"KlamRog"}</definedName>
    <definedName name="Cap_RR">[10]Generic_Model!$D$866:$BB$887</definedName>
    <definedName name="CapacityFactor">[11]Main!$G$45</definedName>
    <definedName name="CCG_Hier">OFFSET('[12]cost center'!$A$1,0,0,COUNTA('[12]cost center'!$A$1:$A$65536),COUNTA('[12]cost center'!$A$1:$IV$1))</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mm">[5]Utah!#REF!</definedName>
    <definedName name="comm_cost">[5]Utah!#REF!</definedName>
    <definedName name="ContractTypeDol">#REF!</definedName>
    <definedName name="ContractTypeMWh">#REF!</definedName>
    <definedName name="Controls">[13]Controls!$A$1:$I$543</definedName>
    <definedName name="Conversion">[14]Conversion!$A$2:$E$1253</definedName>
    <definedName name="Cost">#REF!</definedName>
    <definedName name="D_TWKSHT">#REF!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Check_Base">#REF!</definedName>
    <definedName name="DataCheck_Delta">#REF!</definedName>
    <definedName name="DataCheck_NPC">#REF!</definedName>
    <definedName name="Date">#REF!</definedName>
    <definedName name="dateTable">'[15]on off peak hours'!$C$15:$N$15</definedName>
    <definedName name="daysMonth">'[15]on off peak hours'!$C$3:$N$3</definedName>
    <definedName name="debt">[5]Utah!#REF!</definedName>
    <definedName name="debt_cost">[5]Utah!#REF!</definedName>
    <definedName name="DebtCost">#REF!</definedName>
    <definedName name="degradationcurve">'[10]Multipliers Input'!$R$6:$V$55</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spatchSum">"GRID Thermal Generation!R2C1:R4C2"</definedName>
    <definedName name="DUDE" hidden="1">#REF!</definedName>
    <definedName name="ECDQF_Exp">#REF!</definedName>
    <definedName name="ECDQF_MWh">#REF!</definedName>
    <definedName name="EffectiveTaxRate">#REF!</definedName>
    <definedName name="EmbeddedCapCost">#REF!</definedName>
    <definedName name="enddate">[10]Main!$D$9</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actor">#REF!</definedName>
    <definedName name="FactorMethod">[4]Variables!$AB$2</definedName>
    <definedName name="FactorType">[7]Variables!$AK$2:$AL$12</definedName>
    <definedName name="FedTax">[5]Utah!#REF!</definedName>
    <definedName name="FIT">#REF!</definedName>
    <definedName name="foo" hidden="1">{#N/A,#N/A,FALSE,"Bgt";#N/A,#N/A,FALSE,"Act";#N/A,#N/A,FALSE,"Chrt Data";#N/A,#N/A,FALSE,"Bus Result";#N/A,#N/A,FALSE,"Main Charts";#N/A,#N/A,FALSE,"P&amp;L Ttl";#N/A,#N/A,FALSE,"P&amp;L C_Ttl";#N/A,#N/A,FALSE,"P&amp;L C_Oct";#N/A,#N/A,FALSE,"P&amp;L C_Sep";#N/A,#N/A,FALSE,"1996";#N/A,#N/A,FALSE,"Data"}</definedName>
    <definedName name="Franchise_Tax">[16]Variables!$H$25</definedName>
    <definedName name="FranchiseTax">#REF!</definedName>
    <definedName name="friend" hidden="1">{"PRINT",#N/A,TRUE,"APPA";"PRINT",#N/A,TRUE,"APS";"PRINT",#N/A,TRUE,"BHPL";"PRINT",#N/A,TRUE,"BHPL2";"PRINT",#N/A,TRUE,"CDWR";"PRINT",#N/A,TRUE,"EWEB";"PRINT",#N/A,TRUE,"LADWP";"PRINT",#N/A,TRUE,"NEVBASE"}</definedName>
    <definedName name="GWI_Annualized">#REF!</definedName>
    <definedName name="GWI_Proforma">#REF!</definedName>
    <definedName name="Hide_Rows">#REF!</definedName>
    <definedName name="Hide_Rows_Recon">#REF!</definedName>
    <definedName name="High_Plan">#REF!</definedName>
    <definedName name="HolidayObserved">'[15]on off peak hours'!$C$21:$N$21</definedName>
    <definedName name="Holidays">'[15]on off peak hours'!$C$7:$N$7</definedName>
    <definedName name="HoursHoliday">'[15]on off peak hours'!$C$16:$N$20</definedName>
    <definedName name="HoursNoHoliday">'[15]on off peak hours'!$C$10:$N$13</definedName>
    <definedName name="HROptim" hidden="1">{#N/A,#N/A,FALSE,"Summary";#N/A,#N/A,FALSE,"SmPlants";#N/A,#N/A,FALSE,"Utah";#N/A,#N/A,FALSE,"Idaho";#N/A,#N/A,FALSE,"Lewis River";#N/A,#N/A,FALSE,"NrthUmpq";#N/A,#N/A,FALSE,"KlamRog"}</definedName>
    <definedName name="IDAHOSHR">#REF!</definedName>
    <definedName name="IDAllocMethod">#REF!</definedName>
    <definedName name="IDRateBase">#REF!</definedName>
    <definedName name="inventory" hidden="1">{#N/A,#N/A,FALSE,"Summary";#N/A,#N/A,FALSE,"SmPlants";#N/A,#N/A,FALSE,"Utah";#N/A,#N/A,FALSE,"Idaho";#N/A,#N/A,FALSE,"Lewis River";#N/A,#N/A,FALSE,"NrthUmpq";#N/A,#N/A,FALSE,"KlamRog"}</definedName>
    <definedName name="Item_Number">"GP Detail"</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[7]Variables!$AK$15</definedName>
    <definedName name="JurisNumber">[7]Variables!$AL$15</definedName>
    <definedName name="JurisTitle">#REF!</definedName>
    <definedName name="JVENTRY">#REF!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[17]Variables!$B$7</definedName>
    <definedName name="LastCell">#REF!</definedName>
    <definedName name="limcount" hidden="1">1</definedName>
    <definedName name="ListOffset" hidden="1">1</definedName>
    <definedName name="Low_Plan">#REF!</definedName>
    <definedName name="Macro2">[18]!Macro2</definedName>
    <definedName name="Master" hidden="1">{#N/A,#N/A,FALSE,"Actual";#N/A,#N/A,FALSE,"Normalized";#N/A,#N/A,FALSE,"Electric Actual";#N/A,#N/A,FALSE,"Electric Normalized"}</definedName>
    <definedName name="MD_High1">'[19]Master Data'!$A$2</definedName>
    <definedName name="MD_Low1">'[19]Master Data'!$D$28</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hidden="1">{"PRINT",#N/A,TRUE,"APPA";"PRINT",#N/A,TRUE,"APS";"PRINT",#N/A,TRUE,"BHPL";"PRINT",#N/A,TRUE,"BHPL2";"PRINT",#N/A,TRUE,"CDWR";"PRINT",#N/A,TRUE,"EWEB";"PRINT",#N/A,TRUE,"LADWP";"PRINT",#N/A,TRUE,"NEVBASE"}</definedName>
    <definedName name="Months">#REF!</definedName>
    <definedName name="MSPAverageInput">[4]Inputs!#REF!</definedName>
    <definedName name="MSPYearEndInput">[4]Inputs!#REF!</definedName>
    <definedName name="MTAllocMethod">#REF!</definedName>
    <definedName name="MTRateBase">#REF!</definedName>
    <definedName name="MW">[10]Main!$G$6</definedName>
    <definedName name="mwdegradation">[10]Main!$G$12</definedName>
    <definedName name="MWh">#REF!</definedName>
    <definedName name="NameAverageFuelCost">#REF!</definedName>
    <definedName name="NameBurn">#REF!</definedName>
    <definedName name="NameCost">#REF!</definedName>
    <definedName name="NameECDQF_Exp">#REF!</definedName>
    <definedName name="NameECDQF_MWh">#REF!</definedName>
    <definedName name="NameFactor">#REF!</definedName>
    <definedName name="NameMill">#REF!</definedName>
    <definedName name="NameMMBtu">#REF!</definedName>
    <definedName name="NameMWh">#REF!</definedName>
    <definedName name="NamePeak">#REF!</definedName>
    <definedName name="NetToGross">#REF!</definedName>
    <definedName name="NormalizedFedTaxExp">[5]Utah!#REF!</definedName>
    <definedName name="NormalizedOMExp">[5]Utah!#REF!</definedName>
    <definedName name="NormalizedState">[5]Utah!#REF!</definedName>
    <definedName name="NormalizedStateTaxExp">[5]Utah!#REF!</definedName>
    <definedName name="NormalizedTOIExp">[5]Utah!#REF!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FPC_Date">[20]VDOC!$O$4</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pRevReturn">#REF!</definedName>
    <definedName name="ORAllocMethod">#REF!</definedName>
    <definedName name="OregonReserve">'[13]Oregon Reserve'!$A$5:$I$34</definedName>
    <definedName name="OregonReserve_WaterRights">'[13]Oregon Reserve'!$A$22:$H$33</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cent_Common">[16]Variables!$B$16</definedName>
    <definedName name="Period">#REF!</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[5]Utah!#REF!</definedName>
    <definedName name="pref_cost">[5]Utah!#REF!</definedName>
    <definedName name="PrefCost">#REF!</definedName>
    <definedName name="Pretax_ror">[5]Utah!#REF!</definedName>
    <definedName name="PricingInfo" hidden="1">[21]Inputs!#REF!</definedName>
    <definedName name="_xlnm.Print_Area" localSheetId="0">'Page 8.13'!$A$1:$J$68</definedName>
    <definedName name="_xlnm.Print_Area" localSheetId="1">'Page 8.13.1'!$A$1:$N$43</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perty_tax_ann">[10]Generic_Model!$D$713:$BB$716</definedName>
    <definedName name="PSATable">[22]Hermiston!$A$41:$E$56</definedName>
    <definedName name="pt_wacc">[6]ROR!#REF!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[5]Utah!#REF!</definedName>
    <definedName name="reg_wacc">[6]ROR!#REF!</definedName>
    <definedName name="ReportAdjData">#REF!</definedName>
    <definedName name="ReserveControls">[13]Reserve!$A$1:$H$114</definedName>
    <definedName name="ReserveControls_SteamWaterRights">[13]Reserve!$A$18:$H$28</definedName>
    <definedName name="ResourceSupplier">#REF!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OE">#REF!</definedName>
    <definedName name="rrr" hidden="1">{"PRINT",#N/A,TRUE,"APPA";"PRINT",#N/A,TRUE,"APS";"PRINT",#N/A,TRUE,"BHPL";"PRINT",#N/A,TRUE,"BHPL2";"PRINT",#N/A,TRUE,"CDWR";"PRINT",#N/A,TRUE,"EWEB";"PRINT",#N/A,TRUE,"LADWP";"PRINT",#N/A,TRUE,"NEVBASE"}</definedName>
    <definedName name="SameStateCheck">#REF!</definedName>
    <definedName name="SameStateCheckError">#REF!</definedName>
    <definedName name="SAP_CC">[23]Sheet1!$A$1:$C$159</definedName>
    <definedName name="SAPBEXrevision" hidden="1">1</definedName>
    <definedName name="SAPBEXsysID" hidden="1">"BWP"</definedName>
    <definedName name="SAPBEXwbID" hidden="1">"3YJQSC8Y0GI9RK3LY9DCN6EQ3"</definedName>
    <definedName name="SettingAlloc">#REF!</definedName>
    <definedName name="SettingRB">#REF!</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WS_WBID">"12F19027-1C25-43D5-BF1F-44D7E5A374C0"</definedName>
    <definedName name="ST_Bottom1">#REF!</definedName>
    <definedName name="ST_Top1">#REF!</definedName>
    <definedName name="ST_Top2">#REF!</definedName>
    <definedName name="ST_Top3">[8]Main!#REF!</definedName>
    <definedName name="standard1" hidden="1">{"YTD-Total",#N/A,FALSE,"Provision"}</definedName>
    <definedName name="startdate">[11]Lookups!$G$40</definedName>
    <definedName name="StartMWh">#REF!</definedName>
    <definedName name="StartTheMill">#REF!</definedName>
    <definedName name="StartTheRack">#REF!</definedName>
    <definedName name="StateTax">[5]Utah!#REF!</definedName>
    <definedName name="SumAdjContract">[5]Utah!#REF!</definedName>
    <definedName name="SumAdjDepr">[5]Utah!#REF!</definedName>
    <definedName name="SumAdjMisc1">[5]Utah!#REF!</definedName>
    <definedName name="SumAdjMisc2">[5]Utah!#REF!</definedName>
    <definedName name="SumAdjNPC">[5]Utah!#REF!</definedName>
    <definedName name="SumAdjOM">[5]Utah!#REF!</definedName>
    <definedName name="SumAdjOther">[5]Utah!#REF!</definedName>
    <definedName name="SumAdjRB">[5]Utah!#REF!</definedName>
    <definedName name="SumAdjRev">[5]Utah!#REF!</definedName>
    <definedName name="SumAdjTax">[5]Utah!#REF!</definedName>
    <definedName name="SUMMARY">#REF!</definedName>
    <definedName name="SUMMARY23">[5]Utah!#REF!</definedName>
    <definedName name="SUMMARY3">[5]Utah!#REF!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[5]Utah!#REF!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[5]Utah!#REF!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[5]Utah!#REF!</definedName>
    <definedName name="TaxTypeCheck">#REF!</definedName>
    <definedName name="TEST0">#REF!</definedName>
    <definedName name="TESTHKEY">#REF!</definedName>
    <definedName name="TESTKEYS">#REF!</definedName>
    <definedName name="TESTVKEY">#REF!</definedName>
    <definedName name="ThreeFactorElectric">#REF!</definedName>
    <definedName name="TIMAAVGRBOR">#REF!</definedName>
    <definedName name="Top">#REF!</definedName>
    <definedName name="TRANSM_2">[24]Transm2!$A$1:$M$461:'[24]10 Yr FC'!$M$47</definedName>
    <definedName name="Type1Adj">[5]Utah!#REF!</definedName>
    <definedName name="Type1AdjTax">[5]Utah!#REF!</definedName>
    <definedName name="Type2Adj">[5]Utah!#REF!</definedName>
    <definedName name="Type2AdjTax">[5]Utah!#REF!</definedName>
    <definedName name="Type3Adj">[5]Utah!#REF!</definedName>
    <definedName name="Type3AdjTax">[5]Utah!#REF!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[7]Variables!$AK$43:$AK$376</definedName>
    <definedName name="ValidFactor">#REF!</definedName>
    <definedName name="Version">#REF!</definedName>
    <definedName name="w" hidden="1">[25]Inputs!#REF!</definedName>
    <definedName name="WAAllocMethod">#REF!</definedName>
    <definedName name="WARateBase">#REF!</definedName>
    <definedName name="WARevenueTax">#REF!</definedName>
    <definedName name="WC_Debt">[16]Variables!$D$14</definedName>
    <definedName name="WC_Pref">[16]Variables!$D$15</definedName>
    <definedName name="WinterPeak">'[26]Load Data'!$D$9:$H$12,'[26]Load Data'!$D$20:$H$22</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[27]Variables!$AK$2:$AL$12</definedName>
    <definedName name="y" hidden="1">'[1]DSM Output'!$B$21:$B$23</definedName>
    <definedName name="YearEndInput">[4]Inputs!$A$3:$D$1671</definedName>
    <definedName name="years">[11]Main!$D$11</definedName>
    <definedName name="YEFactorCopy">#REF!</definedName>
    <definedName name="YEFactors">[7]Factors!$S$3:$AG$99</definedName>
    <definedName name="YTD">'[28]Actuals - Data Input'!#REF!</definedName>
    <definedName name="z" hidden="1">'[1]DSM Output'!$G$21:$G$23</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I32" i="2"/>
  <c r="I31"/>
  <c r="I30"/>
  <c r="I27"/>
  <c r="I26"/>
  <c r="I25"/>
  <c r="H9" i="23" l="1"/>
  <c r="J9" l="1"/>
  <c r="D10"/>
  <c r="D11" l="1"/>
  <c r="E10"/>
  <c r="F10"/>
  <c r="H10" s="1"/>
  <c r="F11" l="1"/>
  <c r="H11" s="1"/>
  <c r="E11"/>
  <c r="G10"/>
  <c r="J10" s="1"/>
  <c r="I10"/>
  <c r="D12"/>
  <c r="E12" l="1"/>
  <c r="I11"/>
  <c r="G11"/>
  <c r="J11" s="1"/>
  <c r="F12"/>
  <c r="D13"/>
  <c r="E13" l="1"/>
  <c r="G12"/>
  <c r="J12" s="1"/>
  <c r="I12"/>
  <c r="H12"/>
  <c r="F13"/>
  <c r="D14"/>
  <c r="I13" l="1"/>
  <c r="E14"/>
  <c r="G13"/>
  <c r="J13" s="1"/>
  <c r="F14"/>
  <c r="H13"/>
  <c r="D15"/>
  <c r="I14" l="1"/>
  <c r="G14"/>
  <c r="J14" s="1"/>
  <c r="E15"/>
  <c r="H14"/>
  <c r="F15"/>
  <c r="D16"/>
  <c r="G15" l="1"/>
  <c r="J15" s="1"/>
  <c r="F16"/>
  <c r="I15"/>
  <c r="H15"/>
  <c r="E16"/>
  <c r="G16" s="1"/>
  <c r="D17"/>
  <c r="J16" l="1"/>
  <c r="F17"/>
  <c r="H16"/>
  <c r="I16"/>
  <c r="E17"/>
  <c r="G17" s="1"/>
  <c r="D18"/>
  <c r="J17" l="1"/>
  <c r="H17"/>
  <c r="F18"/>
  <c r="H18" s="1"/>
  <c r="E18"/>
  <c r="G18" s="1"/>
  <c r="I17"/>
  <c r="D19"/>
  <c r="J18" l="1"/>
  <c r="E19"/>
  <c r="G19" s="1"/>
  <c r="I18"/>
  <c r="F19"/>
  <c r="D20"/>
  <c r="J19" l="1"/>
  <c r="I19"/>
  <c r="F20"/>
  <c r="H19"/>
  <c r="E20"/>
  <c r="G20" s="1"/>
  <c r="D21"/>
  <c r="J20" l="1"/>
  <c r="E21"/>
  <c r="G21" s="1"/>
  <c r="H20"/>
  <c r="F21"/>
  <c r="I20"/>
  <c r="D22"/>
  <c r="J21" l="1"/>
  <c r="F22"/>
  <c r="H21"/>
  <c r="I21"/>
  <c r="E22"/>
  <c r="D23"/>
  <c r="F23" l="1"/>
  <c r="H22"/>
  <c r="I22"/>
  <c r="G22"/>
  <c r="J22" s="1"/>
  <c r="E23"/>
  <c r="D24"/>
  <c r="H23" l="1"/>
  <c r="F24"/>
  <c r="I23"/>
  <c r="E24"/>
  <c r="G23"/>
  <c r="J23" s="1"/>
  <c r="D25"/>
  <c r="H24" l="1"/>
  <c r="E25"/>
  <c r="I24"/>
  <c r="G24"/>
  <c r="J24" s="1"/>
  <c r="F25"/>
  <c r="H25" s="1"/>
  <c r="D26"/>
  <c r="F26" l="1"/>
  <c r="H26" s="1"/>
  <c r="G25"/>
  <c r="J25" s="1"/>
  <c r="E26"/>
  <c r="I25"/>
  <c r="D27"/>
  <c r="G26" l="1"/>
  <c r="J26" s="1"/>
  <c r="F27"/>
  <c r="H27" s="1"/>
  <c r="E27"/>
  <c r="I26"/>
  <c r="D28"/>
  <c r="G27" l="1"/>
  <c r="J27" s="1"/>
  <c r="E28"/>
  <c r="F28"/>
  <c r="H28" s="1"/>
  <c r="I27"/>
  <c r="D29"/>
  <c r="G28" l="1"/>
  <c r="J28" s="1"/>
  <c r="F29"/>
  <c r="H29" s="1"/>
  <c r="I28"/>
  <c r="E29"/>
  <c r="D30"/>
  <c r="G29" l="1"/>
  <c r="J29" s="1"/>
  <c r="F31"/>
  <c r="E31"/>
  <c r="E30"/>
  <c r="F30"/>
  <c r="H30" s="1"/>
  <c r="I29"/>
  <c r="D31"/>
  <c r="J31" s="1"/>
  <c r="E35" l="1"/>
  <c r="F38" s="1"/>
  <c r="G30"/>
  <c r="D32"/>
  <c r="I30"/>
  <c r="J30" l="1"/>
  <c r="K31" s="1"/>
  <c r="J32"/>
  <c r="D33"/>
  <c r="F35"/>
  <c r="F39" s="1"/>
  <c r="J33" l="1"/>
  <c r="I35"/>
  <c r="F18" i="2" s="1"/>
  <c r="I18" s="1"/>
  <c r="F40" i="23"/>
  <c r="F10" i="2" s="1"/>
  <c r="I10" s="1"/>
  <c r="K32" i="23" l="1"/>
  <c r="K33" s="1"/>
  <c r="M31" l="1"/>
  <c r="M32" l="1"/>
  <c r="M33" s="1"/>
  <c r="L35"/>
  <c r="F12" i="2" s="1"/>
  <c r="I12" s="1"/>
  <c r="M35" i="23" l="1"/>
  <c r="F16" i="2" s="1"/>
  <c r="I16" s="1"/>
</calcChain>
</file>

<file path=xl/sharedStrings.xml><?xml version="1.0" encoding="utf-8"?>
<sst xmlns="http://schemas.openxmlformats.org/spreadsheetml/2006/main" count="81" uniqueCount="59">
  <si>
    <t>PAGE</t>
  </si>
  <si>
    <t>TOTAL</t>
  </si>
  <si>
    <t>ACCOUNT</t>
  </si>
  <si>
    <t>Type</t>
  </si>
  <si>
    <t>COMPANY</t>
  </si>
  <si>
    <t>FACTOR</t>
  </si>
  <si>
    <t>FACTOR %</t>
  </si>
  <si>
    <t>ALLOCATED</t>
  </si>
  <si>
    <t>REF#</t>
  </si>
  <si>
    <t>Description of Adjustment:</t>
  </si>
  <si>
    <t>Adjustment to Expense</t>
  </si>
  <si>
    <t>UTAH</t>
  </si>
  <si>
    <t>Adjustment to Rate Base</t>
  </si>
  <si>
    <t>Rocky Mountain Power</t>
  </si>
  <si>
    <t>Utah General Rate Case - June 2015</t>
  </si>
  <si>
    <t>Carbon Plant Adjustment</t>
  </si>
  <si>
    <t>403SP</t>
  </si>
  <si>
    <t>SG</t>
  </si>
  <si>
    <t>Remove Accelerated Depreciation Expense</t>
  </si>
  <si>
    <t>182M</t>
  </si>
  <si>
    <t>8.13.1</t>
  </si>
  <si>
    <t>Ref 8.13</t>
  </si>
  <si>
    <t>Balance</t>
  </si>
  <si>
    <t>Depreciation
Existing
Rates</t>
  </si>
  <si>
    <t>Depreciation
Accelerated
Rates</t>
  </si>
  <si>
    <t>Reserve
Accelerated
Rates</t>
  </si>
  <si>
    <t>Reserve
Existing
Rates</t>
  </si>
  <si>
    <t>Excess Reserve Booked</t>
  </si>
  <si>
    <t>Unrecovered
Plant
Regulatory
Asset</t>
  </si>
  <si>
    <t>Beg. Bal. - June 2013</t>
  </si>
  <si>
    <t>Existing rate:</t>
  </si>
  <si>
    <t>Accelerated rate:</t>
  </si>
  <si>
    <t>Test period depreciation expense:</t>
  </si>
  <si>
    <t>404IP</t>
  </si>
  <si>
    <t>Add Carbon Unrecovered Plant Reg Asset</t>
  </si>
  <si>
    <t>Add Excess Depreciation Reserve</t>
  </si>
  <si>
    <t>108SP</t>
  </si>
  <si>
    <t>Adjustment to Tax</t>
  </si>
  <si>
    <t>Remove Accelerated Depreciation Exp:</t>
  </si>
  <si>
    <t>SCHMAT</t>
  </si>
  <si>
    <t>Carbon Unrecovered Plant:</t>
  </si>
  <si>
    <t>Unrecovered Plant - Existing Rates</t>
  </si>
  <si>
    <t>Add back excess reserve:</t>
  </si>
  <si>
    <t>Remove accelerated depreciation expense from test period:</t>
  </si>
  <si>
    <t>$46.8m regulatory asset is comprised of unrecovered</t>
  </si>
  <si>
    <t>Carbon plant as of April 2015 utilizing existing rates.</t>
  </si>
  <si>
    <t>Plant Activity</t>
  </si>
  <si>
    <t>Existing Depreciation Expense</t>
  </si>
  <si>
    <t>Acclerated Depreciation Expense</t>
  </si>
  <si>
    <t>13 Month Average</t>
  </si>
  <si>
    <t>Amortization (1)</t>
  </si>
  <si>
    <t>Net
Regulatory
Asset (2)</t>
  </si>
  <si>
    <t>(1) Add test period amortization of unrecovered plant regulatory asset</t>
  </si>
  <si>
    <t>(2) Add unrecovered plant regulatory asset to rate base</t>
  </si>
  <si>
    <t>Carbon Plant</t>
  </si>
  <si>
    <t>Add Carbon Reg. Asset Amort. Expense</t>
  </si>
  <si>
    <t>Schedule M Addition</t>
  </si>
  <si>
    <t>Deferred Tax Expense</t>
  </si>
  <si>
    <t>Accumulated Deferred Tax Balance</t>
  </si>
</sst>
</file>

<file path=xl/styles.xml><?xml version="1.0" encoding="utf-8"?>
<styleSheet xmlns="http://schemas.openxmlformats.org/spreadsheetml/2006/main">
  <numFmts count="22">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 numFmtId="167" formatCode="0.000%"/>
    <numFmt numFmtId="168" formatCode="_-* #,##0\ &quot;F&quot;_-;\-* #,##0\ &quot;F&quot;_-;_-* &quot;-&quot;\ &quot;F&quot;_-;_-@_-"/>
    <numFmt numFmtId="169" formatCode="_(* #,##0.00_);[Red]_(* \(#,##0.00\);_(* &quot;-&quot;??_);_(@_)"/>
    <numFmt numFmtId="170" formatCode="_(&quot;$&quot;* #,##0.00_);\(&quot;$&quot;* #,##0.00\);_(&quot;$&quot;* &quot;-&quot;??_);_(@_)"/>
    <numFmt numFmtId="171" formatCode="&quot;$&quot;###0;[Red]\(&quot;$&quot;###0\)"/>
    <numFmt numFmtId="172" formatCode="&quot;$&quot;#,##0\ ;\(&quot;$&quot;#,##0\)"/>
    <numFmt numFmtId="173" formatCode="mmmm\ d\,\ yyyy"/>
    <numFmt numFmtId="174" formatCode="########\-###\-###"/>
    <numFmt numFmtId="175" formatCode="0.0"/>
    <numFmt numFmtId="176" formatCode="#,##0.000;[Red]\-#,##0.000"/>
    <numFmt numFmtId="177" formatCode="#,##0.0_);\(#,##0.0\);\-\ ;"/>
    <numFmt numFmtId="178" formatCode="#,##0.0000"/>
    <numFmt numFmtId="179" formatCode="mmm\ dd\,\ yyyy"/>
    <numFmt numFmtId="180" formatCode="General_)"/>
    <numFmt numFmtId="181" formatCode="mmm\ yyyy"/>
  </numFmts>
  <fonts count="63">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0"/>
      <name val="Arial"/>
      <family val="2"/>
    </font>
    <font>
      <sz val="10"/>
      <name val="Arial"/>
      <family val="2"/>
    </font>
    <font>
      <sz val="12"/>
      <name val="Arial"/>
      <family val="2"/>
    </font>
    <font>
      <sz val="12"/>
      <name val="Times New Roman"/>
      <family val="1"/>
    </font>
    <font>
      <sz val="10"/>
      <color theme="1"/>
      <name val="Arial"/>
      <family val="2"/>
    </font>
    <font>
      <sz val="11"/>
      <color theme="1"/>
      <name val="Arial"/>
      <family val="2"/>
    </font>
    <font>
      <b/>
      <sz val="14"/>
      <name val="Arial"/>
      <family val="2"/>
    </font>
    <font>
      <b/>
      <sz val="12"/>
      <name val="Arial"/>
      <family val="2"/>
    </font>
    <font>
      <sz val="11"/>
      <color indexed="8"/>
      <name val="Calibri"/>
      <family val="2"/>
    </font>
    <font>
      <sz val="11"/>
      <color indexed="9"/>
      <name val="Calibri"/>
      <family val="2"/>
    </font>
    <font>
      <b/>
      <sz val="10"/>
      <color indexed="9"/>
      <name val="Arial"/>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1"/>
      <color theme="1"/>
      <name val="Calibri"/>
      <family val="2"/>
    </font>
    <font>
      <sz val="10"/>
      <name val="Times New Roman"/>
      <family val="1"/>
    </font>
    <font>
      <sz val="12"/>
      <color theme="1"/>
      <name val="Times New Roman"/>
      <family val="2"/>
    </font>
    <font>
      <sz val="10"/>
      <color indexed="24"/>
      <name val="Courier New"/>
      <family val="3"/>
    </font>
    <font>
      <sz val="10"/>
      <name val="Helv"/>
    </font>
    <font>
      <sz val="8"/>
      <name val="Helv"/>
    </font>
    <font>
      <i/>
      <sz val="11"/>
      <color indexed="23"/>
      <name val="Calibri"/>
      <family val="2"/>
    </font>
    <font>
      <sz val="7"/>
      <name val="Arial"/>
      <family val="2"/>
    </font>
    <font>
      <sz val="11"/>
      <color indexed="17"/>
      <name val="Calibri"/>
      <family val="2"/>
    </font>
    <font>
      <sz val="8"/>
      <name val="Arial"/>
      <family val="2"/>
    </font>
    <font>
      <b/>
      <sz val="16"/>
      <name val="Times New Roman"/>
      <family val="1"/>
    </font>
    <font>
      <sz val="18"/>
      <name val="Arial"/>
      <family val="2"/>
    </font>
    <font>
      <b/>
      <sz val="11"/>
      <color indexed="56"/>
      <name val="Calibri"/>
      <family val="2"/>
    </font>
    <font>
      <u/>
      <sz val="10"/>
      <color indexed="12"/>
      <name val="Arial"/>
      <family val="2"/>
    </font>
    <font>
      <b/>
      <i/>
      <sz val="10"/>
      <name val="Arial"/>
      <family val="2"/>
    </font>
    <font>
      <b/>
      <u/>
      <sz val="10"/>
      <color indexed="39"/>
      <name val="Arial"/>
      <family val="2"/>
    </font>
    <font>
      <sz val="11"/>
      <color indexed="52"/>
      <name val="Calibri"/>
      <family val="2"/>
    </font>
    <font>
      <b/>
      <sz val="8"/>
      <name val="Arial"/>
      <family val="2"/>
    </font>
    <font>
      <sz val="11"/>
      <color indexed="60"/>
      <name val="Calibri"/>
      <family val="2"/>
    </font>
    <font>
      <sz val="12"/>
      <color indexed="12"/>
      <name val="Times New Roman"/>
      <family val="1"/>
    </font>
    <font>
      <sz val="10"/>
      <color theme="1"/>
      <name val="Times New Roman"/>
      <family val="2"/>
    </font>
    <font>
      <sz val="11"/>
      <color theme="1"/>
      <name val="Comic Sans MS"/>
      <family val="2"/>
    </font>
    <font>
      <b/>
      <sz val="11"/>
      <color indexed="63"/>
      <name val="Calibri"/>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sz val="10"/>
      <color indexed="10"/>
      <name val="Arial"/>
      <family val="2"/>
    </font>
    <font>
      <sz val="12"/>
      <name val="Arial MT"/>
    </font>
    <font>
      <b/>
      <sz val="18"/>
      <color indexed="56"/>
      <name val="Cambria"/>
      <family val="2"/>
    </font>
    <font>
      <sz val="10"/>
      <name val="LinePrinter"/>
    </font>
    <font>
      <sz val="8"/>
      <color indexed="12"/>
      <name val="Arial"/>
      <family val="2"/>
    </font>
    <font>
      <sz val="11"/>
      <color indexed="10"/>
      <name val="Calibri"/>
      <family val="2"/>
    </font>
    <font>
      <u/>
      <sz val="10"/>
      <name val="Arial"/>
      <family val="2"/>
    </font>
    <font>
      <sz val="11"/>
      <color theme="1"/>
      <name val="Times New Roman"/>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patternFill>
    </fill>
    <fill>
      <patternFill patternType="solid">
        <fgColor indexed="17"/>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s>
  <borders count="34">
    <border>
      <left/>
      <right/>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30"/>
      </bottom>
      <diagonal/>
    </border>
    <border>
      <left/>
      <right/>
      <top/>
      <bottom style="double">
        <color indexed="52"/>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674">
    <xf numFmtId="0" fontId="0" fillId="0" borderId="0"/>
    <xf numFmtId="43" fontId="4" fillId="0" borderId="0" applyFont="0" applyFill="0" applyBorder="0" applyAlignment="0" applyProtection="0"/>
    <xf numFmtId="43" fontId="9" fillId="0" borderId="0" applyFont="0" applyFill="0" applyBorder="0" applyAlignment="0" applyProtection="0"/>
    <xf numFmtId="0" fontId="9" fillId="0" borderId="0"/>
    <xf numFmtId="9" fontId="4" fillId="0" borderId="0" applyFont="0" applyFill="0" applyBorder="0" applyAlignment="0" applyProtection="0"/>
    <xf numFmtId="9" fontId="9"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20" borderId="10" applyNumberFormat="0" applyBorder="0" applyAlignment="0" applyProtection="0"/>
    <xf numFmtId="166" fontId="16" fillId="20" borderId="1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6" fillId="21" borderId="0" applyNumberFormat="0" applyBorder="0" applyAlignment="0" applyProtection="0"/>
    <xf numFmtId="166" fontId="6" fillId="21" borderId="0" applyNumberFormat="0" applyBorder="0" applyAlignment="0" applyProtection="0"/>
    <xf numFmtId="0" fontId="18" fillId="22" borderId="12" applyNumberFormat="0" applyAlignment="0" applyProtection="0"/>
    <xf numFmtId="0" fontId="18" fillId="22" borderId="12" applyNumberFormat="0" applyAlignment="0" applyProtection="0"/>
    <xf numFmtId="0" fontId="18" fillId="22" borderId="12" applyNumberFormat="0" applyAlignment="0" applyProtection="0"/>
    <xf numFmtId="0" fontId="18" fillId="22" borderId="12" applyNumberFormat="0" applyAlignment="0" applyProtection="0"/>
    <xf numFmtId="0" fontId="18" fillId="22" borderId="12" applyNumberFormat="0" applyAlignment="0" applyProtection="0"/>
    <xf numFmtId="0" fontId="19" fillId="23" borderId="13" applyNumberFormat="0" applyAlignment="0" applyProtection="0"/>
    <xf numFmtId="0" fontId="19" fillId="23" borderId="13" applyNumberFormat="0" applyAlignment="0" applyProtection="0"/>
    <xf numFmtId="0" fontId="19" fillId="23" borderId="13" applyNumberFormat="0" applyAlignment="0" applyProtection="0"/>
    <xf numFmtId="0" fontId="19" fillId="23" borderId="13" applyNumberFormat="0" applyAlignment="0" applyProtection="0"/>
    <xf numFmtId="0" fontId="19" fillId="23" borderId="13" applyNumberFormat="0" applyAlignment="0" applyProtection="0"/>
    <xf numFmtId="0" fontId="20" fillId="0" borderId="0"/>
    <xf numFmtId="166" fontId="20"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 fontId="21" fillId="0" borderId="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43" fontId="2" fillId="0" borderId="0" applyFont="0" applyFill="0" applyBorder="0" applyAlignment="0" applyProtection="0"/>
    <xf numFmtId="3" fontId="6" fillId="0" borderId="0" applyFont="0" applyFill="0" applyBorder="0" applyAlignment="0" applyProtection="0"/>
    <xf numFmtId="43" fontId="2"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25" fillId="0" borderId="0" applyFont="0" applyFill="0" applyBorder="0" applyAlignment="0" applyProtection="0"/>
    <xf numFmtId="0" fontId="26" fillId="0" borderId="0"/>
    <xf numFmtId="0" fontId="26" fillId="0" borderId="0"/>
    <xf numFmtId="0" fontId="26" fillId="0" borderId="0"/>
    <xf numFmtId="166" fontId="26" fillId="0" borderId="0"/>
    <xf numFmtId="0" fontId="26" fillId="0" borderId="0"/>
    <xf numFmtId="166" fontId="26" fillId="0" borderId="0"/>
    <xf numFmtId="37" fontId="7" fillId="0" borderId="0" applyFill="0" applyBorder="0" applyAlignment="0" applyProtection="0"/>
    <xf numFmtId="0" fontId="26" fillId="0" borderId="0"/>
    <xf numFmtId="166" fontId="26" fillId="0" borderId="0"/>
    <xf numFmtId="0" fontId="26" fillId="0" borderId="0"/>
    <xf numFmtId="0" fontId="26"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170"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7" fillId="0" borderId="0" applyFont="0" applyFill="0" applyBorder="0" applyProtection="0">
      <alignment horizontal="right"/>
    </xf>
    <xf numFmtId="5" fontId="26" fillId="0" borderId="0"/>
    <xf numFmtId="172" fontId="25" fillId="0" borderId="0" applyFont="0" applyFill="0" applyBorder="0" applyAlignment="0" applyProtection="0"/>
    <xf numFmtId="0" fontId="25" fillId="0" borderId="0" applyFont="0" applyFill="0" applyBorder="0" applyAlignment="0" applyProtection="0"/>
    <xf numFmtId="0" fontId="26" fillId="0" borderId="0"/>
    <xf numFmtId="0" fontId="26" fillId="0" borderId="0"/>
    <xf numFmtId="166" fontId="26" fillId="0" borderId="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0" fontId="8"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3" fontId="7" fillId="0" borderId="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 fontId="25" fillId="0" borderId="0" applyFont="0" applyFill="0" applyBorder="0" applyAlignment="0" applyProtection="0"/>
    <xf numFmtId="2" fontId="8" fillId="0" borderId="0" applyFont="0" applyFill="0" applyBorder="0" applyAlignment="0" applyProtection="0"/>
    <xf numFmtId="0" fontId="26" fillId="0" borderId="0"/>
    <xf numFmtId="0" fontId="29" fillId="0" borderId="0" applyFont="0" applyFill="0" applyBorder="0" applyAlignment="0" applyProtection="0">
      <alignment horizontal="left"/>
    </xf>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38" fontId="31" fillId="24" borderId="0" applyNumberFormat="0" applyBorder="0" applyAlignment="0" applyProtection="0"/>
    <xf numFmtId="38" fontId="31" fillId="24" borderId="0" applyNumberFormat="0" applyBorder="0" applyAlignment="0" applyProtection="0"/>
    <xf numFmtId="38" fontId="31" fillId="24" borderId="0" applyNumberFormat="0" applyBorder="0" applyAlignment="0" applyProtection="0"/>
    <xf numFmtId="0" fontId="32" fillId="0" borderId="0"/>
    <xf numFmtId="166" fontId="32" fillId="0" borderId="0"/>
    <xf numFmtId="0" fontId="13" fillId="0" borderId="14" applyNumberFormat="0" applyAlignment="0" applyProtection="0">
      <alignment horizontal="left" vertical="center"/>
    </xf>
    <xf numFmtId="166" fontId="13" fillId="0" borderId="14" applyNumberFormat="0" applyAlignment="0" applyProtection="0">
      <alignment horizontal="left" vertical="center"/>
    </xf>
    <xf numFmtId="0" fontId="13" fillId="0" borderId="1">
      <alignment horizontal="left" vertical="center"/>
    </xf>
    <xf numFmtId="166" fontId="13" fillId="0" borderId="1">
      <alignment horizontal="left" vertical="center"/>
    </xf>
    <xf numFmtId="0" fontId="33"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7" fillId="0" borderId="0">
      <protection locked="0"/>
    </xf>
    <xf numFmtId="167" fontId="7" fillId="0" borderId="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25" borderId="10" applyNumberFormat="0" applyBorder="0" applyAlignment="0" applyProtection="0"/>
    <xf numFmtId="10" fontId="31" fillId="25" borderId="10" applyNumberFormat="0" applyBorder="0" applyAlignment="0" applyProtection="0"/>
    <xf numFmtId="10" fontId="31" fillId="25" borderId="10" applyNumberFormat="0" applyBorder="0" applyAlignment="0" applyProtection="0"/>
    <xf numFmtId="38" fontId="36" fillId="0" borderId="0">
      <alignment horizontal="left" wrapText="1"/>
    </xf>
    <xf numFmtId="38" fontId="37" fillId="0" borderId="0">
      <alignment horizontal="left" wrapText="1"/>
    </xf>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5" fillId="26" borderId="0"/>
    <xf numFmtId="166" fontId="5" fillId="26" borderId="0"/>
    <xf numFmtId="0" fontId="5" fillId="27" borderId="0"/>
    <xf numFmtId="166" fontId="5" fillId="27" borderId="0"/>
    <xf numFmtId="0" fontId="6" fillId="28" borderId="11" applyBorder="0"/>
    <xf numFmtId="0" fontId="7" fillId="29" borderId="17" applyNumberFormat="0" applyFont="0" applyBorder="0" applyAlignment="0" applyProtection="0"/>
    <xf numFmtId="166" fontId="7" fillId="29" borderId="17" applyNumberFormat="0" applyFont="0" applyBorder="0" applyAlignment="0" applyProtection="0"/>
    <xf numFmtId="174" fontId="7" fillId="0" borderId="0"/>
    <xf numFmtId="175" fontId="39" fillId="0" borderId="0" applyNumberFormat="0" applyFill="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164" fontId="41" fillId="0" borderId="0" applyFont="0" applyAlignment="0" applyProtection="0"/>
    <xf numFmtId="0" fontId="31" fillId="0" borderId="18" applyNumberFormat="0" applyBorder="0" applyAlignment="0"/>
    <xf numFmtId="0" fontId="31" fillId="0" borderId="18" applyNumberFormat="0" applyBorder="0" applyAlignment="0"/>
    <xf numFmtId="0" fontId="31" fillId="0" borderId="18" applyNumberFormat="0" applyBorder="0" applyAlignment="0"/>
    <xf numFmtId="176" fontId="7" fillId="0" borderId="0"/>
    <xf numFmtId="176" fontId="7" fillId="0" borderId="0"/>
    <xf numFmtId="176" fontId="7" fillId="0" borderId="0"/>
    <xf numFmtId="0" fontId="7" fillId="0" borderId="0"/>
    <xf numFmtId="0" fontId="11" fillId="0" borderId="0"/>
    <xf numFmtId="0" fontId="7" fillId="0" borderId="0"/>
    <xf numFmtId="0" fontId="42" fillId="0" borderId="0"/>
    <xf numFmtId="0" fontId="7"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41" fontId="23" fillId="0" borderId="0"/>
    <xf numFmtId="0" fontId="7" fillId="0" borderId="0"/>
    <xf numFmtId="166"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 fillId="0" borderId="0"/>
    <xf numFmtId="0" fontId="7" fillId="0" borderId="0"/>
    <xf numFmtId="0" fontId="2" fillId="0" borderId="0"/>
    <xf numFmtId="0" fontId="2" fillId="0" borderId="0"/>
    <xf numFmtId="0" fontId="2" fillId="0" borderId="0"/>
    <xf numFmtId="0" fontId="2"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23" fillId="0" borderId="0"/>
    <xf numFmtId="41" fontId="23" fillId="0" borderId="0"/>
    <xf numFmtId="41" fontId="23" fillId="0" borderId="0"/>
    <xf numFmtId="41" fontId="23" fillId="0" borderId="0"/>
    <xf numFmtId="41" fontId="23" fillId="0" borderId="0"/>
    <xf numFmtId="41" fontId="23" fillId="0" borderId="0"/>
    <xf numFmtId="0" fontId="43" fillId="0" borderId="0"/>
    <xf numFmtId="41"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11" fillId="0" borderId="0"/>
    <xf numFmtId="0" fontId="7"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22" fillId="0" borderId="0"/>
    <xf numFmtId="0" fontId="7" fillId="0" borderId="0"/>
    <xf numFmtId="0" fontId="7" fillId="0" borderId="0"/>
    <xf numFmtId="0" fontId="4" fillId="0" borderId="0"/>
    <xf numFmtId="0" fontId="7" fillId="0" borderId="0"/>
    <xf numFmtId="0" fontId="7" fillId="0" borderId="0"/>
    <xf numFmtId="0" fontId="2" fillId="0" borderId="0"/>
    <xf numFmtId="37" fontId="26" fillId="0" borderId="0"/>
    <xf numFmtId="0" fontId="7" fillId="31" borderId="19" applyNumberFormat="0" applyFont="0" applyAlignment="0" applyProtection="0"/>
    <xf numFmtId="0" fontId="7" fillId="31" borderId="19" applyNumberFormat="0" applyFont="0" applyAlignment="0" applyProtection="0"/>
    <xf numFmtId="0" fontId="7" fillId="31" borderId="19" applyNumberFormat="0" applyFont="0" applyAlignment="0" applyProtection="0"/>
    <xf numFmtId="0" fontId="7" fillId="31" borderId="19" applyNumberFormat="0" applyFont="0" applyAlignment="0" applyProtection="0"/>
    <xf numFmtId="0" fontId="7" fillId="31" borderId="19" applyNumberFormat="0" applyFont="0" applyAlignment="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177" fontId="4" fillId="0" borderId="0" applyFont="0" applyFill="0" applyBorder="0" applyProtection="0"/>
    <xf numFmtId="0" fontId="44" fillId="22" borderId="20" applyNumberFormat="0" applyAlignment="0" applyProtection="0"/>
    <xf numFmtId="0" fontId="44" fillId="22" borderId="20" applyNumberFormat="0" applyAlignment="0" applyProtection="0"/>
    <xf numFmtId="0" fontId="44" fillId="22" borderId="20" applyNumberFormat="0" applyAlignment="0" applyProtection="0"/>
    <xf numFmtId="0" fontId="44" fillId="22" borderId="20" applyNumberFormat="0" applyAlignment="0" applyProtection="0"/>
    <xf numFmtId="0" fontId="44" fillId="22" borderId="20" applyNumberFormat="0" applyAlignment="0" applyProtection="0"/>
    <xf numFmtId="12" fontId="13" fillId="32" borderId="7">
      <alignment horizontal="left"/>
    </xf>
    <xf numFmtId="0" fontId="26" fillId="0" borderId="0"/>
    <xf numFmtId="166" fontId="26" fillId="0" borderId="0"/>
    <xf numFmtId="0" fontId="26" fillId="0" borderId="0"/>
    <xf numFmtId="166" fontId="26"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45" fillId="0" borderId="0"/>
    <xf numFmtId="4" fontId="46" fillId="30" borderId="21" applyNumberFormat="0" applyProtection="0">
      <alignment vertical="center"/>
    </xf>
    <xf numFmtId="4" fontId="47" fillId="33" borderId="21" applyNumberFormat="0" applyProtection="0">
      <alignment vertical="center"/>
    </xf>
    <xf numFmtId="4" fontId="46" fillId="33" borderId="21" applyNumberFormat="0" applyProtection="0">
      <alignment vertical="center"/>
    </xf>
    <xf numFmtId="4" fontId="46" fillId="33" borderId="21" applyNumberFormat="0" applyProtection="0">
      <alignment horizontal="left" vertical="center" indent="1"/>
    </xf>
    <xf numFmtId="4" fontId="46" fillId="33" borderId="21" applyNumberFormat="0" applyProtection="0">
      <alignment horizontal="left" vertical="center" indent="1"/>
    </xf>
    <xf numFmtId="4" fontId="46" fillId="33" borderId="21" applyNumberFormat="0" applyProtection="0">
      <alignment horizontal="left" vertical="center" indent="1"/>
    </xf>
    <xf numFmtId="4" fontId="46" fillId="33" borderId="21" applyNumberFormat="0" applyProtection="0">
      <alignment horizontal="left" vertical="center" indent="1"/>
    </xf>
    <xf numFmtId="4" fontId="46" fillId="33" borderId="21" applyNumberFormat="0" applyProtection="0">
      <alignment horizontal="left" vertical="center" indent="1"/>
    </xf>
    <xf numFmtId="4" fontId="46" fillId="33" borderId="21" applyNumberFormat="0" applyProtection="0">
      <alignment horizontal="left" vertical="center" indent="1"/>
    </xf>
    <xf numFmtId="0" fontId="46" fillId="33" borderId="21" applyNumberFormat="0" applyProtection="0">
      <alignment horizontal="left" vertical="top" indent="1"/>
    </xf>
    <xf numFmtId="4" fontId="46" fillId="34" borderId="22" applyNumberFormat="0" applyProtection="0">
      <alignment vertical="center"/>
    </xf>
    <xf numFmtId="4" fontId="46" fillId="34" borderId="21" applyNumberFormat="0" applyProtection="0"/>
    <xf numFmtId="4" fontId="46" fillId="34" borderId="21" applyNumberFormat="0" applyProtection="0"/>
    <xf numFmtId="4" fontId="46" fillId="34" borderId="21" applyNumberFormat="0" applyProtection="0"/>
    <xf numFmtId="4" fontId="46" fillId="34" borderId="21" applyNumberFormat="0" applyProtection="0"/>
    <xf numFmtId="4" fontId="46" fillId="34" borderId="21" applyNumberFormat="0" applyProtection="0"/>
    <xf numFmtId="4" fontId="46" fillId="34" borderId="21" applyNumberFormat="0" applyProtection="0"/>
    <xf numFmtId="4" fontId="48" fillId="3" borderId="21" applyNumberFormat="0" applyProtection="0">
      <alignment horizontal="right" vertical="center"/>
    </xf>
    <xf numFmtId="4" fontId="48" fillId="9" borderId="21" applyNumberFormat="0" applyProtection="0">
      <alignment horizontal="right" vertical="center"/>
    </xf>
    <xf numFmtId="4" fontId="48" fillId="17" borderId="21" applyNumberFormat="0" applyProtection="0">
      <alignment horizontal="right" vertical="center"/>
    </xf>
    <xf numFmtId="4" fontId="48" fillId="11" borderId="21" applyNumberFormat="0" applyProtection="0">
      <alignment horizontal="right" vertical="center"/>
    </xf>
    <xf numFmtId="4" fontId="48" fillId="15" borderId="21" applyNumberFormat="0" applyProtection="0">
      <alignment horizontal="right" vertical="center"/>
    </xf>
    <xf numFmtId="4" fontId="48" fillId="19" borderId="21" applyNumberFormat="0" applyProtection="0">
      <alignment horizontal="right" vertical="center"/>
    </xf>
    <xf numFmtId="4" fontId="48" fillId="18" borderId="21" applyNumberFormat="0" applyProtection="0">
      <alignment horizontal="right" vertical="center"/>
    </xf>
    <xf numFmtId="4" fontId="48" fillId="35" borderId="21" applyNumberFormat="0" applyProtection="0">
      <alignment horizontal="right" vertical="center"/>
    </xf>
    <xf numFmtId="4" fontId="48" fillId="10" borderId="21" applyNumberFormat="0" applyProtection="0">
      <alignment horizontal="right" vertical="center"/>
    </xf>
    <xf numFmtId="4" fontId="46" fillId="36" borderId="23" applyNumberFormat="0" applyProtection="0">
      <alignment horizontal="left" vertical="center" indent="1"/>
    </xf>
    <xf numFmtId="4" fontId="48" fillId="37" borderId="0" applyNumberFormat="0" applyProtection="0">
      <alignment horizontal="left" vertical="center" indent="1"/>
    </xf>
    <xf numFmtId="4" fontId="48" fillId="37" borderId="0" applyNumberFormat="0" applyProtection="0">
      <alignment horizontal="left" indent="1"/>
    </xf>
    <xf numFmtId="4" fontId="48" fillId="37" borderId="0" applyNumberFormat="0" applyProtection="0">
      <alignment horizontal="left" indent="1"/>
    </xf>
    <xf numFmtId="4" fontId="48" fillId="37" borderId="0" applyNumberFormat="0" applyProtection="0">
      <alignment horizontal="left" indent="1"/>
    </xf>
    <xf numFmtId="4" fontId="48" fillId="37" borderId="0" applyNumberFormat="0" applyProtection="0">
      <alignment horizontal="left" indent="1"/>
    </xf>
    <xf numFmtId="4" fontId="48" fillId="37" borderId="0" applyNumberFormat="0" applyProtection="0">
      <alignment horizontal="left" indent="1"/>
    </xf>
    <xf numFmtId="4" fontId="48" fillId="37" borderId="0" applyNumberFormat="0" applyProtection="0">
      <alignment horizontal="left" indent="1"/>
    </xf>
    <xf numFmtId="4" fontId="49" fillId="38" borderId="0" applyNumberFormat="0" applyProtection="0">
      <alignment horizontal="left" vertical="center" indent="1"/>
    </xf>
    <xf numFmtId="4" fontId="49" fillId="38" borderId="0" applyNumberFormat="0" applyProtection="0">
      <alignment horizontal="left" vertical="center" indent="1"/>
    </xf>
    <xf numFmtId="4" fontId="49" fillId="38" borderId="0" applyNumberFormat="0" applyProtection="0">
      <alignment horizontal="left" vertical="center" indent="1"/>
    </xf>
    <xf numFmtId="4" fontId="49" fillId="38" borderId="0" applyNumberFormat="0" applyProtection="0">
      <alignment horizontal="left" vertical="center" indent="1"/>
    </xf>
    <xf numFmtId="4" fontId="49" fillId="38" borderId="0" applyNumberFormat="0" applyProtection="0">
      <alignment horizontal="left" vertical="center" indent="1"/>
    </xf>
    <xf numFmtId="4" fontId="48" fillId="39" borderId="21" applyNumberFormat="0" applyProtection="0">
      <alignment horizontal="right" vertical="center"/>
    </xf>
    <xf numFmtId="4" fontId="50" fillId="0" borderId="0" applyNumberFormat="0" applyProtection="0">
      <alignment horizontal="left" vertical="center"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2" fillId="0" borderId="0" applyNumberFormat="0" applyProtection="0">
      <alignment horizontal="left" vertical="center" indent="1"/>
    </xf>
    <xf numFmtId="4" fontId="52" fillId="41" borderId="0" applyNumberFormat="0" applyProtection="0"/>
    <xf numFmtId="4" fontId="52" fillId="41" borderId="0" applyNumberFormat="0" applyProtection="0"/>
    <xf numFmtId="4" fontId="52" fillId="41" borderId="0" applyNumberFormat="0" applyProtection="0"/>
    <xf numFmtId="4" fontId="52" fillId="41" borderId="0" applyNumberFormat="0" applyProtection="0"/>
    <xf numFmtId="4" fontId="52" fillId="41" borderId="0" applyNumberFormat="0" applyProtection="0"/>
    <xf numFmtId="4" fontId="52" fillId="41" borderId="0" applyNumberFormat="0" applyProtection="0"/>
    <xf numFmtId="4" fontId="52" fillId="41" borderId="0" applyNumberFormat="0" applyProtection="0"/>
    <xf numFmtId="0" fontId="7" fillId="38" borderId="21" applyNumberFormat="0" applyProtection="0">
      <alignment horizontal="left" vertical="center" indent="1"/>
    </xf>
    <xf numFmtId="0" fontId="7" fillId="38" borderId="21" applyNumberFormat="0" applyProtection="0">
      <alignment horizontal="left" vertical="center" indent="1"/>
    </xf>
    <xf numFmtId="0" fontId="7" fillId="38" borderId="21" applyNumberFormat="0" applyProtection="0">
      <alignment horizontal="left" vertical="center" indent="1"/>
    </xf>
    <xf numFmtId="0" fontId="7" fillId="38" borderId="21" applyNumberFormat="0" applyProtection="0">
      <alignment horizontal="left" vertical="center" indent="1"/>
    </xf>
    <xf numFmtId="0" fontId="7" fillId="38" borderId="21" applyNumberFormat="0" applyProtection="0">
      <alignment horizontal="left" vertical="center" indent="1"/>
    </xf>
    <xf numFmtId="0" fontId="7" fillId="38" borderId="21" applyNumberFormat="0" applyProtection="0">
      <alignment horizontal="left" vertical="center" indent="1"/>
    </xf>
    <xf numFmtId="0" fontId="7" fillId="38" borderId="21" applyNumberFormat="0" applyProtection="0">
      <alignment horizontal="left" vertical="top" indent="1"/>
    </xf>
    <xf numFmtId="0" fontId="7" fillId="38" borderId="21" applyNumberFormat="0" applyProtection="0">
      <alignment horizontal="left" vertical="top" indent="1"/>
    </xf>
    <xf numFmtId="0" fontId="7" fillId="38" borderId="21" applyNumberFormat="0" applyProtection="0">
      <alignment horizontal="left" vertical="top" indent="1"/>
    </xf>
    <xf numFmtId="0" fontId="7" fillId="38" borderId="21" applyNumberFormat="0" applyProtection="0">
      <alignment horizontal="left" vertical="top" indent="1"/>
    </xf>
    <xf numFmtId="0" fontId="7" fillId="38" borderId="21" applyNumberFormat="0" applyProtection="0">
      <alignment horizontal="left" vertical="top" indent="1"/>
    </xf>
    <xf numFmtId="0" fontId="7" fillId="38" borderId="21" applyNumberFormat="0" applyProtection="0">
      <alignment horizontal="left" vertical="top" indent="1"/>
    </xf>
    <xf numFmtId="0" fontId="7" fillId="34" borderId="21" applyNumberFormat="0" applyProtection="0">
      <alignment horizontal="left" vertical="center" indent="1"/>
    </xf>
    <xf numFmtId="0" fontId="7" fillId="34" borderId="21" applyNumberFormat="0" applyProtection="0">
      <alignment horizontal="left" vertical="center" indent="1"/>
    </xf>
    <xf numFmtId="0" fontId="7" fillId="34" borderId="21" applyNumberFormat="0" applyProtection="0">
      <alignment horizontal="left" vertical="center" indent="1"/>
    </xf>
    <xf numFmtId="0" fontId="7" fillId="34" borderId="21" applyNumberFormat="0" applyProtection="0">
      <alignment horizontal="left" vertical="center" indent="1"/>
    </xf>
    <xf numFmtId="0" fontId="7" fillId="34" borderId="21" applyNumberFormat="0" applyProtection="0">
      <alignment horizontal="left" vertical="center" indent="1"/>
    </xf>
    <xf numFmtId="0" fontId="7" fillId="34" borderId="21" applyNumberFormat="0" applyProtection="0">
      <alignment horizontal="left" vertical="center" indent="1"/>
    </xf>
    <xf numFmtId="0" fontId="7" fillId="34" borderId="21" applyNumberFormat="0" applyProtection="0">
      <alignment horizontal="left" vertical="top" indent="1"/>
    </xf>
    <xf numFmtId="0" fontId="7" fillId="34" borderId="21" applyNumberFormat="0" applyProtection="0">
      <alignment horizontal="left" vertical="top" indent="1"/>
    </xf>
    <xf numFmtId="0" fontId="7" fillId="34" borderId="21" applyNumberFormat="0" applyProtection="0">
      <alignment horizontal="left" vertical="top" indent="1"/>
    </xf>
    <xf numFmtId="0" fontId="7" fillId="34" borderId="21" applyNumberFormat="0" applyProtection="0">
      <alignment horizontal="left" vertical="top" indent="1"/>
    </xf>
    <xf numFmtId="0" fontId="7" fillId="34" borderId="21" applyNumberFormat="0" applyProtection="0">
      <alignment horizontal="left" vertical="top" indent="1"/>
    </xf>
    <xf numFmtId="0" fontId="7" fillId="34" borderId="21" applyNumberFormat="0" applyProtection="0">
      <alignment horizontal="left" vertical="top" indent="1"/>
    </xf>
    <xf numFmtId="0" fontId="7" fillId="42" borderId="21" applyNumberFormat="0" applyProtection="0">
      <alignment horizontal="left" vertical="center" indent="1"/>
    </xf>
    <xf numFmtId="0" fontId="7" fillId="42" borderId="21" applyNumberFormat="0" applyProtection="0">
      <alignment horizontal="left" vertical="center" indent="1"/>
    </xf>
    <xf numFmtId="0" fontId="7" fillId="42" borderId="21" applyNumberFormat="0" applyProtection="0">
      <alignment horizontal="left" vertical="center" indent="1"/>
    </xf>
    <xf numFmtId="0" fontId="7" fillId="42" borderId="21" applyNumberFormat="0" applyProtection="0">
      <alignment horizontal="left" vertical="center" indent="1"/>
    </xf>
    <xf numFmtId="0" fontId="7" fillId="42" borderId="21" applyNumberFormat="0" applyProtection="0">
      <alignment horizontal="left" vertical="center" indent="1"/>
    </xf>
    <xf numFmtId="0" fontId="7" fillId="42" borderId="21" applyNumberFormat="0" applyProtection="0">
      <alignment horizontal="left" vertical="center" indent="1"/>
    </xf>
    <xf numFmtId="0" fontId="7" fillId="42" borderId="21" applyNumberFormat="0" applyProtection="0">
      <alignment horizontal="left" vertical="top" indent="1"/>
    </xf>
    <xf numFmtId="0" fontId="7" fillId="42" borderId="21" applyNumberFormat="0" applyProtection="0">
      <alignment horizontal="left" vertical="top" indent="1"/>
    </xf>
    <xf numFmtId="0" fontId="7" fillId="42" borderId="21" applyNumberFormat="0" applyProtection="0">
      <alignment horizontal="left" vertical="top" indent="1"/>
    </xf>
    <xf numFmtId="0" fontId="7" fillId="42" borderId="21" applyNumberFormat="0" applyProtection="0">
      <alignment horizontal="left" vertical="top" indent="1"/>
    </xf>
    <xf numFmtId="0" fontId="7" fillId="42" borderId="21" applyNumberFormat="0" applyProtection="0">
      <alignment horizontal="left" vertical="top" indent="1"/>
    </xf>
    <xf numFmtId="0" fontId="7" fillId="42" borderId="21" applyNumberFormat="0" applyProtection="0">
      <alignment horizontal="left" vertical="top" indent="1"/>
    </xf>
    <xf numFmtId="0" fontId="7" fillId="43" borderId="21" applyNumberFormat="0" applyProtection="0">
      <alignment horizontal="left" vertical="center" indent="1"/>
    </xf>
    <xf numFmtId="0" fontId="7" fillId="43" borderId="21" applyNumberFormat="0" applyProtection="0">
      <alignment horizontal="left" vertical="center" indent="1"/>
    </xf>
    <xf numFmtId="0" fontId="7" fillId="43" borderId="21" applyNumberFormat="0" applyProtection="0">
      <alignment horizontal="left" vertical="center" indent="1"/>
    </xf>
    <xf numFmtId="0" fontId="7" fillId="43" borderId="21" applyNumberFormat="0" applyProtection="0">
      <alignment horizontal="left" vertical="center" indent="1"/>
    </xf>
    <xf numFmtId="0" fontId="7" fillId="43" borderId="21" applyNumberFormat="0" applyProtection="0">
      <alignment horizontal="left" vertical="center" indent="1"/>
    </xf>
    <xf numFmtId="0" fontId="7" fillId="43" borderId="21" applyNumberFormat="0" applyProtection="0">
      <alignment horizontal="left" vertical="center" indent="1"/>
    </xf>
    <xf numFmtId="0" fontId="7" fillId="43" borderId="21" applyNumberFormat="0" applyProtection="0">
      <alignment horizontal="left" vertical="top" indent="1"/>
    </xf>
    <xf numFmtId="0" fontId="7" fillId="43" borderId="21" applyNumberFormat="0" applyProtection="0">
      <alignment horizontal="left" vertical="top" indent="1"/>
    </xf>
    <xf numFmtId="0" fontId="7" fillId="43" borderId="21" applyNumberFormat="0" applyProtection="0">
      <alignment horizontal="left" vertical="top" indent="1"/>
    </xf>
    <xf numFmtId="0" fontId="7" fillId="43" borderId="21" applyNumberFormat="0" applyProtection="0">
      <alignment horizontal="left" vertical="top" indent="1"/>
    </xf>
    <xf numFmtId="0" fontId="7" fillId="43" borderId="21" applyNumberFormat="0" applyProtection="0">
      <alignment horizontal="left" vertical="top" indent="1"/>
    </xf>
    <xf numFmtId="0" fontId="7" fillId="43" borderId="21" applyNumberFormat="0" applyProtection="0">
      <alignment horizontal="left" vertical="top" indent="1"/>
    </xf>
    <xf numFmtId="4" fontId="48" fillId="25" borderId="21" applyNumberFormat="0" applyProtection="0">
      <alignment vertical="center"/>
    </xf>
    <xf numFmtId="4" fontId="53" fillId="25" borderId="21" applyNumberFormat="0" applyProtection="0">
      <alignment vertical="center"/>
    </xf>
    <xf numFmtId="4" fontId="48" fillId="25" borderId="21" applyNumberFormat="0" applyProtection="0">
      <alignment horizontal="left" vertical="center" indent="1"/>
    </xf>
    <xf numFmtId="0" fontId="48" fillId="25" borderId="21" applyNumberFormat="0" applyProtection="0">
      <alignment horizontal="left" vertical="top" indent="1"/>
    </xf>
    <xf numFmtId="4" fontId="48" fillId="44" borderId="24" applyNumberFormat="0" applyProtection="0">
      <alignment horizontal="right" vertical="center"/>
    </xf>
    <xf numFmtId="4" fontId="48" fillId="0" borderId="21" applyNumberFormat="0" applyProtection="0">
      <alignment horizontal="right" vertical="center"/>
    </xf>
    <xf numFmtId="4" fontId="48" fillId="0" borderId="21" applyNumberFormat="0" applyProtection="0">
      <alignment horizontal="right" vertical="center"/>
    </xf>
    <xf numFmtId="4" fontId="48" fillId="0" borderId="21" applyNumberFormat="0" applyProtection="0">
      <alignment horizontal="right" vertical="center"/>
    </xf>
    <xf numFmtId="4" fontId="48" fillId="0" borderId="21" applyNumberFormat="0" applyProtection="0">
      <alignment horizontal="right" vertical="center"/>
    </xf>
    <xf numFmtId="4" fontId="48" fillId="0" borderId="21" applyNumberFormat="0" applyProtection="0">
      <alignment horizontal="right" vertical="center"/>
    </xf>
    <xf numFmtId="4" fontId="48" fillId="0" borderId="21" applyNumberFormat="0" applyProtection="0">
      <alignment horizontal="right" vertical="center"/>
    </xf>
    <xf numFmtId="4" fontId="53" fillId="37" borderId="21" applyNumberFormat="0" applyProtection="0">
      <alignment horizontal="right" vertical="center"/>
    </xf>
    <xf numFmtId="4" fontId="48" fillId="44" borderId="21" applyNumberFormat="0" applyProtection="0">
      <alignment horizontal="left" vertical="center" indent="1"/>
    </xf>
    <xf numFmtId="4" fontId="48" fillId="0" borderId="21" applyNumberFormat="0" applyProtection="0">
      <alignment horizontal="left" vertical="center" indent="1"/>
    </xf>
    <xf numFmtId="4" fontId="48" fillId="0" borderId="21" applyNumberFormat="0" applyProtection="0">
      <alignment horizontal="left" vertical="center" indent="1"/>
    </xf>
    <xf numFmtId="4" fontId="48" fillId="0" borderId="21" applyNumberFormat="0" applyProtection="0">
      <alignment horizontal="left" vertical="center" indent="1"/>
    </xf>
    <xf numFmtId="4" fontId="48" fillId="0" borderId="21" applyNumberFormat="0" applyProtection="0">
      <alignment horizontal="left" vertical="center" indent="1"/>
    </xf>
    <xf numFmtId="4" fontId="48" fillId="0" borderId="21" applyNumberFormat="0" applyProtection="0">
      <alignment horizontal="left" vertical="center" indent="1"/>
    </xf>
    <xf numFmtId="4" fontId="48" fillId="0" borderId="21" applyNumberFormat="0" applyProtection="0">
      <alignment horizontal="left" vertical="center" indent="1"/>
    </xf>
    <xf numFmtId="0" fontId="48" fillId="34" borderId="21" applyNumberFormat="0" applyProtection="0">
      <alignment horizontal="center" vertical="top"/>
    </xf>
    <xf numFmtId="0" fontId="48" fillId="34" borderId="21" applyNumberFormat="0" applyProtection="0">
      <alignment horizontal="left" vertical="top"/>
    </xf>
    <xf numFmtId="0" fontId="48" fillId="34" borderId="21" applyNumberFormat="0" applyProtection="0">
      <alignment horizontal="left" vertical="top"/>
    </xf>
    <xf numFmtId="0" fontId="48" fillId="34" borderId="21" applyNumberFormat="0" applyProtection="0">
      <alignment horizontal="left" vertical="top"/>
    </xf>
    <xf numFmtId="0" fontId="48" fillId="34" borderId="21" applyNumberFormat="0" applyProtection="0">
      <alignment horizontal="left" vertical="top"/>
    </xf>
    <xf numFmtId="0" fontId="48" fillId="34" borderId="21" applyNumberFormat="0" applyProtection="0">
      <alignment horizontal="left" vertical="top"/>
    </xf>
    <xf numFmtId="0" fontId="48" fillId="34" borderId="21" applyNumberFormat="0" applyProtection="0">
      <alignment horizontal="left" vertical="top"/>
    </xf>
    <xf numFmtId="4" fontId="54" fillId="0" borderId="0" applyNumberFormat="0" applyProtection="0">
      <alignment horizontal="left" vertical="center"/>
    </xf>
    <xf numFmtId="4" fontId="12" fillId="45" borderId="0" applyNumberFormat="0" applyProtection="0">
      <alignment horizontal="left"/>
    </xf>
    <xf numFmtId="4" fontId="12" fillId="45" borderId="0" applyNumberFormat="0" applyProtection="0">
      <alignment horizontal="left"/>
    </xf>
    <xf numFmtId="4" fontId="12" fillId="45" borderId="0" applyNumberFormat="0" applyProtection="0">
      <alignment horizontal="left"/>
    </xf>
    <xf numFmtId="4" fontId="12" fillId="45" borderId="0" applyNumberFormat="0" applyProtection="0">
      <alignment horizontal="left"/>
    </xf>
    <xf numFmtId="4" fontId="12" fillId="45" borderId="0" applyNumberFormat="0" applyProtection="0">
      <alignment horizontal="left"/>
    </xf>
    <xf numFmtId="4" fontId="12" fillId="45" borderId="0" applyNumberFormat="0" applyProtection="0">
      <alignment horizontal="left"/>
    </xf>
    <xf numFmtId="4" fontId="12" fillId="45" borderId="0" applyNumberFormat="0" applyProtection="0">
      <alignment horizontal="left"/>
    </xf>
    <xf numFmtId="4" fontId="55" fillId="37" borderId="21" applyNumberFormat="0" applyProtection="0">
      <alignment horizontal="right" vertical="center"/>
    </xf>
    <xf numFmtId="37" fontId="56" fillId="46" borderId="0" applyNumberFormat="0" applyFont="0" applyBorder="0" applyAlignment="0" applyProtection="0"/>
    <xf numFmtId="0" fontId="57" fillId="0" borderId="0" applyNumberFormat="0" applyFill="0" applyBorder="0" applyAlignment="0" applyProtection="0"/>
    <xf numFmtId="178" fontId="7" fillId="0" borderId="25">
      <alignment horizontal="justify" vertical="top" wrapText="1"/>
    </xf>
    <xf numFmtId="178" fontId="7" fillId="0" borderId="25">
      <alignment horizontal="justify" vertical="top" wrapText="1"/>
    </xf>
    <xf numFmtId="178" fontId="7" fillId="0" borderId="25">
      <alignment horizontal="justify" vertical="top" wrapText="1"/>
    </xf>
    <xf numFmtId="0" fontId="7" fillId="0" borderId="0">
      <alignment horizontal="left" wrapText="1"/>
    </xf>
    <xf numFmtId="166" fontId="7" fillId="0" borderId="0">
      <alignment horizontal="left" wrapText="1"/>
    </xf>
    <xf numFmtId="179" fontId="7" fillId="0" borderId="0" applyFill="0" applyBorder="0" applyAlignment="0" applyProtection="0">
      <alignment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38" fontId="7" fillId="0" borderId="0">
      <alignment horizontal="left" wrapText="1"/>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0" borderId="10">
      <alignment horizontal="center" vertical="center" wrapText="1"/>
    </xf>
    <xf numFmtId="0" fontId="6" fillId="0" borderId="10">
      <alignment horizontal="center" vertical="center" wrapText="1"/>
    </xf>
    <xf numFmtId="0" fontId="8" fillId="0" borderId="26" applyNumberFormat="0" applyFont="0" applyFill="0" applyAlignment="0" applyProtection="0"/>
    <xf numFmtId="0" fontId="26" fillId="0" borderId="27"/>
    <xf numFmtId="166" fontId="26" fillId="0" borderId="27"/>
    <xf numFmtId="180" fontId="58" fillId="0" borderId="0">
      <alignment horizontal="left"/>
    </xf>
    <xf numFmtId="0" fontId="26" fillId="0" borderId="28"/>
    <xf numFmtId="166" fontId="26" fillId="0" borderId="28"/>
    <xf numFmtId="38" fontId="48" fillId="0" borderId="29" applyFill="0" applyBorder="0" applyAlignment="0" applyProtection="0">
      <protection locked="0"/>
    </xf>
    <xf numFmtId="37" fontId="31" fillId="33" borderId="0" applyNumberFormat="0" applyBorder="0" applyAlignment="0" applyProtection="0"/>
    <xf numFmtId="37" fontId="31" fillId="33" borderId="0" applyNumberFormat="0" applyBorder="0" applyAlignment="0" applyProtection="0"/>
    <xf numFmtId="37" fontId="31" fillId="33" borderId="0" applyNumberFormat="0" applyBorder="0" applyAlignment="0" applyProtection="0"/>
    <xf numFmtId="37" fontId="31" fillId="0" borderId="0"/>
    <xf numFmtId="37" fontId="31" fillId="0" borderId="0"/>
    <xf numFmtId="37" fontId="31" fillId="0" borderId="0"/>
    <xf numFmtId="37" fontId="31" fillId="0" borderId="0"/>
    <xf numFmtId="37" fontId="31" fillId="33" borderId="0" applyNumberFormat="0" applyBorder="0" applyAlignment="0" applyProtection="0"/>
    <xf numFmtId="3" fontId="59" fillId="47" borderId="3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0" fillId="0" borderId="0"/>
    <xf numFmtId="43" fontId="1"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62" fillId="0" borderId="0"/>
    <xf numFmtId="9" fontId="62" fillId="0" borderId="0" applyFont="0" applyFill="0" applyBorder="0" applyAlignment="0" applyProtection="0"/>
    <xf numFmtId="4" fontId="46" fillId="34" borderId="21" applyNumberFormat="0" applyProtection="0"/>
    <xf numFmtId="4" fontId="48" fillId="37" borderId="0" applyNumberFormat="0" applyProtection="0">
      <alignment horizontal="left" indent="1"/>
    </xf>
    <xf numFmtId="4" fontId="51" fillId="40" borderId="0" applyNumberFormat="0" applyProtection="0">
      <alignment horizontal="left" indent="1"/>
    </xf>
    <xf numFmtId="4" fontId="52" fillId="41" borderId="0" applyNumberFormat="0" applyProtection="0"/>
    <xf numFmtId="4" fontId="48" fillId="0" borderId="21" applyNumberFormat="0" applyProtection="0">
      <alignment horizontal="right" vertical="center"/>
    </xf>
    <xf numFmtId="4" fontId="48" fillId="0" borderId="21" applyNumberFormat="0" applyProtection="0">
      <alignment horizontal="left" vertical="center" indent="1"/>
    </xf>
    <xf numFmtId="0" fontId="48" fillId="34" borderId="21" applyNumberFormat="0" applyProtection="0">
      <alignment horizontal="left" vertical="top"/>
    </xf>
    <xf numFmtId="4" fontId="12" fillId="45" borderId="0" applyNumberFormat="0" applyProtection="0">
      <alignment horizontal="left"/>
    </xf>
  </cellStyleXfs>
  <cellXfs count="71">
    <xf numFmtId="0" fontId="0" fillId="0" borderId="0" xfId="0"/>
    <xf numFmtId="0" fontId="7" fillId="0" borderId="0" xfId="0" applyFont="1"/>
    <xf numFmtId="0" fontId="7" fillId="0" borderId="0" xfId="0" applyFont="1" applyBorder="1"/>
    <xf numFmtId="0" fontId="6" fillId="0" borderId="0" xfId="0" applyFont="1"/>
    <xf numFmtId="0" fontId="7" fillId="0" borderId="0" xfId="0" applyFont="1" applyAlignment="1">
      <alignment horizontal="center"/>
    </xf>
    <xf numFmtId="0" fontId="7" fillId="0" borderId="0" xfId="0" applyNumberFormat="1" applyFont="1" applyAlignment="1">
      <alignment horizontal="center"/>
    </xf>
    <xf numFmtId="0" fontId="61" fillId="0" borderId="0" xfId="0" applyFont="1" applyAlignment="1">
      <alignment horizontal="center"/>
    </xf>
    <xf numFmtId="0" fontId="61" fillId="0" borderId="0" xfId="0" applyNumberFormat="1"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164" fontId="7" fillId="0" borderId="0" xfId="1" applyNumberFormat="1" applyFont="1" applyBorder="1" applyAlignment="1">
      <alignment horizontal="center"/>
    </xf>
    <xf numFmtId="41" fontId="7" fillId="0" borderId="0" xfId="1" applyNumberFormat="1" applyFont="1" applyBorder="1" applyAlignment="1">
      <alignment horizontal="center"/>
    </xf>
    <xf numFmtId="165" fontId="7" fillId="0" borderId="0" xfId="4" applyNumberFormat="1" applyFont="1" applyAlignment="1">
      <alignment horizontal="center"/>
    </xf>
    <xf numFmtId="41" fontId="7" fillId="0" borderId="0" xfId="1" applyNumberFormat="1" applyFont="1" applyAlignment="1">
      <alignment horizontal="center"/>
    </xf>
    <xf numFmtId="0" fontId="7" fillId="0" borderId="0" xfId="0" applyFont="1" applyBorder="1" applyAlignment="1">
      <alignment horizontal="left"/>
    </xf>
    <xf numFmtId="167" fontId="7" fillId="0" borderId="0" xfId="4" applyNumberFormat="1" applyFont="1" applyAlignment="1">
      <alignment horizontal="center"/>
    </xf>
    <xf numFmtId="0" fontId="6" fillId="0" borderId="0" xfId="0" applyFont="1" applyBorder="1"/>
    <xf numFmtId="0" fontId="7" fillId="0" borderId="0" xfId="0" quotePrefix="1" applyFont="1" applyBorder="1" applyAlignment="1">
      <alignment horizontal="left"/>
    </xf>
    <xf numFmtId="166" fontId="7" fillId="0" borderId="0" xfId="0" applyNumberFormat="1" applyFont="1" applyBorder="1"/>
    <xf numFmtId="164" fontId="7" fillId="0" borderId="0" xfId="1" applyNumberFormat="1" applyFont="1" applyBorder="1"/>
    <xf numFmtId="165" fontId="7" fillId="0" borderId="0" xfId="4" applyNumberFormat="1" applyFont="1" applyBorder="1" applyAlignment="1">
      <alignment horizontal="center"/>
    </xf>
    <xf numFmtId="0" fontId="7" fillId="0" borderId="0" xfId="0" applyNumberFormat="1" applyFont="1" applyBorder="1" applyAlignment="1">
      <alignment horizontal="center"/>
    </xf>
    <xf numFmtId="2" fontId="7" fillId="0" borderId="0" xfId="0" applyNumberFormat="1" applyFont="1" applyAlignment="1">
      <alignment horizontal="center"/>
    </xf>
    <xf numFmtId="164" fontId="7" fillId="0" borderId="0" xfId="1" applyNumberFormat="1" applyFont="1"/>
    <xf numFmtId="164" fontId="7" fillId="0" borderId="31" xfId="1" applyNumberFormat="1" applyFont="1" applyBorder="1"/>
    <xf numFmtId="43" fontId="7" fillId="0" borderId="0" xfId="0" applyNumberFormat="1" applyFont="1"/>
    <xf numFmtId="164" fontId="6" fillId="0" borderId="0" xfId="1" applyNumberFormat="1" applyFont="1"/>
    <xf numFmtId="164" fontId="6" fillId="0" borderId="31" xfId="1" applyNumberFormat="1" applyFont="1" applyBorder="1" applyAlignment="1">
      <alignment horizontal="center"/>
    </xf>
    <xf numFmtId="181" fontId="7" fillId="0" borderId="0" xfId="1" applyNumberFormat="1" applyFont="1"/>
    <xf numFmtId="164" fontId="7" fillId="0" borderId="0" xfId="1" applyNumberFormat="1" applyFont="1" applyAlignment="1">
      <alignment horizontal="right"/>
    </xf>
    <xf numFmtId="181" fontId="7" fillId="0" borderId="0" xfId="1" applyNumberFormat="1" applyFont="1" applyAlignment="1">
      <alignment horizontal="right"/>
    </xf>
    <xf numFmtId="164" fontId="6" fillId="0" borderId="31" xfId="1" applyNumberFormat="1" applyFont="1" applyBorder="1" applyAlignment="1">
      <alignment horizontal="center" wrapText="1"/>
    </xf>
    <xf numFmtId="167" fontId="7" fillId="0" borderId="0" xfId="4" applyNumberFormat="1" applyFont="1"/>
    <xf numFmtId="164" fontId="7" fillId="0" borderId="0" xfId="1" applyNumberFormat="1" applyFont="1" applyFill="1"/>
    <xf numFmtId="164" fontId="7" fillId="0" borderId="1" xfId="1" applyNumberFormat="1" applyFont="1" applyBorder="1"/>
    <xf numFmtId="164" fontId="7" fillId="0" borderId="0" xfId="1" applyNumberFormat="1" applyFont="1" applyAlignment="1">
      <alignment horizontal="center"/>
    </xf>
    <xf numFmtId="41" fontId="7" fillId="0" borderId="0" xfId="1" applyNumberFormat="1" applyFont="1" applyFill="1" applyBorder="1" applyAlignment="1">
      <alignment horizontal="center"/>
    </xf>
    <xf numFmtId="164" fontId="6" fillId="0" borderId="0" xfId="1" applyNumberFormat="1" applyFont="1" applyAlignment="1">
      <alignment horizontal="center"/>
    </xf>
    <xf numFmtId="164" fontId="7" fillId="0" borderId="32" xfId="1" applyNumberFormat="1" applyFont="1" applyBorder="1"/>
    <xf numFmtId="164" fontId="7" fillId="0" borderId="29" xfId="1" applyNumberFormat="1" applyFont="1" applyBorder="1"/>
    <xf numFmtId="164" fontId="7" fillId="0" borderId="29" xfId="1" applyNumberFormat="1" applyFont="1" applyFill="1" applyBorder="1"/>
    <xf numFmtId="164" fontId="7" fillId="0" borderId="25" xfId="1" applyNumberFormat="1" applyFont="1" applyBorder="1"/>
    <xf numFmtId="164" fontId="7" fillId="0" borderId="25" xfId="1" applyNumberFormat="1" applyFont="1" applyFill="1" applyBorder="1"/>
    <xf numFmtId="164" fontId="7" fillId="0" borderId="22" xfId="1" applyNumberFormat="1" applyFont="1" applyBorder="1"/>
    <xf numFmtId="164" fontId="7" fillId="0" borderId="17" xfId="1" applyNumberFormat="1" applyFont="1" applyBorder="1"/>
    <xf numFmtId="164" fontId="7" fillId="0" borderId="17" xfId="1" applyNumberFormat="1" applyFont="1" applyFill="1" applyBorder="1"/>
    <xf numFmtId="164" fontId="7" fillId="0" borderId="33" xfId="1" applyNumberFormat="1" applyFont="1" applyFill="1" applyBorder="1"/>
    <xf numFmtId="164" fontId="7" fillId="0" borderId="0" xfId="1" applyNumberFormat="1" applyFont="1" applyFill="1" applyBorder="1"/>
    <xf numFmtId="164" fontId="6" fillId="0" borderId="0" xfId="1" applyNumberFormat="1" applyFont="1" applyBorder="1" applyAlignment="1">
      <alignment horizontal="center" wrapText="1"/>
    </xf>
    <xf numFmtId="0" fontId="7" fillId="0" borderId="9"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Fill="1" applyBorder="1" applyAlignment="1">
      <alignment horizontal="left"/>
    </xf>
    <xf numFmtId="0" fontId="7" fillId="0" borderId="0" xfId="0" applyFont="1" applyFill="1" applyBorder="1"/>
    <xf numFmtId="0" fontId="7" fillId="0" borderId="0" xfId="0" applyFont="1" applyFill="1" applyBorder="1" applyAlignment="1">
      <alignment horizontal="center"/>
    </xf>
    <xf numFmtId="165" fontId="7" fillId="0" borderId="0" xfId="4" applyNumberFormat="1" applyFont="1" applyFill="1" applyAlignment="1">
      <alignment horizontal="center"/>
    </xf>
    <xf numFmtId="41" fontId="7" fillId="0" borderId="0" xfId="1" applyNumberFormat="1" applyFont="1" applyFill="1" applyAlignment="1">
      <alignment horizontal="center"/>
    </xf>
    <xf numFmtId="0" fontId="7" fillId="0" borderId="0" xfId="0" applyNumberFormat="1" applyFont="1" applyFill="1" applyAlignment="1">
      <alignment horizontal="center"/>
    </xf>
    <xf numFmtId="164" fontId="6" fillId="0" borderId="1" xfId="1" applyNumberFormat="1" applyFont="1" applyBorder="1"/>
    <xf numFmtId="164" fontId="6" fillId="0" borderId="1" xfId="1" applyNumberFormat="1" applyFont="1" applyFill="1" applyBorder="1"/>
    <xf numFmtId="43" fontId="7" fillId="0" borderId="0" xfId="1" applyNumberFormat="1" applyFont="1" applyBorder="1"/>
    <xf numFmtId="164" fontId="6" fillId="0" borderId="0" xfId="1" applyNumberFormat="1" applyFont="1" applyBorder="1"/>
    <xf numFmtId="0" fontId="7" fillId="0" borderId="0" xfId="0" applyFont="1" applyAlignment="1">
      <alignment horizontal="right" indent="1"/>
    </xf>
    <xf numFmtId="0" fontId="61" fillId="0" borderId="0" xfId="0" applyFont="1" applyBorder="1" applyAlignment="1">
      <alignment horizontal="left"/>
    </xf>
    <xf numFmtId="0" fontId="7" fillId="0" borderId="0" xfId="0" applyFont="1" applyBorder="1" applyAlignment="1">
      <alignment horizontal="left" indent="1"/>
    </xf>
  </cellXfs>
  <cellStyles count="674">
    <cellStyle name="20% - Accent1 2" xfId="9"/>
    <cellStyle name="20% - Accent1 3" xfId="10"/>
    <cellStyle name="20% - Accent1 4" xfId="11"/>
    <cellStyle name="20% - Accent1 5" xfId="12"/>
    <cellStyle name="20% - Accent1 6" xfId="13"/>
    <cellStyle name="20% - Accent2 2" xfId="14"/>
    <cellStyle name="20% - Accent2 3" xfId="15"/>
    <cellStyle name="20% - Accent2 4" xfId="16"/>
    <cellStyle name="20% - Accent2 5" xfId="17"/>
    <cellStyle name="20% - Accent2 6" xfId="18"/>
    <cellStyle name="20% - Accent3 2" xfId="19"/>
    <cellStyle name="20% - Accent3 3" xfId="20"/>
    <cellStyle name="20% - Accent3 4" xfId="21"/>
    <cellStyle name="20% - Accent3 5" xfId="22"/>
    <cellStyle name="20% - Accent3 6" xfId="23"/>
    <cellStyle name="20% - Accent4 2" xfId="24"/>
    <cellStyle name="20% - Accent4 3" xfId="25"/>
    <cellStyle name="20% - Accent4 4" xfId="26"/>
    <cellStyle name="20% - Accent4 5" xfId="27"/>
    <cellStyle name="20% - Accent4 6" xfId="28"/>
    <cellStyle name="20% - Accent5 2" xfId="29"/>
    <cellStyle name="20% - Accent5 3" xfId="30"/>
    <cellStyle name="20% - Accent5 4" xfId="31"/>
    <cellStyle name="20% - Accent5 5" xfId="32"/>
    <cellStyle name="20% - Accent5 6" xfId="33"/>
    <cellStyle name="20% - Accent6 2" xfId="34"/>
    <cellStyle name="20% - Accent6 3" xfId="35"/>
    <cellStyle name="20% - Accent6 4" xfId="36"/>
    <cellStyle name="20% - Accent6 5" xfId="37"/>
    <cellStyle name="20% - Accent6 6" xfId="38"/>
    <cellStyle name="40% - Accent1 2" xfId="39"/>
    <cellStyle name="40% - Accent1 3" xfId="40"/>
    <cellStyle name="40% - Accent1 4" xfId="41"/>
    <cellStyle name="40% - Accent1 5" xfId="42"/>
    <cellStyle name="40% - Accent1 6" xfId="43"/>
    <cellStyle name="40% - Accent2 2" xfId="44"/>
    <cellStyle name="40% - Accent2 3" xfId="45"/>
    <cellStyle name="40% - Accent2 4" xfId="46"/>
    <cellStyle name="40% - Accent2 5" xfId="47"/>
    <cellStyle name="40% - Accent2 6" xfId="48"/>
    <cellStyle name="40% - Accent3 2" xfId="49"/>
    <cellStyle name="40% - Accent3 3" xfId="50"/>
    <cellStyle name="40% - Accent3 4" xfId="51"/>
    <cellStyle name="40% - Accent3 5" xfId="52"/>
    <cellStyle name="40% - Accent3 6" xfId="53"/>
    <cellStyle name="40% - Accent4 2" xfId="54"/>
    <cellStyle name="40% - Accent4 3" xfId="55"/>
    <cellStyle name="40% - Accent4 4" xfId="56"/>
    <cellStyle name="40% - Accent4 5" xfId="57"/>
    <cellStyle name="40% - Accent4 6" xfId="58"/>
    <cellStyle name="40% - Accent5 2" xfId="59"/>
    <cellStyle name="40% - Accent5 3" xfId="60"/>
    <cellStyle name="40% - Accent5 4" xfId="61"/>
    <cellStyle name="40% - Accent5 5" xfId="62"/>
    <cellStyle name="40% - Accent5 6" xfId="63"/>
    <cellStyle name="40% - Accent6 2" xfId="64"/>
    <cellStyle name="40% - Accent6 3" xfId="65"/>
    <cellStyle name="40% - Accent6 4" xfId="66"/>
    <cellStyle name="40% - Accent6 5" xfId="67"/>
    <cellStyle name="40% - Accent6 6" xfId="68"/>
    <cellStyle name="60% - Accent1 2" xfId="69"/>
    <cellStyle name="60% - Accent1 3" xfId="70"/>
    <cellStyle name="60% - Accent1 4" xfId="71"/>
    <cellStyle name="60% - Accent1 5" xfId="72"/>
    <cellStyle name="60% - Accent1 6" xfId="73"/>
    <cellStyle name="60% - Accent2 2" xfId="74"/>
    <cellStyle name="60% - Accent2 3" xfId="75"/>
    <cellStyle name="60% - Accent2 4" xfId="76"/>
    <cellStyle name="60% - Accent2 5" xfId="77"/>
    <cellStyle name="60% - Accent2 6" xfId="78"/>
    <cellStyle name="60% - Accent3 2" xfId="79"/>
    <cellStyle name="60% - Accent3 3" xfId="80"/>
    <cellStyle name="60% - Accent3 4" xfId="81"/>
    <cellStyle name="60% - Accent3 5" xfId="82"/>
    <cellStyle name="60% - Accent3 6" xfId="83"/>
    <cellStyle name="60% - Accent4 2" xfId="84"/>
    <cellStyle name="60% - Accent4 3" xfId="85"/>
    <cellStyle name="60% - Accent4 4" xfId="86"/>
    <cellStyle name="60% - Accent4 5" xfId="87"/>
    <cellStyle name="60% - Accent4 6" xfId="88"/>
    <cellStyle name="60% - Accent5 2" xfId="89"/>
    <cellStyle name="60% - Accent5 3" xfId="90"/>
    <cellStyle name="60% - Accent5 4" xfId="91"/>
    <cellStyle name="60% - Accent5 5" xfId="92"/>
    <cellStyle name="60% - Accent5 6" xfId="93"/>
    <cellStyle name="60% - Accent6 2" xfId="94"/>
    <cellStyle name="60% - Accent6 3" xfId="95"/>
    <cellStyle name="60% - Accent6 4" xfId="96"/>
    <cellStyle name="60% - Accent6 5" xfId="97"/>
    <cellStyle name="60% - Accent6 6" xfId="98"/>
    <cellStyle name="Accent1 - 20%" xfId="99"/>
    <cellStyle name="Accent1 - 40%" xfId="100"/>
    <cellStyle name="Accent1 - 60%" xfId="101"/>
    <cellStyle name="Accent1 2" xfId="102"/>
    <cellStyle name="Accent1 3" xfId="103"/>
    <cellStyle name="Accent1 4" xfId="104"/>
    <cellStyle name="Accent1 5" xfId="105"/>
    <cellStyle name="Accent1 6" xfId="106"/>
    <cellStyle name="Accent2 - 20%" xfId="107"/>
    <cellStyle name="Accent2 - 40%" xfId="108"/>
    <cellStyle name="Accent2 - 60%" xfId="109"/>
    <cellStyle name="Accent2 2" xfId="110"/>
    <cellStyle name="Accent2 3" xfId="111"/>
    <cellStyle name="Accent2 4" xfId="112"/>
    <cellStyle name="Accent2 5" xfId="113"/>
    <cellStyle name="Accent2 6" xfId="114"/>
    <cellStyle name="Accent3 - 20%" xfId="115"/>
    <cellStyle name="Accent3 - 40%" xfId="116"/>
    <cellStyle name="Accent3 - 60%" xfId="117"/>
    <cellStyle name="Accent3 2" xfId="118"/>
    <cellStyle name="Accent3 3" xfId="119"/>
    <cellStyle name="Accent3 4" xfId="120"/>
    <cellStyle name="Accent3 5" xfId="121"/>
    <cellStyle name="Accent3 6" xfId="122"/>
    <cellStyle name="Accent4 - 20%" xfId="123"/>
    <cellStyle name="Accent4 - 40%" xfId="124"/>
    <cellStyle name="Accent4 - 60%" xfId="125"/>
    <cellStyle name="Accent4 2" xfId="126"/>
    <cellStyle name="Accent4 3" xfId="127"/>
    <cellStyle name="Accent4 4" xfId="128"/>
    <cellStyle name="Accent4 5" xfId="129"/>
    <cellStyle name="Accent4 6" xfId="130"/>
    <cellStyle name="Accent5 - 20%" xfId="131"/>
    <cellStyle name="Accent5 - 40%" xfId="132"/>
    <cellStyle name="Accent5 - 60%" xfId="133"/>
    <cellStyle name="Accent5 2" xfId="134"/>
    <cellStyle name="Accent5 3" xfId="135"/>
    <cellStyle name="Accent5 4" xfId="136"/>
    <cellStyle name="Accent5 5" xfId="137"/>
    <cellStyle name="Accent5 6" xfId="138"/>
    <cellStyle name="Accent6 - 20%" xfId="139"/>
    <cellStyle name="Accent6 - 40%" xfId="140"/>
    <cellStyle name="Accent6 - 60%" xfId="141"/>
    <cellStyle name="Accent6 2" xfId="142"/>
    <cellStyle name="Accent6 3" xfId="143"/>
    <cellStyle name="Accent6 4" xfId="144"/>
    <cellStyle name="Accent6 5" xfId="145"/>
    <cellStyle name="Accent6 6" xfId="146"/>
    <cellStyle name="ArrayHeading" xfId="147"/>
    <cellStyle name="ArrayHeading 2" xfId="148"/>
    <cellStyle name="Bad 2" xfId="149"/>
    <cellStyle name="Bad 3" xfId="150"/>
    <cellStyle name="Bad 4" xfId="151"/>
    <cellStyle name="Bad 5" xfId="152"/>
    <cellStyle name="Bad 6" xfId="153"/>
    <cellStyle name="BetweenMacros" xfId="154"/>
    <cellStyle name="BetweenMacros 2" xfId="155"/>
    <cellStyle name="Calculation 2" xfId="156"/>
    <cellStyle name="Calculation 3" xfId="157"/>
    <cellStyle name="Calculation 4" xfId="158"/>
    <cellStyle name="Calculation 5" xfId="159"/>
    <cellStyle name="Calculation 6" xfId="160"/>
    <cellStyle name="Check Cell 2" xfId="161"/>
    <cellStyle name="Check Cell 3" xfId="162"/>
    <cellStyle name="Check Cell 4" xfId="163"/>
    <cellStyle name="Check Cell 5" xfId="164"/>
    <cellStyle name="Check Cell 6" xfId="165"/>
    <cellStyle name="Column total in dollars" xfId="166"/>
    <cellStyle name="Column total in dollars 2" xfId="167"/>
    <cellStyle name="Comma" xfId="1" builtinId="3"/>
    <cellStyle name="Comma  - Style1" xfId="168"/>
    <cellStyle name="Comma  - Style1 2" xfId="169"/>
    <cellStyle name="Comma  - Style1 3" xfId="170"/>
    <cellStyle name="Comma  - Style2" xfId="171"/>
    <cellStyle name="Comma  - Style2 2" xfId="172"/>
    <cellStyle name="Comma  - Style2 3" xfId="173"/>
    <cellStyle name="Comma  - Style3" xfId="174"/>
    <cellStyle name="Comma  - Style3 2" xfId="175"/>
    <cellStyle name="Comma  - Style3 3" xfId="176"/>
    <cellStyle name="Comma  - Style4" xfId="177"/>
    <cellStyle name="Comma  - Style4 2" xfId="178"/>
    <cellStyle name="Comma  - Style4 3" xfId="179"/>
    <cellStyle name="Comma  - Style5" xfId="180"/>
    <cellStyle name="Comma  - Style5 2" xfId="181"/>
    <cellStyle name="Comma  - Style5 3" xfId="182"/>
    <cellStyle name="Comma  - Style6" xfId="183"/>
    <cellStyle name="Comma  - Style6 2" xfId="184"/>
    <cellStyle name="Comma  - Style6 3" xfId="185"/>
    <cellStyle name="Comma  - Style7" xfId="186"/>
    <cellStyle name="Comma  - Style7 2" xfId="187"/>
    <cellStyle name="Comma  - Style7 3" xfId="188"/>
    <cellStyle name="Comma  - Style8" xfId="189"/>
    <cellStyle name="Comma  - Style8 2" xfId="190"/>
    <cellStyle name="Comma  - Style8 3" xfId="191"/>
    <cellStyle name="Comma (0)" xfId="192"/>
    <cellStyle name="Comma [0] 2" xfId="193"/>
    <cellStyle name="Comma 10" xfId="194"/>
    <cellStyle name="Comma 11" xfId="195"/>
    <cellStyle name="Comma 11 2" xfId="196"/>
    <cellStyle name="Comma 12" xfId="197"/>
    <cellStyle name="Comma 13" xfId="198"/>
    <cellStyle name="Comma 2" xfId="2"/>
    <cellStyle name="Comma 2 2" xfId="199"/>
    <cellStyle name="Comma 2 2 2" xfId="200"/>
    <cellStyle name="Comma 2 2 3" xfId="201"/>
    <cellStyle name="Comma 2 3" xfId="202"/>
    <cellStyle name="Comma 2 4" xfId="203"/>
    <cellStyle name="Comma 2 4 2" xfId="659"/>
    <cellStyle name="Comma 2 5" xfId="204"/>
    <cellStyle name="Comma 2 6" xfId="205"/>
    <cellStyle name="Comma 2 7" xfId="206"/>
    <cellStyle name="Comma 2 8" xfId="207"/>
    <cellStyle name="Comma 2 9" xfId="208"/>
    <cellStyle name="Comma 3" xfId="7"/>
    <cellStyle name="Comma 3 2" xfId="209"/>
    <cellStyle name="Comma 4" xfId="210"/>
    <cellStyle name="Comma 4 2" xfId="211"/>
    <cellStyle name="Comma 4 3" xfId="212"/>
    <cellStyle name="Comma 4 3 2" xfId="213"/>
    <cellStyle name="Comma 5" xfId="214"/>
    <cellStyle name="Comma 5 2" xfId="660"/>
    <cellStyle name="Comma 6" xfId="215"/>
    <cellStyle name="Comma 6 2" xfId="216"/>
    <cellStyle name="Comma 7" xfId="217"/>
    <cellStyle name="Comma 7 2" xfId="218"/>
    <cellStyle name="Comma 8" xfId="219"/>
    <cellStyle name="Comma 9" xfId="220"/>
    <cellStyle name="Comma0" xfId="221"/>
    <cellStyle name="Comma0 - Style1" xfId="222"/>
    <cellStyle name="Comma0 - Style2" xfId="223"/>
    <cellStyle name="Comma0 - Style3" xfId="224"/>
    <cellStyle name="Comma0 - Style3 2" xfId="225"/>
    <cellStyle name="Comma0 - Style4" xfId="226"/>
    <cellStyle name="Comma0 - Style4 2" xfId="227"/>
    <cellStyle name="Comma0_1st Qtr 2009 Global Insight Factors" xfId="228"/>
    <cellStyle name="Comma1 - Style1" xfId="229"/>
    <cellStyle name="Comma1 - Style1 2" xfId="230"/>
    <cellStyle name="Curren - Style2" xfId="231"/>
    <cellStyle name="Curren - Style3" xfId="232"/>
    <cellStyle name="Currency 10" xfId="233"/>
    <cellStyle name="Currency 11" xfId="234"/>
    <cellStyle name="Currency 12" xfId="235"/>
    <cellStyle name="Currency 13" xfId="236"/>
    <cellStyle name="Currency 14" xfId="237"/>
    <cellStyle name="Currency 2" xfId="238"/>
    <cellStyle name="Currency 2 2" xfId="239"/>
    <cellStyle name="Currency 2 2 2" xfId="240"/>
    <cellStyle name="Currency 2 3" xfId="661"/>
    <cellStyle name="Currency 3" xfId="241"/>
    <cellStyle name="Currency 3 2" xfId="242"/>
    <cellStyle name="Currency 4" xfId="243"/>
    <cellStyle name="Currency 5" xfId="244"/>
    <cellStyle name="Currency 6" xfId="245"/>
    <cellStyle name="Currency 7" xfId="246"/>
    <cellStyle name="Currency 8" xfId="247"/>
    <cellStyle name="Currency 9" xfId="248"/>
    <cellStyle name="Currency No Comma" xfId="249"/>
    <cellStyle name="Currency(0)" xfId="250"/>
    <cellStyle name="Currency0" xfId="251"/>
    <cellStyle name="Date" xfId="252"/>
    <cellStyle name="Date - Style1" xfId="253"/>
    <cellStyle name="Date - Style3" xfId="254"/>
    <cellStyle name="Date - Style3 2" xfId="255"/>
    <cellStyle name="Date 10" xfId="256"/>
    <cellStyle name="Date 11" xfId="257"/>
    <cellStyle name="Date 12" xfId="258"/>
    <cellStyle name="Date 13" xfId="259"/>
    <cellStyle name="Date 14" xfId="260"/>
    <cellStyle name="Date 2" xfId="261"/>
    <cellStyle name="Date 3" xfId="262"/>
    <cellStyle name="Date 4" xfId="263"/>
    <cellStyle name="Date 5" xfId="264"/>
    <cellStyle name="Date 6" xfId="265"/>
    <cellStyle name="Date 7" xfId="266"/>
    <cellStyle name="Date 8" xfId="267"/>
    <cellStyle name="Date 9" xfId="268"/>
    <cellStyle name="Date_1st Qtr 2009 Global Insight Factors" xfId="269"/>
    <cellStyle name="Explanatory Text 2" xfId="270"/>
    <cellStyle name="Explanatory Text 3" xfId="271"/>
    <cellStyle name="Explanatory Text 4" xfId="272"/>
    <cellStyle name="Explanatory Text 5" xfId="273"/>
    <cellStyle name="Explanatory Text 6" xfId="274"/>
    <cellStyle name="Fixed" xfId="275"/>
    <cellStyle name="Fixed 2" xfId="276"/>
    <cellStyle name="Fixed2 - Style2" xfId="277"/>
    <cellStyle name="General" xfId="278"/>
    <cellStyle name="Good 2" xfId="279"/>
    <cellStyle name="Good 3" xfId="280"/>
    <cellStyle name="Good 4" xfId="281"/>
    <cellStyle name="Good 5" xfId="282"/>
    <cellStyle name="Good 6" xfId="283"/>
    <cellStyle name="Grey" xfId="284"/>
    <cellStyle name="Grey 2" xfId="285"/>
    <cellStyle name="Grey 3" xfId="286"/>
    <cellStyle name="header" xfId="287"/>
    <cellStyle name="header 2" xfId="288"/>
    <cellStyle name="Header1" xfId="289"/>
    <cellStyle name="Header1 2" xfId="290"/>
    <cellStyle name="Header2" xfId="291"/>
    <cellStyle name="Header2 2" xfId="292"/>
    <cellStyle name="Heading 1 2" xfId="293"/>
    <cellStyle name="Heading 2 2" xfId="294"/>
    <cellStyle name="Heading 3 2" xfId="295"/>
    <cellStyle name="Heading 3 3" xfId="296"/>
    <cellStyle name="Heading 3 4" xfId="297"/>
    <cellStyle name="Heading 3 5" xfId="298"/>
    <cellStyle name="Heading 3 6" xfId="299"/>
    <cellStyle name="Heading 4 2" xfId="300"/>
    <cellStyle name="Heading 4 3" xfId="301"/>
    <cellStyle name="Heading 4 4" xfId="302"/>
    <cellStyle name="Heading 4 5" xfId="303"/>
    <cellStyle name="Heading 4 6" xfId="304"/>
    <cellStyle name="Heading1" xfId="305"/>
    <cellStyle name="Heading2" xfId="306"/>
    <cellStyle name="Hyperlink 2" xfId="307"/>
    <cellStyle name="Hyperlink 2 2" xfId="308"/>
    <cellStyle name="Hyperlink 2 3" xfId="309"/>
    <cellStyle name="Hyperlink 3" xfId="310"/>
    <cellStyle name="Hyperlink 4" xfId="311"/>
    <cellStyle name="Input [yellow]" xfId="312"/>
    <cellStyle name="Input [yellow] 2" xfId="313"/>
    <cellStyle name="Input [yellow] 3" xfId="314"/>
    <cellStyle name="Inst. Sections" xfId="315"/>
    <cellStyle name="Inst. Subheading" xfId="316"/>
    <cellStyle name="Linked Cell 2" xfId="317"/>
    <cellStyle name="Linked Cell 3" xfId="318"/>
    <cellStyle name="Linked Cell 4" xfId="319"/>
    <cellStyle name="Linked Cell 5" xfId="320"/>
    <cellStyle name="Linked Cell 6" xfId="321"/>
    <cellStyle name="Macro" xfId="322"/>
    <cellStyle name="Macro 2" xfId="323"/>
    <cellStyle name="macro descr" xfId="324"/>
    <cellStyle name="macro descr 2" xfId="325"/>
    <cellStyle name="Macro_Comments" xfId="326"/>
    <cellStyle name="MacroText" xfId="327"/>
    <cellStyle name="MacroText 2" xfId="328"/>
    <cellStyle name="Marathon" xfId="329"/>
    <cellStyle name="MCP" xfId="330"/>
    <cellStyle name="Neutral 2" xfId="331"/>
    <cellStyle name="Neutral 3" xfId="332"/>
    <cellStyle name="Neutral 4" xfId="333"/>
    <cellStyle name="Neutral 5" xfId="334"/>
    <cellStyle name="Neutral 6" xfId="335"/>
    <cellStyle name="nONE" xfId="336"/>
    <cellStyle name="noninput" xfId="337"/>
    <cellStyle name="noninput 2" xfId="338"/>
    <cellStyle name="noninput 3" xfId="339"/>
    <cellStyle name="Normal" xfId="0" builtinId="0"/>
    <cellStyle name="Normal - Style1" xfId="340"/>
    <cellStyle name="Normal - Style1 2" xfId="341"/>
    <cellStyle name="Normal - Style1 3" xfId="342"/>
    <cellStyle name="Normal 10" xfId="343"/>
    <cellStyle name="Normal 11" xfId="344"/>
    <cellStyle name="Normal 11 2" xfId="662"/>
    <cellStyle name="Normal 117" xfId="345"/>
    <cellStyle name="Normal 12" xfId="346"/>
    <cellStyle name="Normal 122" xfId="347"/>
    <cellStyle name="Normal 13" xfId="348"/>
    <cellStyle name="Normal 14" xfId="349"/>
    <cellStyle name="Normal 15" xfId="350"/>
    <cellStyle name="Normal 16" xfId="351"/>
    <cellStyle name="Normal 17" xfId="352"/>
    <cellStyle name="Normal 18" xfId="353"/>
    <cellStyle name="Normal 19" xfId="354"/>
    <cellStyle name="Normal 2" xfId="3"/>
    <cellStyle name="Normal 2 10" xfId="355"/>
    <cellStyle name="Normal 2 2" xfId="356"/>
    <cellStyle name="Normal 2 2 2" xfId="357"/>
    <cellStyle name="Normal 2 3" xfId="358"/>
    <cellStyle name="Normal 2 3 2" xfId="359"/>
    <cellStyle name="Normal 2 3 2 2" xfId="360"/>
    <cellStyle name="Normal 2 3 3" xfId="361"/>
    <cellStyle name="Normal 2 3 4" xfId="362"/>
    <cellStyle name="Normal 2 3 5" xfId="363"/>
    <cellStyle name="Normal 2 3 6" xfId="364"/>
    <cellStyle name="Normal 2 3 7" xfId="365"/>
    <cellStyle name="Normal 2 4" xfId="366"/>
    <cellStyle name="Normal 2 4 2" xfId="663"/>
    <cellStyle name="Normal 2 5" xfId="367"/>
    <cellStyle name="Normal 2 5 2" xfId="368"/>
    <cellStyle name="Normal 2 6" xfId="369"/>
    <cellStyle name="Normal 2 7" xfId="370"/>
    <cellStyle name="Normal 2 8" xfId="371"/>
    <cellStyle name="Normal 2 9" xfId="372"/>
    <cellStyle name="Normal 20" xfId="373"/>
    <cellStyle name="Normal 21" xfId="374"/>
    <cellStyle name="Normal 22" xfId="375"/>
    <cellStyle name="Normal 23" xfId="376"/>
    <cellStyle name="Normal 24" xfId="377"/>
    <cellStyle name="Normal 25" xfId="378"/>
    <cellStyle name="Normal 26" xfId="379"/>
    <cellStyle name="Normal 27" xfId="380"/>
    <cellStyle name="Normal 28" xfId="381"/>
    <cellStyle name="Normal 29" xfId="382"/>
    <cellStyle name="Normal 3" xfId="6"/>
    <cellStyle name="Normal 3 10" xfId="383"/>
    <cellStyle name="Normal 3 2" xfId="384"/>
    <cellStyle name="Normal 3 2 2" xfId="385"/>
    <cellStyle name="Normal 3 2 2 2" xfId="386"/>
    <cellStyle name="Normal 3 2 3" xfId="387"/>
    <cellStyle name="Normal 3 2 4" xfId="388"/>
    <cellStyle name="Normal 3 2 5" xfId="389"/>
    <cellStyle name="Normal 3 2 6" xfId="390"/>
    <cellStyle name="Normal 3 3" xfId="391"/>
    <cellStyle name="Normal 3 4" xfId="392"/>
    <cellStyle name="Normal 3 5" xfId="393"/>
    <cellStyle name="Normal 3 5 2" xfId="394"/>
    <cellStyle name="Normal 3 5 3" xfId="395"/>
    <cellStyle name="Normal 3 6" xfId="396"/>
    <cellStyle name="Normal 3 7" xfId="397"/>
    <cellStyle name="Normal 3 8" xfId="398"/>
    <cellStyle name="Normal 3 9" xfId="399"/>
    <cellStyle name="Normal 30" xfId="400"/>
    <cellStyle name="Normal 31" xfId="401"/>
    <cellStyle name="Normal 32" xfId="402"/>
    <cellStyle name="Normal 32 2" xfId="403"/>
    <cellStyle name="Normal 33" xfId="404"/>
    <cellStyle name="Normal 34" xfId="405"/>
    <cellStyle name="Normal 35" xfId="406"/>
    <cellStyle name="Normal 36" xfId="407"/>
    <cellStyle name="Normal 37" xfId="408"/>
    <cellStyle name="Normal 38" xfId="8"/>
    <cellStyle name="Normal 39" xfId="409"/>
    <cellStyle name="Normal 4" xfId="410"/>
    <cellStyle name="Normal 4 2" xfId="411"/>
    <cellStyle name="Normal 4 3" xfId="412"/>
    <cellStyle name="Normal 4 4" xfId="413"/>
    <cellStyle name="Normal 4 5" xfId="414"/>
    <cellStyle name="Normal 4 6" xfId="415"/>
    <cellStyle name="Normal 4 7" xfId="416"/>
    <cellStyle name="Normal 40" xfId="658"/>
    <cellStyle name="Normal 5" xfId="417"/>
    <cellStyle name="Normal 5 2" xfId="418"/>
    <cellStyle name="Normal 5 2 2" xfId="419"/>
    <cellStyle name="Normal 6" xfId="420"/>
    <cellStyle name="Normal 6 2" xfId="421"/>
    <cellStyle name="Normal 6 3" xfId="422"/>
    <cellStyle name="Normal 6 4" xfId="423"/>
    <cellStyle name="Normal 7" xfId="424"/>
    <cellStyle name="Normal 7 2" xfId="425"/>
    <cellStyle name="Normal 7 3" xfId="664"/>
    <cellStyle name="Normal 8" xfId="426"/>
    <cellStyle name="Normal 8 2" xfId="427"/>
    <cellStyle name="Normal 9" xfId="428"/>
    <cellStyle name="Normal 9 2" xfId="429"/>
    <cellStyle name="Normal(0)" xfId="430"/>
    <cellStyle name="Note 2" xfId="431"/>
    <cellStyle name="Note 3" xfId="432"/>
    <cellStyle name="Note 4" xfId="433"/>
    <cellStyle name="Note 5" xfId="434"/>
    <cellStyle name="Note 6" xfId="435"/>
    <cellStyle name="Number" xfId="436"/>
    <cellStyle name="Number 10" xfId="437"/>
    <cellStyle name="Number 11" xfId="438"/>
    <cellStyle name="Number 12" xfId="439"/>
    <cellStyle name="Number 13" xfId="440"/>
    <cellStyle name="Number 14" xfId="441"/>
    <cellStyle name="Number 2" xfId="442"/>
    <cellStyle name="Number 3" xfId="443"/>
    <cellStyle name="Number 4" xfId="444"/>
    <cellStyle name="Number 5" xfId="445"/>
    <cellStyle name="Number 6" xfId="446"/>
    <cellStyle name="Number 7" xfId="447"/>
    <cellStyle name="Number 8" xfId="448"/>
    <cellStyle name="Number 9" xfId="449"/>
    <cellStyle name="Output 2" xfId="450"/>
    <cellStyle name="Output 3" xfId="451"/>
    <cellStyle name="Output 4" xfId="452"/>
    <cellStyle name="Output 5" xfId="453"/>
    <cellStyle name="Output 6" xfId="454"/>
    <cellStyle name="Password" xfId="455"/>
    <cellStyle name="Percen - Style1" xfId="456"/>
    <cellStyle name="Percen - Style1 2" xfId="457"/>
    <cellStyle name="Percen - Style2" xfId="458"/>
    <cellStyle name="Percen - Style2 2" xfId="459"/>
    <cellStyle name="Percent" xfId="4" builtinId="5"/>
    <cellStyle name="Percent [2]" xfId="460"/>
    <cellStyle name="Percent [2] 2" xfId="461"/>
    <cellStyle name="Percent [2] 3" xfId="462"/>
    <cellStyle name="Percent 2" xfId="5"/>
    <cellStyle name="Percent 2 2" xfId="463"/>
    <cellStyle name="Percent 2 2 2" xfId="464"/>
    <cellStyle name="Percent 2 3" xfId="465"/>
    <cellStyle name="Percent 2 4" xfId="466"/>
    <cellStyle name="Percent 3" xfId="467"/>
    <cellStyle name="Percent 3 2" xfId="468"/>
    <cellStyle name="Percent 3 3" xfId="665"/>
    <cellStyle name="Percent 4" xfId="469"/>
    <cellStyle name="Percent 4 2" xfId="470"/>
    <cellStyle name="Percent 5" xfId="471"/>
    <cellStyle name="Percent 6" xfId="472"/>
    <cellStyle name="Percent 6 2" xfId="473"/>
    <cellStyle name="Percent 7" xfId="474"/>
    <cellStyle name="Percent 8" xfId="475"/>
    <cellStyle name="Percent 9" xfId="476"/>
    <cellStyle name="Percent(0)" xfId="477"/>
    <cellStyle name="SAPBEXaggData" xfId="478"/>
    <cellStyle name="SAPBEXaggDataEmph" xfId="479"/>
    <cellStyle name="SAPBEXaggItem" xfId="480"/>
    <cellStyle name="SAPBEXaggItem 2" xfId="481"/>
    <cellStyle name="SAPBEXaggItem 3" xfId="482"/>
    <cellStyle name="SAPBEXaggItem 4" xfId="483"/>
    <cellStyle name="SAPBEXaggItem 5" xfId="484"/>
    <cellStyle name="SAPBEXaggItem 6" xfId="485"/>
    <cellStyle name="SAPBEXaggItem_Copy of xSAPtemp5457" xfId="486"/>
    <cellStyle name="SAPBEXaggItemX" xfId="487"/>
    <cellStyle name="SAPBEXchaText" xfId="488"/>
    <cellStyle name="SAPBEXchaText 2" xfId="489"/>
    <cellStyle name="SAPBEXchaText 3" xfId="490"/>
    <cellStyle name="SAPBEXchaText 4" xfId="491"/>
    <cellStyle name="SAPBEXchaText 5" xfId="492"/>
    <cellStyle name="SAPBEXchaText 6" xfId="493"/>
    <cellStyle name="SAPBEXchaText 93" xfId="666"/>
    <cellStyle name="SAPBEXchaText_Copy of xSAPtemp5457" xfId="494"/>
    <cellStyle name="SAPBEXexcBad7" xfId="495"/>
    <cellStyle name="SAPBEXexcBad8" xfId="496"/>
    <cellStyle name="SAPBEXexcBad9" xfId="497"/>
    <cellStyle name="SAPBEXexcCritical4" xfId="498"/>
    <cellStyle name="SAPBEXexcCritical5" xfId="499"/>
    <cellStyle name="SAPBEXexcCritical6" xfId="500"/>
    <cellStyle name="SAPBEXexcGood1" xfId="501"/>
    <cellStyle name="SAPBEXexcGood2" xfId="502"/>
    <cellStyle name="SAPBEXexcGood3" xfId="503"/>
    <cellStyle name="SAPBEXfilterDrill" xfId="504"/>
    <cellStyle name="SAPBEXfilterItem" xfId="505"/>
    <cellStyle name="SAPBEXfilterItem 10 2" xfId="667"/>
    <cellStyle name="SAPBEXfilterItem 2" xfId="506"/>
    <cellStyle name="SAPBEXfilterItem 3" xfId="507"/>
    <cellStyle name="SAPBEXfilterItem 4" xfId="508"/>
    <cellStyle name="SAPBEXfilterItem 5" xfId="509"/>
    <cellStyle name="SAPBEXfilterItem 6" xfId="510"/>
    <cellStyle name="SAPBEXfilterItem_Copy of xSAPtemp5457" xfId="511"/>
    <cellStyle name="SAPBEXfilterText" xfId="512"/>
    <cellStyle name="SAPBEXfilterText 2" xfId="513"/>
    <cellStyle name="SAPBEXfilterText 3" xfId="514"/>
    <cellStyle name="SAPBEXfilterText 4" xfId="515"/>
    <cellStyle name="SAPBEXfilterText 5" xfId="516"/>
    <cellStyle name="SAPBEXformats" xfId="517"/>
    <cellStyle name="SAPBEXheaderItem" xfId="518"/>
    <cellStyle name="SAPBEXheaderItem 10 2" xfId="668"/>
    <cellStyle name="SAPBEXheaderItem 2" xfId="519"/>
    <cellStyle name="SAPBEXheaderItem 3" xfId="520"/>
    <cellStyle name="SAPBEXheaderItem 4" xfId="521"/>
    <cellStyle name="SAPBEXheaderItem 5" xfId="522"/>
    <cellStyle name="SAPBEXheaderItem 6" xfId="523"/>
    <cellStyle name="SAPBEXheaderItem 7" xfId="524"/>
    <cellStyle name="SAPBEXheaderItem_Copy of xSAPtemp5457" xfId="525"/>
    <cellStyle name="SAPBEXheaderText" xfId="526"/>
    <cellStyle name="SAPBEXheaderText 10 2" xfId="669"/>
    <cellStyle name="SAPBEXheaderText 2" xfId="527"/>
    <cellStyle name="SAPBEXheaderText 3" xfId="528"/>
    <cellStyle name="SAPBEXheaderText 4" xfId="529"/>
    <cellStyle name="SAPBEXheaderText 5" xfId="530"/>
    <cellStyle name="SAPBEXheaderText 6" xfId="531"/>
    <cellStyle name="SAPBEXheaderText 7" xfId="532"/>
    <cellStyle name="SAPBEXheaderText_Copy of xSAPtemp5457" xfId="533"/>
    <cellStyle name="SAPBEXHLevel0" xfId="534"/>
    <cellStyle name="SAPBEXHLevel0 2" xfId="535"/>
    <cellStyle name="SAPBEXHLevel0 3" xfId="536"/>
    <cellStyle name="SAPBEXHLevel0 4" xfId="537"/>
    <cellStyle name="SAPBEXHLevel0 5" xfId="538"/>
    <cellStyle name="SAPBEXHLevel0 6" xfId="539"/>
    <cellStyle name="SAPBEXHLevel0X" xfId="540"/>
    <cellStyle name="SAPBEXHLevel0X 2" xfId="541"/>
    <cellStyle name="SAPBEXHLevel0X 3" xfId="542"/>
    <cellStyle name="SAPBEXHLevel0X 4" xfId="543"/>
    <cellStyle name="SAPBEXHLevel0X 5" xfId="544"/>
    <cellStyle name="SAPBEXHLevel0X 6" xfId="545"/>
    <cellStyle name="SAPBEXHLevel1" xfId="546"/>
    <cellStyle name="SAPBEXHLevel1 2" xfId="547"/>
    <cellStyle name="SAPBEXHLevel1 3" xfId="548"/>
    <cellStyle name="SAPBEXHLevel1 4" xfId="549"/>
    <cellStyle name="SAPBEXHLevel1 5" xfId="550"/>
    <cellStyle name="SAPBEXHLevel1 6" xfId="551"/>
    <cellStyle name="SAPBEXHLevel1X" xfId="552"/>
    <cellStyle name="SAPBEXHLevel1X 2" xfId="553"/>
    <cellStyle name="SAPBEXHLevel1X 3" xfId="554"/>
    <cellStyle name="SAPBEXHLevel1X 4" xfId="555"/>
    <cellStyle name="SAPBEXHLevel1X 5" xfId="556"/>
    <cellStyle name="SAPBEXHLevel1X 6" xfId="557"/>
    <cellStyle name="SAPBEXHLevel2" xfId="558"/>
    <cellStyle name="SAPBEXHLevel2 2" xfId="559"/>
    <cellStyle name="SAPBEXHLevel2 3" xfId="560"/>
    <cellStyle name="SAPBEXHLevel2 4" xfId="561"/>
    <cellStyle name="SAPBEXHLevel2 5" xfId="562"/>
    <cellStyle name="SAPBEXHLevel2 6" xfId="563"/>
    <cellStyle name="SAPBEXHLevel2X" xfId="564"/>
    <cellStyle name="SAPBEXHLevel2X 2" xfId="565"/>
    <cellStyle name="SAPBEXHLevel2X 3" xfId="566"/>
    <cellStyle name="SAPBEXHLevel2X 4" xfId="567"/>
    <cellStyle name="SAPBEXHLevel2X 5" xfId="568"/>
    <cellStyle name="SAPBEXHLevel2X 6" xfId="569"/>
    <cellStyle name="SAPBEXHLevel3" xfId="570"/>
    <cellStyle name="SAPBEXHLevel3 2" xfId="571"/>
    <cellStyle name="SAPBEXHLevel3 3" xfId="572"/>
    <cellStyle name="SAPBEXHLevel3 4" xfId="573"/>
    <cellStyle name="SAPBEXHLevel3 5" xfId="574"/>
    <cellStyle name="SAPBEXHLevel3 6" xfId="575"/>
    <cellStyle name="SAPBEXHLevel3X" xfId="576"/>
    <cellStyle name="SAPBEXHLevel3X 2" xfId="577"/>
    <cellStyle name="SAPBEXHLevel3X 3" xfId="578"/>
    <cellStyle name="SAPBEXHLevel3X 4" xfId="579"/>
    <cellStyle name="SAPBEXHLevel3X 5" xfId="580"/>
    <cellStyle name="SAPBEXHLevel3X 6" xfId="581"/>
    <cellStyle name="SAPBEXresData" xfId="582"/>
    <cellStyle name="SAPBEXresDataEmph" xfId="583"/>
    <cellStyle name="SAPBEXresItem" xfId="584"/>
    <cellStyle name="SAPBEXresItemX" xfId="585"/>
    <cellStyle name="SAPBEXstdData" xfId="586"/>
    <cellStyle name="SAPBEXstdData 2" xfId="587"/>
    <cellStyle name="SAPBEXstdData 3" xfId="588"/>
    <cellStyle name="SAPBEXstdData 4" xfId="589"/>
    <cellStyle name="SAPBEXstdData 5" xfId="590"/>
    <cellStyle name="SAPBEXstdData 6" xfId="591"/>
    <cellStyle name="SAPBEXstdData 93" xfId="670"/>
    <cellStyle name="SAPBEXstdData_Copy of xSAPtemp5457" xfId="592"/>
    <cellStyle name="SAPBEXstdDataEmph" xfId="593"/>
    <cellStyle name="SAPBEXstdItem" xfId="594"/>
    <cellStyle name="SAPBEXstdItem 2" xfId="595"/>
    <cellStyle name="SAPBEXstdItem 3" xfId="596"/>
    <cellStyle name="SAPBEXstdItem 4" xfId="597"/>
    <cellStyle name="SAPBEXstdItem 5" xfId="598"/>
    <cellStyle name="SAPBEXstdItem 6" xfId="599"/>
    <cellStyle name="SAPBEXstdItem 93" xfId="671"/>
    <cellStyle name="SAPBEXstdItem_Copy of xSAPtemp5457" xfId="600"/>
    <cellStyle name="SAPBEXstdItemX" xfId="601"/>
    <cellStyle name="SAPBEXstdItemX 2" xfId="602"/>
    <cellStyle name="SAPBEXstdItemX 3" xfId="603"/>
    <cellStyle name="SAPBEXstdItemX 4" xfId="604"/>
    <cellStyle name="SAPBEXstdItemX 5" xfId="605"/>
    <cellStyle name="SAPBEXstdItemX 6" xfId="606"/>
    <cellStyle name="SAPBEXstdItemX 93" xfId="672"/>
    <cellStyle name="SAPBEXstdItemX_Copy of xSAPtemp5457" xfId="607"/>
    <cellStyle name="SAPBEXtitle" xfId="608"/>
    <cellStyle name="SAPBEXtitle 10 2" xfId="673"/>
    <cellStyle name="SAPBEXtitle 2" xfId="609"/>
    <cellStyle name="SAPBEXtitle 3" xfId="610"/>
    <cellStyle name="SAPBEXtitle 4" xfId="611"/>
    <cellStyle name="SAPBEXtitle 5" xfId="612"/>
    <cellStyle name="SAPBEXtitle 6" xfId="613"/>
    <cellStyle name="SAPBEXtitle 7" xfId="614"/>
    <cellStyle name="SAPBEXtitle_Copy of xSAPtemp5457" xfId="615"/>
    <cellStyle name="SAPBEXundefined" xfId="616"/>
    <cellStyle name="Shade" xfId="617"/>
    <cellStyle name="Sheet Title" xfId="618"/>
    <cellStyle name="Special" xfId="619"/>
    <cellStyle name="Special 2" xfId="620"/>
    <cellStyle name="Special 3" xfId="621"/>
    <cellStyle name="Style 1" xfId="622"/>
    <cellStyle name="Style 1 2" xfId="623"/>
    <cellStyle name="Style 27" xfId="624"/>
    <cellStyle name="Style 35" xfId="625"/>
    <cellStyle name="Style 35 2" xfId="626"/>
    <cellStyle name="Style 36" xfId="627"/>
    <cellStyle name="Style 36 2" xfId="628"/>
    <cellStyle name="Text" xfId="629"/>
    <cellStyle name="Title 2" xfId="630"/>
    <cellStyle name="Title 3" xfId="631"/>
    <cellStyle name="Title 4" xfId="632"/>
    <cellStyle name="Title 5" xfId="633"/>
    <cellStyle name="Title 6" xfId="634"/>
    <cellStyle name="Titles" xfId="635"/>
    <cellStyle name="Titles 2" xfId="636"/>
    <cellStyle name="Total 2" xfId="637"/>
    <cellStyle name="Total2 - Style2" xfId="638"/>
    <cellStyle name="Total2 - Style2 2" xfId="639"/>
    <cellStyle name="TRANSMISSION RELIABILITY PORTION OF PROJECT" xfId="640"/>
    <cellStyle name="Underl - Style4" xfId="641"/>
    <cellStyle name="Underl - Style4 2" xfId="642"/>
    <cellStyle name="UNLocked" xfId="643"/>
    <cellStyle name="Unprot" xfId="644"/>
    <cellStyle name="Unprot 2" xfId="645"/>
    <cellStyle name="Unprot 3" xfId="646"/>
    <cellStyle name="Unprot$" xfId="647"/>
    <cellStyle name="Unprot$ 2" xfId="648"/>
    <cellStyle name="Unprot$ 3" xfId="649"/>
    <cellStyle name="Unprot$ 4" xfId="650"/>
    <cellStyle name="Unprot_CA PTAM New Wind Sept-09 - Estimated Preview" xfId="651"/>
    <cellStyle name="Unprotect" xfId="652"/>
    <cellStyle name="Warning Text 2" xfId="653"/>
    <cellStyle name="Warning Text 3" xfId="654"/>
    <cellStyle name="Warning Text 4" xfId="655"/>
    <cellStyle name="Warning Text 5" xfId="656"/>
    <cellStyle name="Warning Text 6" xfId="657"/>
  </cellStyles>
  <dxfs count="2">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drawings/drawing1.xml><?xml version="1.0" encoding="utf-8"?>
<xdr:wsDr xmlns:xdr="http://schemas.openxmlformats.org/drawingml/2006/spreadsheetDrawing" xmlns:a="http://schemas.openxmlformats.org/drawingml/2006/main">
  <xdr:twoCellAnchor>
    <xdr:from>
      <xdr:col>1</xdr:col>
      <xdr:colOff>76201</xdr:colOff>
      <xdr:row>53</xdr:row>
      <xdr:rowOff>114300</xdr:rowOff>
    </xdr:from>
    <xdr:to>
      <xdr:col>9</xdr:col>
      <xdr:colOff>466726</xdr:colOff>
      <xdr:row>67</xdr:row>
      <xdr:rowOff>28575</xdr:rowOff>
    </xdr:to>
    <xdr:sp macro="" textlink="">
      <xdr:nvSpPr>
        <xdr:cNvPr id="2" name="TextBox 1"/>
        <xdr:cNvSpPr txBox="1"/>
      </xdr:nvSpPr>
      <xdr:spPr>
        <a:xfrm>
          <a:off x="247651" y="8648700"/>
          <a:ext cx="7162800" cy="2047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As described in the Company's application in Docket No. 12-035-79, the Carbon plant (a coal-fired generation facility located in Carbon County, Utah) is scheduled to be retired in early 2015 to comply with environmental and air quality regulations. In Docket No. 12-035-79, the Company requested approval to transfer the net book value of the Carbon plant to a regulatory asset once the facility is retired and to amortize the regulatory asset through 2020, the remaining depreciable life of the facility. This matter was addressed in the Company's 2012 general rate case (Docket No. 11-035-200). In that proceeding, stipulating parties agreed to the Company's proposal in Docket 12-035-79 to transfer the remaining plant balance at the time of retirement to a regulatory asset and amortization of the balance through 2022. In Docket No. 13-035-02, depreciation rates for Carbon were established effective January 1, 2014, to fully depreciate plant by April 2015.</a:t>
          </a:r>
        </a:p>
        <a:p>
          <a:r>
            <a:rPr lang="en-US" sz="1000">
              <a:latin typeface="Arial" panose="020B0604020202020204" pitchFamily="34" charset="0"/>
              <a:cs typeface="Arial" panose="020B0604020202020204" pitchFamily="34" charset="0"/>
            </a:rPr>
            <a:t> </a:t>
          </a:r>
        </a:p>
        <a:p>
          <a:r>
            <a:rPr lang="en-US" sz="1000">
              <a:latin typeface="Arial" panose="020B0604020202020204" pitchFamily="34" charset="0"/>
              <a:cs typeface="Arial" panose="020B0604020202020204" pitchFamily="34" charset="0"/>
            </a:rPr>
            <a:t>This adjustment: 1) removes from results the accelerated depreciation expense for the Carbon plant; 2) adds back to rate base incremental depreciation reserve associated with the Carbon plant accelerated depreciation expense; 3) includes in rate base the unrecovered plant regulatory asset for Carbon; and 4) adds to the test period amortization expense for the unrecovered plant regulatory asset.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rading\Structuring%20&amp;%20Pricing\Wholesale%20Projects\RFP%202010S\RFP2010S%20Evaluations\107_CEP_ARLGTN_PPA\RFP2010S_107_CEP_ARLGTN_PPA_PR2_NoPLCC.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RFPs\RFP%202010S\Bid%20Negotiations\102_OFG_BLACKCAP\Updates%20During%20Construction\3_RBS%20Lease%20Update\RFP2010S_102_OFG_BLACKCAP_BOT_6_O&amp;M%20Cost%20Update.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SHARED\DistributionFinance\Activity%20Rate%20Analysis\Field%20Ops%20and%20PandD%20Correction%20of%20CC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nts%20and%20Settings\p05675\Local%20Settings\Temporary%20Internet%20Files\Content.Outlook\V2YX6F1K\Copy%20of%20Pacificorp%202011%20Depr%20Schedules%20Scenario%208%20incl%20Comparisons%208%2013%20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Joanne\SAP\RC_CCvlookup.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EGULATN\ER\CA%20PTAMs%20and%20ECACs\PTAM%20DJ%20&amp;%20Naughton%20Pollution%20Control%20-%20May%202012\PTAM%20DJ%20&amp;%20Naughton%20Pollution%20Control%20-%20May%202012%20-%20preview.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lcshrn102\SHR02\SLREG1\ARCHIVE\2000\Oregon%20SB1149\CA%20Removed\1999%20RFM%20(CA%20and%20Centralia%20Remove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SLREG1\ARCHIVE\2012\Results%20-%20December%202012\8%20-%20Rate%20Base\Klamath\BW%20Depreciation%20Expense%20Yr%20Ended%20June%202010%209-8-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p70596\Local%20Settings\Temporary%20Internet%20Files\OLK3B\ORA%20Workpaper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__Generic\_All%20Data%20Series%20Files\GNw_Market%20Price%20Index%20(1112)%20(Confidentia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REGULATN\PA&amp;D\CASES\Wy0902\EAST%20Blocking%209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lcshrn102\ARCHIVE\2011\Results%20-%20December%202011\5%20-%20NPC\NPC\Oregon%20NPC\_SA%20Dec%202011%20Oregon%20GOLD_2012%2004%200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RCHIVE\2013\UT%20GRC%20(6_13%20Base,%206_15%20Forecast)\8%20-%20Rate%20Base\Carbon\Interest%20%20-%20from%20Be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Documents%20and%20Settings\p09653\My%20Documents\Oregon%20Rate%20Case\SB%201149\Rebuttal\MC%20OR%202001%20Rebutt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REGULATN\PA&amp;D\CASES\Oregon%2099\Portfolio\TOU%20Tariff%20Rates%209-1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TEMP\RAM%20Mar%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cec\2004_05\Actuals\09_December%2004\PPW%20CEC_Board\CEC%20Meeting\02_03_Financial%20Results%20vs%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Groups\SLREG1\ARCHIVE\2005\Wyoming%20GRC\SEPT%202006\Models\JAM%20-%20WY%20Sep%202006%20GR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Groups\SLREG1\ARCHIVE\2004\Balanced%20Scorecard\2005%20Comparisons\ROE%20-%20Q3\Bus%20U%20Comparisons\2005%20Run%20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SLREG1\ARCHIVE\2012\Results%20-%20December%202012\8%20-%20Rate%20Base\Klamath\Klamath%207-27-2012%20Steve's%20workshee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20and%20Settings\p31951\Desktop\Black%20Cap%20Ke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WINDOWS\TEMP\Attach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Log"/>
      <sheetName val="Form1"/>
      <sheetName val="Bid Summary"/>
      <sheetName val="Generation"/>
      <sheetName val="Assumptions"/>
      <sheetName val="Energy Price"/>
      <sheetName val="Main"/>
      <sheetName val="Pro Forma Report"/>
      <sheetName val="Wholesale Valuation"/>
      <sheetName val="Wind_Input"/>
      <sheetName val="Generic_Model"/>
      <sheetName val="Oregon BETC"/>
      <sheetName val="PLCC Calculation"/>
      <sheetName val="Production Costs"/>
      <sheetName val="Multipliers Input"/>
      <sheetName val="Initial Capital + AFUDC"/>
      <sheetName val="IRP Avoided Prices"/>
      <sheetName val="Curves"/>
      <sheetName val="Rev Req"/>
      <sheetName val="On-Going Capital"/>
      <sheetName val="Summary for APR"/>
      <sheetName val="Financial Statements"/>
      <sheetName val="Dispatch Optimization"/>
      <sheetName val="Emissions Input"/>
      <sheetName val="Correlation Curves"/>
      <sheetName val="Simulation"/>
      <sheetName val="Histogram Data"/>
      <sheetName val="Lookups"/>
      <sheetName val="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G6">
            <v>2</v>
          </cell>
        </row>
        <row r="9">
          <cell r="D9">
            <v>48213</v>
          </cell>
        </row>
        <row r="12">
          <cell r="G12" t="b">
            <v>1</v>
          </cell>
        </row>
      </sheetData>
      <sheetData sheetId="8" refreshError="1"/>
      <sheetData sheetId="9" refreshError="1"/>
      <sheetData sheetId="10" refreshError="1"/>
      <sheetData sheetId="11">
        <row r="713">
          <cell r="D713">
            <v>2010</v>
          </cell>
          <cell r="E713">
            <v>2011</v>
          </cell>
          <cell r="F713">
            <v>2012</v>
          </cell>
          <cell r="G713">
            <v>2013</v>
          </cell>
          <cell r="H713">
            <v>2014</v>
          </cell>
          <cell r="I713">
            <v>2015</v>
          </cell>
          <cell r="J713">
            <v>2016</v>
          </cell>
          <cell r="K713">
            <v>2017</v>
          </cell>
          <cell r="L713">
            <v>2018</v>
          </cell>
          <cell r="M713">
            <v>2019</v>
          </cell>
          <cell r="N713">
            <v>2020</v>
          </cell>
          <cell r="O713">
            <v>2021</v>
          </cell>
          <cell r="P713">
            <v>2022</v>
          </cell>
          <cell r="Q713">
            <v>2023</v>
          </cell>
          <cell r="R713">
            <v>2024</v>
          </cell>
          <cell r="S713">
            <v>2025</v>
          </cell>
          <cell r="T713">
            <v>2026</v>
          </cell>
          <cell r="U713">
            <v>2027</v>
          </cell>
          <cell r="V713">
            <v>2028</v>
          </cell>
          <cell r="W713">
            <v>2029</v>
          </cell>
          <cell r="X713">
            <v>2030</v>
          </cell>
          <cell r="Y713">
            <v>2031</v>
          </cell>
          <cell r="Z713">
            <v>2032</v>
          </cell>
          <cell r="AA713">
            <v>2033</v>
          </cell>
          <cell r="AB713">
            <v>2034</v>
          </cell>
          <cell r="AC713">
            <v>2035</v>
          </cell>
          <cell r="AD713">
            <v>2036</v>
          </cell>
          <cell r="AE713">
            <v>2037</v>
          </cell>
          <cell r="AF713">
            <v>2038</v>
          </cell>
          <cell r="AG713">
            <v>2039</v>
          </cell>
          <cell r="AH713">
            <v>2040</v>
          </cell>
          <cell r="AI713">
            <v>2041</v>
          </cell>
          <cell r="AJ713">
            <v>2042</v>
          </cell>
          <cell r="AK713">
            <v>2043</v>
          </cell>
          <cell r="AL713">
            <v>2044</v>
          </cell>
          <cell r="AM713">
            <v>2045</v>
          </cell>
          <cell r="AN713">
            <v>2046</v>
          </cell>
          <cell r="AO713">
            <v>2047</v>
          </cell>
          <cell r="AP713">
            <v>2048</v>
          </cell>
          <cell r="AQ713">
            <v>2049</v>
          </cell>
          <cell r="AR713">
            <v>2050</v>
          </cell>
          <cell r="AS713">
            <v>2051</v>
          </cell>
          <cell r="AT713">
            <v>2052</v>
          </cell>
          <cell r="AU713">
            <v>2053</v>
          </cell>
          <cell r="AV713">
            <v>2054</v>
          </cell>
          <cell r="AW713">
            <v>2055</v>
          </cell>
          <cell r="AX713">
            <v>2056</v>
          </cell>
          <cell r="AY713">
            <v>2057</v>
          </cell>
          <cell r="AZ713">
            <v>2058</v>
          </cell>
          <cell r="BA713">
            <v>2059</v>
          </cell>
          <cell r="BB713">
            <v>2060</v>
          </cell>
        </row>
        <row r="714">
          <cell r="D714">
            <v>0</v>
          </cell>
          <cell r="E714">
            <v>0</v>
          </cell>
          <cell r="F714">
            <v>311.32225312557017</v>
          </cell>
          <cell r="G714">
            <v>324.95564447612401</v>
          </cell>
          <cell r="H714">
            <v>323.97503036668951</v>
          </cell>
          <cell r="I714">
            <v>461.54041727867889</v>
          </cell>
          <cell r="J714">
            <v>431.70195754210721</v>
          </cell>
          <cell r="K714">
            <v>405.43956898501108</v>
          </cell>
          <cell r="L714">
            <v>437.62682356749923</v>
          </cell>
          <cell r="M714">
            <v>503.47711326662454</v>
          </cell>
          <cell r="N714">
            <v>471.80770437084595</v>
          </cell>
          <cell r="O714">
            <v>446.83675460049238</v>
          </cell>
          <cell r="P714">
            <v>438.17770006168746</v>
          </cell>
          <cell r="Q714">
            <v>467.2188155382691</v>
          </cell>
          <cell r="R714">
            <v>496.00734065069196</v>
          </cell>
          <cell r="S714">
            <v>441.44588014761808</v>
          </cell>
          <cell r="T714">
            <v>533.60676638886173</v>
          </cell>
          <cell r="U714">
            <v>501.22275206182809</v>
          </cell>
          <cell r="V714">
            <v>505.95420912158829</v>
          </cell>
          <cell r="W714">
            <v>543.28718869034776</v>
          </cell>
          <cell r="X714">
            <v>597.25217505949058</v>
          </cell>
          <cell r="Y714">
            <v>604.99994378638712</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row>
        <row r="715">
          <cell r="D715">
            <v>0</v>
          </cell>
          <cell r="E715">
            <v>0</v>
          </cell>
          <cell r="F715">
            <v>-368.91746593129471</v>
          </cell>
          <cell r="G715">
            <v>-381.36262489991873</v>
          </cell>
          <cell r="H715">
            <v>-384.40312832000217</v>
          </cell>
          <cell r="I715">
            <v>-445.93986928852024</v>
          </cell>
          <cell r="J715">
            <v>-446.36814108291452</v>
          </cell>
          <cell r="K715">
            <v>-439.3977781677188</v>
          </cell>
          <cell r="L715">
            <v>-437.41453018168852</v>
          </cell>
          <cell r="M715">
            <v>-439.17278990903293</v>
          </cell>
          <cell r="N715">
            <v>-448.04030689109049</v>
          </cell>
          <cell r="O715">
            <v>-457.10249960106211</v>
          </cell>
          <cell r="P715">
            <v>-468.7286713817756</v>
          </cell>
          <cell r="Q715">
            <v>-467.93712078136383</v>
          </cell>
          <cell r="R715">
            <v>-470.5074653787471</v>
          </cell>
          <cell r="S715">
            <v>-441.57175643066648</v>
          </cell>
          <cell r="T715">
            <v>-449.82249501077342</v>
          </cell>
          <cell r="U715">
            <v>-462.5566952720485</v>
          </cell>
          <cell r="V715">
            <v>-465.74429939813683</v>
          </cell>
          <cell r="W715">
            <v>-473.55865418595795</v>
          </cell>
          <cell r="X715">
            <v>-480.3313855624981</v>
          </cell>
          <cell r="Y715">
            <v>-491.33019822034248</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row>
        <row r="866">
          <cell r="D866">
            <v>2010</v>
          </cell>
          <cell r="E866">
            <v>2011</v>
          </cell>
          <cell r="F866">
            <v>2012</v>
          </cell>
          <cell r="G866">
            <v>2013</v>
          </cell>
          <cell r="H866">
            <v>2014</v>
          </cell>
          <cell r="I866">
            <v>2015</v>
          </cell>
          <cell r="J866">
            <v>2016</v>
          </cell>
          <cell r="K866">
            <v>2017</v>
          </cell>
          <cell r="L866">
            <v>2018</v>
          </cell>
          <cell r="M866">
            <v>2019</v>
          </cell>
          <cell r="N866">
            <v>2020</v>
          </cell>
          <cell r="O866">
            <v>2021</v>
          </cell>
          <cell r="P866">
            <v>2022</v>
          </cell>
          <cell r="Q866">
            <v>2023</v>
          </cell>
          <cell r="R866">
            <v>2024</v>
          </cell>
          <cell r="S866">
            <v>2025</v>
          </cell>
          <cell r="T866">
            <v>2026</v>
          </cell>
          <cell r="U866">
            <v>2027</v>
          </cell>
          <cell r="V866">
            <v>2028</v>
          </cell>
          <cell r="W866">
            <v>2029</v>
          </cell>
          <cell r="X866">
            <v>2030</v>
          </cell>
          <cell r="Y866">
            <v>2031</v>
          </cell>
          <cell r="Z866">
            <v>2032</v>
          </cell>
          <cell r="AA866">
            <v>2033</v>
          </cell>
          <cell r="AB866">
            <v>2034</v>
          </cell>
          <cell r="AC866">
            <v>2035</v>
          </cell>
          <cell r="AD866">
            <v>2036</v>
          </cell>
          <cell r="AE866">
            <v>2037</v>
          </cell>
          <cell r="AF866">
            <v>2038</v>
          </cell>
          <cell r="AG866">
            <v>2039</v>
          </cell>
          <cell r="AH866">
            <v>2040</v>
          </cell>
          <cell r="AI866">
            <v>2041</v>
          </cell>
          <cell r="AJ866">
            <v>2042</v>
          </cell>
          <cell r="AK866">
            <v>2043</v>
          </cell>
          <cell r="AL866">
            <v>2044</v>
          </cell>
          <cell r="AM866">
            <v>2045</v>
          </cell>
          <cell r="AN866">
            <v>2046</v>
          </cell>
          <cell r="AO866">
            <v>2047</v>
          </cell>
          <cell r="AP866">
            <v>2048</v>
          </cell>
          <cell r="AQ866">
            <v>2049</v>
          </cell>
          <cell r="AR866">
            <v>2050</v>
          </cell>
          <cell r="AS866">
            <v>2051</v>
          </cell>
          <cell r="AT866">
            <v>2052</v>
          </cell>
          <cell r="AU866">
            <v>2053</v>
          </cell>
          <cell r="AV866">
            <v>2054</v>
          </cell>
          <cell r="AW866">
            <v>2055</v>
          </cell>
          <cell r="AX866">
            <v>2056</v>
          </cell>
          <cell r="AY866">
            <v>2057</v>
          </cell>
          <cell r="AZ866">
            <v>2058</v>
          </cell>
          <cell r="BA866">
            <v>2059</v>
          </cell>
          <cell r="BB866">
            <v>2060</v>
          </cell>
        </row>
        <row r="867">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row>
        <row r="869">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row>
        <row r="870">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row>
        <row r="871">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row>
        <row r="872">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row>
        <row r="873">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row>
        <row r="874">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row>
        <row r="877">
          <cell r="D877">
            <v>0</v>
          </cell>
          <cell r="E877">
            <v>0</v>
          </cell>
          <cell r="F877">
            <v>-311.32225312557017</v>
          </cell>
          <cell r="G877">
            <v>-324.95564447612401</v>
          </cell>
          <cell r="H877">
            <v>-323.97503036668951</v>
          </cell>
          <cell r="I877">
            <v>-461.54041727867889</v>
          </cell>
          <cell r="J877">
            <v>-431.70195754210721</v>
          </cell>
          <cell r="K877">
            <v>-405.43956898501108</v>
          </cell>
          <cell r="L877">
            <v>-437.62682356749923</v>
          </cell>
          <cell r="M877">
            <v>-503.47711326662454</v>
          </cell>
          <cell r="N877">
            <v>-471.80770437084595</v>
          </cell>
          <cell r="O877">
            <v>-446.83675460049238</v>
          </cell>
          <cell r="P877">
            <v>-438.17770006168746</v>
          </cell>
          <cell r="Q877">
            <v>-467.2188155382691</v>
          </cell>
          <cell r="R877">
            <v>-496.00734065069196</v>
          </cell>
          <cell r="S877">
            <v>-441.44588014761808</v>
          </cell>
          <cell r="T877">
            <v>-533.60676638886173</v>
          </cell>
          <cell r="U877">
            <v>-501.22275206182809</v>
          </cell>
          <cell r="V877">
            <v>-505.95420912158829</v>
          </cell>
          <cell r="W877">
            <v>-543.28718869034776</v>
          </cell>
          <cell r="X877">
            <v>-597.25217505949058</v>
          </cell>
          <cell r="Y877">
            <v>-604.99994378638712</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row>
        <row r="878">
          <cell r="D878">
            <v>0</v>
          </cell>
          <cell r="E878">
            <v>0</v>
          </cell>
          <cell r="F878">
            <v>368.91746593129471</v>
          </cell>
          <cell r="G878">
            <v>381.36262489991873</v>
          </cell>
          <cell r="H878">
            <v>384.40312832000217</v>
          </cell>
          <cell r="I878">
            <v>445.93986928852024</v>
          </cell>
          <cell r="J878">
            <v>446.36814108291452</v>
          </cell>
          <cell r="K878">
            <v>439.3977781677188</v>
          </cell>
          <cell r="L878">
            <v>437.41453018168852</v>
          </cell>
          <cell r="M878">
            <v>439.17278990903293</v>
          </cell>
          <cell r="N878">
            <v>448.04030689109049</v>
          </cell>
          <cell r="O878">
            <v>457.10249960106211</v>
          </cell>
          <cell r="P878">
            <v>468.7286713817756</v>
          </cell>
          <cell r="Q878">
            <v>467.93712078136383</v>
          </cell>
          <cell r="R878">
            <v>470.5074653787471</v>
          </cell>
          <cell r="S878">
            <v>441.57175643066648</v>
          </cell>
          <cell r="T878">
            <v>449.82249501077342</v>
          </cell>
          <cell r="U878">
            <v>462.5566952720485</v>
          </cell>
          <cell r="V878">
            <v>465.74429939813683</v>
          </cell>
          <cell r="W878">
            <v>473.55865418595795</v>
          </cell>
          <cell r="X878">
            <v>480.3313855624981</v>
          </cell>
          <cell r="Y878">
            <v>491.33019822034248</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row>
        <row r="879">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row>
        <row r="880">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row>
        <row r="881">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row>
        <row r="882">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row>
        <row r="883">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row>
        <row r="884">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row>
        <row r="885">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row>
        <row r="887">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row>
      </sheetData>
      <sheetData sheetId="12" refreshError="1"/>
      <sheetData sheetId="13" refreshError="1"/>
      <sheetData sheetId="14" refreshError="1"/>
      <sheetData sheetId="15">
        <row r="6">
          <cell r="R6">
            <v>1</v>
          </cell>
          <cell r="S6">
            <v>5.0000000000000044E-3</v>
          </cell>
          <cell r="T6" t="str">
            <v>N/A</v>
          </cell>
          <cell r="U6">
            <v>5.0000000000000044E-3</v>
          </cell>
          <cell r="V6" t="str">
            <v>N/A</v>
          </cell>
        </row>
        <row r="7">
          <cell r="R7">
            <v>2</v>
          </cell>
          <cell r="S7">
            <v>9.9749999999999561E-3</v>
          </cell>
          <cell r="T7" t="str">
            <v>N/A</v>
          </cell>
          <cell r="U7">
            <v>9.9749999999999561E-3</v>
          </cell>
          <cell r="V7" t="str">
            <v>N/A</v>
          </cell>
        </row>
        <row r="8">
          <cell r="R8">
            <v>3</v>
          </cell>
          <cell r="S8">
            <v>1.4925124999999984E-2</v>
          </cell>
          <cell r="T8" t="str">
            <v>N/A</v>
          </cell>
          <cell r="U8">
            <v>1.4925124999999984E-2</v>
          </cell>
          <cell r="V8" t="str">
            <v>N/A</v>
          </cell>
        </row>
        <row r="9">
          <cell r="R9">
            <v>4</v>
          </cell>
          <cell r="S9">
            <v>1.9850499374999941E-2</v>
          </cell>
          <cell r="T9" t="str">
            <v>N/A</v>
          </cell>
          <cell r="U9">
            <v>1.9850499374999941E-2</v>
          </cell>
          <cell r="V9" t="str">
            <v>N/A</v>
          </cell>
        </row>
        <row r="10">
          <cell r="R10">
            <v>5</v>
          </cell>
          <cell r="S10">
            <v>2.4751246878124911E-2</v>
          </cell>
          <cell r="T10" t="str">
            <v>N/A</v>
          </cell>
          <cell r="U10">
            <v>2.4751246878124911E-2</v>
          </cell>
          <cell r="V10" t="str">
            <v>N/A</v>
          </cell>
        </row>
        <row r="11">
          <cell r="R11">
            <v>6</v>
          </cell>
          <cell r="S11">
            <v>2.9627490643734267E-2</v>
          </cell>
          <cell r="T11" t="str">
            <v>N/A</v>
          </cell>
          <cell r="U11">
            <v>2.9627490643734267E-2</v>
          </cell>
          <cell r="V11" t="str">
            <v>N/A</v>
          </cell>
        </row>
        <row r="12">
          <cell r="R12">
            <v>7</v>
          </cell>
          <cell r="S12">
            <v>3.4479353190515649E-2</v>
          </cell>
          <cell r="T12" t="str">
            <v>N/A</v>
          </cell>
          <cell r="U12">
            <v>3.4479353190515649E-2</v>
          </cell>
          <cell r="V12" t="str">
            <v>N/A</v>
          </cell>
        </row>
        <row r="13">
          <cell r="R13">
            <v>8</v>
          </cell>
          <cell r="S13">
            <v>3.9306956424563055E-2</v>
          </cell>
          <cell r="T13" t="str">
            <v>N/A</v>
          </cell>
          <cell r="U13">
            <v>3.9306956424563055E-2</v>
          </cell>
          <cell r="V13" t="str">
            <v>N/A</v>
          </cell>
        </row>
        <row r="14">
          <cell r="R14">
            <v>9</v>
          </cell>
          <cell r="S14">
            <v>4.4110421642440278E-2</v>
          </cell>
          <cell r="T14" t="str">
            <v>N/A</v>
          </cell>
          <cell r="U14">
            <v>4.4110421642440278E-2</v>
          </cell>
          <cell r="V14" t="str">
            <v>N/A</v>
          </cell>
        </row>
        <row r="15">
          <cell r="R15">
            <v>10</v>
          </cell>
          <cell r="S15">
            <v>4.8889869534228025E-2</v>
          </cell>
          <cell r="T15" t="str">
            <v>N/A</v>
          </cell>
          <cell r="U15">
            <v>4.8889869534228025E-2</v>
          </cell>
          <cell r="V15" t="str">
            <v>N/A</v>
          </cell>
        </row>
        <row r="16">
          <cell r="R16">
            <v>11</v>
          </cell>
          <cell r="S16">
            <v>5.3645420186556936E-2</v>
          </cell>
          <cell r="T16" t="str">
            <v>N/A</v>
          </cell>
          <cell r="U16">
            <v>5.3645420186556936E-2</v>
          </cell>
          <cell r="V16" t="str">
            <v>N/A</v>
          </cell>
        </row>
        <row r="17">
          <cell r="R17">
            <v>12</v>
          </cell>
          <cell r="S17">
            <v>5.8377193085624057E-2</v>
          </cell>
          <cell r="T17" t="str">
            <v>N/A</v>
          </cell>
          <cell r="U17">
            <v>5.8377193085624057E-2</v>
          </cell>
          <cell r="V17" t="str">
            <v>N/A</v>
          </cell>
        </row>
        <row r="18">
          <cell r="R18">
            <v>13</v>
          </cell>
          <cell r="S18">
            <v>6.3085307120195888E-2</v>
          </cell>
          <cell r="T18" t="str">
            <v>N/A</v>
          </cell>
          <cell r="U18">
            <v>6.3085307120195888E-2</v>
          </cell>
          <cell r="V18" t="str">
            <v>N/A</v>
          </cell>
        </row>
        <row r="19">
          <cell r="R19">
            <v>14</v>
          </cell>
          <cell r="S19">
            <v>6.7769880584594877E-2</v>
          </cell>
          <cell r="T19" t="str">
            <v>N/A</v>
          </cell>
          <cell r="U19">
            <v>6.7769880584594877E-2</v>
          </cell>
          <cell r="V19" t="str">
            <v>N/A</v>
          </cell>
        </row>
        <row r="20">
          <cell r="R20">
            <v>15</v>
          </cell>
          <cell r="S20">
            <v>7.2431031181671934E-2</v>
          </cell>
          <cell r="T20" t="str">
            <v>N/A</v>
          </cell>
          <cell r="U20">
            <v>7.2431031181671934E-2</v>
          </cell>
          <cell r="V20" t="str">
            <v>N/A</v>
          </cell>
        </row>
        <row r="21">
          <cell r="R21">
            <v>16</v>
          </cell>
          <cell r="S21">
            <v>7.7068876025763622E-2</v>
          </cell>
          <cell r="T21" t="str">
            <v>N/A</v>
          </cell>
          <cell r="U21">
            <v>7.7068876025763622E-2</v>
          </cell>
          <cell r="V21" t="str">
            <v>N/A</v>
          </cell>
        </row>
        <row r="22">
          <cell r="R22">
            <v>17</v>
          </cell>
          <cell r="S22">
            <v>8.1683531645634799E-2</v>
          </cell>
          <cell r="T22" t="str">
            <v>N/A</v>
          </cell>
          <cell r="U22">
            <v>8.1683531645634799E-2</v>
          </cell>
          <cell r="V22" t="str">
            <v>N/A</v>
          </cell>
        </row>
        <row r="23">
          <cell r="R23">
            <v>18</v>
          </cell>
          <cell r="S23">
            <v>8.6275113987406615E-2</v>
          </cell>
          <cell r="T23" t="str">
            <v>N/A</v>
          </cell>
          <cell r="U23">
            <v>8.6275113987406615E-2</v>
          </cell>
          <cell r="V23" t="str">
            <v>N/A</v>
          </cell>
        </row>
        <row r="24">
          <cell r="R24">
            <v>19</v>
          </cell>
          <cell r="S24">
            <v>9.0843738417469622E-2</v>
          </cell>
          <cell r="T24" t="str">
            <v>N/A</v>
          </cell>
          <cell r="U24">
            <v>9.0843738417469622E-2</v>
          </cell>
          <cell r="V24" t="str">
            <v>N/A</v>
          </cell>
        </row>
        <row r="25">
          <cell r="R25">
            <v>20</v>
          </cell>
          <cell r="S25">
            <v>9.5389519725382232E-2</v>
          </cell>
          <cell r="T25" t="str">
            <v>N/A</v>
          </cell>
          <cell r="U25">
            <v>9.5389519725382232E-2</v>
          </cell>
          <cell r="V25" t="str">
            <v>N/A</v>
          </cell>
        </row>
        <row r="26">
          <cell r="R26">
            <v>21</v>
          </cell>
          <cell r="S26">
            <v>9.9912572126755306E-2</v>
          </cell>
          <cell r="T26" t="str">
            <v>N/A</v>
          </cell>
          <cell r="U26">
            <v>9.9912572126755306E-2</v>
          </cell>
          <cell r="V26" t="str">
            <v>N/A</v>
          </cell>
        </row>
        <row r="27">
          <cell r="R27">
            <v>22</v>
          </cell>
          <cell r="S27">
            <v>0.10441300926612151</v>
          </cell>
          <cell r="T27" t="str">
            <v>N/A</v>
          </cell>
          <cell r="U27">
            <v>0.10441300926612151</v>
          </cell>
          <cell r="V27" t="str">
            <v>N/A</v>
          </cell>
        </row>
        <row r="28">
          <cell r="R28">
            <v>23</v>
          </cell>
          <cell r="S28">
            <v>0.10889094421979095</v>
          </cell>
          <cell r="T28" t="str">
            <v>N/A</v>
          </cell>
          <cell r="U28">
            <v>0.10889094421979095</v>
          </cell>
          <cell r="V28" t="str">
            <v>N/A</v>
          </cell>
        </row>
        <row r="29">
          <cell r="R29">
            <v>24</v>
          </cell>
          <cell r="S29">
            <v>0.11334648949869197</v>
          </cell>
          <cell r="T29" t="str">
            <v>N/A</v>
          </cell>
          <cell r="U29">
            <v>0.11334648949869197</v>
          </cell>
          <cell r="V29" t="str">
            <v>N/A</v>
          </cell>
        </row>
        <row r="30">
          <cell r="R30">
            <v>25</v>
          </cell>
          <cell r="S30">
            <v>0.11777975705119847</v>
          </cell>
          <cell r="T30" t="str">
            <v>N/A</v>
          </cell>
          <cell r="U30">
            <v>0.11777975705119847</v>
          </cell>
          <cell r="V30" t="str">
            <v>N/A</v>
          </cell>
        </row>
        <row r="31">
          <cell r="R31">
            <v>26</v>
          </cell>
          <cell r="S31">
            <v>0.12219085826594245</v>
          </cell>
          <cell r="T31" t="str">
            <v>N/A</v>
          </cell>
          <cell r="U31">
            <v>0.12219085826594245</v>
          </cell>
          <cell r="V31" t="str">
            <v>N/A</v>
          </cell>
        </row>
        <row r="32">
          <cell r="R32">
            <v>27</v>
          </cell>
          <cell r="S32">
            <v>0</v>
          </cell>
          <cell r="T32" t="str">
            <v>N/A</v>
          </cell>
          <cell r="U32">
            <v>0</v>
          </cell>
          <cell r="V32" t="str">
            <v>N/A</v>
          </cell>
        </row>
        <row r="33">
          <cell r="R33">
            <v>28</v>
          </cell>
          <cell r="S33">
            <v>0</v>
          </cell>
          <cell r="T33" t="str">
            <v>N/A</v>
          </cell>
          <cell r="U33">
            <v>0</v>
          </cell>
          <cell r="V33" t="str">
            <v>N/A</v>
          </cell>
        </row>
        <row r="34">
          <cell r="R34">
            <v>29</v>
          </cell>
          <cell r="S34">
            <v>0</v>
          </cell>
          <cell r="T34" t="str">
            <v>N/A</v>
          </cell>
          <cell r="U34">
            <v>0</v>
          </cell>
          <cell r="V34" t="str">
            <v>N/A</v>
          </cell>
        </row>
        <row r="35">
          <cell r="R35">
            <v>30</v>
          </cell>
          <cell r="S35">
            <v>0</v>
          </cell>
          <cell r="T35" t="str">
            <v>N/A</v>
          </cell>
          <cell r="U35">
            <v>0</v>
          </cell>
          <cell r="V35" t="str">
            <v>N/A</v>
          </cell>
        </row>
        <row r="36">
          <cell r="R36">
            <v>31</v>
          </cell>
          <cell r="S36">
            <v>0</v>
          </cell>
          <cell r="T36" t="str">
            <v>N/A</v>
          </cell>
          <cell r="U36">
            <v>0</v>
          </cell>
          <cell r="V36" t="str">
            <v>N/A</v>
          </cell>
        </row>
        <row r="37">
          <cell r="R37">
            <v>32</v>
          </cell>
          <cell r="S37">
            <v>0</v>
          </cell>
          <cell r="T37" t="str">
            <v>N/A</v>
          </cell>
          <cell r="U37">
            <v>0</v>
          </cell>
          <cell r="V37" t="str">
            <v>N/A</v>
          </cell>
        </row>
        <row r="38">
          <cell r="R38">
            <v>33</v>
          </cell>
          <cell r="S38">
            <v>0</v>
          </cell>
          <cell r="T38" t="str">
            <v>N/A</v>
          </cell>
          <cell r="U38">
            <v>0</v>
          </cell>
          <cell r="V38" t="str">
            <v>N/A</v>
          </cell>
        </row>
        <row r="39">
          <cell r="R39">
            <v>34</v>
          </cell>
          <cell r="S39">
            <v>0</v>
          </cell>
          <cell r="T39" t="str">
            <v>N/A</v>
          </cell>
          <cell r="U39">
            <v>0</v>
          </cell>
          <cell r="V39" t="str">
            <v>N/A</v>
          </cell>
        </row>
        <row r="40">
          <cell r="R40">
            <v>35</v>
          </cell>
          <cell r="S40">
            <v>0</v>
          </cell>
          <cell r="T40" t="str">
            <v>N/A</v>
          </cell>
          <cell r="U40">
            <v>0</v>
          </cell>
          <cell r="V40" t="str">
            <v>N/A</v>
          </cell>
        </row>
        <row r="41">
          <cell r="R41">
            <v>36</v>
          </cell>
          <cell r="S41">
            <v>0</v>
          </cell>
          <cell r="T41" t="str">
            <v>N/A</v>
          </cell>
          <cell r="U41">
            <v>0</v>
          </cell>
          <cell r="V41" t="str">
            <v>N/A</v>
          </cell>
        </row>
        <row r="42">
          <cell r="R42">
            <v>37</v>
          </cell>
          <cell r="S42">
            <v>0</v>
          </cell>
          <cell r="T42" t="str">
            <v>N/A</v>
          </cell>
          <cell r="U42">
            <v>0</v>
          </cell>
          <cell r="V42" t="str">
            <v>N/A</v>
          </cell>
        </row>
        <row r="43">
          <cell r="R43">
            <v>38</v>
          </cell>
          <cell r="S43">
            <v>0</v>
          </cell>
          <cell r="T43" t="str">
            <v>N/A</v>
          </cell>
          <cell r="U43">
            <v>0</v>
          </cell>
          <cell r="V43" t="str">
            <v>N/A</v>
          </cell>
        </row>
        <row r="44">
          <cell r="R44">
            <v>39</v>
          </cell>
          <cell r="S44">
            <v>0</v>
          </cell>
          <cell r="T44" t="str">
            <v>N/A</v>
          </cell>
          <cell r="U44">
            <v>0</v>
          </cell>
          <cell r="V44" t="str">
            <v>N/A</v>
          </cell>
        </row>
        <row r="45">
          <cell r="R45">
            <v>40</v>
          </cell>
          <cell r="S45">
            <v>0</v>
          </cell>
          <cell r="T45" t="str">
            <v>N/A</v>
          </cell>
          <cell r="U45">
            <v>0</v>
          </cell>
          <cell r="V45" t="str">
            <v>N/A</v>
          </cell>
        </row>
        <row r="46">
          <cell r="R46">
            <v>41</v>
          </cell>
          <cell r="S46">
            <v>0</v>
          </cell>
          <cell r="T46" t="str">
            <v>N/A</v>
          </cell>
          <cell r="U46">
            <v>0</v>
          </cell>
          <cell r="V46" t="str">
            <v>N/A</v>
          </cell>
        </row>
        <row r="47">
          <cell r="R47">
            <v>42</v>
          </cell>
          <cell r="S47">
            <v>0</v>
          </cell>
          <cell r="T47" t="str">
            <v>N/A</v>
          </cell>
          <cell r="U47">
            <v>0</v>
          </cell>
          <cell r="V47" t="str">
            <v>N/A</v>
          </cell>
        </row>
        <row r="48">
          <cell r="R48">
            <v>43</v>
          </cell>
          <cell r="S48">
            <v>0</v>
          </cell>
          <cell r="T48" t="str">
            <v>N/A</v>
          </cell>
          <cell r="U48">
            <v>0</v>
          </cell>
          <cell r="V48" t="str">
            <v>N/A</v>
          </cell>
        </row>
        <row r="49">
          <cell r="R49">
            <v>44</v>
          </cell>
          <cell r="S49">
            <v>0</v>
          </cell>
          <cell r="T49" t="str">
            <v>N/A</v>
          </cell>
          <cell r="U49">
            <v>0</v>
          </cell>
          <cell r="V49" t="str">
            <v>N/A</v>
          </cell>
        </row>
        <row r="50">
          <cell r="R50">
            <v>45</v>
          </cell>
          <cell r="S50">
            <v>0</v>
          </cell>
          <cell r="T50" t="str">
            <v>N/A</v>
          </cell>
          <cell r="U50">
            <v>0</v>
          </cell>
          <cell r="V50" t="str">
            <v>N/A</v>
          </cell>
        </row>
        <row r="51">
          <cell r="R51">
            <v>46</v>
          </cell>
          <cell r="S51">
            <v>0</v>
          </cell>
          <cell r="T51" t="str">
            <v>N/A</v>
          </cell>
          <cell r="U51">
            <v>0</v>
          </cell>
          <cell r="V51" t="str">
            <v>N/A</v>
          </cell>
        </row>
        <row r="52">
          <cell r="R52">
            <v>47</v>
          </cell>
          <cell r="S52">
            <v>0</v>
          </cell>
          <cell r="T52" t="str">
            <v>N/A</v>
          </cell>
          <cell r="U52">
            <v>0</v>
          </cell>
          <cell r="V52" t="str">
            <v>N/A</v>
          </cell>
        </row>
        <row r="53">
          <cell r="R53">
            <v>48</v>
          </cell>
          <cell r="S53">
            <v>0</v>
          </cell>
          <cell r="T53" t="str">
            <v>N/A</v>
          </cell>
          <cell r="U53">
            <v>0</v>
          </cell>
          <cell r="V53" t="str">
            <v>N/A</v>
          </cell>
        </row>
        <row r="54">
          <cell r="R54">
            <v>49</v>
          </cell>
          <cell r="S54">
            <v>0</v>
          </cell>
          <cell r="T54" t="str">
            <v>N/A</v>
          </cell>
          <cell r="U54">
            <v>0</v>
          </cell>
          <cell r="V54" t="str">
            <v>N/A</v>
          </cell>
        </row>
        <row r="55">
          <cell r="R55">
            <v>50</v>
          </cell>
          <cell r="S55">
            <v>0</v>
          </cell>
          <cell r="T55" t="str">
            <v>N/A</v>
          </cell>
          <cell r="U55">
            <v>0</v>
          </cell>
          <cell r="V55" t="str">
            <v>N/A</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og"/>
      <sheetName val="Summary"/>
      <sheetName val="Form1"/>
      <sheetName val="Main"/>
      <sheetName val="Wholesale Valuation"/>
      <sheetName val="Oregon BETC"/>
      <sheetName val="Generic_Model"/>
      <sheetName val="Initial Capital + AFUDC"/>
      <sheetName val="Wind_Input"/>
      <sheetName val="Production Costs"/>
      <sheetName val="IRP Avoided Prices"/>
      <sheetName val="Multipliers Input"/>
      <sheetName val="Dispatch Optimization"/>
      <sheetName val="Financial Statements"/>
      <sheetName val="Summary for APR"/>
      <sheetName val="Rev Req"/>
      <sheetName val="Emissions Input"/>
      <sheetName val="Curves"/>
      <sheetName val="Endur Discount Factors"/>
      <sheetName val="Corr Curves"/>
      <sheetName val="On-Going Capital"/>
      <sheetName val="Simulation"/>
      <sheetName val="Histogram Data"/>
      <sheetName val="Lookups"/>
      <sheetName val="Output"/>
      <sheetName val="Documentation"/>
    </sheetNames>
    <sheetDataSet>
      <sheetData sheetId="0"/>
      <sheetData sheetId="1"/>
      <sheetData sheetId="2"/>
      <sheetData sheetId="3">
        <row r="11">
          <cell r="D11">
            <v>24.999315537303218</v>
          </cell>
        </row>
        <row r="45">
          <cell r="G45">
            <v>0.24383391546433053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0">
          <cell r="G40">
            <v>41122</v>
          </cell>
        </row>
      </sheetData>
      <sheetData sheetId="24"/>
      <sheetData sheetId="2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2011Summary"/>
      <sheetName val="OregonAccelSummary"/>
      <sheetName val="Comparison2006Proposed"/>
      <sheetName val="Comparison2006Approved"/>
      <sheetName val="OregonAccel-2006Proposed"/>
      <sheetName val="OregonAccel-2006Approved"/>
      <sheetName val="California"/>
      <sheetName val="Idaho"/>
      <sheetName val="Oregon"/>
      <sheetName val="Utah"/>
      <sheetName val="Washington"/>
      <sheetName val="Wyoming"/>
      <sheetName val="AZ,CO,MT"/>
      <sheetName val="Prod_Trans"/>
      <sheetName val="OregonAccel"/>
      <sheetName val="Controls"/>
      <sheetName val="Reserve"/>
      <sheetName val="Oregon Reserv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E2">
            <v>381</v>
          </cell>
          <cell r="F2" t="str">
            <v>BLUNDELL PLANT</v>
          </cell>
          <cell r="G2" t="str">
            <v>310.20</v>
          </cell>
          <cell r="H2" t="str">
            <v>Land Rights</v>
          </cell>
          <cell r="I2">
            <v>35883106.869999997</v>
          </cell>
        </row>
        <row r="3">
          <cell r="A3" t="str">
            <v>31100; 181</v>
          </cell>
          <cell r="B3" t="str">
            <v>181</v>
          </cell>
          <cell r="C3" t="str">
            <v>S</v>
          </cell>
          <cell r="E3">
            <v>381</v>
          </cell>
          <cell r="F3" t="str">
            <v>BLUNDELL PLANT</v>
          </cell>
          <cell r="G3" t="str">
            <v>311.00</v>
          </cell>
          <cell r="H3" t="str">
            <v>Structures &amp; Improvements</v>
          </cell>
          <cell r="I3">
            <v>8026576.1799999997</v>
          </cell>
        </row>
        <row r="4">
          <cell r="A4" t="str">
            <v>31200; 181</v>
          </cell>
          <cell r="B4" t="str">
            <v>181</v>
          </cell>
          <cell r="C4" t="str">
            <v>S</v>
          </cell>
          <cell r="E4">
            <v>381</v>
          </cell>
          <cell r="F4" t="str">
            <v>BLUNDELL PLANT</v>
          </cell>
          <cell r="G4" t="str">
            <v>312.00</v>
          </cell>
          <cell r="H4" t="str">
            <v>Boiler Plant Equipment</v>
          </cell>
          <cell r="I4">
            <v>28217346.91</v>
          </cell>
        </row>
        <row r="5">
          <cell r="A5" t="str">
            <v>31400; 181</v>
          </cell>
          <cell r="B5" t="str">
            <v>181</v>
          </cell>
          <cell r="C5" t="str">
            <v>S</v>
          </cell>
          <cell r="E5">
            <v>381</v>
          </cell>
          <cell r="F5" t="str">
            <v>BLUNDELL PLANT</v>
          </cell>
          <cell r="G5" t="str">
            <v>314.00</v>
          </cell>
          <cell r="H5" t="str">
            <v>Turbogenerator Units</v>
          </cell>
          <cell r="I5">
            <v>32037766.34</v>
          </cell>
        </row>
        <row r="6">
          <cell r="A6" t="str">
            <v>31500; 181</v>
          </cell>
          <cell r="B6" t="str">
            <v>181</v>
          </cell>
          <cell r="C6" t="str">
            <v>S</v>
          </cell>
          <cell r="E6">
            <v>381</v>
          </cell>
          <cell r="F6" t="str">
            <v>BLUNDELL PLANT</v>
          </cell>
          <cell r="G6" t="str">
            <v>315.00</v>
          </cell>
          <cell r="H6" t="str">
            <v>Accessory Electric Equipment</v>
          </cell>
          <cell r="I6">
            <v>7501209.7300000004</v>
          </cell>
        </row>
        <row r="7">
          <cell r="A7" t="str">
            <v>31600; 181</v>
          </cell>
          <cell r="B7" t="str">
            <v>181</v>
          </cell>
          <cell r="C7" t="str">
            <v>S</v>
          </cell>
          <cell r="E7">
            <v>381</v>
          </cell>
          <cell r="F7" t="str">
            <v>BLUNDELL PLANT</v>
          </cell>
          <cell r="G7" t="str">
            <v>316.00</v>
          </cell>
          <cell r="H7" t="str">
            <v>Misc. Power Plant Equipment</v>
          </cell>
          <cell r="I7">
            <v>1241261.6299999999</v>
          </cell>
        </row>
        <row r="8">
          <cell r="A8" t="str">
            <v xml:space="preserve">0; </v>
          </cell>
          <cell r="F8" t="str">
            <v>BLUNDELL PLANT Total</v>
          </cell>
          <cell r="I8">
            <v>112907267.66</v>
          </cell>
        </row>
        <row r="9">
          <cell r="A9" t="str">
            <v>31100; 101</v>
          </cell>
          <cell r="B9" t="str">
            <v>101</v>
          </cell>
          <cell r="C9" t="str">
            <v>S</v>
          </cell>
          <cell r="E9">
            <v>250252</v>
          </cell>
          <cell r="F9" t="str">
            <v>CARBON PLANT</v>
          </cell>
          <cell r="G9" t="str">
            <v>311.00</v>
          </cell>
          <cell r="H9" t="str">
            <v>Structures &amp; Improvements</v>
          </cell>
          <cell r="I9">
            <v>15364075.57</v>
          </cell>
        </row>
        <row r="10">
          <cell r="A10" t="str">
            <v>31200; 101</v>
          </cell>
          <cell r="B10" t="str">
            <v>101</v>
          </cell>
          <cell r="C10" t="str">
            <v>S</v>
          </cell>
          <cell r="E10">
            <v>250252</v>
          </cell>
          <cell r="F10" t="str">
            <v>CARBON PLANT</v>
          </cell>
          <cell r="G10" t="str">
            <v>312.00</v>
          </cell>
          <cell r="H10" t="str">
            <v>Boiler Plant Equipment</v>
          </cell>
          <cell r="I10">
            <v>68831424.890000001</v>
          </cell>
        </row>
        <row r="11">
          <cell r="A11" t="str">
            <v>31400; 101</v>
          </cell>
          <cell r="B11" t="str">
            <v>101</v>
          </cell>
          <cell r="C11" t="str">
            <v>S</v>
          </cell>
          <cell r="E11">
            <v>250252</v>
          </cell>
          <cell r="F11" t="str">
            <v>CARBON PLANT</v>
          </cell>
          <cell r="G11" t="str">
            <v>314.00</v>
          </cell>
          <cell r="H11" t="str">
            <v>Turbogenerator Units</v>
          </cell>
          <cell r="I11">
            <v>28351048.870000001</v>
          </cell>
        </row>
        <row r="12">
          <cell r="A12" t="str">
            <v>31500; 101</v>
          </cell>
          <cell r="B12" t="str">
            <v>101</v>
          </cell>
          <cell r="C12" t="str">
            <v>S</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E13">
            <v>250252</v>
          </cell>
          <cell r="F13" t="str">
            <v>CARBON PLANT</v>
          </cell>
          <cell r="G13" t="str">
            <v>316.00</v>
          </cell>
          <cell r="H13" t="str">
            <v>Misc. Power Plant Equipment</v>
          </cell>
          <cell r="I13">
            <v>809545.62</v>
          </cell>
        </row>
        <row r="14">
          <cell r="A14" t="str">
            <v xml:space="preserve">0; </v>
          </cell>
          <cell r="F14" t="str">
            <v>CARBON PLANT Total</v>
          </cell>
          <cell r="I14">
            <v>119574189.12000002</v>
          </cell>
        </row>
        <row r="15">
          <cell r="A15" t="str">
            <v>31020; 102</v>
          </cell>
          <cell r="B15" t="str">
            <v>102</v>
          </cell>
          <cell r="C15" t="str">
            <v>S</v>
          </cell>
          <cell r="E15">
            <v>240244</v>
          </cell>
          <cell r="F15" t="str">
            <v>CHOLLA PLANT</v>
          </cell>
          <cell r="G15" t="str">
            <v>310.20</v>
          </cell>
          <cell r="H15" t="str">
            <v>Land Rights</v>
          </cell>
          <cell r="I15">
            <v>1201891.8500000001</v>
          </cell>
        </row>
        <row r="16">
          <cell r="A16" t="str">
            <v>31100; 102</v>
          </cell>
          <cell r="B16" t="str">
            <v>102</v>
          </cell>
          <cell r="C16" t="str">
            <v>S</v>
          </cell>
          <cell r="E16">
            <v>240244</v>
          </cell>
          <cell r="F16" t="str">
            <v>CHOLLA PLANT</v>
          </cell>
          <cell r="G16" t="str">
            <v>311.00</v>
          </cell>
          <cell r="H16" t="str">
            <v>Structures &amp; Improvements</v>
          </cell>
          <cell r="I16">
            <v>59823656.619999997</v>
          </cell>
        </row>
        <row r="17">
          <cell r="A17" t="str">
            <v>31200; 102</v>
          </cell>
          <cell r="B17" t="str">
            <v>102</v>
          </cell>
          <cell r="C17" t="str">
            <v>S</v>
          </cell>
          <cell r="E17">
            <v>240244</v>
          </cell>
          <cell r="F17" t="str">
            <v>CHOLLA PLANT</v>
          </cell>
          <cell r="G17" t="str">
            <v>312.00</v>
          </cell>
          <cell r="H17" t="str">
            <v>Boiler Plant Equipment</v>
          </cell>
          <cell r="I17">
            <v>325922912.70999998</v>
          </cell>
        </row>
        <row r="18">
          <cell r="A18" t="str">
            <v>31400; 102</v>
          </cell>
          <cell r="B18" t="str">
            <v>102</v>
          </cell>
          <cell r="C18" t="str">
            <v>S</v>
          </cell>
          <cell r="E18">
            <v>240244</v>
          </cell>
          <cell r="F18" t="str">
            <v>CHOLLA PLANT</v>
          </cell>
          <cell r="G18" t="str">
            <v>314.00</v>
          </cell>
          <cell r="H18" t="str">
            <v>Turbogenerator Units</v>
          </cell>
          <cell r="I18">
            <v>66047987.369999997</v>
          </cell>
        </row>
        <row r="19">
          <cell r="A19" t="str">
            <v>31500; 102</v>
          </cell>
          <cell r="B19" t="str">
            <v>102</v>
          </cell>
          <cell r="C19" t="str">
            <v>S</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E20">
            <v>240244</v>
          </cell>
          <cell r="F20" t="str">
            <v>CHOLLA PLANT</v>
          </cell>
          <cell r="G20" t="str">
            <v>316.00</v>
          </cell>
          <cell r="H20" t="str">
            <v>Misc. Power Plant Equipment</v>
          </cell>
          <cell r="I20">
            <v>4155951.08</v>
          </cell>
        </row>
        <row r="21">
          <cell r="A21" t="str">
            <v xml:space="preserve">0; </v>
          </cell>
          <cell r="F21" t="str">
            <v>CHOLLA PLANT Total</v>
          </cell>
          <cell r="I21">
            <v>523828155.26999992</v>
          </cell>
        </row>
        <row r="22">
          <cell r="A22" t="str">
            <v>31100; 103</v>
          </cell>
          <cell r="B22" t="str">
            <v>103</v>
          </cell>
          <cell r="C22" t="str">
            <v>S</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E23">
            <v>401000</v>
          </cell>
          <cell r="F23" t="str">
            <v>COLSTRIP PLANT</v>
          </cell>
          <cell r="G23" t="str">
            <v>312.00</v>
          </cell>
          <cell r="H23" t="str">
            <v>Boiler Plant Equipment</v>
          </cell>
          <cell r="I23">
            <v>114250014.19</v>
          </cell>
        </row>
        <row r="24">
          <cell r="A24" t="str">
            <v>31400; 103</v>
          </cell>
          <cell r="B24" t="str">
            <v>103</v>
          </cell>
          <cell r="C24" t="str">
            <v>S</v>
          </cell>
          <cell r="E24">
            <v>401000</v>
          </cell>
          <cell r="F24" t="str">
            <v>COLSTRIP PLANT</v>
          </cell>
          <cell r="G24" t="str">
            <v>314.00</v>
          </cell>
          <cell r="H24" t="str">
            <v>Turbogenerator Units</v>
          </cell>
          <cell r="I24">
            <v>34705785.420000002</v>
          </cell>
        </row>
        <row r="25">
          <cell r="A25" t="str">
            <v>31500; 103</v>
          </cell>
          <cell r="B25" t="str">
            <v>103</v>
          </cell>
          <cell r="C25" t="str">
            <v>S</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E26">
            <v>401000</v>
          </cell>
          <cell r="F26" t="str">
            <v>COLSTRIP PLANT</v>
          </cell>
          <cell r="G26" t="str">
            <v>316.00</v>
          </cell>
          <cell r="H26" t="str">
            <v>Misc. Power Plant Equipment</v>
          </cell>
          <cell r="I26">
            <v>2203473.2799999998</v>
          </cell>
        </row>
        <row r="27">
          <cell r="A27" t="str">
            <v xml:space="preserve">0; </v>
          </cell>
          <cell r="F27" t="str">
            <v>COLSTRIP PLANT Total</v>
          </cell>
          <cell r="I27">
            <v>219072292.44999999</v>
          </cell>
        </row>
        <row r="28">
          <cell r="A28" t="str">
            <v>31100; 104</v>
          </cell>
          <cell r="B28" t="str">
            <v>104</v>
          </cell>
          <cell r="C28" t="str">
            <v>S</v>
          </cell>
          <cell r="E28">
            <v>400406</v>
          </cell>
          <cell r="F28" t="str">
            <v>CRAIG PLANT</v>
          </cell>
          <cell r="G28" t="str">
            <v>311.00</v>
          </cell>
          <cell r="H28" t="str">
            <v>Structures &amp; Improvements</v>
          </cell>
          <cell r="I28">
            <v>36736993.539999999</v>
          </cell>
        </row>
        <row r="29">
          <cell r="A29" t="str">
            <v>31200; 104</v>
          </cell>
          <cell r="B29" t="str">
            <v>104</v>
          </cell>
          <cell r="C29" t="str">
            <v>S</v>
          </cell>
          <cell r="E29">
            <v>400406</v>
          </cell>
          <cell r="F29" t="str">
            <v>CRAIG PLANT</v>
          </cell>
          <cell r="G29" t="str">
            <v>312.00</v>
          </cell>
          <cell r="H29" t="str">
            <v>Boiler Plant Equipment</v>
          </cell>
          <cell r="I29">
            <v>93178559.280000001</v>
          </cell>
        </row>
        <row r="30">
          <cell r="A30" t="str">
            <v>31400; 104</v>
          </cell>
          <cell r="B30" t="str">
            <v>104</v>
          </cell>
          <cell r="C30" t="str">
            <v>S</v>
          </cell>
          <cell r="E30">
            <v>400406</v>
          </cell>
          <cell r="F30" t="str">
            <v>CRAIG PLANT</v>
          </cell>
          <cell r="G30" t="str">
            <v>314.00</v>
          </cell>
          <cell r="H30" t="str">
            <v>Turbogenerator Units</v>
          </cell>
          <cell r="I30">
            <v>26345535.329999998</v>
          </cell>
        </row>
        <row r="31">
          <cell r="A31" t="str">
            <v>31500; 104</v>
          </cell>
          <cell r="B31" t="str">
            <v>104</v>
          </cell>
          <cell r="C31" t="str">
            <v>S</v>
          </cell>
          <cell r="E31">
            <v>400406</v>
          </cell>
          <cell r="F31" t="str">
            <v>CRAIG PLANT</v>
          </cell>
          <cell r="G31" t="str">
            <v>315.00</v>
          </cell>
          <cell r="H31" t="str">
            <v>Accessory Electric Equipment</v>
          </cell>
          <cell r="I31">
            <v>16876687.699999999</v>
          </cell>
        </row>
        <row r="32">
          <cell r="A32" t="str">
            <v>31600; 104</v>
          </cell>
          <cell r="B32" t="str">
            <v>104</v>
          </cell>
          <cell r="C32" t="str">
            <v>S</v>
          </cell>
          <cell r="E32">
            <v>400406</v>
          </cell>
          <cell r="F32" t="str">
            <v>CRAIG PLANT</v>
          </cell>
          <cell r="G32" t="str">
            <v>316.00</v>
          </cell>
          <cell r="H32" t="str">
            <v>Misc. Power Plant Equipment</v>
          </cell>
          <cell r="I32">
            <v>1714396.36</v>
          </cell>
        </row>
        <row r="33">
          <cell r="A33" t="str">
            <v xml:space="preserve">0; </v>
          </cell>
          <cell r="F33" t="str">
            <v>CRAIG PLANT Total</v>
          </cell>
          <cell r="I33">
            <v>174852172.20999998</v>
          </cell>
        </row>
        <row r="34">
          <cell r="A34" t="str">
            <v>31020; 105</v>
          </cell>
          <cell r="B34" t="str">
            <v>105</v>
          </cell>
          <cell r="C34" t="str">
            <v>S</v>
          </cell>
          <cell r="E34">
            <v>514000</v>
          </cell>
          <cell r="F34" t="str">
            <v>DAVE JOHNSTON PLANT</v>
          </cell>
          <cell r="G34" t="str">
            <v>310.20</v>
          </cell>
          <cell r="H34" t="str">
            <v>Land Rights</v>
          </cell>
          <cell r="I34">
            <v>99970.26</v>
          </cell>
        </row>
        <row r="35">
          <cell r="A35" t="str">
            <v>31100; 105</v>
          </cell>
          <cell r="B35" t="str">
            <v>105</v>
          </cell>
          <cell r="C35" t="str">
            <v>S</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E37">
            <v>514000</v>
          </cell>
          <cell r="F37" t="str">
            <v>DAVE JOHNSTON PLANT</v>
          </cell>
          <cell r="G37" t="str">
            <v>314.00</v>
          </cell>
          <cell r="H37" t="str">
            <v>Turbogenerator Units</v>
          </cell>
          <cell r="I37">
            <v>91968161.640000001</v>
          </cell>
        </row>
        <row r="38">
          <cell r="A38" t="str">
            <v>31500; 105</v>
          </cell>
          <cell r="B38" t="str">
            <v>105</v>
          </cell>
          <cell r="C38" t="str">
            <v>S</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E39">
            <v>514000</v>
          </cell>
          <cell r="F39" t="str">
            <v>DAVE JOHNSTON PLANT</v>
          </cell>
          <cell r="G39" t="str">
            <v>316.00</v>
          </cell>
          <cell r="H39" t="str">
            <v>Misc. Power Plant Equipment</v>
          </cell>
          <cell r="I39">
            <v>8457617.3599999994</v>
          </cell>
        </row>
        <row r="40">
          <cell r="A40" t="str">
            <v xml:space="preserve">0; </v>
          </cell>
          <cell r="F40" t="str">
            <v>DAVE JOHNSTON PLANT Total</v>
          </cell>
          <cell r="I40">
            <v>867379541.65999997</v>
          </cell>
        </row>
        <row r="41">
          <cell r="A41" t="str">
            <v>31100; 106</v>
          </cell>
          <cell r="B41" t="str">
            <v>106</v>
          </cell>
          <cell r="C41" t="str">
            <v>S</v>
          </cell>
          <cell r="E41">
            <v>260263</v>
          </cell>
          <cell r="F41" t="str">
            <v>GADSBY PLANT</v>
          </cell>
          <cell r="G41" t="str">
            <v>311.00</v>
          </cell>
          <cell r="H41" t="str">
            <v>Structures &amp; Improvements</v>
          </cell>
          <cell r="I41">
            <v>15268515.08</v>
          </cell>
        </row>
        <row r="42">
          <cell r="A42" t="str">
            <v>31200; 106</v>
          </cell>
          <cell r="B42" t="str">
            <v>106</v>
          </cell>
          <cell r="C42" t="str">
            <v>S</v>
          </cell>
          <cell r="E42">
            <v>260263</v>
          </cell>
          <cell r="F42" t="str">
            <v>GADSBY PLANT</v>
          </cell>
          <cell r="G42" t="str">
            <v>312.00</v>
          </cell>
          <cell r="H42" t="str">
            <v>Boiler Plant Equipment</v>
          </cell>
          <cell r="I42">
            <v>37464585.539999999</v>
          </cell>
        </row>
        <row r="43">
          <cell r="A43" t="str">
            <v>31400; 106</v>
          </cell>
          <cell r="B43" t="str">
            <v>106</v>
          </cell>
          <cell r="C43" t="str">
            <v>S</v>
          </cell>
          <cell r="E43">
            <v>260263</v>
          </cell>
          <cell r="F43" t="str">
            <v>GADSBY PLANT</v>
          </cell>
          <cell r="G43" t="str">
            <v>314.00</v>
          </cell>
          <cell r="H43" t="str">
            <v>Turbogenerator Units</v>
          </cell>
          <cell r="I43">
            <v>18863810.73</v>
          </cell>
        </row>
        <row r="44">
          <cell r="A44" t="str">
            <v>31500; 106</v>
          </cell>
          <cell r="B44" t="str">
            <v>106</v>
          </cell>
          <cell r="C44" t="str">
            <v>S</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E45">
            <v>260263</v>
          </cell>
          <cell r="F45" t="str">
            <v>GADSBY PLANT</v>
          </cell>
          <cell r="G45" t="str">
            <v>316.00</v>
          </cell>
          <cell r="H45" t="str">
            <v>Misc. Power Plant Equipment</v>
          </cell>
          <cell r="I45">
            <v>457978.74</v>
          </cell>
        </row>
        <row r="46">
          <cell r="A46" t="str">
            <v xml:space="preserve">0; </v>
          </cell>
          <cell r="F46" t="str">
            <v>GADSBY PLANT Total</v>
          </cell>
          <cell r="I46">
            <v>79917543.669999987</v>
          </cell>
        </row>
        <row r="47">
          <cell r="A47" t="str">
            <v>31100; 107</v>
          </cell>
          <cell r="B47" t="str">
            <v>107</v>
          </cell>
          <cell r="C47" t="str">
            <v>S</v>
          </cell>
          <cell r="E47">
            <v>410412</v>
          </cell>
          <cell r="F47" t="str">
            <v>HAYDEN PLANT</v>
          </cell>
          <cell r="G47" t="str">
            <v>311.00</v>
          </cell>
          <cell r="H47" t="str">
            <v>Structures &amp; Improvements</v>
          </cell>
          <cell r="I47">
            <v>17564004.789999999</v>
          </cell>
        </row>
        <row r="48">
          <cell r="A48" t="str">
            <v>31200; 107</v>
          </cell>
          <cell r="B48" t="str">
            <v>107</v>
          </cell>
          <cell r="C48" t="str">
            <v>S</v>
          </cell>
          <cell r="E48">
            <v>410412</v>
          </cell>
          <cell r="F48" t="str">
            <v>HAYDEN PLANT</v>
          </cell>
          <cell r="G48" t="str">
            <v>312.00</v>
          </cell>
          <cell r="H48" t="str">
            <v>Boiler Plant Equipment</v>
          </cell>
          <cell r="I48">
            <v>52104183.170000002</v>
          </cell>
        </row>
        <row r="49">
          <cell r="A49" t="str">
            <v>31400; 107</v>
          </cell>
          <cell r="B49" t="str">
            <v>107</v>
          </cell>
          <cell r="C49" t="str">
            <v>S</v>
          </cell>
          <cell r="E49">
            <v>410412</v>
          </cell>
          <cell r="F49" t="str">
            <v>HAYDEN PLANT</v>
          </cell>
          <cell r="G49" t="str">
            <v>314.00</v>
          </cell>
          <cell r="H49" t="str">
            <v>Turbogenerator Units</v>
          </cell>
          <cell r="I49">
            <v>7979216.1900000004</v>
          </cell>
        </row>
        <row r="50">
          <cell r="A50" t="str">
            <v>31500; 107</v>
          </cell>
          <cell r="B50" t="str">
            <v>107</v>
          </cell>
          <cell r="C50" t="str">
            <v>S</v>
          </cell>
          <cell r="E50">
            <v>410412</v>
          </cell>
          <cell r="F50" t="str">
            <v>HAYDEN PLANT</v>
          </cell>
          <cell r="G50" t="str">
            <v>315.00</v>
          </cell>
          <cell r="H50" t="str">
            <v>Accessory Electric Equipment</v>
          </cell>
          <cell r="I50">
            <v>2532418.13</v>
          </cell>
        </row>
        <row r="51">
          <cell r="A51" t="str">
            <v>31600; 107</v>
          </cell>
          <cell r="B51" t="str">
            <v>107</v>
          </cell>
          <cell r="C51" t="str">
            <v>S</v>
          </cell>
          <cell r="E51">
            <v>410412</v>
          </cell>
          <cell r="F51" t="str">
            <v>HAYDEN PLANT</v>
          </cell>
          <cell r="G51" t="str">
            <v>316.00</v>
          </cell>
          <cell r="H51" t="str">
            <v>Misc. Power Plant Equipment</v>
          </cell>
          <cell r="I51">
            <v>1204187.6200000001</v>
          </cell>
        </row>
        <row r="52">
          <cell r="A52" t="str">
            <v xml:space="preserve">0; </v>
          </cell>
          <cell r="F52" t="str">
            <v>HAYDEN PLANT Total</v>
          </cell>
          <cell r="I52">
            <v>81384009.900000006</v>
          </cell>
        </row>
        <row r="53">
          <cell r="A53" t="str">
            <v>31020; 108</v>
          </cell>
          <cell r="B53" t="str">
            <v>108</v>
          </cell>
          <cell r="C53" t="str">
            <v>S</v>
          </cell>
          <cell r="E53">
            <v>300305</v>
          </cell>
          <cell r="F53" t="str">
            <v>HUNTER PLANT</v>
          </cell>
          <cell r="G53" t="str">
            <v>310.20</v>
          </cell>
          <cell r="H53" t="str">
            <v>Land Rights</v>
          </cell>
          <cell r="I53">
            <v>246337.54</v>
          </cell>
        </row>
        <row r="54">
          <cell r="A54" t="str">
            <v>31100; 108</v>
          </cell>
          <cell r="B54" t="str">
            <v>108</v>
          </cell>
          <cell r="C54" t="str">
            <v>S</v>
          </cell>
          <cell r="E54">
            <v>300305</v>
          </cell>
          <cell r="F54" t="str">
            <v>HUNTER PLANT</v>
          </cell>
          <cell r="G54" t="str">
            <v>311.00</v>
          </cell>
          <cell r="H54" t="str">
            <v>Structures &amp; Improvements</v>
          </cell>
          <cell r="I54">
            <v>206941130.49000001</v>
          </cell>
        </row>
        <row r="55">
          <cell r="A55" t="str">
            <v>31200; 108</v>
          </cell>
          <cell r="B55" t="str">
            <v>108</v>
          </cell>
          <cell r="C55" t="str">
            <v>S</v>
          </cell>
          <cell r="E55">
            <v>300305</v>
          </cell>
          <cell r="F55" t="str">
            <v>HUNTER PLANT</v>
          </cell>
          <cell r="G55" t="str">
            <v>312.00</v>
          </cell>
          <cell r="H55" t="str">
            <v>Boiler Plant Equipment</v>
          </cell>
          <cell r="I55">
            <v>632231547.27999997</v>
          </cell>
        </row>
        <row r="56">
          <cell r="A56" t="str">
            <v>31400; 108</v>
          </cell>
          <cell r="B56" t="str">
            <v>108</v>
          </cell>
          <cell r="C56" t="str">
            <v>S</v>
          </cell>
          <cell r="E56">
            <v>300305</v>
          </cell>
          <cell r="F56" t="str">
            <v>HUNTER PLANT</v>
          </cell>
          <cell r="G56" t="str">
            <v>314.00</v>
          </cell>
          <cell r="H56" t="str">
            <v>Turbogenerator Units</v>
          </cell>
          <cell r="I56">
            <v>189228621.09999999</v>
          </cell>
        </row>
        <row r="57">
          <cell r="A57" t="str">
            <v>31500; 108</v>
          </cell>
          <cell r="B57" t="str">
            <v>108</v>
          </cell>
          <cell r="C57" t="str">
            <v>S</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E58">
            <v>300305</v>
          </cell>
          <cell r="F58" t="str">
            <v>HUNTER PLANT</v>
          </cell>
          <cell r="G58" t="str">
            <v>316.00</v>
          </cell>
          <cell r="H58" t="str">
            <v>Misc. Power Plant Equipment</v>
          </cell>
          <cell r="I58">
            <v>3645567.81</v>
          </cell>
        </row>
        <row r="59">
          <cell r="A59" t="str">
            <v xml:space="preserve">0; </v>
          </cell>
          <cell r="F59" t="str">
            <v>HUNTER PLANT Total</v>
          </cell>
          <cell r="I59">
            <v>1130798566.55</v>
          </cell>
        </row>
        <row r="60">
          <cell r="A60" t="str">
            <v>31100; 109</v>
          </cell>
          <cell r="B60" t="str">
            <v>109</v>
          </cell>
          <cell r="C60" t="str">
            <v>S</v>
          </cell>
          <cell r="E60">
            <v>280282</v>
          </cell>
          <cell r="F60" t="str">
            <v>HUNTINGTON PLANT</v>
          </cell>
          <cell r="G60" t="str">
            <v>311.00</v>
          </cell>
          <cell r="H60" t="str">
            <v>Structures &amp; Improvements</v>
          </cell>
          <cell r="I60">
            <v>116716543.27</v>
          </cell>
        </row>
        <row r="61">
          <cell r="A61" t="str">
            <v>31200; 109</v>
          </cell>
          <cell r="B61" t="str">
            <v>109</v>
          </cell>
          <cell r="C61" t="str">
            <v>S</v>
          </cell>
          <cell r="E61">
            <v>280282</v>
          </cell>
          <cell r="F61" t="str">
            <v>HUNTINGTON PLANT</v>
          </cell>
          <cell r="G61" t="str">
            <v>312.00</v>
          </cell>
          <cell r="H61" t="str">
            <v>Boiler Plant Equipment</v>
          </cell>
          <cell r="I61">
            <v>527118936.17000002</v>
          </cell>
        </row>
        <row r="62">
          <cell r="A62" t="str">
            <v>31400; 109</v>
          </cell>
          <cell r="B62" t="str">
            <v>109</v>
          </cell>
          <cell r="C62" t="str">
            <v>S</v>
          </cell>
          <cell r="E62">
            <v>280282</v>
          </cell>
          <cell r="F62" t="str">
            <v>HUNTINGTON PLANT</v>
          </cell>
          <cell r="G62" t="str">
            <v>314.00</v>
          </cell>
          <cell r="H62" t="str">
            <v>Turbogenerator Units</v>
          </cell>
          <cell r="I62">
            <v>122867593.25</v>
          </cell>
        </row>
        <row r="63">
          <cell r="A63" t="str">
            <v>31500; 109</v>
          </cell>
          <cell r="B63" t="str">
            <v>109</v>
          </cell>
          <cell r="C63" t="str">
            <v>S</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E64">
            <v>280282</v>
          </cell>
          <cell r="F64" t="str">
            <v>HUNTINGTON PLANT</v>
          </cell>
          <cell r="G64" t="str">
            <v>316.00</v>
          </cell>
          <cell r="H64" t="str">
            <v>Misc. Power Plant Equipment</v>
          </cell>
          <cell r="I64">
            <v>2717959.41</v>
          </cell>
        </row>
        <row r="65">
          <cell r="A65" t="str">
            <v xml:space="preserve">0; </v>
          </cell>
          <cell r="F65" t="str">
            <v>HUNTINGTON PLANT Total</v>
          </cell>
          <cell r="I65">
            <v>815842400.93000007</v>
          </cell>
        </row>
        <row r="66">
          <cell r="A66" t="str">
            <v>31100; 191</v>
          </cell>
          <cell r="B66" t="str">
            <v>191</v>
          </cell>
          <cell r="C66" t="str">
            <v>S</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E67">
            <v>220000</v>
          </cell>
          <cell r="F67" t="str">
            <v>JAMES RIVER PLANT</v>
          </cell>
          <cell r="G67" t="str">
            <v>312.00</v>
          </cell>
          <cell r="H67" t="str">
            <v>Boiler Plant Equipment</v>
          </cell>
          <cell r="I67">
            <v>5798092.3600000003</v>
          </cell>
        </row>
        <row r="68">
          <cell r="A68" t="str">
            <v>31400; 191</v>
          </cell>
          <cell r="B68" t="str">
            <v>191</v>
          </cell>
          <cell r="C68" t="str">
            <v>S</v>
          </cell>
          <cell r="E68">
            <v>220000</v>
          </cell>
          <cell r="F68" t="str">
            <v>JAMES RIVER PLANT</v>
          </cell>
          <cell r="G68" t="str">
            <v>314.00</v>
          </cell>
          <cell r="H68" t="str">
            <v>Turbogenerator Units</v>
          </cell>
          <cell r="I68">
            <v>18616437.710000001</v>
          </cell>
        </row>
        <row r="69">
          <cell r="A69" t="str">
            <v>31500; 191</v>
          </cell>
          <cell r="B69" t="str">
            <v>191</v>
          </cell>
          <cell r="C69" t="str">
            <v>S</v>
          </cell>
          <cell r="E69">
            <v>220000</v>
          </cell>
          <cell r="F69" t="str">
            <v>JAMES RIVER PLANT</v>
          </cell>
          <cell r="G69" t="str">
            <v>315.00</v>
          </cell>
          <cell r="H69" t="str">
            <v>Accessory Electric Equipment</v>
          </cell>
          <cell r="I69">
            <v>4302275.7699999996</v>
          </cell>
        </row>
        <row r="70">
          <cell r="A70" t="str">
            <v xml:space="preserve">0; </v>
          </cell>
          <cell r="F70" t="str">
            <v>JAMES RIVER PLANT Total</v>
          </cell>
          <cell r="I70">
            <v>34450539.980000004</v>
          </cell>
        </row>
        <row r="71">
          <cell r="A71" t="str">
            <v>31020; 110</v>
          </cell>
          <cell r="B71" t="str">
            <v>110</v>
          </cell>
          <cell r="C71" t="str">
            <v>S</v>
          </cell>
          <cell r="E71">
            <v>517000</v>
          </cell>
          <cell r="F71" t="str">
            <v>JIM BRIDGER PLANT</v>
          </cell>
          <cell r="G71" t="str">
            <v>310.20</v>
          </cell>
          <cell r="H71" t="str">
            <v>Land Rights</v>
          </cell>
          <cell r="I71">
            <v>281111.09999999998</v>
          </cell>
        </row>
        <row r="72">
          <cell r="A72" t="str">
            <v>31100; 110</v>
          </cell>
          <cell r="B72" t="str">
            <v>110</v>
          </cell>
          <cell r="C72" t="str">
            <v>S</v>
          </cell>
          <cell r="E72">
            <v>517000</v>
          </cell>
          <cell r="F72" t="str">
            <v>JIM BRIDGER PLANT</v>
          </cell>
          <cell r="G72" t="str">
            <v>311.00</v>
          </cell>
          <cell r="H72" t="str">
            <v>Structures &amp; Improvements</v>
          </cell>
          <cell r="I72">
            <v>140256250.56</v>
          </cell>
        </row>
        <row r="73">
          <cell r="A73" t="str">
            <v>31200; 110</v>
          </cell>
          <cell r="B73" t="str">
            <v>110</v>
          </cell>
          <cell r="C73" t="str">
            <v>S</v>
          </cell>
          <cell r="E73">
            <v>517000</v>
          </cell>
          <cell r="F73" t="str">
            <v>JIM BRIDGER PLANT</v>
          </cell>
          <cell r="G73" t="str">
            <v>312.00</v>
          </cell>
          <cell r="H73" t="str">
            <v>Boiler Plant Equipment</v>
          </cell>
          <cell r="I73">
            <v>675358589.64999998</v>
          </cell>
        </row>
        <row r="74">
          <cell r="A74" t="str">
            <v>31400; 110</v>
          </cell>
          <cell r="B74" t="str">
            <v>110</v>
          </cell>
          <cell r="C74" t="str">
            <v>S</v>
          </cell>
          <cell r="E74">
            <v>517000</v>
          </cell>
          <cell r="F74" t="str">
            <v>JIM BRIDGER PLANT</v>
          </cell>
          <cell r="G74" t="str">
            <v>314.00</v>
          </cell>
          <cell r="H74" t="str">
            <v>Turbogenerator Units</v>
          </cell>
          <cell r="I74">
            <v>175249865.94</v>
          </cell>
        </row>
        <row r="75">
          <cell r="A75" t="str">
            <v>31500; 110</v>
          </cell>
          <cell r="B75" t="str">
            <v>110</v>
          </cell>
          <cell r="C75" t="str">
            <v>S</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E76">
            <v>517000</v>
          </cell>
          <cell r="F76" t="str">
            <v>JIM BRIDGER PLANT</v>
          </cell>
          <cell r="G76" t="str">
            <v>316.00</v>
          </cell>
          <cell r="H76" t="str">
            <v>Misc. Power Plant Equipment</v>
          </cell>
          <cell r="I76">
            <v>3722954.18</v>
          </cell>
        </row>
        <row r="77">
          <cell r="A77" t="str">
            <v xml:space="preserve">0; </v>
          </cell>
          <cell r="F77" t="str">
            <v>JIM BRIDGER PLANT Total</v>
          </cell>
          <cell r="I77">
            <v>1053751118.37</v>
          </cell>
        </row>
        <row r="78">
          <cell r="A78" t="str">
            <v>31020; 111</v>
          </cell>
          <cell r="B78" t="str">
            <v>111</v>
          </cell>
          <cell r="C78" t="str">
            <v>S</v>
          </cell>
          <cell r="E78">
            <v>270273</v>
          </cell>
          <cell r="F78" t="str">
            <v>NAUGHTON PLANT</v>
          </cell>
          <cell r="G78" t="str">
            <v>310.20</v>
          </cell>
          <cell r="H78" t="str">
            <v>Land Rights</v>
          </cell>
          <cell r="I78">
            <v>15015.87</v>
          </cell>
        </row>
        <row r="79">
          <cell r="A79" t="str">
            <v>31100; 111</v>
          </cell>
          <cell r="B79" t="str">
            <v>111</v>
          </cell>
          <cell r="C79" t="str">
            <v>S</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E80">
            <v>270273</v>
          </cell>
          <cell r="F80" t="str">
            <v>NAUGHTON PLANT</v>
          </cell>
          <cell r="G80" t="str">
            <v>312.00</v>
          </cell>
          <cell r="H80" t="str">
            <v>Boiler Plant Equipment</v>
          </cell>
          <cell r="I80">
            <v>443090329.81</v>
          </cell>
        </row>
        <row r="81">
          <cell r="A81" t="str">
            <v>31400; 111</v>
          </cell>
          <cell r="B81" t="str">
            <v>111</v>
          </cell>
          <cell r="C81" t="str">
            <v>S</v>
          </cell>
          <cell r="E81">
            <v>270273</v>
          </cell>
          <cell r="F81" t="str">
            <v>NAUGHTON PLANT</v>
          </cell>
          <cell r="G81" t="str">
            <v>314.00</v>
          </cell>
          <cell r="H81" t="str">
            <v>Turbogenerator Units</v>
          </cell>
          <cell r="I81">
            <v>76375657.129999995</v>
          </cell>
        </row>
        <row r="82">
          <cell r="A82" t="str">
            <v>31500; 111</v>
          </cell>
          <cell r="B82" t="str">
            <v>111</v>
          </cell>
          <cell r="C82" t="str">
            <v>S</v>
          </cell>
          <cell r="E82">
            <v>270273</v>
          </cell>
          <cell r="F82" t="str">
            <v>NAUGHTON PLANT</v>
          </cell>
          <cell r="G82" t="str">
            <v>315.00</v>
          </cell>
          <cell r="H82" t="str">
            <v>Accessory Electric Equipment</v>
          </cell>
          <cell r="I82">
            <v>23006767.68</v>
          </cell>
        </row>
        <row r="83">
          <cell r="A83" t="str">
            <v>31600; 111</v>
          </cell>
          <cell r="B83" t="str">
            <v>111</v>
          </cell>
          <cell r="C83" t="str">
            <v>S</v>
          </cell>
          <cell r="E83">
            <v>270273</v>
          </cell>
          <cell r="F83" t="str">
            <v>NAUGHTON PLANT</v>
          </cell>
          <cell r="G83" t="str">
            <v>316.00</v>
          </cell>
          <cell r="H83" t="str">
            <v>Misc. Power Plant Equipment</v>
          </cell>
          <cell r="I83">
            <v>2011397.3</v>
          </cell>
        </row>
        <row r="84">
          <cell r="A84" t="str">
            <v xml:space="preserve">0; </v>
          </cell>
          <cell r="F84" t="str">
            <v>NAUGHTON PLANT Total</v>
          </cell>
          <cell r="I84">
            <v>614898389.86999989</v>
          </cell>
        </row>
        <row r="85">
          <cell r="A85" t="str">
            <v>31020; 112</v>
          </cell>
          <cell r="B85" t="str">
            <v>112</v>
          </cell>
          <cell r="C85" t="str">
            <v>S</v>
          </cell>
          <cell r="E85">
            <v>519000</v>
          </cell>
          <cell r="F85" t="str">
            <v>WYODAK PLANT</v>
          </cell>
          <cell r="G85" t="str">
            <v>310.20</v>
          </cell>
          <cell r="H85" t="str">
            <v>Land Rights</v>
          </cell>
          <cell r="I85">
            <v>164796.79999999999</v>
          </cell>
        </row>
        <row r="86">
          <cell r="A86" t="str">
            <v>31100; 112</v>
          </cell>
          <cell r="B86" t="str">
            <v>112</v>
          </cell>
          <cell r="C86" t="str">
            <v>S</v>
          </cell>
          <cell r="E86">
            <v>519000</v>
          </cell>
          <cell r="F86" t="str">
            <v>WYODAK PLANT</v>
          </cell>
          <cell r="G86" t="str">
            <v>311.00</v>
          </cell>
          <cell r="H86" t="str">
            <v>Structures &amp; Improvements</v>
          </cell>
          <cell r="I86">
            <v>51317577.18</v>
          </cell>
        </row>
        <row r="87">
          <cell r="A87" t="str">
            <v>31200; 112</v>
          </cell>
          <cell r="B87" t="str">
            <v>112</v>
          </cell>
          <cell r="C87" t="str">
            <v>S</v>
          </cell>
          <cell r="E87">
            <v>519000</v>
          </cell>
          <cell r="F87" t="str">
            <v>WYODAK PLANT</v>
          </cell>
          <cell r="G87" t="str">
            <v>312.00</v>
          </cell>
          <cell r="H87" t="str">
            <v>Boiler Plant Equipment</v>
          </cell>
          <cell r="I87">
            <v>300866077.38</v>
          </cell>
        </row>
        <row r="88">
          <cell r="A88" t="str">
            <v>31400; 112</v>
          </cell>
          <cell r="B88" t="str">
            <v>112</v>
          </cell>
          <cell r="C88" t="str">
            <v>S</v>
          </cell>
          <cell r="E88">
            <v>519000</v>
          </cell>
          <cell r="F88" t="str">
            <v>WYODAK PLANT</v>
          </cell>
          <cell r="G88" t="str">
            <v>314.00</v>
          </cell>
          <cell r="H88" t="str">
            <v>Turbogenerator Units</v>
          </cell>
          <cell r="I88">
            <v>64048524.350000001</v>
          </cell>
        </row>
        <row r="89">
          <cell r="A89" t="str">
            <v>31500; 112</v>
          </cell>
          <cell r="B89" t="str">
            <v>112</v>
          </cell>
          <cell r="C89" t="str">
            <v>S</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E90">
            <v>519000</v>
          </cell>
          <cell r="F90" t="str">
            <v>WYODAK PLANT</v>
          </cell>
          <cell r="G90" t="str">
            <v>316.00</v>
          </cell>
          <cell r="H90" t="str">
            <v>Misc. Power Plant Equipment</v>
          </cell>
          <cell r="I90">
            <v>1231113.42</v>
          </cell>
        </row>
        <row r="91">
          <cell r="A91" t="str">
            <v xml:space="preserve">0; </v>
          </cell>
          <cell r="F91" t="str">
            <v>WYODAK PLANT Total</v>
          </cell>
          <cell r="I91">
            <v>445757416.59000003</v>
          </cell>
        </row>
        <row r="92">
          <cell r="A92" t="str">
            <v>31030; 101</v>
          </cell>
          <cell r="B92" t="str">
            <v>101</v>
          </cell>
          <cell r="C92" t="str">
            <v>S</v>
          </cell>
          <cell r="E92">
            <v>250252</v>
          </cell>
          <cell r="F92" t="str">
            <v>Water Rights</v>
          </cell>
          <cell r="G92" t="str">
            <v>310.30</v>
          </cell>
          <cell r="H92" t="str">
            <v>CARBON PLANT</v>
          </cell>
          <cell r="I92">
            <v>865460.63</v>
          </cell>
        </row>
        <row r="93">
          <cell r="A93" t="str">
            <v>31030; 105</v>
          </cell>
          <cell r="B93" t="str">
            <v>105</v>
          </cell>
          <cell r="C93" t="str">
            <v>S</v>
          </cell>
          <cell r="E93">
            <v>514000</v>
          </cell>
          <cell r="F93" t="str">
            <v>Water Rights</v>
          </cell>
          <cell r="G93" t="str">
            <v>310.30</v>
          </cell>
          <cell r="H93" t="str">
            <v>DAVE JOHNSTON PLANT</v>
          </cell>
          <cell r="I93">
            <v>9700996.6099999994</v>
          </cell>
        </row>
        <row r="94">
          <cell r="A94" t="str">
            <v>31030; 106</v>
          </cell>
          <cell r="B94" t="str">
            <v>106</v>
          </cell>
          <cell r="C94" t="str">
            <v>S</v>
          </cell>
          <cell r="E94">
            <v>260263</v>
          </cell>
          <cell r="F94" t="str">
            <v>Water Rights</v>
          </cell>
          <cell r="G94" t="str">
            <v>310.30</v>
          </cell>
          <cell r="H94" t="str">
            <v>GADSBY PLANT</v>
          </cell>
          <cell r="I94">
            <v>8138.01</v>
          </cell>
        </row>
        <row r="95">
          <cell r="A95" t="str">
            <v>31030; 108</v>
          </cell>
          <cell r="B95" t="str">
            <v>108</v>
          </cell>
          <cell r="C95" t="str">
            <v>S</v>
          </cell>
          <cell r="E95">
            <v>300305</v>
          </cell>
          <cell r="F95" t="str">
            <v>Water Rights</v>
          </cell>
          <cell r="G95" t="str">
            <v>310.30</v>
          </cell>
          <cell r="H95" t="str">
            <v>HUNTER PLANT</v>
          </cell>
          <cell r="I95">
            <v>24271831.300000001</v>
          </cell>
        </row>
        <row r="96">
          <cell r="A96" t="str">
            <v>31030; 109</v>
          </cell>
          <cell r="B96" t="str">
            <v>109</v>
          </cell>
          <cell r="C96" t="str">
            <v>S</v>
          </cell>
          <cell r="E96">
            <v>280282</v>
          </cell>
          <cell r="F96" t="str">
            <v>Water Rights</v>
          </cell>
          <cell r="G96" t="str">
            <v>310.30</v>
          </cell>
          <cell r="H96" t="str">
            <v>HUNTINGTON PLANT</v>
          </cell>
          <cell r="I96">
            <v>1471639</v>
          </cell>
        </row>
        <row r="97">
          <cell r="A97" t="str">
            <v>31030; 110</v>
          </cell>
          <cell r="B97" t="str">
            <v>110</v>
          </cell>
          <cell r="C97" t="str">
            <v>S</v>
          </cell>
          <cell r="E97">
            <v>517000</v>
          </cell>
          <cell r="F97" t="str">
            <v>Water Rights</v>
          </cell>
          <cell r="G97" t="str">
            <v>310.30</v>
          </cell>
          <cell r="H97" t="str">
            <v>JIM BRIDGER PLANT</v>
          </cell>
          <cell r="I97">
            <v>171270</v>
          </cell>
        </row>
        <row r="98">
          <cell r="A98" t="str">
            <v>31030; 111</v>
          </cell>
          <cell r="B98" t="str">
            <v>111</v>
          </cell>
          <cell r="C98" t="str">
            <v>S</v>
          </cell>
          <cell r="E98">
            <v>270273</v>
          </cell>
          <cell r="F98" t="str">
            <v>Water Rights</v>
          </cell>
          <cell r="G98" t="str">
            <v>310.30</v>
          </cell>
          <cell r="H98" t="str">
            <v>NAUGHTON PLANT</v>
          </cell>
          <cell r="I98">
            <v>690.97</v>
          </cell>
        </row>
        <row r="99">
          <cell r="A99" t="str">
            <v>31030; 112</v>
          </cell>
          <cell r="B99" t="str">
            <v>112</v>
          </cell>
          <cell r="C99" t="str">
            <v>S</v>
          </cell>
          <cell r="E99">
            <v>519000</v>
          </cell>
          <cell r="F99" t="str">
            <v>Water Rights</v>
          </cell>
          <cell r="G99" t="str">
            <v>310.30</v>
          </cell>
          <cell r="H99" t="str">
            <v>WYODAK PLANT</v>
          </cell>
          <cell r="I99">
            <v>13496.8</v>
          </cell>
        </row>
        <row r="100">
          <cell r="A100" t="str">
            <v xml:space="preserve">0; </v>
          </cell>
          <cell r="F100" t="str">
            <v>Water Rights Total</v>
          </cell>
          <cell r="I100">
            <v>36503523.319999993</v>
          </cell>
        </row>
        <row r="101">
          <cell r="A101" t="str">
            <v xml:space="preserve">0; </v>
          </cell>
          <cell r="C101" t="str">
            <v>S Total</v>
          </cell>
          <cell r="I101">
            <v>6310917127.5500002</v>
          </cell>
        </row>
        <row r="102">
          <cell r="A102" t="str">
            <v>33020; 301</v>
          </cell>
          <cell r="B102" t="str">
            <v>301</v>
          </cell>
          <cell r="C102" t="str">
            <v>H</v>
          </cell>
          <cell r="E102">
            <v>2381</v>
          </cell>
          <cell r="F102" t="str">
            <v>ASHTON / ST ANTHONY LICENSE (2381)</v>
          </cell>
          <cell r="G102" t="str">
            <v>330.20</v>
          </cell>
          <cell r="H102" t="str">
            <v>Land Rights</v>
          </cell>
          <cell r="I102">
            <v>28699.78</v>
          </cell>
        </row>
        <row r="103">
          <cell r="A103" t="str">
            <v>33100; 301</v>
          </cell>
          <cell r="B103" t="str">
            <v>301</v>
          </cell>
          <cell r="C103" t="str">
            <v>H</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E108">
            <v>2381</v>
          </cell>
          <cell r="F108" t="str">
            <v>ASHTON / ST ANTHONY LICENSE (2381)</v>
          </cell>
          <cell r="G108" t="str">
            <v>336.00</v>
          </cell>
          <cell r="H108" t="str">
            <v>Roads, Railroads &amp; Bridges</v>
          </cell>
          <cell r="I108">
            <v>744.3</v>
          </cell>
        </row>
        <row r="109">
          <cell r="A109" t="str">
            <v xml:space="preserve">0; </v>
          </cell>
          <cell r="F109" t="str">
            <v>ASHTON / ST ANTHONY LICENSE (2381) Total</v>
          </cell>
          <cell r="I109">
            <v>20003453.899999999</v>
          </cell>
        </row>
        <row r="110">
          <cell r="A110" t="str">
            <v>33020; 302</v>
          </cell>
          <cell r="B110" t="str">
            <v>302</v>
          </cell>
          <cell r="C110" t="str">
            <v>H</v>
          </cell>
          <cell r="E110">
            <v>20</v>
          </cell>
          <cell r="F110" t="str">
            <v>BEAR RIVER LICENSE (20)</v>
          </cell>
          <cell r="G110" t="str">
            <v>330.20</v>
          </cell>
          <cell r="H110" t="str">
            <v>Land Rights</v>
          </cell>
          <cell r="I110">
            <v>5879.43</v>
          </cell>
        </row>
        <row r="111">
          <cell r="A111" t="str">
            <v>33100; 302</v>
          </cell>
          <cell r="B111" t="str">
            <v>302</v>
          </cell>
          <cell r="C111" t="str">
            <v>H</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E116">
            <v>20</v>
          </cell>
          <cell r="F116" t="str">
            <v>BEAR RIVER LICENSE (20)</v>
          </cell>
          <cell r="G116" t="str">
            <v>336.00</v>
          </cell>
          <cell r="H116" t="str">
            <v>Roads, Railroads &amp; Bridges</v>
          </cell>
          <cell r="I116">
            <v>598124.93000000005</v>
          </cell>
        </row>
        <row r="117">
          <cell r="A117" t="str">
            <v xml:space="preserve">0; </v>
          </cell>
          <cell r="F117" t="str">
            <v>BEAR RIVER LICENSE (20) Total</v>
          </cell>
          <cell r="I117">
            <v>45418651.329999998</v>
          </cell>
        </row>
        <row r="118">
          <cell r="A118" t="str">
            <v>33100; 303</v>
          </cell>
          <cell r="B118" t="str">
            <v>303</v>
          </cell>
          <cell r="C118" t="str">
            <v>H</v>
          </cell>
          <cell r="E118">
            <v>23000</v>
          </cell>
          <cell r="F118" t="str">
            <v>BEND (23)</v>
          </cell>
          <cell r="G118" t="str">
            <v>331.00</v>
          </cell>
          <cell r="H118" t="str">
            <v>Structures &amp; Improvements</v>
          </cell>
          <cell r="I118">
            <v>57076.38</v>
          </cell>
        </row>
        <row r="119">
          <cell r="A119" t="str">
            <v>33200; 303</v>
          </cell>
          <cell r="B119" t="str">
            <v>303</v>
          </cell>
          <cell r="C119" t="str">
            <v>H</v>
          </cell>
          <cell r="E119">
            <v>23000</v>
          </cell>
          <cell r="F119" t="str">
            <v>BEND (23)</v>
          </cell>
          <cell r="G119" t="str">
            <v>332.00</v>
          </cell>
          <cell r="H119" t="str">
            <v>Reservoirs, Dams &amp; Waterways</v>
          </cell>
          <cell r="I119">
            <v>532904.86</v>
          </cell>
        </row>
        <row r="120">
          <cell r="A120" t="str">
            <v>33300; 303</v>
          </cell>
          <cell r="B120" t="str">
            <v>303</v>
          </cell>
          <cell r="C120" t="str">
            <v>H</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E121">
            <v>23000</v>
          </cell>
          <cell r="F121" t="str">
            <v>BEND (23)</v>
          </cell>
          <cell r="G121" t="str">
            <v>334.00</v>
          </cell>
          <cell r="H121" t="str">
            <v>Accessory Electric Equipment</v>
          </cell>
          <cell r="I121">
            <v>627584.39</v>
          </cell>
        </row>
        <row r="122">
          <cell r="A122" t="str">
            <v>33500; 303</v>
          </cell>
          <cell r="B122" t="str">
            <v>303</v>
          </cell>
          <cell r="C122" t="str">
            <v>H</v>
          </cell>
          <cell r="E122">
            <v>23000</v>
          </cell>
          <cell r="F122" t="str">
            <v>BEND (23)</v>
          </cell>
          <cell r="G122" t="str">
            <v>335.00</v>
          </cell>
          <cell r="H122" t="str">
            <v>Misc. Power Plant Equipment</v>
          </cell>
          <cell r="I122">
            <v>15383.82</v>
          </cell>
        </row>
        <row r="123">
          <cell r="A123" t="str">
            <v>33600; 303</v>
          </cell>
          <cell r="B123" t="str">
            <v>303</v>
          </cell>
          <cell r="C123" t="str">
            <v>H</v>
          </cell>
          <cell r="E123">
            <v>23000</v>
          </cell>
          <cell r="F123" t="str">
            <v>BEND (23)</v>
          </cell>
          <cell r="G123" t="str">
            <v>336.00</v>
          </cell>
          <cell r="H123" t="str">
            <v>Roads, Railroads &amp; Bridges</v>
          </cell>
          <cell r="I123">
            <v>174.4</v>
          </cell>
        </row>
        <row r="124">
          <cell r="A124" t="str">
            <v xml:space="preserve">0; </v>
          </cell>
          <cell r="F124" t="str">
            <v>BEND (23) Total</v>
          </cell>
          <cell r="I124">
            <v>1330234.28</v>
          </cell>
        </row>
        <row r="125">
          <cell r="A125" t="str">
            <v>33100; 304</v>
          </cell>
          <cell r="B125" t="str">
            <v>304</v>
          </cell>
          <cell r="C125" t="str">
            <v>H</v>
          </cell>
          <cell r="E125">
            <v>410000</v>
          </cell>
          <cell r="F125" t="str">
            <v>BIG FORK (410)</v>
          </cell>
          <cell r="G125" t="str">
            <v>331.00</v>
          </cell>
          <cell r="H125" t="str">
            <v>Structures &amp; Improvements</v>
          </cell>
          <cell r="I125">
            <v>606391.29</v>
          </cell>
        </row>
        <row r="126">
          <cell r="A126" t="str">
            <v>33200; 304</v>
          </cell>
          <cell r="B126" t="str">
            <v>304</v>
          </cell>
          <cell r="C126" t="str">
            <v>H</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E129">
            <v>410000</v>
          </cell>
          <cell r="F129" t="str">
            <v>BIG FORK (410)</v>
          </cell>
          <cell r="G129" t="str">
            <v>336.00</v>
          </cell>
          <cell r="H129" t="str">
            <v>Roads, Railroads &amp; Bridges</v>
          </cell>
          <cell r="I129">
            <v>232133.05</v>
          </cell>
        </row>
        <row r="130">
          <cell r="A130" t="str">
            <v xml:space="preserve">0; </v>
          </cell>
          <cell r="F130" t="str">
            <v>BIG FORK (410) Total</v>
          </cell>
          <cell r="I130">
            <v>7331538.9299999997</v>
          </cell>
        </row>
        <row r="131">
          <cell r="A131" t="str">
            <v>33020; 305</v>
          </cell>
          <cell r="B131" t="str">
            <v>305</v>
          </cell>
          <cell r="C131" t="str">
            <v>H</v>
          </cell>
          <cell r="E131">
            <v>213000</v>
          </cell>
          <cell r="F131" t="str">
            <v>CONDIT (213)</v>
          </cell>
          <cell r="G131" t="str">
            <v>330.20</v>
          </cell>
          <cell r="H131" t="str">
            <v>Land Rights</v>
          </cell>
          <cell r="I131">
            <v>172.28</v>
          </cell>
        </row>
        <row r="132">
          <cell r="A132" t="str">
            <v>33040; 305</v>
          </cell>
          <cell r="B132" t="str">
            <v>305</v>
          </cell>
          <cell r="C132" t="str">
            <v>H</v>
          </cell>
          <cell r="E132">
            <v>213000</v>
          </cell>
          <cell r="F132" t="str">
            <v>CONDIT (213)</v>
          </cell>
          <cell r="G132" t="str">
            <v>330.40</v>
          </cell>
          <cell r="H132" t="str">
            <v>Flood Rights</v>
          </cell>
          <cell r="I132">
            <v>2963.75</v>
          </cell>
        </row>
        <row r="133">
          <cell r="A133" t="str">
            <v>33100; 305</v>
          </cell>
          <cell r="B133" t="str">
            <v>305</v>
          </cell>
          <cell r="C133" t="str">
            <v>H</v>
          </cell>
          <cell r="E133">
            <v>213000</v>
          </cell>
          <cell r="F133" t="str">
            <v>CONDIT (213)</v>
          </cell>
          <cell r="G133" t="str">
            <v>331.00</v>
          </cell>
          <cell r="H133" t="str">
            <v>Structures &amp; Improvements</v>
          </cell>
          <cell r="I133">
            <v>1038010.77</v>
          </cell>
        </row>
        <row r="134">
          <cell r="A134" t="str">
            <v>33200; 305</v>
          </cell>
          <cell r="B134" t="str">
            <v>305</v>
          </cell>
          <cell r="C134" t="str">
            <v>H</v>
          </cell>
          <cell r="E134">
            <v>213000</v>
          </cell>
          <cell r="F134" t="str">
            <v>CONDIT (213)</v>
          </cell>
          <cell r="G134" t="str">
            <v>332.00</v>
          </cell>
          <cell r="H134" t="str">
            <v>Reservoirs, Dams &amp; Waterways</v>
          </cell>
          <cell r="I134">
            <v>76393.33</v>
          </cell>
        </row>
        <row r="135">
          <cell r="A135" t="str">
            <v>33300; 305</v>
          </cell>
          <cell r="B135" t="str">
            <v>305</v>
          </cell>
          <cell r="C135" t="str">
            <v>H</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E137">
            <v>213000</v>
          </cell>
          <cell r="F137" t="str">
            <v>CONDIT (213)</v>
          </cell>
          <cell r="G137" t="str">
            <v>335.00</v>
          </cell>
          <cell r="H137" t="str">
            <v>Misc. Power Plant Equipment</v>
          </cell>
          <cell r="I137">
            <v>3588.26</v>
          </cell>
        </row>
        <row r="138">
          <cell r="A138" t="str">
            <v>33600; 305</v>
          </cell>
          <cell r="B138" t="str">
            <v>305</v>
          </cell>
          <cell r="C138" t="str">
            <v>H</v>
          </cell>
          <cell r="E138">
            <v>213000</v>
          </cell>
          <cell r="F138" t="str">
            <v>CONDIT (213)</v>
          </cell>
          <cell r="G138" t="str">
            <v>336.00</v>
          </cell>
          <cell r="H138" t="str">
            <v>Roads, Railroads &amp; Bridges</v>
          </cell>
          <cell r="I138">
            <v>59738.080000000002</v>
          </cell>
        </row>
        <row r="139">
          <cell r="A139" t="str">
            <v xml:space="preserve">0; </v>
          </cell>
          <cell r="F139" t="str">
            <v>CONDIT (213) Total</v>
          </cell>
          <cell r="I139">
            <v>1401313.9600000002</v>
          </cell>
        </row>
        <row r="140">
          <cell r="A140" t="str">
            <v>33030; 306</v>
          </cell>
          <cell r="B140" t="str">
            <v>306</v>
          </cell>
          <cell r="C140" t="str">
            <v>H</v>
          </cell>
          <cell r="E140">
            <v>444</v>
          </cell>
          <cell r="F140" t="str">
            <v>CUTLER (444)</v>
          </cell>
          <cell r="G140" t="str">
            <v>330.30</v>
          </cell>
          <cell r="H140" t="str">
            <v>Water Rights</v>
          </cell>
          <cell r="I140">
            <v>4818.3100000000004</v>
          </cell>
        </row>
        <row r="141">
          <cell r="A141" t="str">
            <v>33040; 306</v>
          </cell>
          <cell r="B141" t="str">
            <v>306</v>
          </cell>
          <cell r="C141" t="str">
            <v>H</v>
          </cell>
          <cell r="E141">
            <v>444</v>
          </cell>
          <cell r="F141" t="str">
            <v>CUTLER (444)</v>
          </cell>
          <cell r="G141" t="str">
            <v>330.40</v>
          </cell>
          <cell r="H141" t="str">
            <v>Flood Rights</v>
          </cell>
          <cell r="I141">
            <v>90968.42</v>
          </cell>
        </row>
        <row r="142">
          <cell r="A142" t="str">
            <v>33100; 306</v>
          </cell>
          <cell r="B142" t="str">
            <v>306</v>
          </cell>
          <cell r="C142" t="str">
            <v>H</v>
          </cell>
          <cell r="E142">
            <v>444</v>
          </cell>
          <cell r="F142" t="str">
            <v>CUTLER (444)</v>
          </cell>
          <cell r="G142" t="str">
            <v>331.00</v>
          </cell>
          <cell r="H142" t="str">
            <v>Structures &amp; Improvements</v>
          </cell>
          <cell r="I142">
            <v>3968892.28</v>
          </cell>
        </row>
        <row r="143">
          <cell r="A143" t="str">
            <v>33200; 306</v>
          </cell>
          <cell r="B143" t="str">
            <v>306</v>
          </cell>
          <cell r="C143" t="str">
            <v>H</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E146">
            <v>444</v>
          </cell>
          <cell r="F146" t="str">
            <v>CUTLER (444)</v>
          </cell>
          <cell r="G146" t="str">
            <v>335.00</v>
          </cell>
          <cell r="H146" t="str">
            <v>Misc. Power Plant Equipment</v>
          </cell>
          <cell r="I146">
            <v>12554.11</v>
          </cell>
        </row>
        <row r="147">
          <cell r="A147" t="str">
            <v>33600; 306</v>
          </cell>
          <cell r="B147" t="str">
            <v>306</v>
          </cell>
          <cell r="C147" t="str">
            <v>H</v>
          </cell>
          <cell r="E147">
            <v>444</v>
          </cell>
          <cell r="F147" t="str">
            <v>CUTLER (444)</v>
          </cell>
          <cell r="G147" t="str">
            <v>336.00</v>
          </cell>
          <cell r="H147" t="str">
            <v>Roads, Railroads &amp; Bridges</v>
          </cell>
          <cell r="I147">
            <v>572059.24</v>
          </cell>
        </row>
        <row r="148">
          <cell r="A148" t="str">
            <v xml:space="preserve">0; </v>
          </cell>
          <cell r="F148" t="str">
            <v>CUTLER (444) Total</v>
          </cell>
          <cell r="I148">
            <v>26766689.159999993</v>
          </cell>
        </row>
        <row r="149">
          <cell r="A149" t="str">
            <v>33020; 307</v>
          </cell>
          <cell r="B149" t="str">
            <v>307</v>
          </cell>
          <cell r="C149" t="str">
            <v>H</v>
          </cell>
          <cell r="E149">
            <v>36000</v>
          </cell>
          <cell r="F149" t="str">
            <v>EAGLE POINT (36)</v>
          </cell>
          <cell r="G149" t="str">
            <v>330.20</v>
          </cell>
          <cell r="H149" t="str">
            <v>Land Rights</v>
          </cell>
          <cell r="I149">
            <v>12122.48</v>
          </cell>
        </row>
        <row r="150">
          <cell r="A150" t="str">
            <v>33100; 307</v>
          </cell>
          <cell r="B150" t="str">
            <v>307</v>
          </cell>
          <cell r="C150" t="str">
            <v>H</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E154">
            <v>36000</v>
          </cell>
          <cell r="F154" t="str">
            <v>EAGLE POINT (36)</v>
          </cell>
          <cell r="G154" t="str">
            <v>336.00</v>
          </cell>
          <cell r="H154" t="str">
            <v>Roads, Railroads &amp; Bridges</v>
          </cell>
          <cell r="I154">
            <v>105740.65</v>
          </cell>
        </row>
        <row r="155">
          <cell r="A155" t="str">
            <v xml:space="preserve">0; </v>
          </cell>
          <cell r="F155" t="str">
            <v>EAGLE POINT (36) Total</v>
          </cell>
          <cell r="I155">
            <v>1833611.43</v>
          </cell>
        </row>
        <row r="156">
          <cell r="A156" t="str">
            <v>33100; 308</v>
          </cell>
          <cell r="B156" t="str">
            <v>308</v>
          </cell>
          <cell r="C156" t="str">
            <v>H</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E160">
            <v>446</v>
          </cell>
          <cell r="F160" t="str">
            <v>FOUNTAIN GREEN (446)</v>
          </cell>
          <cell r="G160" t="str">
            <v>336.00</v>
          </cell>
          <cell r="H160" t="str">
            <v>Roads, Railroads &amp; Bridges</v>
          </cell>
          <cell r="I160">
            <v>1261.1500000000001</v>
          </cell>
        </row>
        <row r="161">
          <cell r="A161" t="str">
            <v xml:space="preserve">0; </v>
          </cell>
          <cell r="F161" t="str">
            <v>FOUNTAIN GREEN (446) Total</v>
          </cell>
          <cell r="I161">
            <v>593217.28000000003</v>
          </cell>
        </row>
        <row r="162">
          <cell r="A162" t="str">
            <v>33100; 309</v>
          </cell>
          <cell r="B162" t="str">
            <v>309</v>
          </cell>
          <cell r="C162" t="str">
            <v>H</v>
          </cell>
          <cell r="E162">
            <v>445</v>
          </cell>
          <cell r="F162" t="str">
            <v>GRANITE (445)</v>
          </cell>
          <cell r="G162" t="str">
            <v>331.00</v>
          </cell>
          <cell r="H162" t="str">
            <v>Structures &amp; Improvements</v>
          </cell>
          <cell r="I162">
            <v>534780.84</v>
          </cell>
        </row>
        <row r="163">
          <cell r="A163" t="str">
            <v>33200; 309</v>
          </cell>
          <cell r="B163" t="str">
            <v>309</v>
          </cell>
          <cell r="C163" t="str">
            <v>H</v>
          </cell>
          <cell r="E163">
            <v>445</v>
          </cell>
          <cell r="F163" t="str">
            <v>GRANITE (445)</v>
          </cell>
          <cell r="G163" t="str">
            <v>332.00</v>
          </cell>
          <cell r="H163" t="str">
            <v>Reservoirs, Dams &amp; Waterways</v>
          </cell>
          <cell r="I163">
            <v>3769782.29</v>
          </cell>
        </row>
        <row r="164">
          <cell r="A164" t="str">
            <v>33300; 309</v>
          </cell>
          <cell r="B164" t="str">
            <v>309</v>
          </cell>
          <cell r="C164" t="str">
            <v>H</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E165">
            <v>445</v>
          </cell>
          <cell r="F165" t="str">
            <v>GRANITE (445)</v>
          </cell>
          <cell r="G165" t="str">
            <v>334.00</v>
          </cell>
          <cell r="H165" t="str">
            <v>Accessory Electric Equipment</v>
          </cell>
          <cell r="I165">
            <v>210624.63</v>
          </cell>
        </row>
        <row r="166">
          <cell r="A166" t="str">
            <v>33500; 309</v>
          </cell>
          <cell r="B166" t="str">
            <v>309</v>
          </cell>
          <cell r="C166" t="str">
            <v>H</v>
          </cell>
          <cell r="E166">
            <v>445</v>
          </cell>
          <cell r="F166" t="str">
            <v>GRANITE (445)</v>
          </cell>
          <cell r="G166" t="str">
            <v>335.00</v>
          </cell>
          <cell r="H166" t="str">
            <v>Misc. Power Plant Equipment</v>
          </cell>
          <cell r="I166">
            <v>1409.81</v>
          </cell>
        </row>
        <row r="167">
          <cell r="A167" t="str">
            <v xml:space="preserve">0; </v>
          </cell>
          <cell r="F167" t="str">
            <v>GRANITE (445) Total</v>
          </cell>
          <cell r="I167">
            <v>5237299.629999999</v>
          </cell>
        </row>
        <row r="168">
          <cell r="A168" t="str">
            <v>33020; 311</v>
          </cell>
          <cell r="B168" t="str">
            <v>311</v>
          </cell>
          <cell r="C168" t="str">
            <v>H</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E169">
            <v>18000</v>
          </cell>
          <cell r="F169" t="str">
            <v>KLAMATH DAMS - Accelerated Rates</v>
          </cell>
          <cell r="G169" t="str">
            <v>330.40</v>
          </cell>
          <cell r="H169" t="str">
            <v>Flood Rights</v>
          </cell>
          <cell r="I169">
            <v>1029.5</v>
          </cell>
        </row>
        <row r="170">
          <cell r="A170" t="str">
            <v>33100; 311</v>
          </cell>
          <cell r="B170" t="str">
            <v>311</v>
          </cell>
          <cell r="C170" t="str">
            <v>H</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E175">
            <v>18000</v>
          </cell>
          <cell r="F175" t="str">
            <v>KLAMATH DAMS - Accelerated Rates</v>
          </cell>
          <cell r="G175" t="str">
            <v>336.00</v>
          </cell>
          <cell r="H175" t="str">
            <v>Roads, Railroads &amp; Bridges</v>
          </cell>
          <cell r="I175">
            <v>2547856.13</v>
          </cell>
        </row>
        <row r="176">
          <cell r="A176" t="str">
            <v xml:space="preserve">0; </v>
          </cell>
          <cell r="F176" t="str">
            <v>KLAMATH DAMS - Accelerated Rates Total</v>
          </cell>
          <cell r="I176">
            <v>83239500.859999985</v>
          </cell>
        </row>
        <row r="177">
          <cell r="A177" t="str">
            <v>33020; 310</v>
          </cell>
          <cell r="B177" t="str">
            <v>310</v>
          </cell>
          <cell r="C177" t="str">
            <v>H</v>
          </cell>
          <cell r="E177">
            <v>2082</v>
          </cell>
          <cell r="F177" t="str">
            <v>KLAMATH RIVER LICENSE (2082)</v>
          </cell>
          <cell r="G177" t="str">
            <v>330.20</v>
          </cell>
          <cell r="H177" t="str">
            <v>Land Rights</v>
          </cell>
          <cell r="I177">
            <v>638992.96</v>
          </cell>
        </row>
        <row r="178">
          <cell r="A178" t="str">
            <v>33040; 310</v>
          </cell>
          <cell r="B178" t="str">
            <v>310</v>
          </cell>
          <cell r="C178" t="str">
            <v>H</v>
          </cell>
          <cell r="E178">
            <v>2082</v>
          </cell>
          <cell r="F178" t="str">
            <v>KLAMATH RIVER LICENSE (2082)</v>
          </cell>
          <cell r="G178" t="str">
            <v>330.40</v>
          </cell>
          <cell r="H178" t="str">
            <v>Flood Rights</v>
          </cell>
          <cell r="I178">
            <v>252509.75</v>
          </cell>
        </row>
        <row r="179">
          <cell r="A179" t="str">
            <v>33100; 310</v>
          </cell>
          <cell r="B179" t="str">
            <v>310</v>
          </cell>
          <cell r="C179" t="str">
            <v>H</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E184">
            <v>2082</v>
          </cell>
          <cell r="F184" t="str">
            <v>KLAMATH RIVER LICENSE (2082)</v>
          </cell>
          <cell r="G184" t="str">
            <v>336.00</v>
          </cell>
          <cell r="H184" t="str">
            <v>Roads, Railroads &amp; Bridges</v>
          </cell>
          <cell r="I184">
            <v>241074.81</v>
          </cell>
        </row>
        <row r="185">
          <cell r="A185" t="str">
            <v xml:space="preserve">0; </v>
          </cell>
          <cell r="F185" t="str">
            <v>KLAMATH RIVER LICENSE (2082) Total</v>
          </cell>
          <cell r="I185">
            <v>15005638.65</v>
          </cell>
        </row>
        <row r="186">
          <cell r="A186" t="str">
            <v>33100; 312</v>
          </cell>
          <cell r="B186" t="str">
            <v>312</v>
          </cell>
          <cell r="C186" t="str">
            <v>H</v>
          </cell>
          <cell r="E186">
            <v>468</v>
          </cell>
          <cell r="F186" t="str">
            <v>LAST CHANCE (468)</v>
          </cell>
          <cell r="G186" t="str">
            <v>331.00</v>
          </cell>
          <cell r="H186" t="str">
            <v>Structures &amp; Improvements</v>
          </cell>
          <cell r="I186">
            <v>448394.01</v>
          </cell>
        </row>
        <row r="187">
          <cell r="A187" t="str">
            <v>33200; 312</v>
          </cell>
          <cell r="B187" t="str">
            <v>312</v>
          </cell>
          <cell r="C187" t="str">
            <v>H</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E190">
            <v>468</v>
          </cell>
          <cell r="F190" t="str">
            <v>LAST CHANCE (468)</v>
          </cell>
          <cell r="G190" t="str">
            <v>336.00</v>
          </cell>
          <cell r="H190" t="str">
            <v>Roads, Railroads &amp; Bridges</v>
          </cell>
          <cell r="I190">
            <v>65286.71</v>
          </cell>
        </row>
        <row r="191">
          <cell r="A191" t="str">
            <v xml:space="preserve">0; </v>
          </cell>
          <cell r="F191" t="str">
            <v>LAST CHANCE (468) Total</v>
          </cell>
          <cell r="I191">
            <v>2802535.81</v>
          </cell>
        </row>
        <row r="192">
          <cell r="A192" t="str">
            <v>33020; 313</v>
          </cell>
          <cell r="B192" t="str">
            <v>313</v>
          </cell>
          <cell r="C192" t="str">
            <v>H</v>
          </cell>
          <cell r="E192">
            <v>458</v>
          </cell>
          <cell r="F192" t="str">
            <v>LIFTON (458)</v>
          </cell>
          <cell r="G192" t="str">
            <v>330.20</v>
          </cell>
          <cell r="H192" t="str">
            <v>Land Rights</v>
          </cell>
          <cell r="I192">
            <v>20758.93</v>
          </cell>
        </row>
        <row r="193">
          <cell r="A193" t="str">
            <v>33030; 313</v>
          </cell>
          <cell r="B193" t="str">
            <v>313</v>
          </cell>
          <cell r="C193" t="str">
            <v>H</v>
          </cell>
          <cell r="E193">
            <v>458</v>
          </cell>
          <cell r="F193" t="str">
            <v>LIFTON (458)</v>
          </cell>
          <cell r="G193" t="str">
            <v>330.30</v>
          </cell>
          <cell r="H193" t="str">
            <v>Water Rights</v>
          </cell>
          <cell r="I193">
            <v>24129.94</v>
          </cell>
        </row>
        <row r="194">
          <cell r="A194" t="str">
            <v>33100; 313</v>
          </cell>
          <cell r="B194" t="str">
            <v>313</v>
          </cell>
          <cell r="C194" t="str">
            <v>H</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E197">
            <v>458</v>
          </cell>
          <cell r="F197" t="str">
            <v>LIFTON (458)</v>
          </cell>
          <cell r="G197" t="str">
            <v>334.00</v>
          </cell>
          <cell r="H197" t="str">
            <v>Accessory Electric Equipment</v>
          </cell>
          <cell r="I197">
            <v>288315.67</v>
          </cell>
        </row>
        <row r="198">
          <cell r="A198" t="str">
            <v>33500; 313</v>
          </cell>
          <cell r="B198" t="str">
            <v>313</v>
          </cell>
          <cell r="C198" t="str">
            <v>H</v>
          </cell>
          <cell r="E198">
            <v>458</v>
          </cell>
          <cell r="F198" t="str">
            <v>LIFTON (458)</v>
          </cell>
          <cell r="G198" t="str">
            <v>335.00</v>
          </cell>
          <cell r="H198" t="str">
            <v>Misc. Power Plant Equipment</v>
          </cell>
          <cell r="I198">
            <v>2910.09</v>
          </cell>
        </row>
        <row r="199">
          <cell r="A199" t="str">
            <v>33600; 313</v>
          </cell>
          <cell r="B199" t="str">
            <v>313</v>
          </cell>
          <cell r="C199" t="str">
            <v>H</v>
          </cell>
          <cell r="E199">
            <v>458</v>
          </cell>
          <cell r="F199" t="str">
            <v>LIFTON (458)</v>
          </cell>
          <cell r="G199" t="str">
            <v>336.00</v>
          </cell>
          <cell r="H199" t="str">
            <v>Roads, Railroads &amp; Bridges</v>
          </cell>
          <cell r="I199">
            <v>186957.26</v>
          </cell>
        </row>
        <row r="200">
          <cell r="A200" t="str">
            <v xml:space="preserve">0; </v>
          </cell>
          <cell r="F200" t="str">
            <v>LIFTON (458) Total</v>
          </cell>
          <cell r="I200">
            <v>17758278.200000003</v>
          </cell>
        </row>
        <row r="201">
          <cell r="A201" t="str">
            <v>33020; 314</v>
          </cell>
          <cell r="B201" t="str">
            <v>314</v>
          </cell>
          <cell r="C201" t="str">
            <v>H</v>
          </cell>
          <cell r="E201">
            <v>215000</v>
          </cell>
          <cell r="F201" t="str">
            <v>MERWIN (215)</v>
          </cell>
          <cell r="G201" t="str">
            <v>330.20</v>
          </cell>
          <cell r="H201" t="str">
            <v>Land Rights</v>
          </cell>
          <cell r="I201">
            <v>300510.01</v>
          </cell>
        </row>
        <row r="202">
          <cell r="A202" t="str">
            <v>33050; 314</v>
          </cell>
          <cell r="B202" t="str">
            <v>314</v>
          </cell>
          <cell r="C202" t="str">
            <v>H</v>
          </cell>
          <cell r="E202">
            <v>215000</v>
          </cell>
          <cell r="F202" t="str">
            <v>MERWIN (215)</v>
          </cell>
          <cell r="G202" t="str">
            <v>330.50</v>
          </cell>
          <cell r="H202" t="str">
            <v>Fish/Wildlife</v>
          </cell>
          <cell r="I202">
            <v>212279.74</v>
          </cell>
        </row>
        <row r="203">
          <cell r="A203" t="str">
            <v>33100; 314</v>
          </cell>
          <cell r="B203" t="str">
            <v>314</v>
          </cell>
          <cell r="C203" t="str">
            <v>H</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E208">
            <v>215000</v>
          </cell>
          <cell r="F208" t="str">
            <v>MERWIN (215)</v>
          </cell>
          <cell r="G208" t="str">
            <v>336.00</v>
          </cell>
          <cell r="H208" t="str">
            <v>Roads, Railroads &amp; Bridges</v>
          </cell>
          <cell r="I208">
            <v>2148088.58</v>
          </cell>
        </row>
        <row r="209">
          <cell r="A209" t="str">
            <v xml:space="preserve">0; </v>
          </cell>
          <cell r="F209" t="str">
            <v>MERWIN (215) Total</v>
          </cell>
          <cell r="I209">
            <v>64020529.539999992</v>
          </cell>
        </row>
        <row r="210">
          <cell r="A210" t="str">
            <v>33100; 315</v>
          </cell>
          <cell r="B210" t="str">
            <v>315</v>
          </cell>
          <cell r="C210" t="str">
            <v>H</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E215">
            <v>1927</v>
          </cell>
          <cell r="F215" t="str">
            <v>NORTH UMPQUA RIVER LICENSE (1927)</v>
          </cell>
          <cell r="G215" t="str">
            <v>336.00</v>
          </cell>
          <cell r="H215" t="str">
            <v>Roads, Railroads &amp; Bridges</v>
          </cell>
          <cell r="I215">
            <v>6840814.9100000001</v>
          </cell>
        </row>
        <row r="216">
          <cell r="A216" t="str">
            <v xml:space="preserve">0; </v>
          </cell>
          <cell r="F216" t="str">
            <v>NORTH UMPQUA RIVER LICENSE (1927) Total</v>
          </cell>
          <cell r="I216">
            <v>188363479.35000002</v>
          </cell>
        </row>
        <row r="217">
          <cell r="A217" t="str">
            <v>33100; 316</v>
          </cell>
          <cell r="B217" t="str">
            <v>316</v>
          </cell>
          <cell r="C217" t="str">
            <v>H</v>
          </cell>
          <cell r="E217">
            <v>448</v>
          </cell>
          <cell r="F217" t="str">
            <v>OLMSTED (448)</v>
          </cell>
          <cell r="G217" t="str">
            <v>331.00</v>
          </cell>
          <cell r="H217" t="str">
            <v>Structures &amp; Improvements</v>
          </cell>
          <cell r="I217">
            <v>190851.69</v>
          </cell>
        </row>
        <row r="218">
          <cell r="A218" t="str">
            <v>33400; 316</v>
          </cell>
          <cell r="B218" t="str">
            <v>316</v>
          </cell>
          <cell r="C218" t="str">
            <v>H</v>
          </cell>
          <cell r="E218">
            <v>448</v>
          </cell>
          <cell r="F218" t="str">
            <v>OLMSTED (448)</v>
          </cell>
          <cell r="G218" t="str">
            <v>334.00</v>
          </cell>
          <cell r="H218" t="str">
            <v>Accessory Electric Equipment</v>
          </cell>
          <cell r="I218">
            <v>28640.22</v>
          </cell>
        </row>
        <row r="219">
          <cell r="A219" t="str">
            <v>33500; 316</v>
          </cell>
          <cell r="B219" t="str">
            <v>316</v>
          </cell>
          <cell r="C219" t="str">
            <v>H</v>
          </cell>
          <cell r="E219">
            <v>448</v>
          </cell>
          <cell r="F219" t="str">
            <v>OLMSTED (448)</v>
          </cell>
          <cell r="G219" t="str">
            <v>335.00</v>
          </cell>
          <cell r="H219" t="str">
            <v>Misc. Power Plant Equipment</v>
          </cell>
          <cell r="I219">
            <v>3274.14</v>
          </cell>
        </row>
        <row r="220">
          <cell r="A220" t="str">
            <v>33600; 316</v>
          </cell>
          <cell r="B220" t="str">
            <v>316</v>
          </cell>
          <cell r="C220" t="str">
            <v>H</v>
          </cell>
          <cell r="E220">
            <v>448</v>
          </cell>
          <cell r="F220" t="str">
            <v>OLMSTED (448)</v>
          </cell>
          <cell r="G220" t="str">
            <v>336.00</v>
          </cell>
          <cell r="H220" t="str">
            <v>Roads, Railroads &amp; Bridges</v>
          </cell>
          <cell r="I220">
            <v>12641.17</v>
          </cell>
        </row>
        <row r="221">
          <cell r="A221" t="str">
            <v xml:space="preserve">0; </v>
          </cell>
          <cell r="F221" t="str">
            <v>OLMSTED (448) Total</v>
          </cell>
          <cell r="I221">
            <v>235407.22000000003</v>
          </cell>
        </row>
        <row r="222">
          <cell r="A222" t="str">
            <v>33100; 317</v>
          </cell>
          <cell r="B222" t="str">
            <v>317</v>
          </cell>
          <cell r="C222" t="str">
            <v>H</v>
          </cell>
          <cell r="E222">
            <v>460</v>
          </cell>
          <cell r="F222" t="str">
            <v>PARIS (460)</v>
          </cell>
          <cell r="G222" t="str">
            <v>331.00</v>
          </cell>
          <cell r="H222" t="str">
            <v>Structures &amp; Improvements</v>
          </cell>
          <cell r="I222">
            <v>115992.18</v>
          </cell>
        </row>
        <row r="223">
          <cell r="A223" t="str">
            <v>33200; 317</v>
          </cell>
          <cell r="B223" t="str">
            <v>317</v>
          </cell>
          <cell r="C223" t="str">
            <v>H</v>
          </cell>
          <cell r="E223">
            <v>460</v>
          </cell>
          <cell r="F223" t="str">
            <v>PARIS (460)</v>
          </cell>
          <cell r="G223" t="str">
            <v>332.00</v>
          </cell>
          <cell r="H223" t="str">
            <v>Reservoirs, Dams &amp; Waterways</v>
          </cell>
          <cell r="I223">
            <v>96285</v>
          </cell>
        </row>
        <row r="224">
          <cell r="A224" t="str">
            <v>33300; 317</v>
          </cell>
          <cell r="B224" t="str">
            <v>317</v>
          </cell>
          <cell r="C224" t="str">
            <v>H</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E225">
            <v>460</v>
          </cell>
          <cell r="F225" t="str">
            <v>PARIS (460)</v>
          </cell>
          <cell r="G225" t="str">
            <v>334.00</v>
          </cell>
          <cell r="H225" t="str">
            <v>Accessory Electric Equipment</v>
          </cell>
          <cell r="I225">
            <v>151116.65</v>
          </cell>
        </row>
        <row r="226">
          <cell r="A226" t="str">
            <v>33500; 317</v>
          </cell>
          <cell r="B226" t="str">
            <v>317</v>
          </cell>
          <cell r="C226" t="str">
            <v>H</v>
          </cell>
          <cell r="E226">
            <v>460</v>
          </cell>
          <cell r="F226" t="str">
            <v>PARIS (460)</v>
          </cell>
          <cell r="G226" t="str">
            <v>335.00</v>
          </cell>
          <cell r="H226" t="str">
            <v>Misc. Power Plant Equipment</v>
          </cell>
          <cell r="I226">
            <v>417.22</v>
          </cell>
        </row>
        <row r="227">
          <cell r="A227" t="str">
            <v xml:space="preserve">0; </v>
          </cell>
          <cell r="F227" t="str">
            <v>PARIS (460) Total</v>
          </cell>
          <cell r="I227">
            <v>437064.38</v>
          </cell>
        </row>
        <row r="228">
          <cell r="A228" t="str">
            <v>33020; 318</v>
          </cell>
          <cell r="B228" t="str">
            <v>318</v>
          </cell>
          <cell r="C228" t="str">
            <v>H</v>
          </cell>
          <cell r="E228">
            <v>449</v>
          </cell>
          <cell r="F228" t="str">
            <v>PIONEER (449)</v>
          </cell>
          <cell r="G228" t="str">
            <v>330.20</v>
          </cell>
          <cell r="H228" t="str">
            <v>Land Rights</v>
          </cell>
          <cell r="I228">
            <v>9247.48</v>
          </cell>
        </row>
        <row r="229">
          <cell r="A229" t="str">
            <v>33030; 318</v>
          </cell>
          <cell r="B229" t="str">
            <v>318</v>
          </cell>
          <cell r="C229" t="str">
            <v>H</v>
          </cell>
          <cell r="E229">
            <v>449</v>
          </cell>
          <cell r="F229" t="str">
            <v>PIONEER (449)</v>
          </cell>
          <cell r="G229" t="str">
            <v>330.30</v>
          </cell>
          <cell r="H229" t="str">
            <v>Water Rights</v>
          </cell>
          <cell r="I229">
            <v>110805.67</v>
          </cell>
        </row>
        <row r="230">
          <cell r="A230" t="str">
            <v>33100; 318</v>
          </cell>
          <cell r="B230" t="str">
            <v>318</v>
          </cell>
          <cell r="C230" t="str">
            <v>H</v>
          </cell>
          <cell r="E230">
            <v>449</v>
          </cell>
          <cell r="F230" t="str">
            <v>PIONEER (449)</v>
          </cell>
          <cell r="G230" t="str">
            <v>331.00</v>
          </cell>
          <cell r="H230" t="str">
            <v>Structures &amp; Improvements</v>
          </cell>
          <cell r="I230">
            <v>514442.22</v>
          </cell>
        </row>
        <row r="231">
          <cell r="A231" t="str">
            <v>33200; 318</v>
          </cell>
          <cell r="B231" t="str">
            <v>318</v>
          </cell>
          <cell r="C231" t="str">
            <v>H</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E234">
            <v>449</v>
          </cell>
          <cell r="F234" t="str">
            <v>PIONEER (449)</v>
          </cell>
          <cell r="G234" t="str">
            <v>335.00</v>
          </cell>
          <cell r="H234" t="str">
            <v>Misc. Power Plant Equipment</v>
          </cell>
          <cell r="I234">
            <v>9601.69</v>
          </cell>
        </row>
        <row r="235">
          <cell r="A235" t="str">
            <v>33600; 318</v>
          </cell>
          <cell r="B235" t="str">
            <v>318</v>
          </cell>
          <cell r="C235" t="str">
            <v>H</v>
          </cell>
          <cell r="E235">
            <v>449</v>
          </cell>
          <cell r="F235" t="str">
            <v>PIONEER (449)</v>
          </cell>
          <cell r="G235" t="str">
            <v>336.00</v>
          </cell>
          <cell r="H235" t="str">
            <v>Roads, Railroads &amp; Bridges</v>
          </cell>
          <cell r="I235">
            <v>70754.91</v>
          </cell>
        </row>
        <row r="236">
          <cell r="A236" t="str">
            <v xml:space="preserve">0; </v>
          </cell>
          <cell r="F236" t="str">
            <v>PIONEER (449) Total</v>
          </cell>
          <cell r="I236">
            <v>10975904.24</v>
          </cell>
        </row>
        <row r="237">
          <cell r="A237" t="str">
            <v>33100; 320</v>
          </cell>
          <cell r="B237" t="str">
            <v>320</v>
          </cell>
          <cell r="C237" t="str">
            <v>H</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E242">
            <v>33000</v>
          </cell>
          <cell r="F242" t="str">
            <v>PROSPECT #3 (33)</v>
          </cell>
          <cell r="G242" t="str">
            <v>336.00</v>
          </cell>
          <cell r="H242" t="str">
            <v>Roads, Railroads &amp; Bridges</v>
          </cell>
          <cell r="I242">
            <v>59360.36</v>
          </cell>
        </row>
        <row r="243">
          <cell r="A243" t="str">
            <v xml:space="preserve">0; </v>
          </cell>
          <cell r="F243" t="str">
            <v>PROSPECT #3 (33) Total</v>
          </cell>
          <cell r="I243">
            <v>6978554.7700000005</v>
          </cell>
        </row>
        <row r="244">
          <cell r="A244" t="str">
            <v>33020; 319</v>
          </cell>
          <cell r="B244" t="str">
            <v>319</v>
          </cell>
          <cell r="C244" t="str">
            <v>H</v>
          </cell>
          <cell r="E244">
            <v>2630</v>
          </cell>
          <cell r="F244" t="str">
            <v>PROSPECT 1,2&amp;4 LICENSE (2630)</v>
          </cell>
          <cell r="G244" t="str">
            <v>330.20</v>
          </cell>
          <cell r="H244" t="str">
            <v>Land Rights</v>
          </cell>
          <cell r="I244">
            <v>3711.84</v>
          </cell>
        </row>
        <row r="245">
          <cell r="A245" t="str">
            <v>33040; 319</v>
          </cell>
          <cell r="B245" t="str">
            <v>319</v>
          </cell>
          <cell r="C245" t="str">
            <v>H</v>
          </cell>
          <cell r="E245">
            <v>2630</v>
          </cell>
          <cell r="F245" t="str">
            <v>PROSPECT 1,2&amp;4 LICENSE (2630)</v>
          </cell>
          <cell r="G245" t="str">
            <v>330.40</v>
          </cell>
          <cell r="H245" t="str">
            <v>Flood Rights</v>
          </cell>
          <cell r="I245">
            <v>3166.96</v>
          </cell>
        </row>
        <row r="246">
          <cell r="A246" t="str">
            <v>33100; 319</v>
          </cell>
          <cell r="B246" t="str">
            <v>319</v>
          </cell>
          <cell r="C246" t="str">
            <v>H</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E251">
            <v>2630</v>
          </cell>
          <cell r="F251" t="str">
            <v>PROSPECT 1,2&amp;4 LICENSE (2630)</v>
          </cell>
          <cell r="G251" t="str">
            <v>336.00</v>
          </cell>
          <cell r="H251" t="str">
            <v>Roads, Railroads &amp; Bridges</v>
          </cell>
          <cell r="I251">
            <v>292057.63</v>
          </cell>
        </row>
        <row r="252">
          <cell r="A252" t="str">
            <v xml:space="preserve">0; </v>
          </cell>
          <cell r="F252" t="str">
            <v>PROSPECT 1,2&amp;4 LICENSE (2630) Total</v>
          </cell>
          <cell r="I252">
            <v>35867509.560000002</v>
          </cell>
        </row>
        <row r="253">
          <cell r="A253" t="str">
            <v>33100; 321</v>
          </cell>
          <cell r="B253" t="str">
            <v>321</v>
          </cell>
          <cell r="C253" t="str">
            <v>H</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E258">
            <v>9281</v>
          </cell>
          <cell r="F258" t="str">
            <v>SANTA CLARA LICENSE (9281)</v>
          </cell>
          <cell r="G258" t="str">
            <v>336.00</v>
          </cell>
          <cell r="H258" t="str">
            <v>Roads, Railroads &amp; Bridges</v>
          </cell>
          <cell r="I258">
            <v>2720.37</v>
          </cell>
        </row>
        <row r="259">
          <cell r="A259" t="str">
            <v xml:space="preserve">0; </v>
          </cell>
          <cell r="F259" t="str">
            <v>SANTA CLARA LICENSE (9281) Total</v>
          </cell>
          <cell r="I259">
            <v>2486456.27</v>
          </cell>
        </row>
        <row r="260">
          <cell r="A260" t="str">
            <v>33100; 323</v>
          </cell>
          <cell r="B260" t="str">
            <v>323</v>
          </cell>
          <cell r="C260" t="str">
            <v>H</v>
          </cell>
          <cell r="E260">
            <v>452</v>
          </cell>
          <cell r="F260" t="str">
            <v>STAIRS (452)</v>
          </cell>
          <cell r="G260" t="str">
            <v>331.00</v>
          </cell>
          <cell r="H260" t="str">
            <v>Structures &amp; Improvements</v>
          </cell>
          <cell r="I260">
            <v>181021.2</v>
          </cell>
        </row>
        <row r="261">
          <cell r="A261" t="str">
            <v>33200; 323</v>
          </cell>
          <cell r="B261" t="str">
            <v>323</v>
          </cell>
          <cell r="C261" t="str">
            <v>H</v>
          </cell>
          <cell r="E261">
            <v>452</v>
          </cell>
          <cell r="F261" t="str">
            <v>STAIRS (452)</v>
          </cell>
          <cell r="G261" t="str">
            <v>332.00</v>
          </cell>
          <cell r="H261" t="str">
            <v>Reservoirs, Dams &amp; Waterways</v>
          </cell>
          <cell r="I261">
            <v>741496.91</v>
          </cell>
        </row>
        <row r="262">
          <cell r="A262" t="str">
            <v>33300; 323</v>
          </cell>
          <cell r="B262" t="str">
            <v>323</v>
          </cell>
          <cell r="C262" t="str">
            <v>H</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E263">
            <v>452</v>
          </cell>
          <cell r="F263" t="str">
            <v>STAIRS (452)</v>
          </cell>
          <cell r="G263" t="str">
            <v>334.00</v>
          </cell>
          <cell r="H263" t="str">
            <v>Accessory Electric Equipment</v>
          </cell>
          <cell r="I263">
            <v>178031.46</v>
          </cell>
        </row>
        <row r="264">
          <cell r="A264" t="str">
            <v>33600; 323</v>
          </cell>
          <cell r="B264" t="str">
            <v>323</v>
          </cell>
          <cell r="C264" t="str">
            <v>H</v>
          </cell>
          <cell r="E264">
            <v>452</v>
          </cell>
          <cell r="F264" t="str">
            <v>STAIRS (452)</v>
          </cell>
          <cell r="G264" t="str">
            <v>336.00</v>
          </cell>
          <cell r="H264" t="str">
            <v>Roads, Railroads &amp; Bridges</v>
          </cell>
          <cell r="I264">
            <v>5509.26</v>
          </cell>
        </row>
        <row r="265">
          <cell r="A265" t="str">
            <v xml:space="preserve">0; </v>
          </cell>
          <cell r="F265" t="str">
            <v>STAIRS (452) Total</v>
          </cell>
          <cell r="I265">
            <v>1624229.6500000001</v>
          </cell>
        </row>
        <row r="266">
          <cell r="A266" t="str">
            <v>33020; 324</v>
          </cell>
          <cell r="B266" t="str">
            <v>324</v>
          </cell>
          <cell r="C266" t="str">
            <v>H</v>
          </cell>
          <cell r="E266">
            <v>218000</v>
          </cell>
          <cell r="F266" t="str">
            <v>SWIFT (218)</v>
          </cell>
          <cell r="G266" t="str">
            <v>330.20</v>
          </cell>
          <cell r="H266" t="str">
            <v>Land Rights</v>
          </cell>
          <cell r="I266">
            <v>6277412.5899999999</v>
          </cell>
        </row>
        <row r="267">
          <cell r="A267" t="str">
            <v>33050; 324</v>
          </cell>
          <cell r="B267" t="str">
            <v>324</v>
          </cell>
          <cell r="C267" t="str">
            <v>H</v>
          </cell>
          <cell r="E267">
            <v>218000</v>
          </cell>
          <cell r="F267" t="str">
            <v>SWIFT (218)</v>
          </cell>
          <cell r="G267" t="str">
            <v>330.50</v>
          </cell>
          <cell r="H267" t="str">
            <v>Fish/Wildlife</v>
          </cell>
          <cell r="I267">
            <v>97228.11</v>
          </cell>
        </row>
        <row r="268">
          <cell r="A268" t="str">
            <v>33100; 324</v>
          </cell>
          <cell r="B268" t="str">
            <v>324</v>
          </cell>
          <cell r="C268" t="str">
            <v>H</v>
          </cell>
          <cell r="E268">
            <v>218000</v>
          </cell>
          <cell r="F268" t="str">
            <v>SWIFT (218)</v>
          </cell>
          <cell r="G268" t="str">
            <v>331.00</v>
          </cell>
          <cell r="H268" t="str">
            <v>Structures &amp; Improvements</v>
          </cell>
          <cell r="I268">
            <v>31933471.09</v>
          </cell>
        </row>
        <row r="269">
          <cell r="A269" t="str">
            <v>33200; 324</v>
          </cell>
          <cell r="B269" t="str">
            <v>324</v>
          </cell>
          <cell r="C269" t="str">
            <v>H</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E271">
            <v>218000</v>
          </cell>
          <cell r="F271" t="str">
            <v>SWIFT (218)</v>
          </cell>
          <cell r="G271" t="str">
            <v>334.00</v>
          </cell>
          <cell r="H271" t="str">
            <v>Accessory Electric Equipment</v>
          </cell>
          <cell r="I271">
            <v>4434336.04</v>
          </cell>
        </row>
        <row r="272">
          <cell r="A272" t="str">
            <v>33500; 324</v>
          </cell>
          <cell r="B272" t="str">
            <v>324</v>
          </cell>
          <cell r="C272" t="str">
            <v>H</v>
          </cell>
          <cell r="E272">
            <v>218000</v>
          </cell>
          <cell r="F272" t="str">
            <v>SWIFT (218)</v>
          </cell>
          <cell r="G272" t="str">
            <v>335.00</v>
          </cell>
          <cell r="H272" t="str">
            <v>Misc. Power Plant Equipment</v>
          </cell>
          <cell r="I272">
            <v>417281.14</v>
          </cell>
        </row>
        <row r="273">
          <cell r="A273" t="str">
            <v>33600; 324</v>
          </cell>
          <cell r="B273" t="str">
            <v>324</v>
          </cell>
          <cell r="C273" t="str">
            <v>H</v>
          </cell>
          <cell r="E273">
            <v>218000</v>
          </cell>
          <cell r="F273" t="str">
            <v>SWIFT (218)</v>
          </cell>
          <cell r="G273" t="str">
            <v>336.00</v>
          </cell>
          <cell r="H273" t="str">
            <v>Roads, Railroads &amp; Bridges</v>
          </cell>
          <cell r="I273">
            <v>1012079.37</v>
          </cell>
        </row>
        <row r="274">
          <cell r="A274" t="str">
            <v xml:space="preserve">0; </v>
          </cell>
          <cell r="F274" t="str">
            <v>SWIFT (218) Total</v>
          </cell>
          <cell r="I274">
            <v>98825719.63000001</v>
          </cell>
        </row>
        <row r="275">
          <cell r="A275" t="str">
            <v>33100; 325</v>
          </cell>
          <cell r="B275" t="str">
            <v>325</v>
          </cell>
          <cell r="C275" t="str">
            <v>H</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E279">
            <v>467</v>
          </cell>
          <cell r="F279" t="str">
            <v>VIVA NAUGHTON (467)</v>
          </cell>
          <cell r="G279" t="str">
            <v>335.00</v>
          </cell>
          <cell r="H279" t="str">
            <v>Misc. Power Plant Equipment</v>
          </cell>
          <cell r="I279">
            <v>20594.259999999998</v>
          </cell>
        </row>
        <row r="280">
          <cell r="A280" t="str">
            <v xml:space="preserve">0; </v>
          </cell>
          <cell r="F280" t="str">
            <v>VIVA NAUGHTON (467) Total</v>
          </cell>
          <cell r="I280">
            <v>1194485.95</v>
          </cell>
        </row>
        <row r="281">
          <cell r="A281" t="str">
            <v>33100; 326</v>
          </cell>
          <cell r="B281" t="str">
            <v>326</v>
          </cell>
          <cell r="C281" t="str">
            <v>H</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E285">
            <v>29000</v>
          </cell>
          <cell r="F285" t="str">
            <v>WALLOWA FALLS (29)</v>
          </cell>
          <cell r="G285" t="str">
            <v>336.00</v>
          </cell>
          <cell r="H285" t="str">
            <v>Roads, Railroads &amp; Bridges</v>
          </cell>
          <cell r="I285">
            <v>310958.51</v>
          </cell>
        </row>
        <row r="286">
          <cell r="A286" t="str">
            <v xml:space="preserve">0; </v>
          </cell>
          <cell r="F286" t="str">
            <v>WALLOWA FALLS (29) Total</v>
          </cell>
          <cell r="I286">
            <v>2831430.1899999995</v>
          </cell>
        </row>
        <row r="287">
          <cell r="A287" t="str">
            <v>33100; 327</v>
          </cell>
          <cell r="B287" t="str">
            <v>327</v>
          </cell>
          <cell r="C287" t="str">
            <v>H</v>
          </cell>
          <cell r="E287">
            <v>454</v>
          </cell>
          <cell r="F287" t="str">
            <v>WEBER (454)</v>
          </cell>
          <cell r="G287" t="str">
            <v>331.00</v>
          </cell>
          <cell r="H287" t="str">
            <v>Structures &amp; Improvements</v>
          </cell>
          <cell r="I287">
            <v>368302.99</v>
          </cell>
        </row>
        <row r="288">
          <cell r="A288" t="str">
            <v>33200; 327</v>
          </cell>
          <cell r="B288" t="str">
            <v>327</v>
          </cell>
          <cell r="C288" t="str">
            <v>H</v>
          </cell>
          <cell r="E288">
            <v>454</v>
          </cell>
          <cell r="F288" t="str">
            <v>WEBER (454)</v>
          </cell>
          <cell r="G288" t="str">
            <v>332.00</v>
          </cell>
          <cell r="H288" t="str">
            <v>Reservoirs, Dams &amp; Waterways</v>
          </cell>
          <cell r="I288">
            <v>1358944.18</v>
          </cell>
        </row>
        <row r="289">
          <cell r="A289" t="str">
            <v>33300; 327</v>
          </cell>
          <cell r="B289" t="str">
            <v>327</v>
          </cell>
          <cell r="C289" t="str">
            <v>H</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E290">
            <v>454</v>
          </cell>
          <cell r="F290" t="str">
            <v>WEBER (454)</v>
          </cell>
          <cell r="G290" t="str">
            <v>334.00</v>
          </cell>
          <cell r="H290" t="str">
            <v>Accessory Electric Equipment</v>
          </cell>
          <cell r="I290">
            <v>253737.73</v>
          </cell>
        </row>
        <row r="291">
          <cell r="A291" t="str">
            <v>33500; 327</v>
          </cell>
          <cell r="B291" t="str">
            <v>327</v>
          </cell>
          <cell r="C291" t="str">
            <v>H</v>
          </cell>
          <cell r="E291">
            <v>454</v>
          </cell>
          <cell r="F291" t="str">
            <v>WEBER (454)</v>
          </cell>
          <cell r="G291" t="str">
            <v>335.00</v>
          </cell>
          <cell r="H291" t="str">
            <v>Misc. Power Plant Equipment</v>
          </cell>
          <cell r="I291">
            <v>22270.09</v>
          </cell>
        </row>
        <row r="292">
          <cell r="A292" t="str">
            <v>33600; 327</v>
          </cell>
          <cell r="B292" t="str">
            <v>327</v>
          </cell>
          <cell r="C292" t="str">
            <v>H</v>
          </cell>
          <cell r="E292">
            <v>454</v>
          </cell>
          <cell r="F292" t="str">
            <v>WEBER (454)</v>
          </cell>
          <cell r="G292" t="str">
            <v>336.00</v>
          </cell>
          <cell r="H292" t="str">
            <v>Roads, Railroads &amp; Bridges</v>
          </cell>
          <cell r="I292">
            <v>39856.53</v>
          </cell>
        </row>
        <row r="293">
          <cell r="A293" t="str">
            <v xml:space="preserve">0; </v>
          </cell>
          <cell r="F293" t="str">
            <v>WEBER (454) Total</v>
          </cell>
          <cell r="I293">
            <v>2947776.7199999997</v>
          </cell>
        </row>
        <row r="294">
          <cell r="A294" t="str">
            <v>33020; 328</v>
          </cell>
          <cell r="B294" t="str">
            <v>328</v>
          </cell>
          <cell r="C294" t="str">
            <v>H</v>
          </cell>
          <cell r="E294">
            <v>219000</v>
          </cell>
          <cell r="F294" t="str">
            <v>YALE (219)</v>
          </cell>
          <cell r="G294" t="str">
            <v>330.20</v>
          </cell>
          <cell r="H294" t="str">
            <v>Land Rights</v>
          </cell>
          <cell r="I294">
            <v>761579.86</v>
          </cell>
        </row>
        <row r="295">
          <cell r="A295" t="str">
            <v>33100; 328</v>
          </cell>
          <cell r="B295" t="str">
            <v>328</v>
          </cell>
          <cell r="C295" t="str">
            <v>H</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E298">
            <v>219000</v>
          </cell>
          <cell r="F298" t="str">
            <v>YALE (219)</v>
          </cell>
          <cell r="G298" t="str">
            <v>334.00</v>
          </cell>
          <cell r="H298" t="str">
            <v>Accessory Electric Equipment</v>
          </cell>
          <cell r="I298">
            <v>3586772.18</v>
          </cell>
        </row>
        <row r="299">
          <cell r="A299" t="str">
            <v>33500; 328</v>
          </cell>
          <cell r="B299" t="str">
            <v>328</v>
          </cell>
          <cell r="C299" t="str">
            <v>H</v>
          </cell>
          <cell r="E299">
            <v>219000</v>
          </cell>
          <cell r="F299" t="str">
            <v>YALE (219)</v>
          </cell>
          <cell r="G299" t="str">
            <v>335.00</v>
          </cell>
          <cell r="H299" t="str">
            <v>Misc. Power Plant Equipment</v>
          </cell>
          <cell r="I299">
            <v>546858.96</v>
          </cell>
        </row>
        <row r="300">
          <cell r="A300" t="str">
            <v>33600; 328</v>
          </cell>
          <cell r="B300" t="str">
            <v>328</v>
          </cell>
          <cell r="C300" t="str">
            <v>H</v>
          </cell>
          <cell r="E300">
            <v>219000</v>
          </cell>
          <cell r="F300" t="str">
            <v>YALE (219)</v>
          </cell>
          <cell r="G300" t="str">
            <v>336.00</v>
          </cell>
          <cell r="H300" t="str">
            <v>Roads, Railroads &amp; Bridges</v>
          </cell>
          <cell r="I300">
            <v>1439462.47</v>
          </cell>
        </row>
        <row r="301">
          <cell r="A301" t="str">
            <v xml:space="preserve">0; </v>
          </cell>
          <cell r="F301" t="str">
            <v>YALE (219) Total</v>
          </cell>
          <cell r="I301">
            <v>52367478.350000001</v>
          </cell>
        </row>
        <row r="302">
          <cell r="A302" t="str">
            <v xml:space="preserve">0; </v>
          </cell>
          <cell r="C302" t="str">
            <v>H Total</v>
          </cell>
          <cell r="I302">
            <v>697877989.23999989</v>
          </cell>
        </row>
        <row r="303">
          <cell r="A303" t="str">
            <v>34100; 401</v>
          </cell>
          <cell r="B303" t="str">
            <v>401</v>
          </cell>
          <cell r="C303" t="str">
            <v>O</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E305">
            <v>203300</v>
          </cell>
          <cell r="F305" t="str">
            <v>CHEHALIS CCCT PLANT</v>
          </cell>
          <cell r="G305" t="str">
            <v>343.00</v>
          </cell>
          <cell r="H305" t="str">
            <v>Prime Movers</v>
          </cell>
          <cell r="I305">
            <v>191561490.22</v>
          </cell>
        </row>
        <row r="306">
          <cell r="A306" t="str">
            <v>34400; 401</v>
          </cell>
          <cell r="B306" t="str">
            <v>401</v>
          </cell>
          <cell r="C306" t="str">
            <v>O</v>
          </cell>
          <cell r="E306">
            <v>203300</v>
          </cell>
          <cell r="F306" t="str">
            <v>CHEHALIS CCCT PLANT</v>
          </cell>
          <cell r="G306" t="str">
            <v>344.00</v>
          </cell>
          <cell r="H306" t="str">
            <v>Generators</v>
          </cell>
          <cell r="I306">
            <v>82787184.680000007</v>
          </cell>
        </row>
        <row r="307">
          <cell r="A307" t="str">
            <v>34500; 401</v>
          </cell>
          <cell r="B307" t="str">
            <v>401</v>
          </cell>
          <cell r="C307" t="str">
            <v>O</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E308">
            <v>203300</v>
          </cell>
          <cell r="F308" t="str">
            <v>CHEHALIS CCCT PLANT</v>
          </cell>
          <cell r="G308" t="str">
            <v>346.00</v>
          </cell>
          <cell r="H308" t="str">
            <v>Misc. Power Plant Equipment</v>
          </cell>
          <cell r="I308">
            <v>3239885.55</v>
          </cell>
        </row>
        <row r="309">
          <cell r="A309" t="str">
            <v xml:space="preserve">0; </v>
          </cell>
          <cell r="F309" t="str">
            <v>CHEHALIS CCCT PLANT Total</v>
          </cell>
          <cell r="I309">
            <v>341683658.12</v>
          </cell>
        </row>
        <row r="310">
          <cell r="A310" t="str">
            <v>34100; 402</v>
          </cell>
          <cell r="B310" t="str">
            <v>402</v>
          </cell>
          <cell r="C310" t="str">
            <v>O</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E315">
            <v>310318</v>
          </cell>
          <cell r="F315" t="str">
            <v>CURRANT CREEK CCCT PLANT</v>
          </cell>
          <cell r="G315" t="str">
            <v>346.00</v>
          </cell>
          <cell r="H315" t="str">
            <v>Misc. Power Plant Equipment</v>
          </cell>
          <cell r="I315">
            <v>2969761.75</v>
          </cell>
        </row>
        <row r="316">
          <cell r="A316" t="str">
            <v xml:space="preserve">0; </v>
          </cell>
          <cell r="F316" t="str">
            <v>CURRANT CREEK CCCT PLANT Total</v>
          </cell>
          <cell r="I316">
            <v>352129810.50999999</v>
          </cell>
        </row>
        <row r="317">
          <cell r="A317" t="str">
            <v>34100; 403</v>
          </cell>
          <cell r="B317" t="str">
            <v>403</v>
          </cell>
          <cell r="C317" t="str">
            <v>O</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E319">
            <v>129500</v>
          </cell>
          <cell r="F319" t="str">
            <v>HERMISTON CCCT PLANT</v>
          </cell>
          <cell r="G319" t="str">
            <v>343.00</v>
          </cell>
          <cell r="H319" t="str">
            <v>Prime Movers</v>
          </cell>
          <cell r="I319">
            <v>107253896.88</v>
          </cell>
        </row>
        <row r="320">
          <cell r="A320" t="str">
            <v>34400; 403</v>
          </cell>
          <cell r="B320" t="str">
            <v>403</v>
          </cell>
          <cell r="C320" t="str">
            <v>O</v>
          </cell>
          <cell r="E320">
            <v>129500</v>
          </cell>
          <cell r="F320" t="str">
            <v>HERMISTON CCCT PLANT</v>
          </cell>
          <cell r="G320" t="str">
            <v>344.00</v>
          </cell>
          <cell r="H320" t="str">
            <v>Generators</v>
          </cell>
          <cell r="I320">
            <v>40074379.619999997</v>
          </cell>
        </row>
        <row r="321">
          <cell r="A321" t="str">
            <v>34500; 403</v>
          </cell>
          <cell r="B321" t="str">
            <v>403</v>
          </cell>
          <cell r="C321" t="str">
            <v>O</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E322">
            <v>129500</v>
          </cell>
          <cell r="F322" t="str">
            <v>HERMISTON CCCT PLANT</v>
          </cell>
          <cell r="G322" t="str">
            <v>346.00</v>
          </cell>
          <cell r="H322" t="str">
            <v>Misc. Power Plant Equipment</v>
          </cell>
          <cell r="I322">
            <v>497343.1</v>
          </cell>
        </row>
        <row r="323">
          <cell r="A323" t="str">
            <v xml:space="preserve">0; </v>
          </cell>
          <cell r="F323" t="str">
            <v>HERMISTON CCCT PLANT Total</v>
          </cell>
          <cell r="I323">
            <v>169811190.19999999</v>
          </cell>
        </row>
        <row r="324">
          <cell r="A324" t="str">
            <v>34100; 404</v>
          </cell>
          <cell r="B324" t="str">
            <v>404</v>
          </cell>
          <cell r="C324" t="str">
            <v>O</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E326">
            <v>225228</v>
          </cell>
          <cell r="F326" t="str">
            <v>LAKESIDE CCCT PLANT</v>
          </cell>
          <cell r="G326" t="str">
            <v>343.00</v>
          </cell>
          <cell r="H326" t="str">
            <v>Prime Movers</v>
          </cell>
          <cell r="I326">
            <v>178617105.44</v>
          </cell>
        </row>
        <row r="327">
          <cell r="A327" t="str">
            <v>34400; 404</v>
          </cell>
          <cell r="B327" t="str">
            <v>404</v>
          </cell>
          <cell r="C327" t="str">
            <v>O</v>
          </cell>
          <cell r="E327">
            <v>225228</v>
          </cell>
          <cell r="F327" t="str">
            <v>LAKESIDE CCCT PLANT</v>
          </cell>
          <cell r="G327" t="str">
            <v>344.00</v>
          </cell>
          <cell r="H327" t="str">
            <v>Generators</v>
          </cell>
          <cell r="I327">
            <v>82025855.989999995</v>
          </cell>
        </row>
        <row r="328">
          <cell r="A328" t="str">
            <v>34500; 404</v>
          </cell>
          <cell r="B328" t="str">
            <v>404</v>
          </cell>
          <cell r="C328" t="str">
            <v>O</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E329">
            <v>225228</v>
          </cell>
          <cell r="F329" t="str">
            <v>LAKESIDE CCCT PLANT</v>
          </cell>
          <cell r="G329" t="str">
            <v>346.00</v>
          </cell>
          <cell r="H329" t="str">
            <v>Misc. Power Plant Equipment</v>
          </cell>
          <cell r="I329">
            <v>3151909.27</v>
          </cell>
        </row>
        <row r="330">
          <cell r="A330" t="str">
            <v xml:space="preserve">0; </v>
          </cell>
          <cell r="F330" t="str">
            <v>LAKESIDE CCCT PLANT Total</v>
          </cell>
          <cell r="I330">
            <v>339533797.08999997</v>
          </cell>
        </row>
        <row r="331">
          <cell r="A331" t="str">
            <v>34100; 501</v>
          </cell>
          <cell r="B331" t="str">
            <v>501</v>
          </cell>
          <cell r="C331" t="str">
            <v>O</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E335">
            <v>264267</v>
          </cell>
          <cell r="F335" t="str">
            <v>GADSBY CT PLANT - PEAKING UNITS 4-6</v>
          </cell>
          <cell r="G335" t="str">
            <v>345.00</v>
          </cell>
          <cell r="H335" t="str">
            <v>Accessory Electric Equipment</v>
          </cell>
          <cell r="I335">
            <v>2919648.88</v>
          </cell>
        </row>
        <row r="336">
          <cell r="A336" t="str">
            <v xml:space="preserve">0; </v>
          </cell>
          <cell r="F336" t="str">
            <v>GADSBY CT PLANT - PEAKING UNITS 4-6 Total</v>
          </cell>
          <cell r="I336">
            <v>81939705.060000002</v>
          </cell>
        </row>
        <row r="337">
          <cell r="A337" t="str">
            <v>34100; 502</v>
          </cell>
          <cell r="B337" t="str">
            <v>502</v>
          </cell>
          <cell r="C337" t="str">
            <v>O</v>
          </cell>
          <cell r="E337">
            <v>475</v>
          </cell>
          <cell r="F337" t="str">
            <v>LITTLE MOUNTAIN</v>
          </cell>
          <cell r="G337" t="str">
            <v>341.00</v>
          </cell>
          <cell r="H337" t="str">
            <v>Structures &amp; Improvements</v>
          </cell>
          <cell r="I337">
            <v>337027.88</v>
          </cell>
        </row>
        <row r="338">
          <cell r="A338" t="str">
            <v>34300; 502</v>
          </cell>
          <cell r="B338" t="str">
            <v>502</v>
          </cell>
          <cell r="C338" t="str">
            <v>O</v>
          </cell>
          <cell r="E338">
            <v>475</v>
          </cell>
          <cell r="F338" t="str">
            <v>LITTLE MOUNTAIN</v>
          </cell>
          <cell r="G338" t="str">
            <v>343.00</v>
          </cell>
          <cell r="H338" t="str">
            <v>Prime Movers</v>
          </cell>
          <cell r="I338">
            <v>1167092.49</v>
          </cell>
        </row>
        <row r="339">
          <cell r="A339" t="str">
            <v>34500; 502</v>
          </cell>
          <cell r="B339" t="str">
            <v>502</v>
          </cell>
          <cell r="C339" t="str">
            <v>O</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E340">
            <v>475</v>
          </cell>
          <cell r="F340" t="str">
            <v>LITTLE MOUNTAIN</v>
          </cell>
          <cell r="G340" t="str">
            <v>346.00</v>
          </cell>
          <cell r="H340" t="str">
            <v>Misc. Power Plant Equipment</v>
          </cell>
          <cell r="I340">
            <v>11813.11</v>
          </cell>
        </row>
        <row r="341">
          <cell r="A341" t="str">
            <v xml:space="preserve">0; </v>
          </cell>
          <cell r="F341" t="str">
            <v>LITTLE MOUNTAIN Total</v>
          </cell>
          <cell r="I341">
            <v>1731661.8200000003</v>
          </cell>
        </row>
        <row r="342">
          <cell r="A342" t="str">
            <v xml:space="preserve">34100; </v>
          </cell>
          <cell r="C342" t="str">
            <v>O</v>
          </cell>
          <cell r="F342" t="str">
            <v>WIND PLANTS</v>
          </cell>
          <cell r="G342" t="str">
            <v>341.00</v>
          </cell>
          <cell r="H342" t="str">
            <v>Structures &amp; Improvements</v>
          </cell>
          <cell r="I342">
            <v>51432045.659999996</v>
          </cell>
        </row>
        <row r="343">
          <cell r="A343" t="str">
            <v xml:space="preserve">34300; </v>
          </cell>
          <cell r="C343" t="str">
            <v>O</v>
          </cell>
          <cell r="F343" t="str">
            <v>WIND PLANTS</v>
          </cell>
          <cell r="G343" t="str">
            <v>343.00</v>
          </cell>
          <cell r="H343" t="str">
            <v>Prime Movers</v>
          </cell>
          <cell r="I343">
            <v>1778733909.5699997</v>
          </cell>
        </row>
        <row r="344">
          <cell r="A344" t="str">
            <v xml:space="preserve">34400; </v>
          </cell>
          <cell r="C344" t="str">
            <v>O</v>
          </cell>
          <cell r="F344" t="str">
            <v>WIND PLANTS</v>
          </cell>
          <cell r="G344" t="str">
            <v>344.00</v>
          </cell>
          <cell r="H344" t="str">
            <v>Generators</v>
          </cell>
          <cell r="I344">
            <v>53585152.979999989</v>
          </cell>
        </row>
        <row r="345">
          <cell r="A345" t="str">
            <v xml:space="preserve">34500; </v>
          </cell>
          <cell r="C345" t="str">
            <v>O</v>
          </cell>
          <cell r="F345" t="str">
            <v>WIND PLANTS</v>
          </cell>
          <cell r="G345" t="str">
            <v>345.00</v>
          </cell>
          <cell r="H345" t="str">
            <v>Accessory Electric Equipment</v>
          </cell>
          <cell r="I345">
            <v>110961500.02</v>
          </cell>
        </row>
        <row r="346">
          <cell r="A346" t="str">
            <v xml:space="preserve">34600; </v>
          </cell>
          <cell r="C346" t="str">
            <v>O</v>
          </cell>
          <cell r="F346" t="str">
            <v>WIND PLANTS</v>
          </cell>
          <cell r="G346" t="str">
            <v>346.00</v>
          </cell>
          <cell r="H346" t="str">
            <v>Misc. Power Plant Equipment</v>
          </cell>
          <cell r="I346">
            <v>2526224.19</v>
          </cell>
        </row>
        <row r="347">
          <cell r="A347" t="str">
            <v xml:space="preserve">0; </v>
          </cell>
          <cell r="F347" t="str">
            <v>WIND PLANTS Total</v>
          </cell>
          <cell r="I347">
            <v>1997238832.4199998</v>
          </cell>
        </row>
        <row r="348">
          <cell r="A348" t="str">
            <v>34400; 801</v>
          </cell>
          <cell r="B348" t="str">
            <v>801</v>
          </cell>
          <cell r="C348" t="str">
            <v>O</v>
          </cell>
          <cell r="E348">
            <v>235</v>
          </cell>
          <cell r="F348" t="str">
            <v>EAST SIDE MOBILE GENERATION EQUIP</v>
          </cell>
          <cell r="G348" t="str">
            <v>344.00</v>
          </cell>
          <cell r="H348" t="str">
            <v>Generators</v>
          </cell>
          <cell r="I348">
            <v>839680.12</v>
          </cell>
        </row>
        <row r="349">
          <cell r="A349" t="str">
            <v xml:space="preserve">0; </v>
          </cell>
          <cell r="F349" t="str">
            <v>EAST SIDE MOBILE GENERATION EQUIP Total</v>
          </cell>
          <cell r="I349">
            <v>839680.12</v>
          </cell>
        </row>
        <row r="350">
          <cell r="A350" t="str">
            <v>34400; 802</v>
          </cell>
          <cell r="B350" t="str">
            <v>802</v>
          </cell>
          <cell r="C350" t="str">
            <v>O</v>
          </cell>
          <cell r="E350">
            <v>122350</v>
          </cell>
          <cell r="F350" t="str">
            <v>WEST SIDE MOBILE GENERATION EQUIP</v>
          </cell>
          <cell r="G350" t="str">
            <v>344.00</v>
          </cell>
          <cell r="H350" t="str">
            <v>Generators</v>
          </cell>
          <cell r="I350">
            <v>849226.01</v>
          </cell>
        </row>
        <row r="351">
          <cell r="A351" t="str">
            <v xml:space="preserve">0; </v>
          </cell>
          <cell r="F351" t="str">
            <v>WEST SIDE MOBILE GENERATION EQUIP Total</v>
          </cell>
          <cell r="I351">
            <v>849226.01</v>
          </cell>
        </row>
        <row r="352">
          <cell r="A352" t="str">
            <v>34400; 702</v>
          </cell>
          <cell r="B352" t="str">
            <v>702</v>
          </cell>
          <cell r="C352" t="str">
            <v>O</v>
          </cell>
          <cell r="E352">
            <v>15058</v>
          </cell>
          <cell r="F352" t="str">
            <v>Solar Generation - Utah</v>
          </cell>
          <cell r="G352" t="str">
            <v>344.00</v>
          </cell>
          <cell r="H352" t="str">
            <v>Generators</v>
          </cell>
          <cell r="I352">
            <v>36389.01</v>
          </cell>
        </row>
        <row r="353">
          <cell r="A353" t="str">
            <v xml:space="preserve">0; </v>
          </cell>
          <cell r="F353" t="str">
            <v>Solar Generation - Utah Total</v>
          </cell>
          <cell r="I353">
            <v>36389.01</v>
          </cell>
        </row>
        <row r="354">
          <cell r="A354" t="str">
            <v>34400; 704</v>
          </cell>
          <cell r="B354" t="str">
            <v>704</v>
          </cell>
          <cell r="C354" t="str">
            <v>O</v>
          </cell>
          <cell r="E354">
            <v>119850</v>
          </cell>
          <cell r="F354" t="str">
            <v>Solar Generation - Oregon</v>
          </cell>
          <cell r="G354" t="str">
            <v>344.00</v>
          </cell>
          <cell r="H354" t="str">
            <v>Generators</v>
          </cell>
          <cell r="I354">
            <v>56321.97</v>
          </cell>
        </row>
        <row r="355">
          <cell r="A355" t="str">
            <v xml:space="preserve">0; </v>
          </cell>
          <cell r="F355" t="str">
            <v>Solar Generation - Oregon Total</v>
          </cell>
          <cell r="I355">
            <v>56321.97</v>
          </cell>
        </row>
        <row r="356">
          <cell r="A356" t="str">
            <v>34400; 703</v>
          </cell>
          <cell r="B356" t="str">
            <v>703</v>
          </cell>
          <cell r="C356" t="str">
            <v>O</v>
          </cell>
          <cell r="E356">
            <v>525000</v>
          </cell>
          <cell r="F356" t="str">
            <v>Solar Generation - Wyoming</v>
          </cell>
          <cell r="G356" t="str">
            <v>344.00</v>
          </cell>
          <cell r="H356" t="str">
            <v>Generators</v>
          </cell>
          <cell r="I356">
            <v>55086.78</v>
          </cell>
        </row>
        <row r="357">
          <cell r="A357" t="str">
            <v xml:space="preserve">0; </v>
          </cell>
          <cell r="F357" t="str">
            <v>Solar Generation - Wyoming Total</v>
          </cell>
          <cell r="I357">
            <v>55086.78</v>
          </cell>
        </row>
        <row r="358">
          <cell r="A358" t="str">
            <v>34400; 701</v>
          </cell>
          <cell r="B358" t="str">
            <v>701</v>
          </cell>
          <cell r="C358" t="str">
            <v>O</v>
          </cell>
          <cell r="E358">
            <v>502001</v>
          </cell>
          <cell r="F358" t="str">
            <v>Solar Generation - Atlantic City</v>
          </cell>
          <cell r="G358" t="str">
            <v>344.00</v>
          </cell>
          <cell r="H358" t="str">
            <v>Generators</v>
          </cell>
          <cell r="I358">
            <v>5545.93</v>
          </cell>
        </row>
        <row r="359">
          <cell r="A359" t="str">
            <v xml:space="preserve">0; </v>
          </cell>
          <cell r="F359" t="str">
            <v>Solar Generation - Atlantic City Total</v>
          </cell>
          <cell r="I359">
            <v>5545.93</v>
          </cell>
        </row>
        <row r="360">
          <cell r="A360" t="str">
            <v>34030; 402</v>
          </cell>
          <cell r="B360" t="str">
            <v>402</v>
          </cell>
          <cell r="C360" t="str">
            <v>O</v>
          </cell>
          <cell r="E360">
            <v>310318</v>
          </cell>
          <cell r="F360" t="str">
            <v>Water Rights</v>
          </cell>
          <cell r="G360" t="str">
            <v>340.30</v>
          </cell>
          <cell r="H360" t="str">
            <v>CURRANT CREEK CCCT PLANT</v>
          </cell>
          <cell r="I360">
            <v>2891146.49</v>
          </cell>
        </row>
        <row r="361">
          <cell r="A361" t="str">
            <v>34030; 404</v>
          </cell>
          <cell r="B361" t="str">
            <v>404</v>
          </cell>
          <cell r="C361" t="str">
            <v>O</v>
          </cell>
          <cell r="E361">
            <v>225228</v>
          </cell>
          <cell r="F361" t="str">
            <v>Water Rights</v>
          </cell>
          <cell r="G361" t="str">
            <v>340.30</v>
          </cell>
          <cell r="H361" t="str">
            <v>LAKESIDE CCCT PLANT</v>
          </cell>
          <cell r="I361">
            <v>14529040</v>
          </cell>
        </row>
        <row r="362">
          <cell r="A362" t="str">
            <v xml:space="preserve">0; </v>
          </cell>
          <cell r="F362" t="str">
            <v>Water Rights Total</v>
          </cell>
          <cell r="I362">
            <v>17420186.490000002</v>
          </cell>
        </row>
        <row r="363">
          <cell r="A363" t="str">
            <v xml:space="preserve">0; </v>
          </cell>
          <cell r="C363" t="str">
            <v>O Total</v>
          </cell>
          <cell r="I363">
            <v>3303331091.5299997</v>
          </cell>
        </row>
        <row r="364">
          <cell r="A364" t="str">
            <v>35020; Transmission</v>
          </cell>
          <cell r="B364" t="str">
            <v>Transmission</v>
          </cell>
          <cell r="C364" t="str">
            <v>T</v>
          </cell>
          <cell r="D364">
            <v>555</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F373" t="str">
            <v>TRANSMISSION PLANT</v>
          </cell>
          <cell r="G373" t="str">
            <v>359.00</v>
          </cell>
          <cell r="H373" t="str">
            <v>Roads &amp; Trails</v>
          </cell>
          <cell r="I373">
            <v>11586681.32</v>
          </cell>
        </row>
        <row r="374">
          <cell r="A374" t="str">
            <v xml:space="preserve">0; </v>
          </cell>
          <cell r="F374" t="str">
            <v>TRANSMISSION PLANT Total</v>
          </cell>
          <cell r="I374">
            <v>4450047956.6399927</v>
          </cell>
        </row>
        <row r="375">
          <cell r="A375" t="str">
            <v xml:space="preserve">0; </v>
          </cell>
          <cell r="C375" t="str">
            <v>T Total</v>
          </cell>
          <cell r="I375">
            <v>4450047956.6399927</v>
          </cell>
        </row>
        <row r="376">
          <cell r="A376" t="str">
            <v>36020; Oregon</v>
          </cell>
          <cell r="B376" t="str">
            <v>Oregon</v>
          </cell>
          <cell r="C376" t="str">
            <v>D</v>
          </cell>
          <cell r="D376">
            <v>100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F388" t="str">
            <v>DISTRIBUTION PLANT (OREGON)</v>
          </cell>
          <cell r="G388" t="str">
            <v>371.00</v>
          </cell>
          <cell r="H388" t="str">
            <v>I.O.C.P.</v>
          </cell>
          <cell r="I388">
            <v>2475610.15</v>
          </cell>
        </row>
        <row r="389">
          <cell r="A389" t="str">
            <v>37300; Oregon</v>
          </cell>
          <cell r="B389" t="str">
            <v>Oregon</v>
          </cell>
          <cell r="C389" t="str">
            <v>D</v>
          </cell>
          <cell r="D389">
            <v>100</v>
          </cell>
          <cell r="F389" t="str">
            <v>DISTRIBUTION PLANT (OREGON)</v>
          </cell>
          <cell r="G389" t="str">
            <v>373.00</v>
          </cell>
          <cell r="H389" t="str">
            <v>Street Lighting &amp; Signal Systems</v>
          </cell>
          <cell r="I389">
            <v>22114089.9099999</v>
          </cell>
        </row>
        <row r="390">
          <cell r="A390" t="str">
            <v xml:space="preserve">0; </v>
          </cell>
          <cell r="F390" t="str">
            <v>DISTRIBUTION PLANT (OREGON) Total</v>
          </cell>
          <cell r="I390">
            <v>1746776175.6399989</v>
          </cell>
        </row>
        <row r="391">
          <cell r="A391" t="str">
            <v>36020; Washington</v>
          </cell>
          <cell r="B391" t="str">
            <v>Washington</v>
          </cell>
          <cell r="C391" t="str">
            <v>D</v>
          </cell>
          <cell r="D391">
            <v>200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F404" t="str">
            <v>DISTRIBUTION PLANT (WASHINGTON)</v>
          </cell>
          <cell r="G404" t="str">
            <v>373.00</v>
          </cell>
          <cell r="H404" t="str">
            <v>Street Lighting &amp; Signal Systems</v>
          </cell>
          <cell r="I404">
            <v>3992505.5</v>
          </cell>
        </row>
        <row r="405">
          <cell r="A405" t="str">
            <v xml:space="preserve">0; </v>
          </cell>
          <cell r="F405" t="str">
            <v>DISTRIBUTION PLANT (WASHINGTON) Total</v>
          </cell>
          <cell r="I405">
            <v>404227933.06999981</v>
          </cell>
        </row>
        <row r="406">
          <cell r="A406" t="str">
            <v>36020; Wyoming</v>
          </cell>
          <cell r="B406" t="str">
            <v>Wyoming</v>
          </cell>
          <cell r="C406" t="str">
            <v>D</v>
          </cell>
          <cell r="D406">
            <v>500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F418" t="str">
            <v>DISTRIBUTION PLANT (WYOMING)</v>
          </cell>
          <cell r="G418" t="str">
            <v>371.00</v>
          </cell>
          <cell r="H418" t="str">
            <v>I.O.C.P.</v>
          </cell>
          <cell r="I418">
            <v>931425.57</v>
          </cell>
        </row>
        <row r="419">
          <cell r="A419" t="str">
            <v>37300; Wyoming</v>
          </cell>
          <cell r="B419" t="str">
            <v>Wyoming</v>
          </cell>
          <cell r="C419" t="str">
            <v>D</v>
          </cell>
          <cell r="D419">
            <v>500</v>
          </cell>
          <cell r="F419" t="str">
            <v>DISTRIBUTION PLANT (WYOMING)</v>
          </cell>
          <cell r="G419" t="str">
            <v>373.00</v>
          </cell>
          <cell r="H419" t="str">
            <v>Street Lighting &amp; Signal Systems</v>
          </cell>
          <cell r="I419">
            <v>9929128.1899999902</v>
          </cell>
        </row>
        <row r="420">
          <cell r="A420" t="str">
            <v xml:space="preserve">0; </v>
          </cell>
          <cell r="F420" t="str">
            <v>DISTRIBUTION PLANT (WYOMING) Total</v>
          </cell>
          <cell r="I420">
            <v>593075080.83000004</v>
          </cell>
        </row>
        <row r="421">
          <cell r="A421" t="str">
            <v>36020; California</v>
          </cell>
          <cell r="B421" t="str">
            <v>California</v>
          </cell>
          <cell r="C421" t="str">
            <v>D</v>
          </cell>
          <cell r="D421">
            <v>600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F434" t="str">
            <v>DISTRIBUTION PLANT (CALIFORNIA)</v>
          </cell>
          <cell r="G434" t="str">
            <v>373.00</v>
          </cell>
          <cell r="H434" t="str">
            <v>Street Lighting &amp; Signal Systems</v>
          </cell>
          <cell r="I434">
            <v>672642.15</v>
          </cell>
        </row>
        <row r="435">
          <cell r="A435" t="str">
            <v xml:space="preserve">0; </v>
          </cell>
          <cell r="F435" t="str">
            <v>DISTRIBUTION PLANT (CALIFORNIA) Total</v>
          </cell>
          <cell r="I435">
            <v>225035480.86000001</v>
          </cell>
        </row>
        <row r="436">
          <cell r="A436" t="str">
            <v>36020; Utah</v>
          </cell>
          <cell r="B436" t="str">
            <v>Utah</v>
          </cell>
          <cell r="C436" t="str">
            <v>D</v>
          </cell>
          <cell r="D436">
            <v>850</v>
          </cell>
          <cell r="F436" t="str">
            <v>DISTRIBUTION PLANT (UTAH)</v>
          </cell>
          <cell r="G436" t="str">
            <v>360.20</v>
          </cell>
          <cell r="H436" t="str">
            <v>Land Rights</v>
          </cell>
          <cell r="I436">
            <v>7985479</v>
          </cell>
        </row>
        <row r="437">
          <cell r="A437" t="str">
            <v>36100; Utah</v>
          </cell>
          <cell r="B437" t="str">
            <v>Utah</v>
          </cell>
          <cell r="C437" t="str">
            <v>D</v>
          </cell>
          <cell r="D437">
            <v>850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F446" t="str">
            <v>DISTRIBUTION PLANT (UTAH)</v>
          </cell>
          <cell r="G446" t="str">
            <v>370.00</v>
          </cell>
          <cell r="H446" t="str">
            <v>Meters</v>
          </cell>
          <cell r="I446">
            <v>73237990.219999999</v>
          </cell>
        </row>
        <row r="447">
          <cell r="A447" t="str">
            <v>37100; Utah</v>
          </cell>
          <cell r="B447" t="str">
            <v>Utah</v>
          </cell>
          <cell r="C447" t="str">
            <v>D</v>
          </cell>
          <cell r="D447">
            <v>850</v>
          </cell>
          <cell r="F447" t="str">
            <v>DISTRIBUTION PLANT (UTAH)</v>
          </cell>
          <cell r="G447" t="str">
            <v>371.00</v>
          </cell>
          <cell r="H447" t="str">
            <v>I.O.C.P.</v>
          </cell>
          <cell r="I447">
            <v>4418312.74</v>
          </cell>
        </row>
        <row r="448">
          <cell r="A448" t="str">
            <v>37300; Utah</v>
          </cell>
          <cell r="B448" t="str">
            <v>Utah</v>
          </cell>
          <cell r="C448" t="str">
            <v>D</v>
          </cell>
          <cell r="D448">
            <v>850</v>
          </cell>
          <cell r="F448" t="str">
            <v>DISTRIBUTION PLANT (UTAH)</v>
          </cell>
          <cell r="G448" t="str">
            <v>373.00</v>
          </cell>
          <cell r="H448" t="str">
            <v>Street Lighting &amp; Signal Systems</v>
          </cell>
          <cell r="I448">
            <v>23767481.890000001</v>
          </cell>
        </row>
        <row r="449">
          <cell r="A449" t="str">
            <v xml:space="preserve">0; </v>
          </cell>
          <cell r="F449" t="str">
            <v>DISTRIBUTION PLANT (UTAH) Total</v>
          </cell>
          <cell r="I449">
            <v>2388444688.1900005</v>
          </cell>
        </row>
        <row r="450">
          <cell r="A450" t="str">
            <v>36020; Idaho</v>
          </cell>
          <cell r="B450" t="str">
            <v>Idaho</v>
          </cell>
          <cell r="C450" t="str">
            <v>D</v>
          </cell>
          <cell r="D450">
            <v>300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F460" t="str">
            <v>DISTRIBUTION PLANT (IDAHO)</v>
          </cell>
          <cell r="G460" t="str">
            <v>370.00</v>
          </cell>
          <cell r="H460" t="str">
            <v>Meters</v>
          </cell>
          <cell r="I460">
            <v>13315346.99</v>
          </cell>
        </row>
        <row r="461">
          <cell r="A461" t="str">
            <v>37100; Idaho</v>
          </cell>
          <cell r="B461" t="str">
            <v>Idaho</v>
          </cell>
          <cell r="C461" t="str">
            <v>D</v>
          </cell>
          <cell r="D461">
            <v>300</v>
          </cell>
          <cell r="F461" t="str">
            <v>DISTRIBUTION PLANT (IDAHO)</v>
          </cell>
          <cell r="G461" t="str">
            <v>371.00</v>
          </cell>
          <cell r="H461" t="str">
            <v>I.O.C.P.</v>
          </cell>
          <cell r="I461">
            <v>169110.18</v>
          </cell>
        </row>
        <row r="462">
          <cell r="A462" t="str">
            <v>37300; Idaho</v>
          </cell>
          <cell r="B462" t="str">
            <v>Idaho</v>
          </cell>
          <cell r="C462" t="str">
            <v>D</v>
          </cell>
          <cell r="D462">
            <v>300</v>
          </cell>
          <cell r="F462" t="str">
            <v>DISTRIBUTION PLANT (IDAHO)</v>
          </cell>
          <cell r="G462" t="str">
            <v>373.00</v>
          </cell>
          <cell r="H462" t="str">
            <v>Street Lighting &amp; Signal Systems</v>
          </cell>
          <cell r="I462">
            <v>618578.57999999996</v>
          </cell>
        </row>
        <row r="463">
          <cell r="A463" t="str">
            <v xml:space="preserve">0; </v>
          </cell>
          <cell r="F463" t="str">
            <v>DISTRIBUTION PLANT (IDAHO) Total</v>
          </cell>
          <cell r="I463">
            <v>282034462.51000005</v>
          </cell>
        </row>
        <row r="464">
          <cell r="A464" t="str">
            <v xml:space="preserve">0; </v>
          </cell>
          <cell r="C464" t="str">
            <v>D Total</v>
          </cell>
          <cell r="I464">
            <v>5639593821.1000023</v>
          </cell>
        </row>
        <row r="465">
          <cell r="A465" t="str">
            <v>39000; Oregon</v>
          </cell>
          <cell r="B465" t="str">
            <v>Oregon</v>
          </cell>
          <cell r="C465" t="str">
            <v>G</v>
          </cell>
          <cell r="D465">
            <v>100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F470" t="str">
            <v>GENERAL PLANT (OREGON)</v>
          </cell>
          <cell r="G470" t="str">
            <v>396.07</v>
          </cell>
          <cell r="H470" t="str">
            <v>Heavy Power Operated Equipment</v>
          </cell>
          <cell r="I470">
            <v>28086567.010000002</v>
          </cell>
        </row>
        <row r="471">
          <cell r="A471" t="str">
            <v xml:space="preserve">0; </v>
          </cell>
          <cell r="F471" t="str">
            <v>GENERAL PLANT (OREGON) Total</v>
          </cell>
          <cell r="I471">
            <v>134886354.88</v>
          </cell>
        </row>
        <row r="472">
          <cell r="A472" t="str">
            <v>39000; Washington</v>
          </cell>
          <cell r="B472" t="str">
            <v>Washington</v>
          </cell>
          <cell r="C472" t="str">
            <v>G</v>
          </cell>
          <cell r="D472">
            <v>200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F477" t="str">
            <v>GENERAL PLANT (WASHINGTON)</v>
          </cell>
          <cell r="G477" t="str">
            <v>396.07</v>
          </cell>
          <cell r="H477" t="str">
            <v>Heavy Power Operated Equipment</v>
          </cell>
          <cell r="I477">
            <v>6701182.7199999997</v>
          </cell>
        </row>
        <row r="478">
          <cell r="A478" t="str">
            <v xml:space="preserve">0; </v>
          </cell>
          <cell r="F478" t="str">
            <v>GENERAL PLANT (WASHINGTON) Total</v>
          </cell>
          <cell r="I478">
            <v>27282076.609999999</v>
          </cell>
        </row>
        <row r="479">
          <cell r="A479" t="str">
            <v>38920; Wyoming</v>
          </cell>
          <cell r="B479" t="str">
            <v>Wyoming</v>
          </cell>
          <cell r="C479" t="str">
            <v>G</v>
          </cell>
          <cell r="D479">
            <v>500</v>
          </cell>
          <cell r="F479" t="str">
            <v>GENERAL PLANT (WYOMING)</v>
          </cell>
          <cell r="G479" t="str">
            <v>389.20</v>
          </cell>
          <cell r="H479" t="str">
            <v>Land Rights</v>
          </cell>
          <cell r="I479">
            <v>74341.83</v>
          </cell>
        </row>
        <row r="480">
          <cell r="A480" t="str">
            <v>39000; Wyoming</v>
          </cell>
          <cell r="B480" t="str">
            <v>Wyoming</v>
          </cell>
          <cell r="C480" t="str">
            <v>G</v>
          </cell>
          <cell r="D480">
            <v>500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F485" t="str">
            <v>GENERAL PLANT (WYOMING)</v>
          </cell>
          <cell r="G485" t="str">
            <v>396.07</v>
          </cell>
          <cell r="H485" t="str">
            <v>Heavy Power Operated Equipment</v>
          </cell>
          <cell r="I485">
            <v>29898991.57</v>
          </cell>
        </row>
        <row r="486">
          <cell r="A486" t="str">
            <v xml:space="preserve">0; </v>
          </cell>
          <cell r="F486" t="str">
            <v>GENERAL PLANT (WYOMING) Total</v>
          </cell>
          <cell r="I486">
            <v>56396614.310000002</v>
          </cell>
        </row>
        <row r="487">
          <cell r="A487" t="str">
            <v>39000; California</v>
          </cell>
          <cell r="B487" t="str">
            <v>California</v>
          </cell>
          <cell r="C487" t="str">
            <v>G</v>
          </cell>
          <cell r="D487">
            <v>600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F492" t="str">
            <v>GENERAL PLANT (CALIFORNIA)</v>
          </cell>
          <cell r="G492" t="str">
            <v>396.07</v>
          </cell>
          <cell r="H492" t="str">
            <v>Heavy Power Operated Equipment</v>
          </cell>
          <cell r="I492">
            <v>3402265.82</v>
          </cell>
        </row>
        <row r="493">
          <cell r="A493" t="str">
            <v xml:space="preserve">0; </v>
          </cell>
          <cell r="F493" t="str">
            <v>GENERAL PLANT (CALIFORNIA) Total</v>
          </cell>
          <cell r="I493">
            <v>10157893.85</v>
          </cell>
        </row>
        <row r="494">
          <cell r="A494" t="str">
            <v>39000; AZCOMT</v>
          </cell>
          <cell r="B494" t="str">
            <v>AZCOMT</v>
          </cell>
          <cell r="C494" t="str">
            <v>G</v>
          </cell>
          <cell r="D494">
            <v>150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F498" t="str">
            <v>GENERAL PLANT (AZ, CO, MT, etc.)</v>
          </cell>
          <cell r="G498" t="str">
            <v>396.07</v>
          </cell>
          <cell r="H498" t="str">
            <v>Heavy Power Operated Equipment</v>
          </cell>
          <cell r="I498">
            <v>2448697.64</v>
          </cell>
        </row>
        <row r="499">
          <cell r="A499" t="str">
            <v xml:space="preserve">0; </v>
          </cell>
          <cell r="F499" t="str">
            <v>GENERAL PLANT (AZ, CO, MT, etc.) Total</v>
          </cell>
          <cell r="I499">
            <v>3715887.71</v>
          </cell>
        </row>
        <row r="500">
          <cell r="A500" t="str">
            <v>38920; Utah</v>
          </cell>
          <cell r="B500" t="str">
            <v>Utah</v>
          </cell>
          <cell r="C500" t="str">
            <v>G</v>
          </cell>
          <cell r="D500">
            <v>850</v>
          </cell>
          <cell r="F500" t="str">
            <v>GENERAL PLANT (UTAH)</v>
          </cell>
          <cell r="G500" t="str">
            <v>389.20</v>
          </cell>
          <cell r="H500" t="str">
            <v>Land Rights</v>
          </cell>
          <cell r="I500">
            <v>35298.050000000003</v>
          </cell>
        </row>
        <row r="501">
          <cell r="A501" t="str">
            <v>39000; Utah</v>
          </cell>
          <cell r="B501" t="str">
            <v>Utah</v>
          </cell>
          <cell r="C501" t="str">
            <v>G</v>
          </cell>
          <cell r="D501">
            <v>850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F505" t="str">
            <v>GENERAL PLANT (UTAH)</v>
          </cell>
          <cell r="G505" t="str">
            <v>392.30</v>
          </cell>
          <cell r="H505" t="str">
            <v>Aircraft</v>
          </cell>
          <cell r="I505">
            <v>3076269.26</v>
          </cell>
        </row>
        <row r="506">
          <cell r="A506" t="str">
            <v>39603; Utah</v>
          </cell>
          <cell r="B506" t="str">
            <v>Utah</v>
          </cell>
          <cell r="C506" t="str">
            <v>G</v>
          </cell>
          <cell r="D506">
            <v>850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F507" t="str">
            <v>GENERAL PLANT (UTAH)</v>
          </cell>
          <cell r="G507" t="str">
            <v>396.07</v>
          </cell>
          <cell r="H507" t="str">
            <v>Heavy Power Operated Equipment</v>
          </cell>
          <cell r="I507">
            <v>50520185.099999897</v>
          </cell>
        </row>
        <row r="508">
          <cell r="A508" t="str">
            <v xml:space="preserve">0; </v>
          </cell>
          <cell r="F508" t="str">
            <v>GENERAL PLANT (UTAH) Total</v>
          </cell>
          <cell r="I508">
            <v>194647202.18999979</v>
          </cell>
        </row>
        <row r="509">
          <cell r="A509" t="str">
            <v>38920; Idaho</v>
          </cell>
          <cell r="B509" t="str">
            <v>Idaho</v>
          </cell>
          <cell r="C509" t="str">
            <v>G</v>
          </cell>
          <cell r="D509">
            <v>300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F515" t="str">
            <v>GENERAL PLANT (IDAHO)</v>
          </cell>
          <cell r="G515" t="str">
            <v>396.07</v>
          </cell>
          <cell r="H515" t="str">
            <v>Heavy Power Operated Equipment</v>
          </cell>
          <cell r="I515">
            <v>6986609.9100000001</v>
          </cell>
        </row>
        <row r="516">
          <cell r="A516" t="str">
            <v xml:space="preserve">0; </v>
          </cell>
          <cell r="F516" t="str">
            <v>GENERAL PLANT (IDAHO) Total</v>
          </cell>
          <cell r="I516">
            <v>27706981.32</v>
          </cell>
        </row>
        <row r="517">
          <cell r="A517">
            <v>390.3</v>
          </cell>
          <cell r="C517" t="str">
            <v>G</v>
          </cell>
          <cell r="F517" t="str">
            <v>GENERAL VINTAGE ACCOUNTS</v>
          </cell>
          <cell r="G517" t="str">
            <v>390.30</v>
          </cell>
          <cell r="H517" t="str">
            <v>Structures and Improvements - Panels</v>
          </cell>
          <cell r="I517">
            <v>12769896.23</v>
          </cell>
        </row>
        <row r="518">
          <cell r="A518">
            <v>391</v>
          </cell>
          <cell r="C518" t="str">
            <v>G</v>
          </cell>
          <cell r="F518" t="str">
            <v>GENERAL VINTAGE ACCOUNTS</v>
          </cell>
          <cell r="G518" t="str">
            <v>391.00</v>
          </cell>
          <cell r="H518" t="str">
            <v>Office Furniture</v>
          </cell>
          <cell r="I518">
            <v>20976668.91</v>
          </cell>
        </row>
        <row r="519">
          <cell r="A519">
            <v>391.2</v>
          </cell>
          <cell r="C519" t="str">
            <v>G</v>
          </cell>
          <cell r="F519" t="str">
            <v>GENERAL VINTAGE ACCOUNTS</v>
          </cell>
          <cell r="G519" t="str">
            <v>391.20</v>
          </cell>
          <cell r="H519" t="str">
            <v>Computer Equipment</v>
          </cell>
          <cell r="I519">
            <v>59024730.960000202</v>
          </cell>
        </row>
        <row r="520">
          <cell r="A520">
            <v>391.3</v>
          </cell>
          <cell r="C520" t="str">
            <v>G</v>
          </cell>
          <cell r="F520" t="str">
            <v>GENERAL VINTAGE ACCOUNTS</v>
          </cell>
          <cell r="G520" t="str">
            <v>391.30</v>
          </cell>
          <cell r="H520" t="str">
            <v>Office Equipment</v>
          </cell>
          <cell r="I520">
            <v>882866.98</v>
          </cell>
        </row>
        <row r="521">
          <cell r="A521">
            <v>393</v>
          </cell>
          <cell r="C521" t="str">
            <v>G</v>
          </cell>
          <cell r="F521" t="str">
            <v>GENERAL VINTAGE ACCOUNTS</v>
          </cell>
          <cell r="G521" t="str">
            <v>393.00</v>
          </cell>
          <cell r="H521" t="str">
            <v>Stores Equipment</v>
          </cell>
          <cell r="I521">
            <v>14124139.470000001</v>
          </cell>
        </row>
        <row r="522">
          <cell r="A522">
            <v>394</v>
          </cell>
          <cell r="C522" t="str">
            <v>G</v>
          </cell>
          <cell r="F522" t="str">
            <v>GENERAL VINTAGE ACCOUNTS</v>
          </cell>
          <cell r="G522" t="str">
            <v>394.00</v>
          </cell>
          <cell r="H522" t="str">
            <v>Tools, Shop and Garage Equipment</v>
          </cell>
          <cell r="I522">
            <v>63134821.560000002</v>
          </cell>
        </row>
        <row r="523">
          <cell r="A523">
            <v>395</v>
          </cell>
          <cell r="C523" t="str">
            <v>G</v>
          </cell>
          <cell r="F523" t="str">
            <v>GENERAL VINTAGE ACCOUNTS</v>
          </cell>
          <cell r="G523" t="str">
            <v>395.00</v>
          </cell>
          <cell r="H523" t="str">
            <v>Laboratory Equipment</v>
          </cell>
          <cell r="I523">
            <v>38028513.660000004</v>
          </cell>
        </row>
        <row r="524">
          <cell r="A524">
            <v>397</v>
          </cell>
          <cell r="C524" t="str">
            <v>G</v>
          </cell>
          <cell r="F524" t="str">
            <v>GENERAL VINTAGE ACCOUNTS</v>
          </cell>
          <cell r="G524" t="str">
            <v>397.00</v>
          </cell>
          <cell r="H524" t="str">
            <v>Communication Equipment</v>
          </cell>
          <cell r="I524">
            <v>293178179.74000001</v>
          </cell>
        </row>
        <row r="525">
          <cell r="A525">
            <v>397.2</v>
          </cell>
          <cell r="C525" t="str">
            <v>G</v>
          </cell>
          <cell r="F525" t="str">
            <v>GENERAL VINTAGE ACCOUNTS</v>
          </cell>
          <cell r="G525" t="str">
            <v>397.20</v>
          </cell>
          <cell r="H525" t="str">
            <v>Mobile Communication Equipment</v>
          </cell>
          <cell r="I525">
            <v>5210694.83</v>
          </cell>
        </row>
        <row r="526">
          <cell r="A526">
            <v>398</v>
          </cell>
          <cell r="C526" t="str">
            <v>G</v>
          </cell>
          <cell r="F526" t="str">
            <v>GENERAL VINTAGE ACCOUNTS</v>
          </cell>
          <cell r="G526" t="str">
            <v>398.00</v>
          </cell>
          <cell r="H526" t="str">
            <v>Miscellaneous Equipment</v>
          </cell>
          <cell r="I526">
            <v>7303828.9500000104</v>
          </cell>
        </row>
        <row r="527">
          <cell r="A527" t="str">
            <v xml:space="preserve">0; </v>
          </cell>
          <cell r="F527" t="str">
            <v>GENERAL VINTAGE ACCOUNTS Total</v>
          </cell>
          <cell r="I527">
            <v>514634341.2900002</v>
          </cell>
        </row>
        <row r="528">
          <cell r="A528" t="str">
            <v xml:space="preserve">0; </v>
          </cell>
          <cell r="C528" t="str">
            <v>G Total</v>
          </cell>
          <cell r="I528">
            <v>969427352.16000009</v>
          </cell>
        </row>
        <row r="529">
          <cell r="A529" t="str">
            <v>39930; Utah</v>
          </cell>
          <cell r="B529" t="str">
            <v>Utah</v>
          </cell>
          <cell r="C529" t="str">
            <v>M</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E534">
            <v>800000</v>
          </cell>
          <cell r="F534" t="str">
            <v>MINING OPERATIONS (UTAH)</v>
          </cell>
          <cell r="G534" t="str">
            <v>399.51</v>
          </cell>
          <cell r="H534" t="str">
            <v>Vehicles</v>
          </cell>
          <cell r="I534">
            <v>1191523.48</v>
          </cell>
        </row>
        <row r="535">
          <cell r="A535" t="str">
            <v>39952; Utah</v>
          </cell>
          <cell r="B535" t="str">
            <v>Utah</v>
          </cell>
          <cell r="C535" t="str">
            <v>M</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E538">
            <v>800000</v>
          </cell>
          <cell r="F538" t="str">
            <v>MINING OPERATIONS (UTAH)</v>
          </cell>
          <cell r="G538" t="str">
            <v>399.70</v>
          </cell>
          <cell r="H538" t="str">
            <v>Mine Development</v>
          </cell>
          <cell r="I538">
            <v>38414876.890000001</v>
          </cell>
        </row>
        <row r="539">
          <cell r="F539" t="str">
            <v>MINING OPERATIONS (UTAH) Total</v>
          </cell>
          <cell r="I539">
            <v>235124849.29000002</v>
          </cell>
        </row>
        <row r="540">
          <cell r="C540" t="str">
            <v>M Total</v>
          </cell>
          <cell r="I540">
            <v>235124849.29000002</v>
          </cell>
        </row>
        <row r="541">
          <cell r="C541" t="str">
            <v>Grand Total</v>
          </cell>
          <cell r="I541">
            <v>21606320187.510002</v>
          </cell>
        </row>
      </sheetData>
      <sheetData sheetId="17">
        <row r="1">
          <cell r="A1" t="str">
            <v>Location</v>
          </cell>
          <cell r="B1" t="str">
            <v>FG</v>
          </cell>
          <cell r="C1" t="str">
            <v>Group-C</v>
          </cell>
          <cell r="D1" t="str">
            <v>Location-C</v>
          </cell>
          <cell r="E1" t="str">
            <v>Description</v>
          </cell>
          <cell r="F1" t="str">
            <v>Plant Balance</v>
          </cell>
          <cell r="G1" t="str">
            <v>Accum Deprec</v>
          </cell>
        </row>
        <row r="2">
          <cell r="A2">
            <v>181</v>
          </cell>
          <cell r="B2" t="str">
            <v>S</v>
          </cell>
          <cell r="D2">
            <v>381</v>
          </cell>
          <cell r="E2" t="str">
            <v>BLUNDELL PLANT</v>
          </cell>
          <cell r="F2">
            <v>112907267.66000001</v>
          </cell>
          <cell r="G2">
            <v>-51238618.939999998</v>
          </cell>
        </row>
        <row r="3">
          <cell r="A3">
            <v>101</v>
          </cell>
          <cell r="B3" t="str">
            <v>S</v>
          </cell>
          <cell r="D3">
            <v>250252</v>
          </cell>
          <cell r="E3" t="str">
            <v>CARBON PLANT</v>
          </cell>
          <cell r="F3">
            <v>119574189.12</v>
          </cell>
          <cell r="G3">
            <v>-64441908.240000002</v>
          </cell>
        </row>
        <row r="4">
          <cell r="A4">
            <v>102</v>
          </cell>
          <cell r="B4" t="str">
            <v>S</v>
          </cell>
          <cell r="D4">
            <v>240244</v>
          </cell>
          <cell r="E4" t="str">
            <v>CHOLLA PLANT</v>
          </cell>
          <cell r="F4">
            <v>523828155.26999998</v>
          </cell>
          <cell r="G4">
            <v>-168737284.37</v>
          </cell>
        </row>
        <row r="5">
          <cell r="A5">
            <v>103</v>
          </cell>
          <cell r="B5" t="str">
            <v>S</v>
          </cell>
          <cell r="D5">
            <v>401000</v>
          </cell>
          <cell r="E5" t="str">
            <v>COLSTRIP PLANT</v>
          </cell>
          <cell r="F5">
            <v>219072292.44999999</v>
          </cell>
          <cell r="G5">
            <v>-116503758.92</v>
          </cell>
        </row>
        <row r="6">
          <cell r="A6">
            <v>104</v>
          </cell>
          <cell r="B6" t="str">
            <v>S</v>
          </cell>
          <cell r="D6">
            <v>400406</v>
          </cell>
          <cell r="E6" t="str">
            <v>CRAIG PLANT</v>
          </cell>
          <cell r="F6">
            <v>174852172.21000001</v>
          </cell>
          <cell r="G6">
            <v>-88400556.069999993</v>
          </cell>
        </row>
        <row r="7">
          <cell r="A7">
            <v>105</v>
          </cell>
          <cell r="B7" t="str">
            <v>S</v>
          </cell>
          <cell r="D7">
            <v>514000</v>
          </cell>
          <cell r="E7" t="str">
            <v>DAVE JOHNSTON PLANT</v>
          </cell>
          <cell r="F7">
            <v>867379541.65999997</v>
          </cell>
          <cell r="G7">
            <v>-237559867.05000001</v>
          </cell>
        </row>
        <row r="8">
          <cell r="A8">
            <v>106</v>
          </cell>
          <cell r="B8" t="str">
            <v>S</v>
          </cell>
          <cell r="D8">
            <v>260263</v>
          </cell>
          <cell r="E8" t="str">
            <v>GADSBY PLANT</v>
          </cell>
          <cell r="F8">
            <v>79917543.670000002</v>
          </cell>
          <cell r="G8">
            <v>-80137269.900000006</v>
          </cell>
        </row>
        <row r="9">
          <cell r="A9">
            <v>107</v>
          </cell>
          <cell r="B9" t="str">
            <v>S</v>
          </cell>
          <cell r="D9">
            <v>410412</v>
          </cell>
          <cell r="E9" t="str">
            <v>HAYDEN PLANT</v>
          </cell>
          <cell r="F9">
            <v>81384009.900000006</v>
          </cell>
          <cell r="G9">
            <v>-39112442.659999996</v>
          </cell>
        </row>
        <row r="10">
          <cell r="A10">
            <v>108</v>
          </cell>
          <cell r="B10" t="str">
            <v>S</v>
          </cell>
          <cell r="D10">
            <v>300305</v>
          </cell>
          <cell r="E10" t="str">
            <v>HUNTER PLANT</v>
          </cell>
          <cell r="F10">
            <v>1130798566.55</v>
          </cell>
          <cell r="G10">
            <v>-461326119.88999999</v>
          </cell>
        </row>
        <row r="11">
          <cell r="A11">
            <v>109</v>
          </cell>
          <cell r="B11" t="str">
            <v>S</v>
          </cell>
          <cell r="D11">
            <v>280282</v>
          </cell>
          <cell r="E11" t="str">
            <v>HUNTINGTON PLANT</v>
          </cell>
          <cell r="F11">
            <v>815842400.92999995</v>
          </cell>
          <cell r="G11">
            <v>-243383704.94</v>
          </cell>
        </row>
        <row r="12">
          <cell r="A12">
            <v>191</v>
          </cell>
          <cell r="B12" t="str">
            <v>S</v>
          </cell>
          <cell r="D12">
            <v>220000</v>
          </cell>
          <cell r="E12" t="str">
            <v>JAMES RIVER PLANT</v>
          </cell>
          <cell r="F12">
            <v>34450539.979999997</v>
          </cell>
          <cell r="G12">
            <v>-26458555.52</v>
          </cell>
        </row>
        <row r="13">
          <cell r="A13">
            <v>110</v>
          </cell>
          <cell r="B13" t="str">
            <v>S</v>
          </cell>
          <cell r="D13">
            <v>517000</v>
          </cell>
          <cell r="E13" t="str">
            <v>JIM BRIDGER PLANT</v>
          </cell>
          <cell r="F13">
            <v>1053751118.37</v>
          </cell>
          <cell r="G13">
            <v>-486768531.69</v>
          </cell>
        </row>
        <row r="14">
          <cell r="A14">
            <v>111</v>
          </cell>
          <cell r="B14" t="str">
            <v>S</v>
          </cell>
          <cell r="D14">
            <v>270273</v>
          </cell>
          <cell r="E14" t="str">
            <v>NAUGHTON PLANT</v>
          </cell>
          <cell r="F14">
            <v>614898389.86999989</v>
          </cell>
          <cell r="G14">
            <v>-212201492.62</v>
          </cell>
        </row>
        <row r="15">
          <cell r="A15">
            <v>112</v>
          </cell>
          <cell r="B15" t="str">
            <v>S</v>
          </cell>
          <cell r="D15">
            <v>519000</v>
          </cell>
          <cell r="E15" t="str">
            <v>WYODAK PLANT</v>
          </cell>
          <cell r="F15">
            <v>445757416.58999997</v>
          </cell>
          <cell r="G15">
            <v>-144659685.34</v>
          </cell>
        </row>
        <row r="16">
          <cell r="E16" t="str">
            <v>Sub-total</v>
          </cell>
          <cell r="F16">
            <v>6274413604.2299995</v>
          </cell>
          <cell r="G16">
            <v>-2420929796.1500001</v>
          </cell>
        </row>
        <row r="18">
          <cell r="E18" t="str">
            <v>Water Rights:</v>
          </cell>
        </row>
        <row r="19">
          <cell r="A19">
            <v>101</v>
          </cell>
          <cell r="B19" t="str">
            <v>S</v>
          </cell>
          <cell r="D19">
            <v>250252</v>
          </cell>
          <cell r="E19" t="str">
            <v>CARBON PLANT</v>
          </cell>
          <cell r="F19">
            <v>865460.63</v>
          </cell>
          <cell r="G19">
            <v>-683010.14</v>
          </cell>
        </row>
        <row r="20">
          <cell r="A20">
            <v>105</v>
          </cell>
          <cell r="B20" t="str">
            <v>S</v>
          </cell>
          <cell r="D20">
            <v>514000</v>
          </cell>
          <cell r="E20" t="str">
            <v>DAVE JOHNSTON PLANT</v>
          </cell>
          <cell r="F20">
            <v>9700996.6099999994</v>
          </cell>
          <cell r="G20">
            <v>-2534227.08</v>
          </cell>
        </row>
        <row r="21">
          <cell r="A21">
            <v>106</v>
          </cell>
          <cell r="B21" t="str">
            <v>S</v>
          </cell>
          <cell r="D21">
            <v>260263</v>
          </cell>
          <cell r="E21" t="str">
            <v>GADSBY PLANT</v>
          </cell>
          <cell r="F21">
            <v>8138.01</v>
          </cell>
          <cell r="G21">
            <v>-12995.48</v>
          </cell>
        </row>
        <row r="22">
          <cell r="A22">
            <v>108</v>
          </cell>
          <cell r="B22" t="str">
            <v>S</v>
          </cell>
          <cell r="D22">
            <v>300305</v>
          </cell>
          <cell r="E22" t="str">
            <v>HUNTER PLANT</v>
          </cell>
          <cell r="F22">
            <v>24271831.300000001</v>
          </cell>
          <cell r="G22">
            <v>-10839178.970000001</v>
          </cell>
        </row>
        <row r="23">
          <cell r="A23">
            <v>109</v>
          </cell>
          <cell r="B23" t="str">
            <v>S</v>
          </cell>
          <cell r="D23">
            <v>280282</v>
          </cell>
          <cell r="E23" t="str">
            <v>HUNTINGTON PLANT</v>
          </cell>
          <cell r="F23">
            <v>1471639</v>
          </cell>
          <cell r="G23">
            <v>-981840.79</v>
          </cell>
        </row>
        <row r="24">
          <cell r="A24">
            <v>110</v>
          </cell>
          <cell r="B24" t="str">
            <v>S</v>
          </cell>
          <cell r="D24">
            <v>517000</v>
          </cell>
          <cell r="E24" t="str">
            <v>JIM BRIDGER PLANT</v>
          </cell>
          <cell r="F24">
            <v>171270</v>
          </cell>
          <cell r="G24">
            <v>-96462.75</v>
          </cell>
        </row>
        <row r="25">
          <cell r="A25">
            <v>111</v>
          </cell>
          <cell r="B25" t="str">
            <v>S</v>
          </cell>
          <cell r="D25">
            <v>270273</v>
          </cell>
          <cell r="E25" t="str">
            <v>NAUGHTON PLANT</v>
          </cell>
          <cell r="F25">
            <v>690.97</v>
          </cell>
          <cell r="G25">
            <v>-631.41</v>
          </cell>
        </row>
        <row r="26">
          <cell r="A26">
            <v>112</v>
          </cell>
          <cell r="B26" t="str">
            <v>S</v>
          </cell>
          <cell r="D26">
            <v>519000</v>
          </cell>
          <cell r="E26" t="str">
            <v>WYODAK PLANT</v>
          </cell>
          <cell r="F26">
            <v>13496.8</v>
          </cell>
          <cell r="G26">
            <v>-7722.45</v>
          </cell>
        </row>
        <row r="27">
          <cell r="E27" t="str">
            <v>Water Rights</v>
          </cell>
          <cell r="F27">
            <v>36503523.319999993</v>
          </cell>
          <cell r="G27">
            <v>-15156069.07</v>
          </cell>
        </row>
        <row r="28">
          <cell r="E28" t="str">
            <v>Total Steam</v>
          </cell>
          <cell r="F28">
            <v>6310917127.5499992</v>
          </cell>
          <cell r="G28">
            <v>-2436085865.2200003</v>
          </cell>
        </row>
        <row r="30">
          <cell r="A30">
            <v>301</v>
          </cell>
          <cell r="B30" t="str">
            <v>H</v>
          </cell>
          <cell r="D30">
            <v>2381</v>
          </cell>
          <cell r="E30" t="str">
            <v>ASHTON / ST ANTHONY LICENSE (2381)</v>
          </cell>
          <cell r="F30">
            <v>20003453.899999999</v>
          </cell>
          <cell r="G30">
            <v>-5490290.5199999996</v>
          </cell>
        </row>
        <row r="31">
          <cell r="A31">
            <v>302</v>
          </cell>
          <cell r="B31" t="str">
            <v>H</v>
          </cell>
          <cell r="D31">
            <v>20</v>
          </cell>
          <cell r="E31" t="str">
            <v>BEAR RIVER LICENSE (20)</v>
          </cell>
          <cell r="F31">
            <v>45418651.329999998</v>
          </cell>
          <cell r="G31">
            <v>-16853240.399999999</v>
          </cell>
        </row>
        <row r="32">
          <cell r="A32">
            <v>303</v>
          </cell>
          <cell r="B32" t="str">
            <v>H</v>
          </cell>
          <cell r="D32">
            <v>23000</v>
          </cell>
          <cell r="E32" t="str">
            <v>BEND (23)</v>
          </cell>
          <cell r="F32">
            <v>1330234.28</v>
          </cell>
          <cell r="G32">
            <v>-964349</v>
          </cell>
        </row>
        <row r="33">
          <cell r="A33">
            <v>304</v>
          </cell>
          <cell r="B33" t="str">
            <v>H</v>
          </cell>
          <cell r="D33">
            <v>410000</v>
          </cell>
          <cell r="E33" t="str">
            <v>BIG FORK (410)</v>
          </cell>
          <cell r="F33">
            <v>7331538.9299999997</v>
          </cell>
          <cell r="G33">
            <v>-3752905.24</v>
          </cell>
        </row>
        <row r="34">
          <cell r="A34">
            <v>305</v>
          </cell>
          <cell r="B34" t="str">
            <v>H</v>
          </cell>
          <cell r="D34">
            <v>213000</v>
          </cell>
          <cell r="E34" t="str">
            <v>CONDIT (213)</v>
          </cell>
          <cell r="F34">
            <v>1401313.96</v>
          </cell>
          <cell r="G34">
            <v>-1364856.93</v>
          </cell>
        </row>
        <row r="35">
          <cell r="A35">
            <v>306</v>
          </cell>
          <cell r="B35" t="str">
            <v>H</v>
          </cell>
          <cell r="D35">
            <v>444</v>
          </cell>
          <cell r="E35" t="str">
            <v>CUTLER (444)</v>
          </cell>
          <cell r="F35">
            <v>26766689.16</v>
          </cell>
          <cell r="G35">
            <v>-7639439.6799999997</v>
          </cell>
        </row>
        <row r="36">
          <cell r="A36">
            <v>307</v>
          </cell>
          <cell r="B36" t="str">
            <v>H</v>
          </cell>
          <cell r="D36">
            <v>36000</v>
          </cell>
          <cell r="E36" t="str">
            <v>EAGLE POINT (36)</v>
          </cell>
          <cell r="F36">
            <v>1833611.43</v>
          </cell>
          <cell r="G36">
            <v>-1528625.47</v>
          </cell>
        </row>
        <row r="37">
          <cell r="A37">
            <v>308</v>
          </cell>
          <cell r="B37" t="str">
            <v>H</v>
          </cell>
          <cell r="D37">
            <v>446</v>
          </cell>
          <cell r="E37" t="str">
            <v>FOUNTAIN GREEN (446)</v>
          </cell>
          <cell r="F37">
            <v>593217.28000000003</v>
          </cell>
          <cell r="G37">
            <v>-435628.79999999999</v>
          </cell>
        </row>
        <row r="38">
          <cell r="A38">
            <v>309</v>
          </cell>
          <cell r="B38" t="str">
            <v>H</v>
          </cell>
          <cell r="D38">
            <v>445</v>
          </cell>
          <cell r="E38" t="str">
            <v>GRANITE (445)</v>
          </cell>
          <cell r="F38">
            <v>5237299.63</v>
          </cell>
          <cell r="G38">
            <v>-1865459.08</v>
          </cell>
        </row>
        <row r="39">
          <cell r="A39">
            <v>311</v>
          </cell>
          <cell r="B39" t="str">
            <v>H</v>
          </cell>
          <cell r="D39">
            <v>18000</v>
          </cell>
          <cell r="E39" t="str">
            <v>KLAMATH DAMS - Accelerated Rates</v>
          </cell>
          <cell r="F39">
            <v>83239500.859999999</v>
          </cell>
          <cell r="G39">
            <v>-31347979.739999998</v>
          </cell>
        </row>
        <row r="40">
          <cell r="A40">
            <v>310</v>
          </cell>
          <cell r="B40" t="str">
            <v>H</v>
          </cell>
          <cell r="D40">
            <v>2082</v>
          </cell>
          <cell r="E40" t="str">
            <v>KLAMATH RIVER LICENSE (2082)</v>
          </cell>
          <cell r="F40">
            <v>15005638.65</v>
          </cell>
          <cell r="G40">
            <v>-8368256.1299999999</v>
          </cell>
        </row>
        <row r="41">
          <cell r="A41">
            <v>312</v>
          </cell>
          <cell r="B41" t="str">
            <v>H</v>
          </cell>
          <cell r="D41">
            <v>468</v>
          </cell>
          <cell r="E41" t="str">
            <v>LAST CHANCE (468)</v>
          </cell>
          <cell r="F41">
            <v>2802535.81</v>
          </cell>
          <cell r="G41">
            <v>-1449737.93</v>
          </cell>
        </row>
        <row r="42">
          <cell r="A42">
            <v>313</v>
          </cell>
          <cell r="B42" t="str">
            <v>H</v>
          </cell>
          <cell r="D42">
            <v>458</v>
          </cell>
          <cell r="E42" t="str">
            <v>LIFTON (458)</v>
          </cell>
          <cell r="F42">
            <v>17758278.199999999</v>
          </cell>
          <cell r="G42">
            <v>-4815592.0599999996</v>
          </cell>
        </row>
        <row r="43">
          <cell r="A43">
            <v>314</v>
          </cell>
          <cell r="B43" t="str">
            <v>H</v>
          </cell>
          <cell r="D43">
            <v>215000</v>
          </cell>
          <cell r="E43" t="str">
            <v>MERWIN (215)</v>
          </cell>
          <cell r="F43">
            <v>64020529.539999999</v>
          </cell>
          <cell r="G43">
            <v>-24431210.329999998</v>
          </cell>
        </row>
        <row r="44">
          <cell r="A44">
            <v>315</v>
          </cell>
          <cell r="B44" t="str">
            <v>H</v>
          </cell>
          <cell r="D44">
            <v>1927</v>
          </cell>
          <cell r="E44" t="str">
            <v>NORTH UMPQUA RIVER LICENSE (1927)</v>
          </cell>
          <cell r="F44">
            <v>188363479.34999999</v>
          </cell>
          <cell r="G44">
            <v>-49872536.380000003</v>
          </cell>
        </row>
        <row r="45">
          <cell r="A45">
            <v>316</v>
          </cell>
          <cell r="B45" t="str">
            <v>H</v>
          </cell>
          <cell r="D45">
            <v>448</v>
          </cell>
          <cell r="E45" t="str">
            <v>OLMSTED (448)</v>
          </cell>
          <cell r="F45">
            <v>235407.22</v>
          </cell>
          <cell r="G45">
            <v>-175631.83</v>
          </cell>
        </row>
        <row r="46">
          <cell r="A46">
            <v>317</v>
          </cell>
          <cell r="B46" t="str">
            <v>H</v>
          </cell>
          <cell r="D46">
            <v>460</v>
          </cell>
          <cell r="E46" t="str">
            <v>PARIS (460)</v>
          </cell>
          <cell r="F46">
            <v>437064.38</v>
          </cell>
          <cell r="G46">
            <v>-323004.7</v>
          </cell>
        </row>
        <row r="47">
          <cell r="A47">
            <v>318</v>
          </cell>
          <cell r="B47" t="str">
            <v>H</v>
          </cell>
          <cell r="D47">
            <v>449</v>
          </cell>
          <cell r="E47" t="str">
            <v>PIONEER (449)</v>
          </cell>
          <cell r="F47">
            <v>10975904.24</v>
          </cell>
          <cell r="G47">
            <v>-4824743.6900000004</v>
          </cell>
        </row>
        <row r="48">
          <cell r="A48">
            <v>320</v>
          </cell>
          <cell r="B48" t="str">
            <v>H</v>
          </cell>
          <cell r="D48">
            <v>33000</v>
          </cell>
          <cell r="E48" t="str">
            <v>PROSPECT #3 (33)</v>
          </cell>
          <cell r="F48">
            <v>6978554.7699999996</v>
          </cell>
          <cell r="G48">
            <v>-4852595.6900000004</v>
          </cell>
        </row>
        <row r="49">
          <cell r="A49">
            <v>319</v>
          </cell>
          <cell r="B49" t="str">
            <v>H</v>
          </cell>
          <cell r="D49">
            <v>2630</v>
          </cell>
          <cell r="E49" t="str">
            <v>PROSPECT 1,2&amp;4 LICENSE (2630)</v>
          </cell>
          <cell r="F49">
            <v>35867509.560000002</v>
          </cell>
          <cell r="G49">
            <v>-8746432.3900000006</v>
          </cell>
        </row>
        <row r="50">
          <cell r="A50">
            <v>321</v>
          </cell>
          <cell r="B50" t="str">
            <v>H</v>
          </cell>
          <cell r="D50">
            <v>9281</v>
          </cell>
          <cell r="E50" t="str">
            <v>SANTA CLARA LICENSE (9281)</v>
          </cell>
          <cell r="F50">
            <v>2486456.27</v>
          </cell>
          <cell r="G50">
            <v>-1489294.37</v>
          </cell>
        </row>
        <row r="51">
          <cell r="A51">
            <v>323</v>
          </cell>
          <cell r="B51" t="str">
            <v>H</v>
          </cell>
          <cell r="D51">
            <v>452</v>
          </cell>
          <cell r="E51" t="str">
            <v>STAIRS (452)</v>
          </cell>
          <cell r="F51">
            <v>1624229.6500000001</v>
          </cell>
          <cell r="G51">
            <v>-779891.67</v>
          </cell>
        </row>
        <row r="52">
          <cell r="A52">
            <v>324</v>
          </cell>
          <cell r="B52" t="str">
            <v>H</v>
          </cell>
          <cell r="D52">
            <v>218000</v>
          </cell>
          <cell r="E52" t="str">
            <v>SWIFT (218)</v>
          </cell>
          <cell r="F52">
            <v>98825719.629999995</v>
          </cell>
          <cell r="G52">
            <v>-38740051.770000003</v>
          </cell>
        </row>
        <row r="53">
          <cell r="A53">
            <v>325</v>
          </cell>
          <cell r="B53" t="str">
            <v>H</v>
          </cell>
          <cell r="D53">
            <v>467</v>
          </cell>
          <cell r="E53" t="str">
            <v>VIVA NAUGHTON (467)</v>
          </cell>
          <cell r="F53">
            <v>1194485.95</v>
          </cell>
          <cell r="G53">
            <v>-534773.61</v>
          </cell>
        </row>
        <row r="54">
          <cell r="A54">
            <v>326</v>
          </cell>
          <cell r="B54" t="str">
            <v>H</v>
          </cell>
          <cell r="D54">
            <v>29000</v>
          </cell>
          <cell r="E54" t="str">
            <v>WALLOWA FALLS (29)</v>
          </cell>
          <cell r="F54">
            <v>2831430.19</v>
          </cell>
          <cell r="G54">
            <v>-2156565.66</v>
          </cell>
        </row>
        <row r="55">
          <cell r="A55">
            <v>327</v>
          </cell>
          <cell r="B55" t="str">
            <v>H</v>
          </cell>
          <cell r="D55">
            <v>454</v>
          </cell>
          <cell r="E55" t="str">
            <v>WEBER (454)</v>
          </cell>
          <cell r="F55">
            <v>2947776.72</v>
          </cell>
          <cell r="G55">
            <v>-1893656</v>
          </cell>
        </row>
        <row r="56">
          <cell r="A56">
            <v>328</v>
          </cell>
          <cell r="B56" t="str">
            <v>H</v>
          </cell>
          <cell r="D56">
            <v>219000</v>
          </cell>
          <cell r="E56" t="str">
            <v>YALE (219)</v>
          </cell>
          <cell r="F56">
            <v>52367478.350000001</v>
          </cell>
          <cell r="G56">
            <v>-27962123.390000001</v>
          </cell>
        </row>
        <row r="57">
          <cell r="A57" t="str">
            <v>DecommissioningReserve</v>
          </cell>
          <cell r="B57" t="str">
            <v>H</v>
          </cell>
          <cell r="E57" t="str">
            <v>DECOMMISSIONING RESERVE</v>
          </cell>
          <cell r="G57">
            <v>-7112646.9500000002</v>
          </cell>
        </row>
        <row r="58">
          <cell r="E58" t="str">
            <v>Total Hydro</v>
          </cell>
          <cell r="F58">
            <v>697877989.24000013</v>
          </cell>
          <cell r="G58">
            <v>-259771519.41000003</v>
          </cell>
        </row>
        <row r="60">
          <cell r="A60">
            <v>401</v>
          </cell>
          <cell r="B60" t="str">
            <v>O</v>
          </cell>
          <cell r="D60">
            <v>203300</v>
          </cell>
          <cell r="E60" t="str">
            <v>CHEHALIS CCCT PLANT</v>
          </cell>
          <cell r="F60">
            <v>341683658.12</v>
          </cell>
          <cell r="G60">
            <v>-66806438.359999999</v>
          </cell>
        </row>
        <row r="61">
          <cell r="A61">
            <v>402</v>
          </cell>
          <cell r="B61" t="str">
            <v>O</v>
          </cell>
          <cell r="D61">
            <v>310318</v>
          </cell>
          <cell r="E61" t="str">
            <v>CURRANT CREEK CCCT PLANT</v>
          </cell>
          <cell r="F61">
            <v>352129810.50999999</v>
          </cell>
          <cell r="G61">
            <v>-54593880.630000003</v>
          </cell>
        </row>
        <row r="62">
          <cell r="A62">
            <v>403</v>
          </cell>
          <cell r="B62" t="str">
            <v>O</v>
          </cell>
          <cell r="D62">
            <v>129500</v>
          </cell>
          <cell r="E62" t="str">
            <v>HERMISTON CCCT PLANT</v>
          </cell>
          <cell r="F62">
            <v>169811190.19999999</v>
          </cell>
          <cell r="G62">
            <v>-52703467.079999998</v>
          </cell>
        </row>
        <row r="63">
          <cell r="A63">
            <v>404</v>
          </cell>
          <cell r="B63" t="str">
            <v>O</v>
          </cell>
          <cell r="D63">
            <v>225228</v>
          </cell>
          <cell r="E63" t="str">
            <v>LAKESIDE CCCT PLANT</v>
          </cell>
          <cell r="F63">
            <v>339533797.08999997</v>
          </cell>
          <cell r="G63">
            <v>-20968867.969999999</v>
          </cell>
        </row>
        <row r="64">
          <cell r="A64">
            <v>501</v>
          </cell>
          <cell r="B64" t="str">
            <v>O</v>
          </cell>
          <cell r="D64">
            <v>264267</v>
          </cell>
          <cell r="E64" t="str">
            <v>GADSBY CT PLANT - PEAKING UNITS 4-6</v>
          </cell>
          <cell r="F64">
            <v>81939705.060000002</v>
          </cell>
          <cell r="G64">
            <v>-23103105.969999999</v>
          </cell>
        </row>
        <row r="65">
          <cell r="A65">
            <v>502</v>
          </cell>
          <cell r="B65" t="str">
            <v>O</v>
          </cell>
          <cell r="D65">
            <v>475</v>
          </cell>
          <cell r="E65" t="str">
            <v>LITTLE MOUNTAIN</v>
          </cell>
          <cell r="F65">
            <v>1731661.82</v>
          </cell>
          <cell r="G65">
            <v>-2072532.13</v>
          </cell>
        </row>
        <row r="66">
          <cell r="A66" t="str">
            <v>Wind</v>
          </cell>
          <cell r="B66" t="str">
            <v>O</v>
          </cell>
          <cell r="E66" t="str">
            <v>WIND PLANTS</v>
          </cell>
          <cell r="F66">
            <v>1997238832.4200001</v>
          </cell>
          <cell r="G66">
            <v>-262563567.88999999</v>
          </cell>
        </row>
        <row r="67">
          <cell r="A67">
            <v>801</v>
          </cell>
          <cell r="B67" t="str">
            <v>O</v>
          </cell>
          <cell r="D67">
            <v>235</v>
          </cell>
          <cell r="E67" t="str">
            <v>EAST SIDE MOBILE GENERATION EQUIP</v>
          </cell>
          <cell r="F67">
            <v>839680.12</v>
          </cell>
          <cell r="G67">
            <v>-230289.99</v>
          </cell>
        </row>
        <row r="68">
          <cell r="A68">
            <v>802</v>
          </cell>
          <cell r="B68" t="str">
            <v>O</v>
          </cell>
          <cell r="D68">
            <v>122350</v>
          </cell>
          <cell r="E68" t="str">
            <v>WEST SIDE MOBILE GENERATION EQUIP</v>
          </cell>
          <cell r="F68">
            <v>849226.01</v>
          </cell>
          <cell r="G68">
            <v>-108198.54</v>
          </cell>
        </row>
        <row r="69">
          <cell r="A69">
            <v>702</v>
          </cell>
          <cell r="B69" t="str">
            <v>O</v>
          </cell>
          <cell r="D69">
            <v>15058</v>
          </cell>
          <cell r="E69" t="str">
            <v>Solar Generation - Utah</v>
          </cell>
          <cell r="F69">
            <v>36389.01</v>
          </cell>
          <cell r="G69">
            <v>-43952.77</v>
          </cell>
        </row>
        <row r="70">
          <cell r="A70">
            <v>704</v>
          </cell>
          <cell r="B70" t="str">
            <v>O</v>
          </cell>
          <cell r="D70">
            <v>119850</v>
          </cell>
          <cell r="E70" t="str">
            <v>Solar Generation - Oregon</v>
          </cell>
          <cell r="F70">
            <v>56321.97</v>
          </cell>
          <cell r="G70">
            <v>-60789.120000000003</v>
          </cell>
        </row>
        <row r="71">
          <cell r="A71">
            <v>703</v>
          </cell>
          <cell r="B71" t="str">
            <v>O</v>
          </cell>
          <cell r="D71">
            <v>525000</v>
          </cell>
          <cell r="E71" t="str">
            <v>Solar Generation - Wyoming</v>
          </cell>
          <cell r="F71">
            <v>55086.78</v>
          </cell>
          <cell r="G71">
            <v>-66516.25</v>
          </cell>
        </row>
        <row r="72">
          <cell r="A72">
            <v>701</v>
          </cell>
          <cell r="B72" t="str">
            <v>O</v>
          </cell>
          <cell r="D72">
            <v>502001</v>
          </cell>
          <cell r="E72" t="str">
            <v>Solar Generation - Atlantic City</v>
          </cell>
          <cell r="F72">
            <v>5545.93</v>
          </cell>
          <cell r="G72">
            <v>-1616.2</v>
          </cell>
        </row>
        <row r="73">
          <cell r="E73" t="str">
            <v>Sub-total</v>
          </cell>
          <cell r="F73">
            <v>3285910905.04</v>
          </cell>
          <cell r="G73">
            <v>-483323222.89999998</v>
          </cell>
        </row>
        <row r="75">
          <cell r="E75" t="str">
            <v>Water Rights:</v>
          </cell>
        </row>
        <row r="76">
          <cell r="A76">
            <v>402</v>
          </cell>
          <cell r="B76" t="str">
            <v>O</v>
          </cell>
          <cell r="D76">
            <v>310318</v>
          </cell>
          <cell r="E76" t="str">
            <v>CURRANT CREEK CCCT PLANT</v>
          </cell>
          <cell r="F76">
            <v>2891146.49</v>
          </cell>
          <cell r="G76">
            <v>-351.02</v>
          </cell>
        </row>
        <row r="77">
          <cell r="A77">
            <v>404</v>
          </cell>
          <cell r="B77" t="str">
            <v>O</v>
          </cell>
          <cell r="D77">
            <v>225228</v>
          </cell>
          <cell r="E77" t="str">
            <v>LAKESIDE CCCT PLANT</v>
          </cell>
          <cell r="F77">
            <v>14529040</v>
          </cell>
          <cell r="G77">
            <v>0</v>
          </cell>
        </row>
        <row r="78">
          <cell r="E78" t="str">
            <v>Water Rights</v>
          </cell>
          <cell r="F78">
            <v>17420186.490000002</v>
          </cell>
          <cell r="G78">
            <v>-351.02</v>
          </cell>
        </row>
        <row r="79">
          <cell r="E79" t="str">
            <v>Total Other</v>
          </cell>
          <cell r="F79">
            <v>3303331091.5299997</v>
          </cell>
          <cell r="G79">
            <v>-483323573.91999996</v>
          </cell>
        </row>
        <row r="82">
          <cell r="A82" t="str">
            <v>Transmission</v>
          </cell>
          <cell r="B82" t="str">
            <v>T</v>
          </cell>
          <cell r="C82">
            <v>555</v>
          </cell>
          <cell r="E82" t="str">
            <v>TRANSMISSION PLANT</v>
          </cell>
          <cell r="F82">
            <v>4450047956.6399994</v>
          </cell>
          <cell r="G82">
            <v>-1225781308.9100001</v>
          </cell>
        </row>
        <row r="84">
          <cell r="A84" t="str">
            <v>OregonDist</v>
          </cell>
          <cell r="B84" t="str">
            <v>D</v>
          </cell>
          <cell r="C84">
            <v>100</v>
          </cell>
          <cell r="E84" t="str">
            <v>DISTRIBUTION PLANT (OREGON)</v>
          </cell>
          <cell r="F84">
            <v>1746776175.6400001</v>
          </cell>
          <cell r="G84">
            <v>-791511086.92000103</v>
          </cell>
        </row>
        <row r="85">
          <cell r="A85" t="str">
            <v>WashingtonDist</v>
          </cell>
          <cell r="B85" t="str">
            <v>D</v>
          </cell>
          <cell r="C85">
            <v>200</v>
          </cell>
          <cell r="E85" t="str">
            <v>DISTRIBUTION PLANT (WASHINGTON)</v>
          </cell>
          <cell r="F85">
            <v>404227933.07000005</v>
          </cell>
          <cell r="G85">
            <v>-178370996.30000001</v>
          </cell>
        </row>
        <row r="86">
          <cell r="A86" t="str">
            <v>IdahoDist</v>
          </cell>
          <cell r="B86" t="str">
            <v>D</v>
          </cell>
          <cell r="C86">
            <v>300</v>
          </cell>
          <cell r="E86" t="str">
            <v>DISTRIBUTION PLANT (IDAHO)</v>
          </cell>
          <cell r="F86">
            <v>282034462.50999999</v>
          </cell>
          <cell r="G86">
            <v>-119172266.55000001</v>
          </cell>
        </row>
        <row r="87">
          <cell r="A87" t="str">
            <v>WyomingDist</v>
          </cell>
          <cell r="B87" t="str">
            <v>D</v>
          </cell>
          <cell r="C87">
            <v>500</v>
          </cell>
          <cell r="E87" t="str">
            <v>DISTRIBUTION PLANT (WYOMING)</v>
          </cell>
          <cell r="F87">
            <v>593075080.83000004</v>
          </cell>
          <cell r="G87">
            <v>-226408868.86000001</v>
          </cell>
        </row>
        <row r="88">
          <cell r="A88" t="str">
            <v>CaliforniaDist</v>
          </cell>
          <cell r="B88" t="str">
            <v>D</v>
          </cell>
          <cell r="C88">
            <v>600</v>
          </cell>
          <cell r="E88" t="str">
            <v>DISTRIBUTION PLANT (CALIFORNIA)</v>
          </cell>
          <cell r="F88">
            <v>225035480.86000001</v>
          </cell>
          <cell r="G88">
            <v>-101665301.34000009</v>
          </cell>
        </row>
        <row r="89">
          <cell r="A89" t="str">
            <v>UtahDist</v>
          </cell>
          <cell r="B89" t="str">
            <v>D</v>
          </cell>
          <cell r="C89">
            <v>850</v>
          </cell>
          <cell r="E89" t="str">
            <v>DISTRIBUTION PLANT (UTAH)</v>
          </cell>
          <cell r="F89">
            <v>2388444688.1899996</v>
          </cell>
          <cell r="G89">
            <v>-742835137.15999997</v>
          </cell>
        </row>
        <row r="90">
          <cell r="E90" t="str">
            <v>Total Distribution</v>
          </cell>
          <cell r="F90">
            <v>5639593821.1000004</v>
          </cell>
          <cell r="G90">
            <v>-2159963657.1300011</v>
          </cell>
        </row>
        <row r="92">
          <cell r="A92" t="str">
            <v>OregonGen</v>
          </cell>
          <cell r="B92" t="str">
            <v>G</v>
          </cell>
          <cell r="C92">
            <v>100</v>
          </cell>
          <cell r="E92" t="str">
            <v>GENERAL PLANT (OREGON)</v>
          </cell>
          <cell r="F92">
            <v>134886354.88</v>
          </cell>
          <cell r="G92">
            <v>-33455943.760000002</v>
          </cell>
        </row>
        <row r="93">
          <cell r="A93" t="str">
            <v>AZCOMTGen</v>
          </cell>
          <cell r="B93" t="str">
            <v>G</v>
          </cell>
          <cell r="C93">
            <v>150</v>
          </cell>
          <cell r="E93" t="str">
            <v>GENERAL PLANT (AZ, CO, MT, etc.)</v>
          </cell>
          <cell r="F93">
            <v>3715887.71</v>
          </cell>
          <cell r="G93">
            <v>-2084000.93</v>
          </cell>
        </row>
        <row r="94">
          <cell r="A94" t="str">
            <v>WashingtonGen</v>
          </cell>
          <cell r="B94" t="str">
            <v>G</v>
          </cell>
          <cell r="C94">
            <v>200</v>
          </cell>
          <cell r="E94" t="str">
            <v>GENERAL PLANT (WASHINGTON)</v>
          </cell>
          <cell r="F94">
            <v>27282076.609999999</v>
          </cell>
          <cell r="G94">
            <v>-10727133.060000001</v>
          </cell>
        </row>
        <row r="95">
          <cell r="A95" t="str">
            <v>IdahoGen</v>
          </cell>
          <cell r="B95" t="str">
            <v>G</v>
          </cell>
          <cell r="C95">
            <v>300</v>
          </cell>
          <cell r="E95" t="str">
            <v>GENERAL PLANT (IDAHO)</v>
          </cell>
          <cell r="F95">
            <v>27706981.319999997</v>
          </cell>
          <cell r="G95">
            <v>-8956252.6899999995</v>
          </cell>
        </row>
        <row r="96">
          <cell r="A96" t="str">
            <v>WyomingGen</v>
          </cell>
          <cell r="B96" t="str">
            <v>G</v>
          </cell>
          <cell r="C96">
            <v>500</v>
          </cell>
          <cell r="E96" t="str">
            <v>GENERAL PLANT (WYOMING)</v>
          </cell>
          <cell r="F96">
            <v>56396614.310000002</v>
          </cell>
          <cell r="G96">
            <v>-13870278.960000001</v>
          </cell>
        </row>
        <row r="97">
          <cell r="A97" t="str">
            <v>CaliforniaGen</v>
          </cell>
          <cell r="B97" t="str">
            <v>G</v>
          </cell>
          <cell r="C97">
            <v>600</v>
          </cell>
          <cell r="E97" t="str">
            <v>GENERAL PLANT (CALIFORNIA)</v>
          </cell>
          <cell r="F97">
            <v>10157893.85</v>
          </cell>
          <cell r="G97">
            <v>-3854765.98</v>
          </cell>
        </row>
        <row r="98">
          <cell r="A98" t="str">
            <v>UtahGen</v>
          </cell>
          <cell r="B98" t="str">
            <v>G</v>
          </cell>
          <cell r="C98">
            <v>850</v>
          </cell>
          <cell r="E98" t="str">
            <v>GENERAL PLANT (UTAH)</v>
          </cell>
          <cell r="F98">
            <v>194647202.19</v>
          </cell>
          <cell r="G98">
            <v>-60504981.149999999</v>
          </cell>
        </row>
        <row r="99">
          <cell r="B99" t="str">
            <v>G</v>
          </cell>
          <cell r="E99" t="str">
            <v>GENERAL VINTAGE ACCOUNTS</v>
          </cell>
          <cell r="F99">
            <v>221456161.55000001</v>
          </cell>
          <cell r="G99">
            <v>-109343113.78</v>
          </cell>
        </row>
        <row r="100">
          <cell r="B100" t="str">
            <v>G</v>
          </cell>
          <cell r="E100" t="str">
            <v>COMMUNICATION VINTAGE ACCOUNT</v>
          </cell>
          <cell r="F100">
            <v>293178179.73999989</v>
          </cell>
          <cell r="G100">
            <v>-76651971.049999997</v>
          </cell>
        </row>
        <row r="101">
          <cell r="F101">
            <v>969427352.15999997</v>
          </cell>
          <cell r="G101">
            <v>-319448441.36000001</v>
          </cell>
        </row>
        <row r="103">
          <cell r="A103" t="str">
            <v>Mining</v>
          </cell>
          <cell r="B103" t="str">
            <v>M</v>
          </cell>
          <cell r="C103">
            <v>850</v>
          </cell>
          <cell r="E103" t="str">
            <v>MINING OPERATIONS (UTAH)</v>
          </cell>
          <cell r="F103">
            <v>235124849.29000002</v>
          </cell>
          <cell r="G103">
            <v>-120358710.65000001</v>
          </cell>
        </row>
        <row r="105">
          <cell r="B105" t="str">
            <v>Grand Total</v>
          </cell>
          <cell r="E105" t="str">
            <v>Total for Study (All but Oregon)</v>
          </cell>
          <cell r="F105">
            <v>21606320187.509995</v>
          </cell>
          <cell r="G105">
            <v>-7004733076.6000013</v>
          </cell>
        </row>
      </sheetData>
      <sheetData sheetId="18">
        <row r="5">
          <cell r="B5" t="str">
            <v>FG</v>
          </cell>
          <cell r="C5" t="str">
            <v>Group-C</v>
          </cell>
          <cell r="D5" t="str">
            <v>Location-C</v>
          </cell>
          <cell r="E5" t="str">
            <v>Description</v>
          </cell>
          <cell r="F5" t="str">
            <v>Plant Balance</v>
          </cell>
          <cell r="G5" t="str">
            <v>Accum Deprec</v>
          </cell>
        </row>
        <row r="6">
          <cell r="A6">
            <v>181</v>
          </cell>
          <cell r="B6" t="str">
            <v>S</v>
          </cell>
          <cell r="D6">
            <v>381</v>
          </cell>
          <cell r="E6" t="str">
            <v>BLUNDELL PLANT</v>
          </cell>
          <cell r="F6">
            <v>112907267.66000001</v>
          </cell>
          <cell r="G6">
            <v>-51238618.939999998</v>
          </cell>
        </row>
        <row r="7">
          <cell r="A7">
            <v>101</v>
          </cell>
          <cell r="B7" t="str">
            <v>S</v>
          </cell>
          <cell r="D7">
            <v>250252</v>
          </cell>
          <cell r="E7" t="str">
            <v>CARBON PLANT</v>
          </cell>
          <cell r="F7">
            <v>119574189.12</v>
          </cell>
          <cell r="G7">
            <v>-69539346.5</v>
          </cell>
        </row>
        <row r="8">
          <cell r="A8">
            <v>102</v>
          </cell>
          <cell r="B8" t="str">
            <v>S</v>
          </cell>
          <cell r="D8">
            <v>240244</v>
          </cell>
          <cell r="E8" t="str">
            <v>CHOLLA PLANT</v>
          </cell>
          <cell r="F8">
            <v>523828155.26999998</v>
          </cell>
          <cell r="G8">
            <v>-185242784.75</v>
          </cell>
        </row>
        <row r="9">
          <cell r="A9">
            <v>103</v>
          </cell>
          <cell r="B9" t="str">
            <v>S</v>
          </cell>
          <cell r="D9">
            <v>401000</v>
          </cell>
          <cell r="E9" t="str">
            <v>COLSTRIP PLANT</v>
          </cell>
          <cell r="F9">
            <v>219072292.44999999</v>
          </cell>
          <cell r="G9">
            <v>-122648251.41</v>
          </cell>
        </row>
        <row r="10">
          <cell r="A10">
            <v>104</v>
          </cell>
          <cell r="B10" t="str">
            <v>S</v>
          </cell>
          <cell r="D10">
            <v>400406</v>
          </cell>
          <cell r="E10" t="str">
            <v>CRAIG PLANT</v>
          </cell>
          <cell r="F10">
            <v>174852172.21000001</v>
          </cell>
          <cell r="G10">
            <v>-94119398.799999997</v>
          </cell>
        </row>
        <row r="11">
          <cell r="A11">
            <v>105</v>
          </cell>
          <cell r="B11" t="str">
            <v>S</v>
          </cell>
          <cell r="D11">
            <v>514000</v>
          </cell>
          <cell r="E11" t="str">
            <v>DAVE JOHNSTON PLANT</v>
          </cell>
          <cell r="F11">
            <v>867379541.65999997</v>
          </cell>
          <cell r="G11">
            <v>-251512165.06</v>
          </cell>
        </row>
        <row r="12">
          <cell r="A12">
            <v>106</v>
          </cell>
          <cell r="B12" t="str">
            <v>S</v>
          </cell>
          <cell r="D12">
            <v>260263</v>
          </cell>
          <cell r="E12" t="str">
            <v>GADSBY PLANT</v>
          </cell>
          <cell r="F12">
            <v>79917543.670000002</v>
          </cell>
          <cell r="G12">
            <v>-80137269.900000006</v>
          </cell>
        </row>
        <row r="13">
          <cell r="A13">
            <v>107</v>
          </cell>
          <cell r="B13" t="str">
            <v>S</v>
          </cell>
          <cell r="D13">
            <v>410412</v>
          </cell>
          <cell r="E13" t="str">
            <v>HAYDEN PLANT</v>
          </cell>
          <cell r="F13">
            <v>81384009.900000006</v>
          </cell>
          <cell r="G13">
            <v>-41796972.659999996</v>
          </cell>
        </row>
        <row r="14">
          <cell r="A14">
            <v>108</v>
          </cell>
          <cell r="B14" t="str">
            <v>S</v>
          </cell>
          <cell r="D14">
            <v>300305</v>
          </cell>
          <cell r="E14" t="str">
            <v>HUNTER PLANT</v>
          </cell>
          <cell r="F14">
            <v>1130798566.55</v>
          </cell>
          <cell r="G14">
            <v>-496049101.49000001</v>
          </cell>
        </row>
        <row r="15">
          <cell r="A15">
            <v>109</v>
          </cell>
          <cell r="B15" t="str">
            <v>S</v>
          </cell>
          <cell r="D15">
            <v>280282</v>
          </cell>
          <cell r="E15" t="str">
            <v>HUNTINGTON PLANT</v>
          </cell>
          <cell r="F15">
            <v>815842400.92999995</v>
          </cell>
          <cell r="G15">
            <v>-257416485.32999998</v>
          </cell>
        </row>
        <row r="16">
          <cell r="A16">
            <v>191</v>
          </cell>
          <cell r="B16" t="str">
            <v>S</v>
          </cell>
          <cell r="D16">
            <v>220000</v>
          </cell>
          <cell r="E16" t="str">
            <v>JAMES RIVER PLANT</v>
          </cell>
          <cell r="F16">
            <v>34450539.979999997</v>
          </cell>
          <cell r="G16">
            <v>-26458555.52</v>
          </cell>
        </row>
        <row r="17">
          <cell r="A17">
            <v>110</v>
          </cell>
          <cell r="B17" t="str">
            <v>S</v>
          </cell>
          <cell r="D17">
            <v>517000</v>
          </cell>
          <cell r="E17" t="str">
            <v>JIM BRIDGER PLANT</v>
          </cell>
          <cell r="F17">
            <v>1053751118.37</v>
          </cell>
          <cell r="G17">
            <v>-529574049.76999998</v>
          </cell>
        </row>
        <row r="18">
          <cell r="A18">
            <v>111</v>
          </cell>
          <cell r="B18" t="str">
            <v>S</v>
          </cell>
          <cell r="D18">
            <v>270273</v>
          </cell>
          <cell r="E18" t="str">
            <v>NAUGHTON PLANT</v>
          </cell>
          <cell r="F18">
            <v>614898389.86999989</v>
          </cell>
          <cell r="G18">
            <v>-212774680.28999999</v>
          </cell>
        </row>
        <row r="19">
          <cell r="A19">
            <v>112</v>
          </cell>
          <cell r="B19" t="str">
            <v>S</v>
          </cell>
          <cell r="D19">
            <v>519000</v>
          </cell>
          <cell r="E19" t="str">
            <v>WYODAK PLANT</v>
          </cell>
          <cell r="F19">
            <v>445757416.58999997</v>
          </cell>
          <cell r="G19">
            <v>-159134270.63</v>
          </cell>
        </row>
        <row r="20">
          <cell r="E20" t="str">
            <v>Sub-total</v>
          </cell>
          <cell r="F20">
            <v>6274413604.2299995</v>
          </cell>
          <cell r="G20">
            <v>-2577641951.0500002</v>
          </cell>
        </row>
        <row r="22">
          <cell r="E22" t="str">
            <v>Water Rights:</v>
          </cell>
        </row>
        <row r="23">
          <cell r="A23">
            <v>101</v>
          </cell>
          <cell r="B23" t="str">
            <v>S</v>
          </cell>
          <cell r="D23">
            <v>250252</v>
          </cell>
          <cell r="E23" t="str">
            <v>CARBON PLANT</v>
          </cell>
          <cell r="F23">
            <v>865460.63</v>
          </cell>
          <cell r="G23">
            <v>-683010.14</v>
          </cell>
        </row>
        <row r="24">
          <cell r="A24">
            <v>105</v>
          </cell>
          <cell r="B24" t="str">
            <v>S</v>
          </cell>
          <cell r="D24">
            <v>514000</v>
          </cell>
          <cell r="E24" t="str">
            <v>DAVE JOHNSTON PLANT</v>
          </cell>
          <cell r="F24">
            <v>9700996.6099999994</v>
          </cell>
          <cell r="G24">
            <v>-2534227.08</v>
          </cell>
        </row>
        <row r="25">
          <cell r="A25">
            <v>106</v>
          </cell>
          <cell r="B25" t="str">
            <v>S</v>
          </cell>
          <cell r="D25">
            <v>260263</v>
          </cell>
          <cell r="E25" t="str">
            <v>GADSBY PLANT</v>
          </cell>
          <cell r="F25">
            <v>8138.01</v>
          </cell>
          <cell r="G25">
            <v>-12995.48</v>
          </cell>
        </row>
        <row r="26">
          <cell r="A26">
            <v>108</v>
          </cell>
          <cell r="B26" t="str">
            <v>S</v>
          </cell>
          <cell r="D26">
            <v>300305</v>
          </cell>
          <cell r="E26" t="str">
            <v>HUNTER PLANT</v>
          </cell>
          <cell r="F26">
            <v>24271831.300000001</v>
          </cell>
          <cell r="G26">
            <v>-10839178.970000001</v>
          </cell>
        </row>
        <row r="27">
          <cell r="A27">
            <v>109</v>
          </cell>
          <cell r="B27" t="str">
            <v>S</v>
          </cell>
          <cell r="D27">
            <v>280282</v>
          </cell>
          <cell r="E27" t="str">
            <v>HUNTINGTON PLANT</v>
          </cell>
          <cell r="F27">
            <v>1471639</v>
          </cell>
          <cell r="G27">
            <v>-981840.79</v>
          </cell>
        </row>
        <row r="28">
          <cell r="A28">
            <v>110</v>
          </cell>
          <cell r="B28" t="str">
            <v>S</v>
          </cell>
          <cell r="D28">
            <v>517000</v>
          </cell>
          <cell r="E28" t="str">
            <v>JIM BRIDGER PLANT</v>
          </cell>
          <cell r="F28">
            <v>171270</v>
          </cell>
          <cell r="G28">
            <v>-96462.75</v>
          </cell>
        </row>
        <row r="29">
          <cell r="A29">
            <v>111</v>
          </cell>
          <cell r="B29" t="str">
            <v>S</v>
          </cell>
          <cell r="D29">
            <v>270273</v>
          </cell>
          <cell r="E29" t="str">
            <v>NAUGHTON PLANT</v>
          </cell>
          <cell r="F29">
            <v>690.97</v>
          </cell>
          <cell r="G29">
            <v>-631.41</v>
          </cell>
        </row>
        <row r="30">
          <cell r="A30">
            <v>112</v>
          </cell>
          <cell r="B30" t="str">
            <v>S</v>
          </cell>
          <cell r="D30">
            <v>519000</v>
          </cell>
          <cell r="E30" t="str">
            <v>WYODAK PLANT</v>
          </cell>
          <cell r="F30">
            <v>13496.8</v>
          </cell>
          <cell r="G30">
            <v>-7722.45</v>
          </cell>
        </row>
        <row r="31">
          <cell r="E31" t="str">
            <v>Water Rights</v>
          </cell>
          <cell r="F31">
            <v>36503523.319999993</v>
          </cell>
          <cell r="G31">
            <v>-15156069.07</v>
          </cell>
        </row>
        <row r="32">
          <cell r="E32" t="str">
            <v>Total Steam (Oregon only)</v>
          </cell>
          <cell r="F32">
            <v>6310917127.5499992</v>
          </cell>
          <cell r="G32">
            <v>-2592798020.1200004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eneration"/>
      <sheetName val="Prices"/>
      <sheetName val="on off peak hours"/>
    </sheetNames>
    <sheetDataSet>
      <sheetData sheetId="0"/>
      <sheetData sheetId="1"/>
      <sheetData sheetId="2">
        <row r="3">
          <cell r="C3">
            <v>31</v>
          </cell>
          <cell r="D3">
            <v>28</v>
          </cell>
          <cell r="E3">
            <v>31</v>
          </cell>
          <cell r="F3">
            <v>30</v>
          </cell>
          <cell r="G3">
            <v>31</v>
          </cell>
          <cell r="H3">
            <v>30</v>
          </cell>
          <cell r="I3">
            <v>31</v>
          </cell>
          <cell r="J3">
            <v>31</v>
          </cell>
          <cell r="K3">
            <v>30</v>
          </cell>
          <cell r="L3">
            <v>31</v>
          </cell>
          <cell r="M3">
            <v>30</v>
          </cell>
          <cell r="N3">
            <v>31</v>
          </cell>
        </row>
        <row r="7">
          <cell r="C7">
            <v>1</v>
          </cell>
          <cell r="G7">
            <v>1</v>
          </cell>
          <cell r="I7">
            <v>1</v>
          </cell>
          <cell r="K7">
            <v>1</v>
          </cell>
          <cell r="M7">
            <v>1</v>
          </cell>
          <cell r="N7">
            <v>1</v>
          </cell>
        </row>
        <row r="10">
          <cell r="C10">
            <v>432</v>
          </cell>
          <cell r="D10">
            <v>384</v>
          </cell>
          <cell r="E10">
            <v>432</v>
          </cell>
          <cell r="F10">
            <v>400</v>
          </cell>
          <cell r="G10">
            <v>432</v>
          </cell>
          <cell r="H10">
            <v>416</v>
          </cell>
          <cell r="I10">
            <v>416</v>
          </cell>
          <cell r="J10">
            <v>432</v>
          </cell>
          <cell r="K10">
            <v>400</v>
          </cell>
          <cell r="L10">
            <v>432</v>
          </cell>
          <cell r="M10">
            <v>416</v>
          </cell>
          <cell r="N10">
            <v>416</v>
          </cell>
        </row>
        <row r="11">
          <cell r="C11">
            <v>312</v>
          </cell>
          <cell r="D11">
            <v>288</v>
          </cell>
          <cell r="E11">
            <v>312</v>
          </cell>
          <cell r="F11">
            <v>320</v>
          </cell>
          <cell r="G11">
            <v>312</v>
          </cell>
          <cell r="H11">
            <v>304</v>
          </cell>
          <cell r="I11">
            <v>328</v>
          </cell>
          <cell r="J11">
            <v>312</v>
          </cell>
          <cell r="K11">
            <v>320</v>
          </cell>
          <cell r="L11">
            <v>312</v>
          </cell>
          <cell r="M11">
            <v>304</v>
          </cell>
          <cell r="N11">
            <v>328</v>
          </cell>
        </row>
        <row r="12">
          <cell r="C12">
            <v>744</v>
          </cell>
          <cell r="D12">
            <v>672</v>
          </cell>
          <cell r="E12">
            <v>744</v>
          </cell>
          <cell r="F12">
            <v>720</v>
          </cell>
          <cell r="G12">
            <v>744</v>
          </cell>
          <cell r="H12">
            <v>720</v>
          </cell>
          <cell r="I12">
            <v>744</v>
          </cell>
          <cell r="J12">
            <v>744</v>
          </cell>
          <cell r="K12">
            <v>720</v>
          </cell>
          <cell r="L12">
            <v>744</v>
          </cell>
          <cell r="M12">
            <v>720</v>
          </cell>
          <cell r="N12">
            <v>744</v>
          </cell>
        </row>
        <row r="13">
          <cell r="C13">
            <v>312</v>
          </cell>
          <cell r="D13">
            <v>288</v>
          </cell>
          <cell r="E13">
            <v>312</v>
          </cell>
          <cell r="F13">
            <v>319</v>
          </cell>
          <cell r="G13">
            <v>312</v>
          </cell>
          <cell r="H13">
            <v>304</v>
          </cell>
          <cell r="I13">
            <v>328</v>
          </cell>
          <cell r="J13">
            <v>312</v>
          </cell>
          <cell r="K13">
            <v>320</v>
          </cell>
          <cell r="L13">
            <v>313</v>
          </cell>
          <cell r="M13">
            <v>304</v>
          </cell>
          <cell r="N13">
            <v>328</v>
          </cell>
        </row>
        <row r="15">
          <cell r="C15">
            <v>39083</v>
          </cell>
          <cell r="D15">
            <v>39114</v>
          </cell>
          <cell r="E15">
            <v>39142</v>
          </cell>
          <cell r="F15">
            <v>39173</v>
          </cell>
          <cell r="G15">
            <v>39203</v>
          </cell>
          <cell r="H15">
            <v>39234</v>
          </cell>
          <cell r="I15">
            <v>39264</v>
          </cell>
          <cell r="J15">
            <v>39295</v>
          </cell>
          <cell r="K15">
            <v>39326</v>
          </cell>
          <cell r="L15">
            <v>39356</v>
          </cell>
          <cell r="M15">
            <v>39387</v>
          </cell>
          <cell r="N15">
            <v>39417</v>
          </cell>
        </row>
        <row r="16">
          <cell r="C16">
            <v>416</v>
          </cell>
          <cell r="D16">
            <v>384</v>
          </cell>
          <cell r="E16">
            <v>432</v>
          </cell>
          <cell r="F16">
            <v>400</v>
          </cell>
          <cell r="G16">
            <v>416</v>
          </cell>
          <cell r="H16">
            <v>416</v>
          </cell>
          <cell r="I16">
            <v>400</v>
          </cell>
          <cell r="J16">
            <v>432</v>
          </cell>
          <cell r="K16">
            <v>384</v>
          </cell>
          <cell r="L16">
            <v>432</v>
          </cell>
          <cell r="M16">
            <v>400</v>
          </cell>
          <cell r="N16">
            <v>400</v>
          </cell>
        </row>
        <row r="17">
          <cell r="C17">
            <v>328</v>
          </cell>
          <cell r="D17">
            <v>288</v>
          </cell>
          <cell r="E17">
            <v>312</v>
          </cell>
          <cell r="F17">
            <v>320</v>
          </cell>
          <cell r="G17">
            <v>328</v>
          </cell>
          <cell r="H17">
            <v>304</v>
          </cell>
          <cell r="I17">
            <v>344</v>
          </cell>
          <cell r="J17">
            <v>312</v>
          </cell>
          <cell r="K17">
            <v>336</v>
          </cell>
          <cell r="L17">
            <v>312</v>
          </cell>
          <cell r="M17">
            <v>320</v>
          </cell>
          <cell r="N17">
            <v>344</v>
          </cell>
        </row>
        <row r="18">
          <cell r="C18">
            <v>744</v>
          </cell>
          <cell r="D18">
            <v>672</v>
          </cell>
          <cell r="E18">
            <v>744</v>
          </cell>
          <cell r="F18">
            <v>720</v>
          </cell>
          <cell r="G18">
            <v>744</v>
          </cell>
          <cell r="H18">
            <v>720</v>
          </cell>
          <cell r="I18">
            <v>744</v>
          </cell>
          <cell r="J18">
            <v>744</v>
          </cell>
          <cell r="K18">
            <v>720</v>
          </cell>
          <cell r="L18">
            <v>744</v>
          </cell>
          <cell r="M18">
            <v>720</v>
          </cell>
          <cell r="N18">
            <v>744</v>
          </cell>
        </row>
        <row r="19">
          <cell r="C19">
            <v>328</v>
          </cell>
          <cell r="D19">
            <v>288</v>
          </cell>
          <cell r="E19">
            <v>312</v>
          </cell>
          <cell r="F19">
            <v>319</v>
          </cell>
          <cell r="G19">
            <v>328</v>
          </cell>
          <cell r="H19">
            <v>304</v>
          </cell>
          <cell r="I19">
            <v>344</v>
          </cell>
          <cell r="J19">
            <v>312</v>
          </cell>
          <cell r="K19">
            <v>336</v>
          </cell>
          <cell r="L19">
            <v>313</v>
          </cell>
          <cell r="M19">
            <v>320</v>
          </cell>
          <cell r="N19">
            <v>344</v>
          </cell>
        </row>
        <row r="20">
          <cell r="C20">
            <v>744</v>
          </cell>
          <cell r="D20">
            <v>672</v>
          </cell>
          <cell r="E20">
            <v>744</v>
          </cell>
          <cell r="F20">
            <v>719</v>
          </cell>
          <cell r="G20">
            <v>744</v>
          </cell>
          <cell r="H20">
            <v>720</v>
          </cell>
          <cell r="I20">
            <v>744</v>
          </cell>
          <cell r="J20">
            <v>744</v>
          </cell>
          <cell r="K20">
            <v>720</v>
          </cell>
          <cell r="L20">
            <v>745</v>
          </cell>
          <cell r="M20">
            <v>720</v>
          </cell>
          <cell r="N20">
            <v>744</v>
          </cell>
        </row>
        <row r="21">
          <cell r="C21">
            <v>39083</v>
          </cell>
          <cell r="G21">
            <v>39230</v>
          </cell>
          <cell r="I21">
            <v>39267</v>
          </cell>
          <cell r="K21">
            <v>39328</v>
          </cell>
          <cell r="M21">
            <v>39408</v>
          </cell>
          <cell r="N21">
            <v>39441</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xhibit"/>
      <sheetName val="Marengo Expansion"/>
      <sheetName val="Seven Mile Hill"/>
      <sheetName val="Summary"/>
      <sheetName val="DJ Summary Results Format"/>
      <sheetName val="DJ - Detail"/>
      <sheetName val="Marengo Expansion - Detail"/>
      <sheetName val="Seven Mile Hill - Detail"/>
      <sheetName val="Naughton Summary Results Format"/>
      <sheetName val="Naughton - Detail"/>
      <sheetName val="Calculation of Def Tax"/>
      <sheetName val="Variables"/>
      <sheetName val="Factors from CA GRC"/>
      <sheetName val="Capital"/>
      <sheetName val="Dep Rates"/>
      <sheetName val="Tax Note"/>
      <sheetName val="O&amp;M Costs"/>
    </sheetNames>
    <sheetDataSet>
      <sheetData sheetId="0"/>
      <sheetData sheetId="1"/>
      <sheetData sheetId="2"/>
      <sheetData sheetId="3"/>
      <sheetData sheetId="4"/>
      <sheetData sheetId="5"/>
      <sheetData sheetId="6"/>
      <sheetData sheetId="7"/>
      <sheetData sheetId="8"/>
      <sheetData sheetId="9"/>
      <sheetData sheetId="10"/>
      <sheetData sheetId="11">
        <row r="14">
          <cell r="D14">
            <v>2.8215E-2</v>
          </cell>
        </row>
        <row r="15">
          <cell r="D15">
            <v>1.6230000000000001E-4</v>
          </cell>
        </row>
        <row r="16">
          <cell r="B16">
            <v>0.52200000000000002</v>
          </cell>
        </row>
        <row r="25">
          <cell r="H25">
            <v>1.2999999999999999E-2</v>
          </cell>
        </row>
      </sheetData>
      <sheetData sheetId="12"/>
      <sheetData sheetId="13"/>
      <sheetData sheetId="14"/>
      <sheetData sheetId="15"/>
      <sheetData sheetId="16"/>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8">
          <cell r="D28" t="str">
            <v>Taxes Other Than Income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VDOC"/>
      <sheetName val="Forward Price Curve"/>
      <sheetName val="Inflation Forecast"/>
      <sheetName val="Internal Verification (2)"/>
      <sheetName val="Internal Verification (3)"/>
    </sheetNames>
    <sheetDataSet>
      <sheetData sheetId="0">
        <row r="4">
          <cell r="O4">
            <v>40907</v>
          </cell>
        </row>
      </sheetData>
      <sheetData sheetId="1">
        <row r="2">
          <cell r="F2" t="str">
            <v>OFPC Dated</v>
          </cell>
        </row>
      </sheetData>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mportData"/>
      <sheetName val="NPC"/>
      <sheetName val="FuelAllocation"/>
      <sheetName val="West Valley"/>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refreshError="1"/>
      <sheetData sheetId="1"/>
      <sheetData sheetId="2" refreshError="1"/>
      <sheetData sheetId="3" refreshError="1"/>
      <sheetData sheetId="4">
        <row r="41">
          <cell r="A41">
            <v>37196</v>
          </cell>
          <cell r="B41">
            <v>0.44227329059218473</v>
          </cell>
          <cell r="C41">
            <v>0.61387460599846122</v>
          </cell>
        </row>
        <row r="42">
          <cell r="A42">
            <v>37561</v>
          </cell>
          <cell r="B42">
            <v>0.46217558866883307</v>
          </cell>
          <cell r="C42">
            <v>0.6476377093283765</v>
          </cell>
        </row>
        <row r="43">
          <cell r="A43">
            <v>37926</v>
          </cell>
          <cell r="B43">
            <v>0.48297349015893043</v>
          </cell>
          <cell r="C43">
            <v>0.68325778334143727</v>
          </cell>
        </row>
        <row r="44">
          <cell r="A44">
            <v>38292</v>
          </cell>
          <cell r="B44">
            <v>0.50470729721608232</v>
          </cell>
          <cell r="C44">
            <v>0.72083696142521614</v>
          </cell>
        </row>
        <row r="45">
          <cell r="A45">
            <v>38657</v>
          </cell>
          <cell r="B45">
            <v>0.52741912559080595</v>
          </cell>
          <cell r="C45">
            <v>0.76048299430360311</v>
          </cell>
        </row>
        <row r="46">
          <cell r="A46">
            <v>39022</v>
          </cell>
          <cell r="B46">
            <v>0.55115298624239217</v>
          </cell>
          <cell r="C46">
            <v>0.80230955899030121</v>
          </cell>
        </row>
        <row r="47">
          <cell r="A47">
            <v>39387</v>
          </cell>
          <cell r="B47">
            <v>0.57595487062329975</v>
          </cell>
          <cell r="C47">
            <v>0.84643658473476779</v>
          </cell>
        </row>
        <row r="48">
          <cell r="A48">
            <v>39753</v>
          </cell>
          <cell r="B48">
            <v>0.6018728398013482</v>
          </cell>
          <cell r="C48">
            <v>0.8929905968951799</v>
          </cell>
        </row>
        <row r="49">
          <cell r="A49">
            <v>40118</v>
          </cell>
          <cell r="B49">
            <v>0.62895711759240869</v>
          </cell>
          <cell r="C49">
            <v>0.94210507972441482</v>
          </cell>
        </row>
        <row r="50">
          <cell r="A50">
            <v>40483</v>
          </cell>
          <cell r="B50">
            <v>0.65726018788406704</v>
          </cell>
          <cell r="C50">
            <v>0.99392085910925754</v>
          </cell>
        </row>
        <row r="51">
          <cell r="A51">
            <v>40848</v>
          </cell>
          <cell r="B51">
            <v>0.68683689633884992</v>
          </cell>
          <cell r="C51">
            <v>0</v>
          </cell>
        </row>
        <row r="52">
          <cell r="A52">
            <v>41214</v>
          </cell>
          <cell r="B52">
            <v>0.7177445566740982</v>
          </cell>
          <cell r="C52">
            <v>0</v>
          </cell>
        </row>
        <row r="53">
          <cell r="A53">
            <v>41579</v>
          </cell>
          <cell r="B53">
            <v>0.75004306172443236</v>
          </cell>
          <cell r="C53">
            <v>0</v>
          </cell>
        </row>
        <row r="54">
          <cell r="A54">
            <v>41944</v>
          </cell>
          <cell r="B54">
            <v>0.78379499950203191</v>
          </cell>
          <cell r="C54">
            <v>0</v>
          </cell>
        </row>
        <row r="55">
          <cell r="A55">
            <v>42309</v>
          </cell>
          <cell r="B55">
            <v>0.81906577447962303</v>
          </cell>
          <cell r="C55">
            <v>0</v>
          </cell>
        </row>
        <row r="56">
          <cell r="A56">
            <v>42675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2"/>
      <sheetName val="585100-Jan to Jun 2013"/>
      <sheetName val="Sheet1"/>
    </sheetNames>
    <sheetDataSet>
      <sheetData sheetId="0"/>
      <sheetData sheetId="1"/>
      <sheetData sheetId="2">
        <row r="1">
          <cell r="A1" t="str">
            <v>SAP CC</v>
          </cell>
          <cell r="B1" t="str">
            <v>RC Name</v>
          </cell>
          <cell r="C1" t="str">
            <v>State</v>
          </cell>
        </row>
        <row r="2">
          <cell r="A2">
            <v>11007</v>
          </cell>
          <cell r="B2" t="str">
            <v>Crescent City</v>
          </cell>
          <cell r="C2" t="str">
            <v>CA</v>
          </cell>
        </row>
        <row r="3">
          <cell r="A3">
            <v>11011</v>
          </cell>
          <cell r="B3" t="str">
            <v>Alturas</v>
          </cell>
          <cell r="C3" t="str">
            <v>CA</v>
          </cell>
        </row>
        <row r="4">
          <cell r="A4">
            <v>11019</v>
          </cell>
          <cell r="B4" t="str">
            <v>Mt Shasta</v>
          </cell>
          <cell r="C4" t="str">
            <v>CA</v>
          </cell>
        </row>
        <row r="5">
          <cell r="A5">
            <v>11023</v>
          </cell>
          <cell r="B5" t="str">
            <v>Yreka</v>
          </cell>
          <cell r="C5" t="str">
            <v>CA</v>
          </cell>
        </row>
        <row r="6">
          <cell r="A6">
            <v>11571</v>
          </cell>
          <cell r="B6" t="str">
            <v>Yreka</v>
          </cell>
          <cell r="C6" t="str">
            <v>CA</v>
          </cell>
        </row>
        <row r="7">
          <cell r="A7">
            <v>11576</v>
          </cell>
          <cell r="B7" t="str">
            <v>Alturas</v>
          </cell>
          <cell r="C7" t="str">
            <v>CA</v>
          </cell>
        </row>
        <row r="8">
          <cell r="A8">
            <v>11581</v>
          </cell>
          <cell r="B8" t="str">
            <v>Mt. Shasta</v>
          </cell>
          <cell r="C8" t="str">
            <v>CA</v>
          </cell>
        </row>
        <row r="9">
          <cell r="A9">
            <v>11586</v>
          </cell>
          <cell r="B9" t="str">
            <v>Crescent City</v>
          </cell>
          <cell r="C9" t="str">
            <v>CA</v>
          </cell>
        </row>
        <row r="10">
          <cell r="A10">
            <v>11591</v>
          </cell>
          <cell r="B10" t="str">
            <v>Klamath Falls</v>
          </cell>
          <cell r="C10" t="str">
            <v>CA</v>
          </cell>
        </row>
        <row r="11">
          <cell r="A11">
            <v>11111</v>
          </cell>
          <cell r="B11" t="str">
            <v>Rexberg</v>
          </cell>
          <cell r="C11" t="str">
            <v>ID</v>
          </cell>
        </row>
        <row r="12">
          <cell r="A12">
            <v>11115</v>
          </cell>
          <cell r="B12" t="str">
            <v>Shelley</v>
          </cell>
          <cell r="C12" t="str">
            <v>ID</v>
          </cell>
        </row>
        <row r="13">
          <cell r="A13">
            <v>11466</v>
          </cell>
          <cell r="B13" t="str">
            <v>St. Anthony</v>
          </cell>
          <cell r="C13" t="str">
            <v>ID</v>
          </cell>
        </row>
        <row r="14">
          <cell r="A14">
            <v>11471</v>
          </cell>
          <cell r="B14" t="str">
            <v>Rexberg</v>
          </cell>
          <cell r="C14" t="str">
            <v>ID</v>
          </cell>
        </row>
        <row r="15">
          <cell r="A15">
            <v>11476</v>
          </cell>
          <cell r="B15" t="str">
            <v>Arco</v>
          </cell>
          <cell r="C15" t="str">
            <v>ID</v>
          </cell>
        </row>
        <row r="16">
          <cell r="A16">
            <v>11481</v>
          </cell>
          <cell r="B16" t="str">
            <v>Shelley</v>
          </cell>
          <cell r="C16" t="str">
            <v>ID</v>
          </cell>
        </row>
        <row r="17">
          <cell r="A17">
            <v>11486</v>
          </cell>
          <cell r="B17" t="str">
            <v>Lava Hot Springs</v>
          </cell>
          <cell r="C17" t="str">
            <v>ID</v>
          </cell>
        </row>
        <row r="18">
          <cell r="A18">
            <v>11491</v>
          </cell>
          <cell r="B18" t="str">
            <v>Malad</v>
          </cell>
          <cell r="C18" t="str">
            <v>ID</v>
          </cell>
        </row>
        <row r="19">
          <cell r="A19">
            <v>11496</v>
          </cell>
          <cell r="B19" t="str">
            <v>Preston</v>
          </cell>
          <cell r="C19" t="str">
            <v>ID</v>
          </cell>
        </row>
        <row r="20">
          <cell r="A20">
            <v>11501</v>
          </cell>
          <cell r="B20" t="str">
            <v>Montpelier</v>
          </cell>
          <cell r="C20" t="str">
            <v>ID</v>
          </cell>
        </row>
        <row r="21">
          <cell r="A21">
            <v>11511</v>
          </cell>
          <cell r="B21" t="str">
            <v>Mud Lake</v>
          </cell>
          <cell r="C21" t="str">
            <v>ID</v>
          </cell>
        </row>
        <row r="22">
          <cell r="A22">
            <v>11521</v>
          </cell>
          <cell r="B22" t="str">
            <v>Rigby</v>
          </cell>
          <cell r="C22" t="str">
            <v>ID</v>
          </cell>
        </row>
        <row r="23">
          <cell r="A23">
            <v>11883</v>
          </cell>
          <cell r="B23" t="str">
            <v>Sandpoint</v>
          </cell>
          <cell r="C23" t="str">
            <v>ID</v>
          </cell>
        </row>
        <row r="24">
          <cell r="A24">
            <v>11556</v>
          </cell>
          <cell r="B24" t="str">
            <v>Libby</v>
          </cell>
          <cell r="C24" t="str">
            <v>MT</v>
          </cell>
        </row>
        <row r="25">
          <cell r="A25">
            <v>11561</v>
          </cell>
          <cell r="B25" t="str">
            <v>Whitefish</v>
          </cell>
          <cell r="C25" t="str">
            <v>MT</v>
          </cell>
        </row>
        <row r="26">
          <cell r="A26">
            <v>11566</v>
          </cell>
          <cell r="B26" t="str">
            <v>Kalispell</v>
          </cell>
          <cell r="C26" t="str">
            <v>MT</v>
          </cell>
        </row>
        <row r="27">
          <cell r="A27">
            <v>10823</v>
          </cell>
          <cell r="B27" t="str">
            <v>Lebanon</v>
          </cell>
          <cell r="C27" t="str">
            <v>OR</v>
          </cell>
        </row>
        <row r="28">
          <cell r="A28">
            <v>10823</v>
          </cell>
          <cell r="B28" t="str">
            <v>Lebanon</v>
          </cell>
          <cell r="C28" t="str">
            <v>OR</v>
          </cell>
        </row>
        <row r="29">
          <cell r="A29">
            <v>10823</v>
          </cell>
          <cell r="B29" t="str">
            <v>Albany</v>
          </cell>
          <cell r="C29" t="str">
            <v>OR</v>
          </cell>
        </row>
        <row r="30">
          <cell r="A30">
            <v>10823</v>
          </cell>
          <cell r="B30" t="str">
            <v>Corvallis</v>
          </cell>
          <cell r="C30" t="str">
            <v>OR</v>
          </cell>
        </row>
        <row r="31">
          <cell r="A31">
            <v>10826</v>
          </cell>
          <cell r="B31" t="str">
            <v>Junction City</v>
          </cell>
          <cell r="C31" t="str">
            <v>OR</v>
          </cell>
        </row>
        <row r="32">
          <cell r="A32">
            <v>10827</v>
          </cell>
          <cell r="B32" t="str">
            <v>Dallas</v>
          </cell>
          <cell r="C32" t="str">
            <v>OR</v>
          </cell>
        </row>
        <row r="33">
          <cell r="A33">
            <v>10831</v>
          </cell>
          <cell r="B33" t="str">
            <v>Lincoln City</v>
          </cell>
          <cell r="C33" t="str">
            <v>OR</v>
          </cell>
        </row>
        <row r="34">
          <cell r="A34">
            <v>10835</v>
          </cell>
          <cell r="B34" t="str">
            <v>Stayton</v>
          </cell>
          <cell r="C34" t="str">
            <v>OR</v>
          </cell>
        </row>
        <row r="35">
          <cell r="A35">
            <v>10839</v>
          </cell>
          <cell r="B35" t="str">
            <v>Cottage Grove</v>
          </cell>
          <cell r="C35" t="str">
            <v>OR</v>
          </cell>
        </row>
        <row r="36">
          <cell r="A36">
            <v>10855</v>
          </cell>
          <cell r="B36" t="str">
            <v>Grants Pass</v>
          </cell>
          <cell r="C36" t="str">
            <v>OR</v>
          </cell>
        </row>
        <row r="37">
          <cell r="A37">
            <v>10859</v>
          </cell>
          <cell r="B37" t="str">
            <v>Klamath Falls</v>
          </cell>
          <cell r="C37" t="str">
            <v>OR</v>
          </cell>
        </row>
        <row r="38">
          <cell r="A38">
            <v>10863</v>
          </cell>
          <cell r="B38" t="str">
            <v>Lakeview</v>
          </cell>
          <cell r="C38" t="str">
            <v>OR</v>
          </cell>
        </row>
        <row r="39">
          <cell r="A39">
            <v>10867</v>
          </cell>
          <cell r="B39" t="str">
            <v>Medford</v>
          </cell>
          <cell r="C39" t="str">
            <v>OR</v>
          </cell>
        </row>
        <row r="40">
          <cell r="A40">
            <v>10871</v>
          </cell>
          <cell r="B40" t="str">
            <v>Coos Bay</v>
          </cell>
          <cell r="C40" t="str">
            <v>OR</v>
          </cell>
        </row>
        <row r="41">
          <cell r="A41">
            <v>10875</v>
          </cell>
          <cell r="B41" t="str">
            <v>Roseberg</v>
          </cell>
          <cell r="C41" t="str">
            <v>OR</v>
          </cell>
        </row>
        <row r="42">
          <cell r="A42">
            <v>10879</v>
          </cell>
          <cell r="B42" t="str">
            <v>Bend</v>
          </cell>
          <cell r="C42" t="str">
            <v>OR</v>
          </cell>
        </row>
        <row r="43">
          <cell r="A43">
            <v>10879</v>
          </cell>
          <cell r="B43" t="str">
            <v>Redmond</v>
          </cell>
          <cell r="C43" t="str">
            <v>OR</v>
          </cell>
        </row>
        <row r="44">
          <cell r="A44">
            <v>10883</v>
          </cell>
          <cell r="B44" t="str">
            <v>Madras</v>
          </cell>
          <cell r="C44" t="str">
            <v>OR</v>
          </cell>
        </row>
        <row r="45">
          <cell r="A45">
            <v>10895</v>
          </cell>
          <cell r="B45" t="str">
            <v>Clatsop</v>
          </cell>
          <cell r="C45" t="str">
            <v>OR</v>
          </cell>
        </row>
        <row r="46">
          <cell r="A46">
            <v>10899</v>
          </cell>
          <cell r="B46" t="str">
            <v>Hood River</v>
          </cell>
          <cell r="C46" t="str">
            <v>OR</v>
          </cell>
        </row>
        <row r="47">
          <cell r="A47">
            <v>10903</v>
          </cell>
          <cell r="B47" t="str">
            <v>Portland Metro</v>
          </cell>
          <cell r="C47" t="str">
            <v>OR</v>
          </cell>
        </row>
        <row r="48">
          <cell r="A48">
            <v>10907</v>
          </cell>
          <cell r="B48" t="str">
            <v>Enterprise</v>
          </cell>
          <cell r="C48" t="str">
            <v>OR</v>
          </cell>
        </row>
        <row r="49">
          <cell r="A49">
            <v>10919</v>
          </cell>
          <cell r="B49" t="str">
            <v>Pendleton</v>
          </cell>
          <cell r="C49" t="str">
            <v>OR</v>
          </cell>
        </row>
        <row r="50">
          <cell r="A50">
            <v>11146</v>
          </cell>
          <cell r="B50" t="str">
            <v>Medford</v>
          </cell>
          <cell r="C50" t="str">
            <v>OR</v>
          </cell>
        </row>
        <row r="51">
          <cell r="A51">
            <v>11151</v>
          </cell>
          <cell r="B51" t="str">
            <v>Grants Pass</v>
          </cell>
          <cell r="C51" t="str">
            <v>OR</v>
          </cell>
        </row>
        <row r="52">
          <cell r="A52">
            <v>11161</v>
          </cell>
          <cell r="B52" t="str">
            <v>Coquille</v>
          </cell>
          <cell r="C52" t="str">
            <v>OR</v>
          </cell>
        </row>
        <row r="53">
          <cell r="A53">
            <v>11166</v>
          </cell>
          <cell r="B53" t="str">
            <v>Roseberg</v>
          </cell>
          <cell r="C53" t="str">
            <v>OR</v>
          </cell>
        </row>
        <row r="54">
          <cell r="A54">
            <v>11171</v>
          </cell>
          <cell r="B54" t="str">
            <v>Coos Bay</v>
          </cell>
          <cell r="C54" t="str">
            <v>OR</v>
          </cell>
        </row>
        <row r="55">
          <cell r="A55">
            <v>11176</v>
          </cell>
          <cell r="B55" t="str">
            <v>Klamath Falls</v>
          </cell>
          <cell r="C55" t="str">
            <v>OR</v>
          </cell>
        </row>
        <row r="56">
          <cell r="A56">
            <v>11181</v>
          </cell>
          <cell r="B56" t="str">
            <v>Lakeview</v>
          </cell>
          <cell r="C56" t="str">
            <v>OR</v>
          </cell>
        </row>
        <row r="57">
          <cell r="A57">
            <v>11186</v>
          </cell>
          <cell r="B57" t="str">
            <v>Pendleton</v>
          </cell>
          <cell r="C57" t="str">
            <v>OR</v>
          </cell>
        </row>
        <row r="58">
          <cell r="A58">
            <v>11191</v>
          </cell>
          <cell r="B58" t="str">
            <v>Enterprise</v>
          </cell>
          <cell r="C58" t="str">
            <v>OR</v>
          </cell>
        </row>
        <row r="59">
          <cell r="A59">
            <v>11196</v>
          </cell>
          <cell r="B59" t="str">
            <v>Hermiston</v>
          </cell>
          <cell r="C59" t="str">
            <v>OR</v>
          </cell>
        </row>
        <row r="60">
          <cell r="A60">
            <v>11201</v>
          </cell>
          <cell r="B60" t="str">
            <v>Astoria</v>
          </cell>
          <cell r="C60" t="str">
            <v>OR</v>
          </cell>
        </row>
        <row r="61">
          <cell r="A61">
            <v>11206</v>
          </cell>
          <cell r="B61" t="str">
            <v>Portland Metro</v>
          </cell>
          <cell r="C61" t="str">
            <v>OR</v>
          </cell>
        </row>
        <row r="62">
          <cell r="A62">
            <v>11211</v>
          </cell>
          <cell r="B62" t="str">
            <v>Hood River</v>
          </cell>
          <cell r="C62" t="str">
            <v>OR</v>
          </cell>
        </row>
        <row r="63">
          <cell r="A63">
            <v>11216</v>
          </cell>
          <cell r="B63" t="str">
            <v>Bend</v>
          </cell>
          <cell r="C63" t="str">
            <v>OR</v>
          </cell>
        </row>
        <row r="64">
          <cell r="A64">
            <v>11221</v>
          </cell>
          <cell r="B64" t="str">
            <v>Redmond</v>
          </cell>
          <cell r="C64" t="str">
            <v>OR</v>
          </cell>
        </row>
        <row r="65">
          <cell r="A65">
            <v>11226</v>
          </cell>
          <cell r="B65" t="str">
            <v>Madras</v>
          </cell>
          <cell r="C65" t="str">
            <v>OR</v>
          </cell>
        </row>
        <row r="66">
          <cell r="A66">
            <v>11231</v>
          </cell>
          <cell r="B66" t="str">
            <v>Prineville</v>
          </cell>
          <cell r="C66" t="str">
            <v>OR</v>
          </cell>
        </row>
        <row r="67">
          <cell r="A67">
            <v>11236</v>
          </cell>
          <cell r="B67" t="str">
            <v>Lincoln City</v>
          </cell>
          <cell r="C67" t="str">
            <v>OR</v>
          </cell>
        </row>
        <row r="68">
          <cell r="A68">
            <v>11241</v>
          </cell>
          <cell r="B68" t="str">
            <v>Cottage Grove</v>
          </cell>
          <cell r="C68" t="str">
            <v>OR</v>
          </cell>
        </row>
        <row r="69">
          <cell r="A69">
            <v>11246</v>
          </cell>
          <cell r="B69" t="str">
            <v>Dallas</v>
          </cell>
          <cell r="C69" t="str">
            <v>OR</v>
          </cell>
        </row>
        <row r="70">
          <cell r="A70">
            <v>11251</v>
          </cell>
          <cell r="B70" t="str">
            <v>Stayton</v>
          </cell>
          <cell r="C70" t="str">
            <v>OR</v>
          </cell>
        </row>
        <row r="71">
          <cell r="A71">
            <v>11256</v>
          </cell>
          <cell r="B71" t="str">
            <v>Albany</v>
          </cell>
          <cell r="C71" t="str">
            <v>OR</v>
          </cell>
        </row>
        <row r="72">
          <cell r="A72">
            <v>11261</v>
          </cell>
          <cell r="B72" t="str">
            <v>Corvallis</v>
          </cell>
          <cell r="C72" t="str">
            <v>OR</v>
          </cell>
        </row>
        <row r="73">
          <cell r="A73">
            <v>11266</v>
          </cell>
          <cell r="B73" t="str">
            <v>Junction City</v>
          </cell>
          <cell r="C73" t="str">
            <v>OR</v>
          </cell>
        </row>
        <row r="74">
          <cell r="A74">
            <v>11271</v>
          </cell>
          <cell r="B74" t="str">
            <v>Lebanon</v>
          </cell>
          <cell r="C74" t="str">
            <v>OR</v>
          </cell>
        </row>
        <row r="75">
          <cell r="A75">
            <v>11276</v>
          </cell>
          <cell r="B75" t="str">
            <v>Sweethome</v>
          </cell>
          <cell r="C75" t="str">
            <v>OR</v>
          </cell>
        </row>
        <row r="76">
          <cell r="A76">
            <v>11546</v>
          </cell>
          <cell r="B76" t="str">
            <v>Walla Walla</v>
          </cell>
          <cell r="C76" t="str">
            <v>OR</v>
          </cell>
        </row>
        <row r="77">
          <cell r="A77">
            <v>11883</v>
          </cell>
          <cell r="B77" t="str">
            <v>Seaside</v>
          </cell>
          <cell r="C77" t="str">
            <v>OR</v>
          </cell>
        </row>
        <row r="78">
          <cell r="A78">
            <v>11883</v>
          </cell>
          <cell r="B78" t="str">
            <v>Grants Pass</v>
          </cell>
          <cell r="C78" t="str">
            <v>OR</v>
          </cell>
        </row>
        <row r="79">
          <cell r="A79">
            <v>12322</v>
          </cell>
          <cell r="B79" t="str">
            <v>OR Hassle Free</v>
          </cell>
          <cell r="C79" t="str">
            <v>OR</v>
          </cell>
        </row>
        <row r="80">
          <cell r="A80">
            <v>13158</v>
          </cell>
          <cell r="B80" t="str">
            <v>Power Delivery</v>
          </cell>
          <cell r="C80" t="str">
            <v>OR</v>
          </cell>
        </row>
        <row r="81">
          <cell r="A81">
            <v>10935</v>
          </cell>
          <cell r="B81" t="str">
            <v>American Fork</v>
          </cell>
          <cell r="C81" t="str">
            <v>UT</v>
          </cell>
        </row>
        <row r="82">
          <cell r="A82">
            <v>10939</v>
          </cell>
          <cell r="B82" t="str">
            <v>Moab</v>
          </cell>
          <cell r="C82" t="str">
            <v>UT</v>
          </cell>
        </row>
        <row r="83">
          <cell r="A83">
            <v>10943</v>
          </cell>
          <cell r="B83" t="str">
            <v>Price</v>
          </cell>
          <cell r="C83" t="str">
            <v>UT</v>
          </cell>
        </row>
        <row r="84">
          <cell r="A84">
            <v>10951</v>
          </cell>
          <cell r="B84" t="str">
            <v>Vernal</v>
          </cell>
          <cell r="C84" t="str">
            <v>UT</v>
          </cell>
        </row>
        <row r="85">
          <cell r="A85">
            <v>10955</v>
          </cell>
          <cell r="B85" t="str">
            <v>Valley West</v>
          </cell>
          <cell r="C85" t="str">
            <v>UT</v>
          </cell>
        </row>
        <row r="86">
          <cell r="A86">
            <v>10955</v>
          </cell>
          <cell r="B86" t="str">
            <v>Metro</v>
          </cell>
          <cell r="C86" t="str">
            <v>UT</v>
          </cell>
        </row>
        <row r="87">
          <cell r="A87">
            <v>10959</v>
          </cell>
          <cell r="B87" t="str">
            <v>Tooele</v>
          </cell>
          <cell r="C87" t="str">
            <v>UT</v>
          </cell>
        </row>
        <row r="88">
          <cell r="A88">
            <v>10967</v>
          </cell>
          <cell r="B88" t="str">
            <v>Smithfield</v>
          </cell>
          <cell r="C88" t="str">
            <v>UT</v>
          </cell>
        </row>
        <row r="89">
          <cell r="A89">
            <v>10971</v>
          </cell>
          <cell r="B89" t="str">
            <v>Cedar City</v>
          </cell>
          <cell r="C89" t="str">
            <v>UT</v>
          </cell>
        </row>
        <row r="90">
          <cell r="A90">
            <v>10975</v>
          </cell>
          <cell r="B90" t="str">
            <v>Richfield</v>
          </cell>
          <cell r="C90" t="str">
            <v>UT</v>
          </cell>
        </row>
        <row r="91">
          <cell r="A91">
            <v>10979</v>
          </cell>
          <cell r="B91" t="str">
            <v>Jordan Valley</v>
          </cell>
          <cell r="C91" t="str">
            <v>UT</v>
          </cell>
        </row>
        <row r="92">
          <cell r="A92">
            <v>10987</v>
          </cell>
          <cell r="B92" t="str">
            <v>Park City</v>
          </cell>
          <cell r="C92" t="str">
            <v>UT</v>
          </cell>
        </row>
        <row r="93">
          <cell r="A93">
            <v>10991</v>
          </cell>
          <cell r="B93" t="str">
            <v>Davis</v>
          </cell>
          <cell r="C93" t="str">
            <v>UT</v>
          </cell>
        </row>
        <row r="94">
          <cell r="A94">
            <v>10995</v>
          </cell>
          <cell r="B94" t="str">
            <v>Golden Spike</v>
          </cell>
          <cell r="C94" t="str">
            <v>UT</v>
          </cell>
        </row>
        <row r="95">
          <cell r="A95">
            <v>10999</v>
          </cell>
          <cell r="B95" t="str">
            <v>Bear River</v>
          </cell>
          <cell r="C95" t="str">
            <v>UT</v>
          </cell>
        </row>
        <row r="96">
          <cell r="A96">
            <v>11134</v>
          </cell>
          <cell r="C96" t="str">
            <v>UT</v>
          </cell>
        </row>
        <row r="97">
          <cell r="A97">
            <v>11142</v>
          </cell>
          <cell r="B97" t="str">
            <v>Metro</v>
          </cell>
          <cell r="C97" t="str">
            <v>UT</v>
          </cell>
        </row>
        <row r="98">
          <cell r="A98">
            <v>11356</v>
          </cell>
          <cell r="B98" t="str">
            <v>Price</v>
          </cell>
          <cell r="C98" t="str">
            <v>UT</v>
          </cell>
        </row>
        <row r="99">
          <cell r="A99">
            <v>11361</v>
          </cell>
          <cell r="B99" t="str">
            <v>Delta</v>
          </cell>
          <cell r="C99" t="str">
            <v>UT</v>
          </cell>
        </row>
        <row r="100">
          <cell r="A100">
            <v>11366</v>
          </cell>
          <cell r="B100" t="str">
            <v>Gunnison</v>
          </cell>
          <cell r="C100" t="str">
            <v>UT</v>
          </cell>
        </row>
        <row r="101">
          <cell r="A101">
            <v>11371</v>
          </cell>
          <cell r="B101" t="str">
            <v>Richfield</v>
          </cell>
          <cell r="C101" t="str">
            <v>UT</v>
          </cell>
        </row>
        <row r="102">
          <cell r="A102">
            <v>11376</v>
          </cell>
          <cell r="B102" t="str">
            <v>Milford</v>
          </cell>
          <cell r="C102" t="str">
            <v>UT</v>
          </cell>
        </row>
        <row r="103">
          <cell r="A103">
            <v>11381</v>
          </cell>
          <cell r="B103" t="str">
            <v>Vernal</v>
          </cell>
          <cell r="C103" t="str">
            <v>UT</v>
          </cell>
        </row>
        <row r="104">
          <cell r="A104">
            <v>11386</v>
          </cell>
          <cell r="B104" t="str">
            <v>Panguich</v>
          </cell>
          <cell r="C104" t="str">
            <v>UT</v>
          </cell>
        </row>
        <row r="105">
          <cell r="A105">
            <v>11391</v>
          </cell>
          <cell r="B105" t="str">
            <v>Cedar City</v>
          </cell>
          <cell r="C105" t="str">
            <v>UT</v>
          </cell>
        </row>
        <row r="106">
          <cell r="A106">
            <v>11396</v>
          </cell>
          <cell r="B106" t="str">
            <v>Laverkin</v>
          </cell>
          <cell r="C106" t="str">
            <v>UT</v>
          </cell>
        </row>
        <row r="107">
          <cell r="A107">
            <v>11406</v>
          </cell>
          <cell r="B107" t="str">
            <v>Canyonlands</v>
          </cell>
          <cell r="C107" t="str">
            <v>UT</v>
          </cell>
        </row>
        <row r="108">
          <cell r="A108">
            <v>11411</v>
          </cell>
          <cell r="B108" t="str">
            <v>Santaquin</v>
          </cell>
          <cell r="C108" t="str">
            <v>UT</v>
          </cell>
        </row>
        <row r="109">
          <cell r="A109">
            <v>11416</v>
          </cell>
          <cell r="B109" t="str">
            <v>Park City</v>
          </cell>
          <cell r="C109" t="str">
            <v>UT</v>
          </cell>
        </row>
        <row r="110">
          <cell r="A110">
            <v>11421</v>
          </cell>
          <cell r="B110" t="str">
            <v>American Fork</v>
          </cell>
          <cell r="C110" t="str">
            <v>UT</v>
          </cell>
        </row>
        <row r="111">
          <cell r="A111">
            <v>11426</v>
          </cell>
          <cell r="B111" t="str">
            <v>Timp</v>
          </cell>
          <cell r="C111" t="str">
            <v>UT</v>
          </cell>
        </row>
        <row r="112">
          <cell r="A112">
            <v>11431</v>
          </cell>
          <cell r="B112" t="str">
            <v>South Valley</v>
          </cell>
          <cell r="C112" t="str">
            <v>UT</v>
          </cell>
        </row>
        <row r="113">
          <cell r="A113">
            <v>11436</v>
          </cell>
          <cell r="B113" t="str">
            <v>Midvale</v>
          </cell>
          <cell r="C113" t="str">
            <v>UT</v>
          </cell>
        </row>
        <row r="114">
          <cell r="A114">
            <v>11441</v>
          </cell>
          <cell r="B114" t="str">
            <v>Lake Field</v>
          </cell>
          <cell r="C114" t="str">
            <v>UT</v>
          </cell>
        </row>
        <row r="115">
          <cell r="A115">
            <v>11446</v>
          </cell>
          <cell r="B115" t="str">
            <v>Tooele</v>
          </cell>
          <cell r="C115" t="str">
            <v>UT</v>
          </cell>
        </row>
        <row r="116">
          <cell r="A116">
            <v>11451</v>
          </cell>
          <cell r="B116" t="str">
            <v>West Valley</v>
          </cell>
          <cell r="C116" t="str">
            <v>UT</v>
          </cell>
        </row>
        <row r="117">
          <cell r="A117">
            <v>11456</v>
          </cell>
          <cell r="B117" t="str">
            <v>Layton</v>
          </cell>
          <cell r="C117" t="str">
            <v>UT</v>
          </cell>
        </row>
        <row r="118">
          <cell r="A118">
            <v>11461</v>
          </cell>
          <cell r="B118" t="str">
            <v>Ogden</v>
          </cell>
          <cell r="C118" t="str">
            <v>UT</v>
          </cell>
        </row>
        <row r="119">
          <cell r="A119">
            <v>11506</v>
          </cell>
          <cell r="B119" t="str">
            <v>Smithfield</v>
          </cell>
          <cell r="C119" t="str">
            <v>UT</v>
          </cell>
        </row>
        <row r="120">
          <cell r="A120">
            <v>11516</v>
          </cell>
          <cell r="B120" t="str">
            <v>Tremonton</v>
          </cell>
          <cell r="C120" t="str">
            <v>UT</v>
          </cell>
        </row>
        <row r="121">
          <cell r="A121">
            <v>11526</v>
          </cell>
          <cell r="B121" t="str">
            <v>Laketown</v>
          </cell>
          <cell r="C121" t="str">
            <v>UT</v>
          </cell>
        </row>
        <row r="122">
          <cell r="A122">
            <v>10923</v>
          </cell>
          <cell r="B122" t="str">
            <v>Walla Walla</v>
          </cell>
          <cell r="C122" t="str">
            <v>WA</v>
          </cell>
        </row>
        <row r="123">
          <cell r="A123">
            <v>10927</v>
          </cell>
          <cell r="B123" t="str">
            <v>Sunnyside</v>
          </cell>
          <cell r="C123" t="str">
            <v>WA</v>
          </cell>
        </row>
        <row r="124">
          <cell r="A124">
            <v>10931</v>
          </cell>
          <cell r="B124" t="str">
            <v>Yakima</v>
          </cell>
          <cell r="C124" t="str">
            <v>WA</v>
          </cell>
        </row>
        <row r="125">
          <cell r="A125">
            <v>11531</v>
          </cell>
          <cell r="B125" t="str">
            <v>Yakima</v>
          </cell>
          <cell r="C125" t="str">
            <v>WA</v>
          </cell>
        </row>
        <row r="126">
          <cell r="A126">
            <v>11536</v>
          </cell>
          <cell r="B126" t="str">
            <v>Sunnyside</v>
          </cell>
          <cell r="C126" t="str">
            <v>WA</v>
          </cell>
        </row>
        <row r="127">
          <cell r="A127">
            <v>11541</v>
          </cell>
          <cell r="B127" t="str">
            <v>Toppenish</v>
          </cell>
          <cell r="C127" t="str">
            <v>WA</v>
          </cell>
        </row>
        <row r="128">
          <cell r="A128">
            <v>11546</v>
          </cell>
          <cell r="B128" t="str">
            <v>Walla Walla</v>
          </cell>
          <cell r="C128" t="str">
            <v>WA</v>
          </cell>
        </row>
        <row r="129">
          <cell r="A129">
            <v>11551</v>
          </cell>
          <cell r="B129" t="str">
            <v>Dayton</v>
          </cell>
          <cell r="C129" t="str">
            <v>WA</v>
          </cell>
        </row>
        <row r="130">
          <cell r="A130">
            <v>11031</v>
          </cell>
          <cell r="B130" t="str">
            <v>Casper</v>
          </cell>
          <cell r="C130" t="str">
            <v>WY</v>
          </cell>
        </row>
        <row r="131">
          <cell r="A131">
            <v>11035</v>
          </cell>
          <cell r="B131" t="str">
            <v>Douglas</v>
          </cell>
          <cell r="C131" t="str">
            <v>WY</v>
          </cell>
        </row>
        <row r="132">
          <cell r="A132">
            <v>11039</v>
          </cell>
          <cell r="B132" t="str">
            <v>Laramine</v>
          </cell>
          <cell r="C132" t="str">
            <v>WY</v>
          </cell>
        </row>
        <row r="133">
          <cell r="A133">
            <v>11055</v>
          </cell>
          <cell r="B133" t="str">
            <v>Rawlins</v>
          </cell>
          <cell r="C133" t="str">
            <v>WY</v>
          </cell>
        </row>
        <row r="134">
          <cell r="A134">
            <v>11059</v>
          </cell>
          <cell r="B134" t="str">
            <v>Rock Springs</v>
          </cell>
          <cell r="C134" t="str">
            <v>WY</v>
          </cell>
        </row>
        <row r="135">
          <cell r="A135">
            <v>11063</v>
          </cell>
          <cell r="B135" t="str">
            <v>Lovell</v>
          </cell>
          <cell r="C135" t="str">
            <v>WY</v>
          </cell>
        </row>
        <row r="136">
          <cell r="A136">
            <v>11071</v>
          </cell>
          <cell r="B136" t="str">
            <v>Thermopolis</v>
          </cell>
          <cell r="C136" t="str">
            <v>WY</v>
          </cell>
        </row>
        <row r="137">
          <cell r="A137">
            <v>11071</v>
          </cell>
          <cell r="B137" t="str">
            <v>Riverton</v>
          </cell>
          <cell r="C137" t="str">
            <v>WY</v>
          </cell>
        </row>
        <row r="138">
          <cell r="A138">
            <v>11296</v>
          </cell>
          <cell r="B138" t="str">
            <v>Rawlins</v>
          </cell>
          <cell r="C138" t="str">
            <v>WY</v>
          </cell>
        </row>
        <row r="139">
          <cell r="A139">
            <v>11301</v>
          </cell>
          <cell r="B139" t="str">
            <v>Rock Springs</v>
          </cell>
          <cell r="C139" t="str">
            <v>WY</v>
          </cell>
        </row>
        <row r="140">
          <cell r="A140">
            <v>11306</v>
          </cell>
          <cell r="B140" t="str">
            <v>Buffalo</v>
          </cell>
          <cell r="C140" t="str">
            <v>WY</v>
          </cell>
        </row>
        <row r="141">
          <cell r="A141">
            <v>11311</v>
          </cell>
          <cell r="B141" t="str">
            <v>Laramie</v>
          </cell>
          <cell r="C141" t="str">
            <v>WY</v>
          </cell>
        </row>
        <row r="142">
          <cell r="A142">
            <v>11316</v>
          </cell>
          <cell r="B142" t="str">
            <v>Lovell</v>
          </cell>
          <cell r="C142" t="str">
            <v>WY</v>
          </cell>
        </row>
        <row r="143">
          <cell r="A143">
            <v>11321</v>
          </cell>
          <cell r="B143" t="str">
            <v>Cody</v>
          </cell>
          <cell r="C143" t="str">
            <v>WY</v>
          </cell>
        </row>
        <row r="144">
          <cell r="A144">
            <v>11326</v>
          </cell>
          <cell r="B144" t="str">
            <v>Douglas</v>
          </cell>
          <cell r="C144" t="str">
            <v>WY</v>
          </cell>
        </row>
        <row r="145">
          <cell r="A145">
            <v>11331</v>
          </cell>
          <cell r="B145" t="str">
            <v>Casper</v>
          </cell>
          <cell r="C145" t="str">
            <v>WY</v>
          </cell>
        </row>
        <row r="146">
          <cell r="A146">
            <v>11336</v>
          </cell>
          <cell r="B146" t="str">
            <v>Worland</v>
          </cell>
          <cell r="C146" t="str">
            <v>WY</v>
          </cell>
        </row>
        <row r="147">
          <cell r="A147">
            <v>11341</v>
          </cell>
          <cell r="B147" t="str">
            <v>Thermopolis</v>
          </cell>
          <cell r="C147" t="str">
            <v>WY</v>
          </cell>
        </row>
        <row r="148">
          <cell r="A148">
            <v>11346</v>
          </cell>
          <cell r="B148" t="str">
            <v>Riverton</v>
          </cell>
          <cell r="C148" t="str">
            <v>WY</v>
          </cell>
        </row>
        <row r="149">
          <cell r="A149">
            <v>11351</v>
          </cell>
          <cell r="B149" t="str">
            <v>Lander</v>
          </cell>
          <cell r="C149" t="str">
            <v>WY</v>
          </cell>
        </row>
        <row r="150">
          <cell r="A150">
            <v>11281</v>
          </cell>
          <cell r="B150" t="str">
            <v>Pinedale</v>
          </cell>
          <cell r="C150" t="str">
            <v>Wyu</v>
          </cell>
        </row>
        <row r="151">
          <cell r="A151">
            <v>11286</v>
          </cell>
          <cell r="B151" t="str">
            <v>Kemmerer</v>
          </cell>
          <cell r="C151" t="str">
            <v>Wyu</v>
          </cell>
        </row>
        <row r="152">
          <cell r="A152">
            <v>11291</v>
          </cell>
          <cell r="B152" t="str">
            <v>Evanston</v>
          </cell>
          <cell r="C152" t="str">
            <v>Wyu</v>
          </cell>
        </row>
        <row r="153">
          <cell r="A153">
            <v>11625</v>
          </cell>
          <cell r="B153" t="str">
            <v>Treasury</v>
          </cell>
          <cell r="C153" t="str">
            <v>ZZ</v>
          </cell>
        </row>
        <row r="154">
          <cell r="A154">
            <v>11627</v>
          </cell>
          <cell r="B154" t="str">
            <v>Financial Rpt</v>
          </cell>
          <cell r="C154" t="str">
            <v>ZZ</v>
          </cell>
        </row>
        <row r="155">
          <cell r="A155">
            <v>11911</v>
          </cell>
          <cell r="B155" t="str">
            <v>Corporate</v>
          </cell>
          <cell r="C155" t="str">
            <v>ZZ</v>
          </cell>
        </row>
        <row r="156">
          <cell r="A156">
            <v>11934</v>
          </cell>
          <cell r="B156" t="str">
            <v xml:space="preserve">Joint Use </v>
          </cell>
          <cell r="C156" t="str">
            <v>ZZ</v>
          </cell>
        </row>
        <row r="157">
          <cell r="A157">
            <v>12299</v>
          </cell>
          <cell r="B157" t="str">
            <v>CSS-DRT</v>
          </cell>
          <cell r="C157" t="str">
            <v>ZZ</v>
          </cell>
        </row>
        <row r="158">
          <cell r="A158">
            <v>13016</v>
          </cell>
          <cell r="B158" t="str">
            <v>Corporate-Jerry Rust</v>
          </cell>
          <cell r="C158" t="str">
            <v>ZZ</v>
          </cell>
        </row>
        <row r="159">
          <cell r="A159">
            <v>22222</v>
          </cell>
          <cell r="B159" t="str">
            <v>No CC</v>
          </cell>
          <cell r="C159" t="str">
            <v>ZZ</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Detail"/>
      <sheetName val="ROR"/>
    </sheetNames>
    <sheetDataSet>
      <sheetData sheetId="0"/>
      <sheetData sheetId="1"/>
      <sheetData sheetId="2">
        <row r="11">
          <cell r="D11">
            <v>0.37951000000000001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pageSetUpPr fitToPage="1"/>
  </sheetPr>
  <dimension ref="A1:K77"/>
  <sheetViews>
    <sheetView tabSelected="1" view="pageBreakPreview" zoomScale="85" zoomScaleNormal="100" zoomScaleSheetLayoutView="85" workbookViewId="0">
      <selection activeCell="C37" sqref="C37"/>
    </sheetView>
  </sheetViews>
  <sheetFormatPr defaultColWidth="8.75" defaultRowHeight="12.75"/>
  <cols>
    <col min="1" max="1" width="2.25" style="2" customWidth="1"/>
    <col min="2" max="2" width="9.125" style="1" customWidth="1"/>
    <col min="3" max="3" width="24.375" style="1" customWidth="1"/>
    <col min="4" max="4" width="8.5" style="1" customWidth="1"/>
    <col min="5" max="5" width="4.125" style="1" customWidth="1"/>
    <col min="6" max="6" width="15.625" style="1" customWidth="1"/>
    <col min="7" max="7" width="9.75" style="1" customWidth="1"/>
    <col min="8" max="8" width="9" style="1" customWidth="1"/>
    <col min="9" max="9" width="12.125" style="1" customWidth="1"/>
    <col min="10" max="10" width="7.25" style="1" customWidth="1"/>
    <col min="11" max="16384" width="8.75" style="1"/>
  </cols>
  <sheetData>
    <row r="1" spans="2:10" ht="12" customHeight="1">
      <c r="B1" s="3" t="s">
        <v>13</v>
      </c>
      <c r="D1" s="4"/>
      <c r="E1" s="4"/>
      <c r="F1" s="4"/>
      <c r="G1" s="4"/>
      <c r="H1" s="4"/>
      <c r="I1" s="68" t="s">
        <v>0</v>
      </c>
      <c r="J1" s="22">
        <v>8.1300000000000008</v>
      </c>
    </row>
    <row r="2" spans="2:10" ht="12" customHeight="1">
      <c r="B2" s="3" t="s">
        <v>14</v>
      </c>
      <c r="D2" s="4"/>
      <c r="E2" s="4"/>
      <c r="F2" s="4"/>
      <c r="G2" s="4"/>
      <c r="H2" s="4"/>
      <c r="I2" s="4"/>
      <c r="J2" s="5"/>
    </row>
    <row r="3" spans="2:10" ht="12" customHeight="1">
      <c r="B3" s="3" t="s">
        <v>54</v>
      </c>
      <c r="D3" s="4"/>
      <c r="E3" s="4"/>
      <c r="F3" s="4"/>
      <c r="G3" s="4"/>
      <c r="H3" s="4"/>
      <c r="I3" s="4"/>
      <c r="J3" s="5"/>
    </row>
    <row r="4" spans="2:10" ht="12" customHeight="1">
      <c r="D4" s="4"/>
      <c r="E4" s="4"/>
      <c r="F4" s="4"/>
      <c r="G4" s="4"/>
      <c r="H4" s="4"/>
      <c r="I4" s="4"/>
      <c r="J4" s="5"/>
    </row>
    <row r="5" spans="2:10" ht="12" customHeight="1">
      <c r="D5" s="4"/>
      <c r="E5" s="4"/>
      <c r="F5" s="4"/>
      <c r="G5" s="4"/>
      <c r="H5" s="4"/>
      <c r="I5" s="4"/>
      <c r="J5" s="5"/>
    </row>
    <row r="6" spans="2:10" ht="12" customHeight="1">
      <c r="D6" s="4"/>
      <c r="E6" s="4"/>
      <c r="F6" s="4" t="s">
        <v>1</v>
      </c>
      <c r="G6" s="4"/>
      <c r="H6" s="4"/>
      <c r="I6" s="4" t="s">
        <v>11</v>
      </c>
      <c r="J6" s="5"/>
    </row>
    <row r="7" spans="2:10" ht="12" customHeight="1">
      <c r="D7" s="6" t="s">
        <v>2</v>
      </c>
      <c r="E7" s="6" t="s">
        <v>3</v>
      </c>
      <c r="F7" s="6" t="s">
        <v>4</v>
      </c>
      <c r="G7" s="6" t="s">
        <v>5</v>
      </c>
      <c r="H7" s="6" t="s">
        <v>6</v>
      </c>
      <c r="I7" s="6" t="s">
        <v>7</v>
      </c>
      <c r="J7" s="7" t="s">
        <v>8</v>
      </c>
    </row>
    <row r="8" spans="2:10" ht="12" customHeight="1">
      <c r="B8" s="8"/>
      <c r="C8" s="2"/>
      <c r="D8" s="9"/>
      <c r="E8" s="9"/>
      <c r="F8" s="9"/>
      <c r="G8" s="9"/>
      <c r="H8" s="9"/>
      <c r="I8" s="10"/>
      <c r="J8" s="5"/>
    </row>
    <row r="9" spans="2:10" ht="12" customHeight="1">
      <c r="B9" s="8" t="s">
        <v>10</v>
      </c>
      <c r="C9" s="2"/>
      <c r="D9" s="9"/>
      <c r="E9" s="9"/>
      <c r="F9" s="11"/>
      <c r="G9" s="9"/>
      <c r="H9" s="12"/>
      <c r="I9" s="13"/>
      <c r="J9" s="5"/>
    </row>
    <row r="10" spans="2:10" ht="12" customHeight="1">
      <c r="B10" s="14" t="s">
        <v>18</v>
      </c>
      <c r="C10" s="2"/>
      <c r="D10" s="9" t="s">
        <v>16</v>
      </c>
      <c r="E10" s="9">
        <v>3</v>
      </c>
      <c r="F10" s="36">
        <f>'Page 8.13.1'!F40</f>
        <v>-27588056.607107237</v>
      </c>
      <c r="G10" s="9" t="s">
        <v>17</v>
      </c>
      <c r="H10" s="15">
        <v>0.4262831716003761</v>
      </c>
      <c r="I10" s="35">
        <f>H10*F10</f>
        <v>-11760324.268768383</v>
      </c>
      <c r="J10" s="5" t="s">
        <v>20</v>
      </c>
    </row>
    <row r="11" spans="2:10" ht="12" customHeight="1">
      <c r="B11" s="14"/>
      <c r="C11" s="2"/>
      <c r="D11" s="9"/>
      <c r="E11" s="9"/>
      <c r="F11" s="11"/>
      <c r="G11" s="9"/>
      <c r="H11" s="15"/>
      <c r="I11" s="13"/>
    </row>
    <row r="12" spans="2:10" ht="12" customHeight="1">
      <c r="B12" s="1" t="s">
        <v>55</v>
      </c>
      <c r="D12" s="4" t="s">
        <v>33</v>
      </c>
      <c r="E12" s="4">
        <v>3</v>
      </c>
      <c r="F12" s="23">
        <f>'Page 8.13.1'!L35</f>
        <v>1707987.4309336809</v>
      </c>
      <c r="G12" s="4" t="s">
        <v>17</v>
      </c>
      <c r="H12" s="15">
        <v>0.4262831716003761</v>
      </c>
      <c r="I12" s="35">
        <f>H12*F12</f>
        <v>728086.29911198781</v>
      </c>
      <c r="J12" s="5" t="s">
        <v>20</v>
      </c>
    </row>
    <row r="13" spans="2:10" ht="12" customHeight="1">
      <c r="F13" s="25"/>
    </row>
    <row r="14" spans="2:10" ht="12" customHeight="1"/>
    <row r="15" spans="2:10" ht="12" customHeight="1">
      <c r="B15" s="16" t="s">
        <v>12</v>
      </c>
      <c r="C15" s="2"/>
      <c r="D15" s="9"/>
      <c r="E15" s="9"/>
      <c r="G15" s="9"/>
      <c r="J15" s="5"/>
    </row>
    <row r="16" spans="2:10" ht="12" customHeight="1">
      <c r="B16" s="14" t="s">
        <v>34</v>
      </c>
      <c r="C16" s="2"/>
      <c r="D16" s="9" t="s">
        <v>19</v>
      </c>
      <c r="E16" s="9">
        <v>3</v>
      </c>
      <c r="F16" s="36">
        <f>'Page 8.13.1'!M35</f>
        <v>10563245.34208215</v>
      </c>
      <c r="G16" s="9" t="s">
        <v>17</v>
      </c>
      <c r="H16" s="15">
        <v>0.4262831716003761</v>
      </c>
      <c r="I16" s="35">
        <f>H16*F16</f>
        <v>4502933.7268156791</v>
      </c>
      <c r="J16" s="5" t="s">
        <v>20</v>
      </c>
    </row>
    <row r="17" spans="2:10" ht="12" customHeight="1">
      <c r="H17" s="15"/>
      <c r="I17" s="13"/>
      <c r="J17" s="5"/>
    </row>
    <row r="18" spans="2:10" ht="12" customHeight="1">
      <c r="B18" s="2" t="s">
        <v>35</v>
      </c>
      <c r="C18" s="2"/>
      <c r="D18" s="9" t="s">
        <v>36</v>
      </c>
      <c r="E18" s="9">
        <v>3</v>
      </c>
      <c r="F18" s="11">
        <f>'Page 8.13.1'!I35</f>
        <v>23455432.601030521</v>
      </c>
      <c r="G18" s="9" t="s">
        <v>17</v>
      </c>
      <c r="H18" s="15">
        <v>0.4262831716003761</v>
      </c>
      <c r="I18" s="35">
        <f>H18*F18</f>
        <v>9998656.2004261501</v>
      </c>
      <c r="J18" s="5" t="s">
        <v>20</v>
      </c>
    </row>
    <row r="19" spans="2:10" ht="12" customHeight="1">
      <c r="B19" s="8"/>
      <c r="C19" s="18"/>
      <c r="D19" s="2"/>
      <c r="E19" s="2"/>
      <c r="F19" s="19"/>
      <c r="G19" s="9"/>
      <c r="H19" s="12"/>
      <c r="I19" s="13"/>
      <c r="J19" s="5"/>
    </row>
    <row r="20" spans="2:10" ht="12" customHeight="1">
      <c r="B20" s="58"/>
      <c r="C20" s="59"/>
      <c r="D20" s="60"/>
      <c r="E20" s="60"/>
      <c r="F20" s="36"/>
      <c r="G20" s="60"/>
      <c r="H20" s="61"/>
      <c r="I20" s="62"/>
      <c r="J20" s="63"/>
    </row>
    <row r="21" spans="2:10" ht="12" customHeight="1">
      <c r="C21" s="2"/>
      <c r="D21" s="9"/>
      <c r="E21" s="9"/>
      <c r="F21" s="11"/>
      <c r="G21" s="9"/>
      <c r="H21" s="12"/>
      <c r="I21" s="13"/>
      <c r="J21" s="5"/>
    </row>
    <row r="22" spans="2:10" ht="12" customHeight="1">
      <c r="B22" s="8"/>
      <c r="C22" s="2"/>
      <c r="D22" s="9"/>
      <c r="E22" s="9"/>
      <c r="F22" s="11"/>
      <c r="G22" s="9"/>
      <c r="H22" s="12"/>
      <c r="I22" s="13"/>
      <c r="J22" s="5"/>
    </row>
    <row r="23" spans="2:10" ht="12" customHeight="1">
      <c r="B23" s="8" t="s">
        <v>37</v>
      </c>
      <c r="C23" s="2"/>
      <c r="D23" s="9"/>
      <c r="E23" s="9"/>
      <c r="F23" s="11"/>
      <c r="G23" s="9"/>
      <c r="H23" s="12"/>
      <c r="I23" s="13"/>
      <c r="J23" s="5"/>
    </row>
    <row r="24" spans="2:10" ht="12" customHeight="1">
      <c r="B24" s="69" t="s">
        <v>38</v>
      </c>
      <c r="C24" s="2"/>
      <c r="D24" s="9"/>
      <c r="E24" s="9"/>
      <c r="F24" s="11"/>
      <c r="G24" s="9"/>
      <c r="H24" s="12"/>
      <c r="I24" s="13"/>
      <c r="J24" s="5"/>
    </row>
    <row r="25" spans="2:10" ht="12" customHeight="1">
      <c r="B25" s="70" t="s">
        <v>56</v>
      </c>
      <c r="C25" s="2"/>
      <c r="D25" s="9" t="s">
        <v>39</v>
      </c>
      <c r="E25" s="9">
        <v>3</v>
      </c>
      <c r="F25" s="11">
        <v>-27588057</v>
      </c>
      <c r="G25" s="9" t="s">
        <v>17</v>
      </c>
      <c r="H25" s="15">
        <v>0.4262831716003761</v>
      </c>
      <c r="I25" s="35">
        <f t="shared" ref="I25:I27" si="0">H25*F25</f>
        <v>-11760324.436251957</v>
      </c>
      <c r="J25" s="5"/>
    </row>
    <row r="26" spans="2:10" ht="12" customHeight="1">
      <c r="B26" s="70" t="s">
        <v>57</v>
      </c>
      <c r="C26" s="2"/>
      <c r="D26" s="9">
        <v>41010</v>
      </c>
      <c r="E26" s="9">
        <v>3</v>
      </c>
      <c r="F26" s="11">
        <v>10469944</v>
      </c>
      <c r="G26" s="9" t="s">
        <v>17</v>
      </c>
      <c r="H26" s="15">
        <v>0.4262831716003761</v>
      </c>
      <c r="I26" s="35">
        <f t="shared" si="0"/>
        <v>4463160.9347983282</v>
      </c>
      <c r="J26" s="5"/>
    </row>
    <row r="27" spans="2:10" ht="12" customHeight="1">
      <c r="B27" s="70" t="s">
        <v>58</v>
      </c>
      <c r="C27" s="2"/>
      <c r="D27" s="9">
        <v>282</v>
      </c>
      <c r="E27" s="9">
        <v>3</v>
      </c>
      <c r="F27" s="11">
        <v>-11289030.65002154</v>
      </c>
      <c r="G27" s="9" t="s">
        <v>17</v>
      </c>
      <c r="H27" s="15">
        <v>0.4262831716003761</v>
      </c>
      <c r="I27" s="35">
        <f t="shared" si="0"/>
        <v>-4812323.7897850377</v>
      </c>
      <c r="J27" s="5"/>
    </row>
    <row r="28" spans="2:10" ht="12" customHeight="1">
      <c r="B28" s="17"/>
      <c r="C28" s="2"/>
      <c r="D28" s="9"/>
      <c r="E28" s="9"/>
      <c r="F28" s="11"/>
      <c r="G28" s="9"/>
      <c r="H28" s="15"/>
      <c r="I28" s="13"/>
      <c r="J28" s="5"/>
    </row>
    <row r="29" spans="2:10" ht="12" customHeight="1">
      <c r="B29" s="69" t="s">
        <v>40</v>
      </c>
      <c r="C29" s="2"/>
      <c r="D29" s="9"/>
      <c r="E29" s="9"/>
      <c r="F29" s="11"/>
      <c r="G29" s="9"/>
      <c r="H29" s="15"/>
      <c r="I29" s="13"/>
      <c r="J29" s="5"/>
    </row>
    <row r="30" spans="2:10" ht="12" customHeight="1">
      <c r="B30" s="70" t="s">
        <v>56</v>
      </c>
      <c r="C30" s="2"/>
      <c r="D30" s="9" t="s">
        <v>39</v>
      </c>
      <c r="E30" s="9">
        <v>3</v>
      </c>
      <c r="F30" s="11">
        <v>1707987.4309336809</v>
      </c>
      <c r="G30" s="9" t="s">
        <v>17</v>
      </c>
      <c r="H30" s="15">
        <v>0.4262831716003761</v>
      </c>
      <c r="I30" s="35">
        <f t="shared" ref="I30:I32" si="1">H30*F30</f>
        <v>728086.29911198781</v>
      </c>
      <c r="J30" s="5"/>
    </row>
    <row r="31" spans="2:10" ht="12" customHeight="1">
      <c r="B31" s="70" t="s">
        <v>57</v>
      </c>
      <c r="C31" s="2"/>
      <c r="D31" s="9">
        <v>41110</v>
      </c>
      <c r="E31" s="9">
        <v>3</v>
      </c>
      <c r="F31" s="11">
        <v>-648198</v>
      </c>
      <c r="G31" s="9" t="s">
        <v>17</v>
      </c>
      <c r="H31" s="15">
        <v>0.4262831716003761</v>
      </c>
      <c r="I31" s="35">
        <f t="shared" si="1"/>
        <v>-276315.89926502056</v>
      </c>
      <c r="J31" s="5"/>
    </row>
    <row r="32" spans="2:10" ht="12" customHeight="1">
      <c r="B32" s="70" t="s">
        <v>58</v>
      </c>
      <c r="C32" s="2"/>
      <c r="D32" s="9">
        <v>283</v>
      </c>
      <c r="E32" s="9">
        <v>3</v>
      </c>
      <c r="F32" s="11">
        <v>-4088635.5536938459</v>
      </c>
      <c r="G32" s="9" t="s">
        <v>17</v>
      </c>
      <c r="H32" s="15">
        <v>0.4262831716003761</v>
      </c>
      <c r="I32" s="35">
        <f t="shared" si="1"/>
        <v>-1742916.5313466724</v>
      </c>
      <c r="J32" s="5"/>
    </row>
    <row r="33" spans="2:10" ht="12" customHeight="1">
      <c r="B33" s="17"/>
      <c r="C33" s="2"/>
      <c r="D33" s="9"/>
      <c r="E33" s="9"/>
      <c r="F33" s="11"/>
      <c r="G33" s="9"/>
      <c r="H33" s="12"/>
      <c r="I33" s="13"/>
      <c r="J33" s="5"/>
    </row>
    <row r="34" spans="2:10" ht="12" customHeight="1">
      <c r="B34" s="17"/>
      <c r="C34" s="2"/>
      <c r="D34" s="9"/>
      <c r="E34" s="9"/>
      <c r="F34" s="11"/>
      <c r="G34" s="9"/>
      <c r="H34" s="12"/>
      <c r="I34" s="13"/>
      <c r="J34" s="5"/>
    </row>
    <row r="35" spans="2:10" ht="12" customHeight="1">
      <c r="B35" s="17"/>
      <c r="C35" s="2"/>
      <c r="D35" s="9"/>
      <c r="E35" s="9"/>
      <c r="F35" s="11"/>
      <c r="G35" s="9"/>
      <c r="H35" s="12"/>
      <c r="I35" s="13"/>
      <c r="J35" s="5"/>
    </row>
    <row r="36" spans="2:10" ht="12" customHeight="1">
      <c r="B36" s="17"/>
      <c r="C36" s="2"/>
      <c r="D36" s="9"/>
      <c r="E36" s="9"/>
      <c r="F36" s="11"/>
      <c r="G36" s="9"/>
      <c r="H36" s="12"/>
      <c r="I36" s="13"/>
      <c r="J36" s="5"/>
    </row>
    <row r="37" spans="2:10" ht="12" customHeight="1">
      <c r="B37" s="17"/>
      <c r="C37" s="2"/>
      <c r="D37" s="9"/>
      <c r="E37" s="9"/>
      <c r="F37" s="11"/>
      <c r="G37" s="9"/>
      <c r="H37" s="12"/>
      <c r="I37" s="13"/>
      <c r="J37" s="5"/>
    </row>
    <row r="38" spans="2:10" ht="12" customHeight="1">
      <c r="B38" s="17"/>
      <c r="C38" s="2"/>
      <c r="D38" s="9"/>
      <c r="E38" s="9"/>
      <c r="F38" s="11"/>
      <c r="G38" s="9"/>
      <c r="H38" s="12"/>
      <c r="I38" s="13"/>
      <c r="J38" s="5"/>
    </row>
    <row r="39" spans="2:10" ht="12" customHeight="1">
      <c r="B39" s="17"/>
      <c r="C39" s="2"/>
      <c r="D39" s="9"/>
      <c r="E39" s="9"/>
      <c r="F39" s="11"/>
      <c r="G39" s="9"/>
      <c r="H39" s="12"/>
      <c r="I39" s="13"/>
      <c r="J39" s="5"/>
    </row>
    <row r="40" spans="2:10" ht="12" customHeight="1">
      <c r="B40" s="17"/>
      <c r="C40" s="2"/>
      <c r="D40" s="9"/>
      <c r="E40" s="9"/>
      <c r="F40" s="11"/>
      <c r="G40" s="9"/>
      <c r="H40" s="12"/>
      <c r="I40" s="13"/>
      <c r="J40" s="5"/>
    </row>
    <row r="41" spans="2:10" ht="12" customHeight="1">
      <c r="B41" s="17"/>
      <c r="C41" s="2"/>
      <c r="D41" s="9"/>
      <c r="E41" s="9"/>
      <c r="F41" s="11"/>
      <c r="G41" s="9"/>
      <c r="H41" s="12"/>
      <c r="I41" s="13"/>
      <c r="J41" s="5"/>
    </row>
    <row r="42" spans="2:10" ht="12" customHeight="1">
      <c r="B42" s="17"/>
      <c r="C42" s="2"/>
      <c r="D42" s="9"/>
      <c r="E42" s="9"/>
      <c r="F42" s="11"/>
      <c r="G42" s="9"/>
      <c r="H42" s="12"/>
      <c r="I42" s="13"/>
      <c r="J42" s="5"/>
    </row>
    <row r="43" spans="2:10" ht="12" customHeight="1">
      <c r="B43" s="17"/>
      <c r="C43" s="2"/>
      <c r="D43" s="9"/>
      <c r="E43" s="9"/>
      <c r="F43" s="11"/>
      <c r="G43" s="9"/>
      <c r="H43" s="12"/>
      <c r="I43" s="13"/>
      <c r="J43" s="5"/>
    </row>
    <row r="44" spans="2:10" ht="12" customHeight="1">
      <c r="C44" s="2"/>
      <c r="D44" s="9"/>
      <c r="E44" s="9"/>
      <c r="F44" s="11"/>
      <c r="G44" s="9"/>
      <c r="H44" s="12"/>
      <c r="I44" s="13"/>
      <c r="J44" s="5"/>
    </row>
    <row r="45" spans="2:10" ht="12" customHeight="1">
      <c r="B45" s="17"/>
      <c r="C45" s="2"/>
      <c r="D45" s="9"/>
      <c r="E45" s="9"/>
      <c r="F45" s="11"/>
      <c r="G45" s="9"/>
      <c r="H45" s="12"/>
      <c r="I45" s="13"/>
      <c r="J45" s="5"/>
    </row>
    <row r="46" spans="2:10" ht="12" customHeight="1">
      <c r="B46" s="14"/>
      <c r="C46" s="2"/>
      <c r="D46" s="9"/>
      <c r="E46" s="9"/>
      <c r="F46" s="11"/>
      <c r="G46" s="9"/>
      <c r="H46" s="12"/>
      <c r="I46" s="13"/>
      <c r="J46" s="5"/>
    </row>
    <row r="47" spans="2:10" ht="12" customHeight="1">
      <c r="B47" s="17"/>
      <c r="C47" s="2"/>
      <c r="D47" s="9"/>
      <c r="E47" s="9"/>
      <c r="F47" s="11"/>
      <c r="G47" s="9"/>
      <c r="H47" s="12"/>
      <c r="I47" s="13"/>
      <c r="J47" s="5"/>
    </row>
    <row r="48" spans="2:10" ht="12" customHeight="1">
      <c r="B48" s="17"/>
      <c r="C48" s="2"/>
      <c r="D48" s="9"/>
      <c r="E48" s="9"/>
      <c r="F48" s="11"/>
      <c r="G48" s="9"/>
      <c r="H48" s="12"/>
      <c r="I48" s="13"/>
      <c r="J48" s="5"/>
    </row>
    <row r="49" spans="2:11" ht="12" customHeight="1">
      <c r="B49" s="17"/>
      <c r="C49" s="2"/>
      <c r="D49" s="9"/>
      <c r="E49" s="9"/>
      <c r="F49" s="11"/>
      <c r="G49" s="9"/>
      <c r="H49" s="12"/>
      <c r="I49" s="13"/>
      <c r="J49" s="5"/>
    </row>
    <row r="50" spans="2:11" ht="12" customHeight="1">
      <c r="B50" s="17"/>
      <c r="C50" s="2"/>
      <c r="D50" s="9"/>
      <c r="E50" s="9"/>
      <c r="F50" s="11"/>
      <c r="G50" s="9"/>
      <c r="H50" s="12"/>
      <c r="I50" s="13"/>
      <c r="J50" s="5"/>
    </row>
    <row r="51" spans="2:11" ht="12" customHeight="1" thickBot="1">
      <c r="B51" s="17"/>
      <c r="C51" s="2"/>
      <c r="D51" s="9"/>
      <c r="E51" s="9"/>
      <c r="F51" s="11"/>
      <c r="G51" s="9"/>
      <c r="H51" s="12"/>
      <c r="I51" s="13"/>
      <c r="J51" s="5"/>
    </row>
    <row r="52" spans="2:11" ht="12" customHeight="1">
      <c r="B52" s="2"/>
      <c r="C52" s="2"/>
      <c r="D52" s="9"/>
      <c r="E52" s="9"/>
      <c r="F52" s="9"/>
      <c r="G52" s="9"/>
      <c r="H52" s="20"/>
      <c r="I52" s="11"/>
      <c r="J52" s="21"/>
      <c r="K52" s="2"/>
    </row>
    <row r="53" spans="2:11" ht="12" customHeight="1" thickBot="1">
      <c r="B53" s="16" t="s">
        <v>9</v>
      </c>
      <c r="C53" s="2"/>
      <c r="D53" s="9"/>
      <c r="E53" s="9"/>
      <c r="F53" s="9"/>
      <c r="G53" s="9"/>
      <c r="H53" s="20"/>
      <c r="I53" s="11"/>
      <c r="J53" s="21"/>
      <c r="K53" s="2"/>
    </row>
    <row r="54" spans="2:11" ht="12" customHeight="1">
      <c r="B54" s="49"/>
      <c r="C54" s="50"/>
      <c r="D54" s="50"/>
      <c r="E54" s="50"/>
      <c r="F54" s="50"/>
      <c r="G54" s="50"/>
      <c r="H54" s="50"/>
      <c r="I54" s="50"/>
      <c r="J54" s="51"/>
      <c r="K54" s="2"/>
    </row>
    <row r="55" spans="2:11" ht="12" customHeight="1">
      <c r="B55" s="52"/>
      <c r="C55" s="53"/>
      <c r="D55" s="53"/>
      <c r="E55" s="53"/>
      <c r="F55" s="53"/>
      <c r="G55" s="53"/>
      <c r="H55" s="53"/>
      <c r="I55" s="53"/>
      <c r="J55" s="54"/>
      <c r="K55" s="2"/>
    </row>
    <row r="56" spans="2:11" ht="12" customHeight="1">
      <c r="B56" s="52"/>
      <c r="C56" s="53"/>
      <c r="D56" s="53"/>
      <c r="E56" s="53"/>
      <c r="F56" s="53"/>
      <c r="G56" s="53"/>
      <c r="H56" s="53"/>
      <c r="I56" s="53"/>
      <c r="J56" s="54"/>
      <c r="K56" s="2"/>
    </row>
    <row r="57" spans="2:11" ht="12" customHeight="1">
      <c r="B57" s="52"/>
      <c r="C57" s="53"/>
      <c r="D57" s="53"/>
      <c r="E57" s="53"/>
      <c r="F57" s="53"/>
      <c r="G57" s="53"/>
      <c r="H57" s="53"/>
      <c r="I57" s="53"/>
      <c r="J57" s="54"/>
      <c r="K57" s="2"/>
    </row>
    <row r="58" spans="2:11" ht="12" customHeight="1">
      <c r="B58" s="52"/>
      <c r="C58" s="53"/>
      <c r="D58" s="53"/>
      <c r="E58" s="53"/>
      <c r="F58" s="53"/>
      <c r="G58" s="53"/>
      <c r="H58" s="53"/>
      <c r="I58" s="53"/>
      <c r="J58" s="54"/>
      <c r="K58" s="2"/>
    </row>
    <row r="59" spans="2:11" ht="12" customHeight="1">
      <c r="B59" s="52"/>
      <c r="C59" s="53"/>
      <c r="D59" s="53"/>
      <c r="E59" s="53"/>
      <c r="F59" s="53"/>
      <c r="G59" s="53"/>
      <c r="H59" s="53"/>
      <c r="I59" s="53"/>
      <c r="J59" s="54"/>
      <c r="K59" s="2"/>
    </row>
    <row r="60" spans="2:11" ht="12" customHeight="1">
      <c r="B60" s="52"/>
      <c r="C60" s="53"/>
      <c r="D60" s="53"/>
      <c r="E60" s="53"/>
      <c r="F60" s="53"/>
      <c r="G60" s="53"/>
      <c r="H60" s="53"/>
      <c r="I60" s="53"/>
      <c r="J60" s="54"/>
      <c r="K60" s="2"/>
    </row>
    <row r="61" spans="2:11" ht="12" customHeight="1">
      <c r="B61" s="52"/>
      <c r="C61" s="53"/>
      <c r="D61" s="53"/>
      <c r="E61" s="53"/>
      <c r="F61" s="53"/>
      <c r="G61" s="53"/>
      <c r="H61" s="53"/>
      <c r="I61" s="53"/>
      <c r="J61" s="54"/>
      <c r="K61" s="2"/>
    </row>
    <row r="62" spans="2:11" ht="12" customHeight="1">
      <c r="B62" s="52"/>
      <c r="C62" s="53"/>
      <c r="D62" s="53"/>
      <c r="E62" s="53"/>
      <c r="F62" s="53"/>
      <c r="G62" s="53"/>
      <c r="H62" s="53"/>
      <c r="I62" s="53"/>
      <c r="J62" s="54"/>
      <c r="K62" s="2"/>
    </row>
    <row r="63" spans="2:11" ht="12" customHeight="1">
      <c r="B63" s="52"/>
      <c r="C63" s="53"/>
      <c r="D63" s="53"/>
      <c r="E63" s="53"/>
      <c r="F63" s="53"/>
      <c r="G63" s="53"/>
      <c r="H63" s="53"/>
      <c r="I63" s="53"/>
      <c r="J63" s="54"/>
      <c r="K63" s="2"/>
    </row>
    <row r="64" spans="2:11" ht="12" customHeight="1">
      <c r="B64" s="52"/>
      <c r="C64" s="53"/>
      <c r="D64" s="53"/>
      <c r="E64" s="53"/>
      <c r="F64" s="53"/>
      <c r="G64" s="53"/>
      <c r="H64" s="53"/>
      <c r="I64" s="53"/>
      <c r="J64" s="54"/>
      <c r="K64" s="2"/>
    </row>
    <row r="65" spans="2:11" ht="12" customHeight="1">
      <c r="B65" s="52"/>
      <c r="C65" s="53"/>
      <c r="D65" s="53"/>
      <c r="E65" s="53"/>
      <c r="F65" s="53"/>
      <c r="G65" s="53"/>
      <c r="H65" s="53"/>
      <c r="I65" s="53"/>
      <c r="J65" s="54"/>
      <c r="K65" s="2"/>
    </row>
    <row r="66" spans="2:11" ht="12" customHeight="1">
      <c r="B66" s="52"/>
      <c r="C66" s="53"/>
      <c r="D66" s="53"/>
      <c r="E66" s="53"/>
      <c r="F66" s="53"/>
      <c r="G66" s="53"/>
      <c r="H66" s="53"/>
      <c r="I66" s="53"/>
      <c r="J66" s="54"/>
      <c r="K66" s="2"/>
    </row>
    <row r="67" spans="2:11" ht="12" customHeight="1">
      <c r="B67" s="52"/>
      <c r="C67" s="53"/>
      <c r="D67" s="53"/>
      <c r="E67" s="53"/>
      <c r="F67" s="53"/>
      <c r="G67" s="53"/>
      <c r="H67" s="53"/>
      <c r="I67" s="53"/>
      <c r="J67" s="54"/>
      <c r="K67" s="2"/>
    </row>
    <row r="68" spans="2:11" ht="12" customHeight="1" thickBot="1">
      <c r="B68" s="55"/>
      <c r="C68" s="56"/>
      <c r="D68" s="56"/>
      <c r="E68" s="56"/>
      <c r="F68" s="56"/>
      <c r="G68" s="56"/>
      <c r="H68" s="56"/>
      <c r="I68" s="56"/>
      <c r="J68" s="57"/>
      <c r="K68" s="2"/>
    </row>
    <row r="69" spans="2:11" ht="12" customHeight="1">
      <c r="B69" s="2"/>
      <c r="C69" s="2"/>
      <c r="D69" s="9"/>
      <c r="E69" s="9"/>
      <c r="F69" s="2"/>
      <c r="G69" s="9"/>
      <c r="H69" s="20"/>
      <c r="I69" s="11"/>
      <c r="J69" s="21"/>
      <c r="K69" s="2"/>
    </row>
    <row r="70" spans="2:11" ht="12" customHeight="1">
      <c r="B70" s="2"/>
      <c r="C70" s="2"/>
      <c r="D70" s="9"/>
      <c r="E70" s="9"/>
      <c r="F70" s="2"/>
      <c r="G70" s="9"/>
      <c r="H70" s="20"/>
      <c r="I70" s="11"/>
      <c r="J70" s="21"/>
      <c r="K70" s="2"/>
    </row>
    <row r="71" spans="2:11" ht="12" customHeight="1">
      <c r="B71" s="2"/>
      <c r="C71" s="2"/>
      <c r="D71" s="9"/>
      <c r="E71" s="9"/>
      <c r="F71" s="2"/>
      <c r="G71" s="9"/>
      <c r="H71" s="20"/>
      <c r="I71" s="11"/>
      <c r="J71" s="21"/>
      <c r="K71" s="2"/>
    </row>
    <row r="72" spans="2:11" ht="12" customHeight="1">
      <c r="B72" s="2"/>
      <c r="C72" s="2"/>
      <c r="D72" s="9"/>
      <c r="E72" s="9"/>
      <c r="F72" s="2"/>
      <c r="G72" s="9"/>
      <c r="H72" s="20"/>
      <c r="I72" s="11"/>
      <c r="J72" s="21"/>
      <c r="K72" s="2"/>
    </row>
    <row r="73" spans="2:11" ht="12" customHeight="1">
      <c r="B73" s="2"/>
      <c r="C73" s="2"/>
      <c r="D73" s="9"/>
      <c r="E73" s="9"/>
      <c r="F73" s="2"/>
      <c r="G73" s="9"/>
      <c r="H73" s="20"/>
      <c r="I73" s="11"/>
      <c r="J73" s="21"/>
      <c r="K73" s="2"/>
    </row>
    <row r="74" spans="2:11" ht="12" customHeight="1">
      <c r="B74" s="2"/>
      <c r="C74" s="2"/>
      <c r="D74" s="9"/>
      <c r="E74" s="9"/>
      <c r="F74" s="2"/>
      <c r="G74" s="9"/>
      <c r="H74" s="20"/>
      <c r="I74" s="11"/>
      <c r="J74" s="21"/>
      <c r="K74" s="2"/>
    </row>
    <row r="75" spans="2:11" ht="12" customHeight="1">
      <c r="B75" s="2"/>
      <c r="C75" s="2"/>
      <c r="D75" s="9"/>
      <c r="E75" s="9"/>
      <c r="F75" s="2"/>
      <c r="G75" s="9"/>
      <c r="H75" s="20"/>
      <c r="I75" s="11"/>
      <c r="J75" s="21"/>
      <c r="K75" s="2"/>
    </row>
    <row r="76" spans="2:11" ht="12" customHeight="1">
      <c r="B76" s="2"/>
      <c r="C76" s="2"/>
      <c r="D76" s="2"/>
      <c r="E76" s="2"/>
      <c r="F76" s="2"/>
      <c r="G76" s="2"/>
      <c r="H76" s="9"/>
      <c r="I76" s="9"/>
      <c r="J76" s="21"/>
      <c r="K76" s="2"/>
    </row>
    <row r="77" spans="2:11" ht="12" customHeight="1">
      <c r="B77" s="2"/>
      <c r="C77" s="2"/>
      <c r="D77" s="2"/>
      <c r="E77" s="2"/>
      <c r="F77" s="2"/>
      <c r="G77" s="2"/>
      <c r="H77" s="9"/>
      <c r="I77" s="9"/>
      <c r="J77" s="9"/>
      <c r="K77" s="2"/>
    </row>
  </sheetData>
  <phoneticPr fontId="0" type="noConversion"/>
  <conditionalFormatting sqref="J1">
    <cfRule type="cellIs" dxfId="1" priority="1" stopIfTrue="1" operator="equal">
      <formula>"x.x"</formula>
    </cfRule>
  </conditionalFormatting>
  <conditionalFormatting sqref="B8:B9">
    <cfRule type="cellIs" dxfId="0" priority="2" stopIfTrue="1" operator="equal">
      <formula>"Adjustment to Income/Expense/Rate Base:"</formula>
    </cfRule>
  </conditionalFormatting>
  <printOptions horizontalCentered="1"/>
  <pageMargins left="1" right="0.5" top="1" bottom="0.5" header="0.75" footer="0.5"/>
  <pageSetup scale="8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autoPageBreaks="0" fitToPage="1"/>
  </sheetPr>
  <dimension ref="A1:N61"/>
  <sheetViews>
    <sheetView view="pageBreakPreview" zoomScale="85" zoomScaleNormal="100" zoomScaleSheetLayoutView="85" workbookViewId="0"/>
  </sheetViews>
  <sheetFormatPr defaultRowHeight="12.75"/>
  <cols>
    <col min="1" max="1" width="2.5" style="23" customWidth="1"/>
    <col min="2" max="2" width="17.75" style="23" bestFit="1" customWidth="1"/>
    <col min="3" max="13" width="11.875" style="23" customWidth="1"/>
    <col min="14" max="14" width="8.125" style="23" bestFit="1" customWidth="1"/>
    <col min="15" max="15" width="9.875" style="23" bestFit="1" customWidth="1"/>
    <col min="16" max="16384" width="9" style="23"/>
  </cols>
  <sheetData>
    <row r="1" spans="1:14">
      <c r="A1" s="26" t="s">
        <v>13</v>
      </c>
    </row>
    <row r="2" spans="1:14">
      <c r="A2" s="26" t="s">
        <v>14</v>
      </c>
    </row>
    <row r="3" spans="1:14">
      <c r="A3" s="26" t="s">
        <v>15</v>
      </c>
    </row>
    <row r="4" spans="1:14">
      <c r="A4" s="26"/>
    </row>
    <row r="5" spans="1:14">
      <c r="D5" s="29" t="s">
        <v>30</v>
      </c>
      <c r="E5" s="32">
        <v>3.0221086886102665E-2</v>
      </c>
    </row>
    <row r="6" spans="1:14">
      <c r="D6" s="29" t="s">
        <v>31</v>
      </c>
      <c r="E6" s="32">
        <v>0.31761395733706516</v>
      </c>
    </row>
    <row r="7" spans="1:14">
      <c r="D7" s="29"/>
      <c r="E7" s="32"/>
    </row>
    <row r="8" spans="1:14" ht="52.5" customHeight="1">
      <c r="C8" s="27" t="s">
        <v>46</v>
      </c>
      <c r="D8" s="27" t="s">
        <v>22</v>
      </c>
      <c r="E8" s="31" t="s">
        <v>23</v>
      </c>
      <c r="F8" s="31" t="s">
        <v>24</v>
      </c>
      <c r="G8" s="31" t="s">
        <v>26</v>
      </c>
      <c r="H8" s="31" t="s">
        <v>25</v>
      </c>
      <c r="I8" s="31" t="s">
        <v>27</v>
      </c>
      <c r="J8" s="31" t="s">
        <v>41</v>
      </c>
      <c r="K8" s="31" t="s">
        <v>28</v>
      </c>
      <c r="L8" s="31" t="s">
        <v>50</v>
      </c>
      <c r="M8" s="31" t="s">
        <v>51</v>
      </c>
      <c r="N8" s="48"/>
    </row>
    <row r="9" spans="1:14">
      <c r="B9" s="29" t="s">
        <v>29</v>
      </c>
      <c r="D9" s="23">
        <v>120722890.16999999</v>
      </c>
      <c r="G9" s="23">
        <v>-67897890.699999958</v>
      </c>
      <c r="H9" s="23">
        <f>G9</f>
        <v>-67897890.699999958</v>
      </c>
      <c r="J9" s="23">
        <f>D9+G9</f>
        <v>52824999.470000029</v>
      </c>
      <c r="K9" s="23">
        <v>0</v>
      </c>
      <c r="L9" s="23">
        <v>0</v>
      </c>
      <c r="M9" s="23">
        <v>0</v>
      </c>
    </row>
    <row r="10" spans="1:14">
      <c r="B10" s="30">
        <v>41456</v>
      </c>
      <c r="C10" s="23">
        <v>51965.25</v>
      </c>
      <c r="D10" s="23">
        <f>D9+C10</f>
        <v>120774855.41999999</v>
      </c>
      <c r="E10" s="23">
        <f>(AVERAGE(D9:D10)*$E$5)/12</f>
        <v>304096.84801138774</v>
      </c>
      <c r="F10" s="23">
        <f>(AVERAGE(D9:D10)*$E$5)/12</f>
        <v>304096.84801138774</v>
      </c>
      <c r="G10" s="23">
        <f>G9-E10</f>
        <v>-68201987.548011348</v>
      </c>
      <c r="H10" s="23">
        <f>H9-F10</f>
        <v>-68201987.548011348</v>
      </c>
      <c r="I10" s="23">
        <f>E10-F10</f>
        <v>0</v>
      </c>
      <c r="J10" s="23">
        <f t="shared" ref="J10:J33" si="0">D10+G10</f>
        <v>52572867.871988639</v>
      </c>
      <c r="K10" s="23">
        <v>0</v>
      </c>
      <c r="L10" s="23">
        <v>0</v>
      </c>
      <c r="M10" s="23">
        <v>0</v>
      </c>
    </row>
    <row r="11" spans="1:14">
      <c r="B11" s="28">
        <v>41487</v>
      </c>
      <c r="C11" s="23">
        <v>1178.8300000000017</v>
      </c>
      <c r="D11" s="23">
        <f t="shared" ref="D11:D33" si="1">D10+C11</f>
        <v>120776034.24999999</v>
      </c>
      <c r="E11" s="23">
        <f t="shared" ref="E11:E30" si="2">(AVERAGE(D10:D11)*$E$5)/12</f>
        <v>304163.76767218614</v>
      </c>
      <c r="F11" s="23">
        <f t="shared" ref="F11:F15" si="3">(AVERAGE(D10:D11)*$E$5)/12</f>
        <v>304163.76767218614</v>
      </c>
      <c r="G11" s="23">
        <f t="shared" ref="G11:G30" si="4">G10-E11</f>
        <v>-68506151.315683529</v>
      </c>
      <c r="H11" s="23">
        <f t="shared" ref="H11:H30" si="5">H10-F11</f>
        <v>-68506151.315683529</v>
      </c>
      <c r="I11" s="23">
        <f>I10+(E11-F11)</f>
        <v>0</v>
      </c>
      <c r="J11" s="23">
        <f t="shared" si="0"/>
        <v>52269882.934316456</v>
      </c>
      <c r="K11" s="23">
        <v>0</v>
      </c>
      <c r="L11" s="23">
        <v>0</v>
      </c>
      <c r="M11" s="23">
        <v>0</v>
      </c>
    </row>
    <row r="12" spans="1:14">
      <c r="B12" s="28">
        <v>41518</v>
      </c>
      <c r="C12" s="23">
        <v>93.159999999999854</v>
      </c>
      <c r="D12" s="23">
        <f t="shared" si="1"/>
        <v>120776127.40999998</v>
      </c>
      <c r="E12" s="23">
        <f t="shared" si="2"/>
        <v>304165.36937719898</v>
      </c>
      <c r="F12" s="23">
        <f t="shared" si="3"/>
        <v>304165.36937719898</v>
      </c>
      <c r="G12" s="23">
        <f t="shared" si="4"/>
        <v>-68810316.685060725</v>
      </c>
      <c r="H12" s="23">
        <f t="shared" si="5"/>
        <v>-68810316.685060725</v>
      </c>
      <c r="I12" s="23">
        <f t="shared" ref="I12:I30" si="6">I11+(E12-F12)</f>
        <v>0</v>
      </c>
      <c r="J12" s="23">
        <f t="shared" si="0"/>
        <v>51965810.724939257</v>
      </c>
      <c r="K12" s="23">
        <v>0</v>
      </c>
      <c r="L12" s="23">
        <v>0</v>
      </c>
      <c r="M12" s="23">
        <v>0</v>
      </c>
    </row>
    <row r="13" spans="1:14">
      <c r="B13" s="28">
        <v>41548</v>
      </c>
      <c r="C13" s="23">
        <v>93.159999999999854</v>
      </c>
      <c r="D13" s="23">
        <f t="shared" si="1"/>
        <v>120776220.56999998</v>
      </c>
      <c r="E13" s="23">
        <f t="shared" si="2"/>
        <v>304165.60399357014</v>
      </c>
      <c r="F13" s="23">
        <f t="shared" si="3"/>
        <v>304165.60399357014</v>
      </c>
      <c r="G13" s="23">
        <f t="shared" si="4"/>
        <v>-69114482.289054289</v>
      </c>
      <c r="H13" s="23">
        <f t="shared" si="5"/>
        <v>-69114482.289054289</v>
      </c>
      <c r="I13" s="23">
        <f t="shared" si="6"/>
        <v>0</v>
      </c>
      <c r="J13" s="23">
        <f t="shared" si="0"/>
        <v>51661738.280945688</v>
      </c>
      <c r="K13" s="23">
        <v>0</v>
      </c>
      <c r="L13" s="23">
        <v>0</v>
      </c>
      <c r="M13" s="23">
        <v>0</v>
      </c>
    </row>
    <row r="14" spans="1:14">
      <c r="B14" s="28">
        <v>41579</v>
      </c>
      <c r="C14" s="23">
        <v>119589.61000000002</v>
      </c>
      <c r="D14" s="23">
        <f t="shared" si="1"/>
        <v>120895810.17999998</v>
      </c>
      <c r="E14" s="23">
        <f t="shared" si="2"/>
        <v>304316.30996819265</v>
      </c>
      <c r="F14" s="23">
        <f t="shared" si="3"/>
        <v>304316.30996819265</v>
      </c>
      <c r="G14" s="23">
        <f t="shared" si="4"/>
        <v>-69418798.599022478</v>
      </c>
      <c r="H14" s="23">
        <f t="shared" si="5"/>
        <v>-69418798.599022478</v>
      </c>
      <c r="I14" s="23">
        <f t="shared" si="6"/>
        <v>0</v>
      </c>
      <c r="J14" s="23">
        <f t="shared" si="0"/>
        <v>51477011.580977499</v>
      </c>
      <c r="K14" s="23">
        <v>0</v>
      </c>
      <c r="L14" s="23">
        <v>0</v>
      </c>
      <c r="M14" s="23">
        <v>0</v>
      </c>
    </row>
    <row r="15" spans="1:14">
      <c r="B15" s="28">
        <v>41609</v>
      </c>
      <c r="C15" s="23">
        <v>360054.82000000007</v>
      </c>
      <c r="D15" s="23">
        <f t="shared" si="1"/>
        <v>121255864.99999997</v>
      </c>
      <c r="E15" s="23">
        <f t="shared" si="2"/>
        <v>304920.28396792035</v>
      </c>
      <c r="F15" s="23">
        <f t="shared" si="3"/>
        <v>304920.28396792035</v>
      </c>
      <c r="G15" s="23">
        <f t="shared" si="4"/>
        <v>-69723718.882990405</v>
      </c>
      <c r="H15" s="23">
        <f t="shared" si="5"/>
        <v>-69723718.882990405</v>
      </c>
      <c r="I15" s="23">
        <f t="shared" si="6"/>
        <v>0</v>
      </c>
      <c r="J15" s="23">
        <f t="shared" si="0"/>
        <v>51532146.117009565</v>
      </c>
      <c r="K15" s="23">
        <v>0</v>
      </c>
      <c r="L15" s="23">
        <v>0</v>
      </c>
      <c r="M15" s="23">
        <v>0</v>
      </c>
    </row>
    <row r="16" spans="1:14">
      <c r="B16" s="28">
        <v>41640</v>
      </c>
      <c r="C16" s="23">
        <v>0</v>
      </c>
      <c r="D16" s="23">
        <f t="shared" si="1"/>
        <v>121255864.99999997</v>
      </c>
      <c r="E16" s="23">
        <f t="shared" si="2"/>
        <v>305373.66930121119</v>
      </c>
      <c r="F16" s="23">
        <f t="shared" ref="F16:F30" si="7">(AVERAGE(D15:D16)*$E$6)/12</f>
        <v>3209379.5944149103</v>
      </c>
      <c r="G16" s="23">
        <f t="shared" si="4"/>
        <v>-70029092.552291617</v>
      </c>
      <c r="H16" s="23">
        <f t="shared" si="5"/>
        <v>-72933098.47740531</v>
      </c>
      <c r="I16" s="23">
        <f t="shared" si="6"/>
        <v>-2904005.9251136989</v>
      </c>
      <c r="J16" s="23">
        <f t="shared" si="0"/>
        <v>51226772.447708353</v>
      </c>
      <c r="K16" s="23">
        <v>0</v>
      </c>
      <c r="L16" s="23">
        <v>0</v>
      </c>
      <c r="M16" s="23">
        <v>0</v>
      </c>
    </row>
    <row r="17" spans="2:14">
      <c r="B17" s="28">
        <v>41671</v>
      </c>
      <c r="C17" s="23">
        <v>0</v>
      </c>
      <c r="D17" s="23">
        <f t="shared" si="1"/>
        <v>121255864.99999997</v>
      </c>
      <c r="E17" s="23">
        <f t="shared" si="2"/>
        <v>305373.66930121119</v>
      </c>
      <c r="F17" s="23">
        <f t="shared" si="7"/>
        <v>3209379.5944149103</v>
      </c>
      <c r="G17" s="23">
        <f t="shared" si="4"/>
        <v>-70334466.221592829</v>
      </c>
      <c r="H17" s="23">
        <f t="shared" si="5"/>
        <v>-76142478.071820214</v>
      </c>
      <c r="I17" s="23">
        <f t="shared" si="6"/>
        <v>-5808011.8502273979</v>
      </c>
      <c r="J17" s="23">
        <f t="shared" si="0"/>
        <v>50921398.778407142</v>
      </c>
      <c r="K17" s="23">
        <v>0</v>
      </c>
      <c r="L17" s="23">
        <v>0</v>
      </c>
      <c r="M17" s="23">
        <v>0</v>
      </c>
    </row>
    <row r="18" spans="2:14">
      <c r="B18" s="28">
        <v>41699</v>
      </c>
      <c r="C18" s="23">
        <v>0</v>
      </c>
      <c r="D18" s="23">
        <f t="shared" si="1"/>
        <v>121255864.99999997</v>
      </c>
      <c r="E18" s="23">
        <f t="shared" si="2"/>
        <v>305373.66930121119</v>
      </c>
      <c r="F18" s="23">
        <f t="shared" si="7"/>
        <v>3209379.5944149103</v>
      </c>
      <c r="G18" s="23">
        <f t="shared" si="4"/>
        <v>-70639839.89089404</v>
      </c>
      <c r="H18" s="23">
        <f t="shared" si="5"/>
        <v>-79351857.666235119</v>
      </c>
      <c r="I18" s="23">
        <f t="shared" si="6"/>
        <v>-8712017.7753410973</v>
      </c>
      <c r="J18" s="23">
        <f t="shared" si="0"/>
        <v>50616025.10910593</v>
      </c>
      <c r="K18" s="23">
        <v>0</v>
      </c>
      <c r="L18" s="23">
        <v>0</v>
      </c>
      <c r="M18" s="23">
        <v>0</v>
      </c>
    </row>
    <row r="19" spans="2:14">
      <c r="B19" s="28">
        <v>41730</v>
      </c>
      <c r="C19" s="23">
        <v>0</v>
      </c>
      <c r="D19" s="23">
        <f t="shared" si="1"/>
        <v>121255864.99999997</v>
      </c>
      <c r="E19" s="23">
        <f t="shared" si="2"/>
        <v>305373.66930121119</v>
      </c>
      <c r="F19" s="23">
        <f t="shared" si="7"/>
        <v>3209379.5944149103</v>
      </c>
      <c r="G19" s="23">
        <f t="shared" si="4"/>
        <v>-70945213.560195252</v>
      </c>
      <c r="H19" s="23">
        <f t="shared" si="5"/>
        <v>-82561237.260650024</v>
      </c>
      <c r="I19" s="23">
        <f t="shared" si="6"/>
        <v>-11616023.700454796</v>
      </c>
      <c r="J19" s="23">
        <f t="shared" si="0"/>
        <v>50310651.439804718</v>
      </c>
      <c r="K19" s="23">
        <v>0</v>
      </c>
      <c r="L19" s="23">
        <v>0</v>
      </c>
      <c r="M19" s="23">
        <v>0</v>
      </c>
    </row>
    <row r="20" spans="2:14">
      <c r="B20" s="28">
        <v>41760</v>
      </c>
      <c r="C20" s="23">
        <v>0</v>
      </c>
      <c r="D20" s="23">
        <f t="shared" si="1"/>
        <v>121255864.99999997</v>
      </c>
      <c r="E20" s="23">
        <f t="shared" si="2"/>
        <v>305373.66930121119</v>
      </c>
      <c r="F20" s="23">
        <f t="shared" si="7"/>
        <v>3209379.5944149103</v>
      </c>
      <c r="G20" s="23">
        <f t="shared" si="4"/>
        <v>-71250587.229496464</v>
      </c>
      <c r="H20" s="23">
        <f t="shared" si="5"/>
        <v>-85770616.855064929</v>
      </c>
      <c r="I20" s="23">
        <f t="shared" si="6"/>
        <v>-14520029.625568494</v>
      </c>
      <c r="J20" s="23">
        <f t="shared" si="0"/>
        <v>50005277.770503506</v>
      </c>
      <c r="K20" s="23">
        <v>0</v>
      </c>
      <c r="L20" s="23">
        <v>0</v>
      </c>
      <c r="M20" s="23">
        <v>0</v>
      </c>
    </row>
    <row r="21" spans="2:14">
      <c r="B21" s="28">
        <v>41791</v>
      </c>
      <c r="C21" s="23">
        <v>1.4000000000000909</v>
      </c>
      <c r="D21" s="23">
        <f t="shared" si="1"/>
        <v>121255866.39999998</v>
      </c>
      <c r="E21" s="23">
        <f t="shared" si="2"/>
        <v>305373.67106410791</v>
      </c>
      <c r="F21" s="23">
        <f t="shared" si="7"/>
        <v>3209379.6129423915</v>
      </c>
      <c r="G21" s="23">
        <f t="shared" si="4"/>
        <v>-71555960.900560573</v>
      </c>
      <c r="H21" s="23">
        <f t="shared" si="5"/>
        <v>-88979996.468007326</v>
      </c>
      <c r="I21" s="38">
        <f t="shared" si="6"/>
        <v>-17424035.567446776</v>
      </c>
      <c r="J21" s="23">
        <f t="shared" si="0"/>
        <v>49699905.499439403</v>
      </c>
      <c r="K21" s="23">
        <v>0</v>
      </c>
      <c r="L21" s="23">
        <v>0</v>
      </c>
      <c r="M21" s="38">
        <v>0</v>
      </c>
      <c r="N21" s="19"/>
    </row>
    <row r="22" spans="2:14">
      <c r="B22" s="28">
        <v>41821</v>
      </c>
      <c r="C22" s="23">
        <v>0</v>
      </c>
      <c r="D22" s="23">
        <f t="shared" si="1"/>
        <v>121255866.39999998</v>
      </c>
      <c r="E22" s="38">
        <f t="shared" si="2"/>
        <v>305373.67282700463</v>
      </c>
      <c r="F22" s="38">
        <f t="shared" si="7"/>
        <v>3209379.6314698718</v>
      </c>
      <c r="G22" s="23">
        <f t="shared" si="4"/>
        <v>-71861334.573387578</v>
      </c>
      <c r="H22" s="23">
        <f t="shared" si="5"/>
        <v>-92189376.099477202</v>
      </c>
      <c r="I22" s="39">
        <f t="shared" si="6"/>
        <v>-20328041.526089642</v>
      </c>
      <c r="J22" s="23">
        <f t="shared" si="0"/>
        <v>49394531.826612398</v>
      </c>
      <c r="K22" s="23">
        <v>0</v>
      </c>
      <c r="L22" s="43">
        <v>0</v>
      </c>
      <c r="M22" s="39">
        <v>0</v>
      </c>
      <c r="N22" s="19"/>
    </row>
    <row r="23" spans="2:14">
      <c r="B23" s="28">
        <v>41852</v>
      </c>
      <c r="C23" s="23">
        <v>0</v>
      </c>
      <c r="D23" s="23">
        <f t="shared" si="1"/>
        <v>121255866.39999998</v>
      </c>
      <c r="E23" s="39">
        <f t="shared" si="2"/>
        <v>305373.67282700463</v>
      </c>
      <c r="F23" s="39">
        <f t="shared" si="7"/>
        <v>3209379.6314698718</v>
      </c>
      <c r="G23" s="23">
        <f t="shared" si="4"/>
        <v>-72166708.246214584</v>
      </c>
      <c r="H23" s="23">
        <f t="shared" si="5"/>
        <v>-95398755.730947077</v>
      </c>
      <c r="I23" s="39">
        <f t="shared" si="6"/>
        <v>-23232047.484732509</v>
      </c>
      <c r="J23" s="23">
        <f t="shared" si="0"/>
        <v>49089158.153785393</v>
      </c>
      <c r="K23" s="23">
        <v>0</v>
      </c>
      <c r="L23" s="44">
        <v>0</v>
      </c>
      <c r="M23" s="39">
        <v>0</v>
      </c>
      <c r="N23" s="19"/>
    </row>
    <row r="24" spans="2:14">
      <c r="B24" s="28">
        <v>41883</v>
      </c>
      <c r="C24" s="23">
        <v>0</v>
      </c>
      <c r="D24" s="23">
        <f t="shared" si="1"/>
        <v>121255866.39999998</v>
      </c>
      <c r="E24" s="39">
        <f t="shared" si="2"/>
        <v>305373.67282700463</v>
      </c>
      <c r="F24" s="39">
        <f t="shared" si="7"/>
        <v>3209379.6314698718</v>
      </c>
      <c r="G24" s="23">
        <f t="shared" si="4"/>
        <v>-72472081.919041589</v>
      </c>
      <c r="H24" s="23">
        <f t="shared" si="5"/>
        <v>-98608135.362416953</v>
      </c>
      <c r="I24" s="39">
        <f t="shared" si="6"/>
        <v>-26136053.443375375</v>
      </c>
      <c r="J24" s="23">
        <f t="shared" si="0"/>
        <v>48783784.480958387</v>
      </c>
      <c r="K24" s="23">
        <v>0</v>
      </c>
      <c r="L24" s="44">
        <v>0</v>
      </c>
      <c r="M24" s="39">
        <v>0</v>
      </c>
      <c r="N24" s="19"/>
    </row>
    <row r="25" spans="2:14">
      <c r="B25" s="28">
        <v>41913</v>
      </c>
      <c r="C25" s="23">
        <v>0</v>
      </c>
      <c r="D25" s="23">
        <f t="shared" si="1"/>
        <v>121255866.39999998</v>
      </c>
      <c r="E25" s="39">
        <f t="shared" si="2"/>
        <v>305373.67282700463</v>
      </c>
      <c r="F25" s="39">
        <f t="shared" si="7"/>
        <v>3209379.6314698718</v>
      </c>
      <c r="G25" s="23">
        <f t="shared" si="4"/>
        <v>-72777455.591868594</v>
      </c>
      <c r="H25" s="23">
        <f t="shared" si="5"/>
        <v>-101817514.99388683</v>
      </c>
      <c r="I25" s="39">
        <f t="shared" si="6"/>
        <v>-29040059.402018242</v>
      </c>
      <c r="J25" s="23">
        <f t="shared" si="0"/>
        <v>48478410.808131382</v>
      </c>
      <c r="K25" s="23">
        <v>0</v>
      </c>
      <c r="L25" s="44">
        <v>0</v>
      </c>
      <c r="M25" s="39">
        <v>0</v>
      </c>
      <c r="N25" s="19"/>
    </row>
    <row r="26" spans="2:14">
      <c r="B26" s="28">
        <v>41944</v>
      </c>
      <c r="C26" s="23">
        <v>0</v>
      </c>
      <c r="D26" s="23">
        <f t="shared" si="1"/>
        <v>121255866.39999998</v>
      </c>
      <c r="E26" s="39">
        <f t="shared" si="2"/>
        <v>305373.67282700463</v>
      </c>
      <c r="F26" s="39">
        <f t="shared" si="7"/>
        <v>3209379.6314698718</v>
      </c>
      <c r="G26" s="23">
        <f t="shared" si="4"/>
        <v>-73082829.2646956</v>
      </c>
      <c r="H26" s="23">
        <f t="shared" si="5"/>
        <v>-105026894.6253567</v>
      </c>
      <c r="I26" s="39">
        <f t="shared" si="6"/>
        <v>-31944065.360661108</v>
      </c>
      <c r="J26" s="23">
        <f t="shared" si="0"/>
        <v>48173037.135304376</v>
      </c>
      <c r="K26" s="23">
        <v>0</v>
      </c>
      <c r="L26" s="44">
        <v>0</v>
      </c>
      <c r="M26" s="39">
        <v>0</v>
      </c>
      <c r="N26" s="19"/>
    </row>
    <row r="27" spans="2:14">
      <c r="B27" s="28">
        <v>41974</v>
      </c>
      <c r="C27" s="23">
        <v>0</v>
      </c>
      <c r="D27" s="23">
        <f t="shared" si="1"/>
        <v>121255866.39999998</v>
      </c>
      <c r="E27" s="39">
        <f t="shared" si="2"/>
        <v>305373.67282700463</v>
      </c>
      <c r="F27" s="39">
        <f t="shared" si="7"/>
        <v>3209379.6314698718</v>
      </c>
      <c r="G27" s="23">
        <f t="shared" si="4"/>
        <v>-73388202.937522605</v>
      </c>
      <c r="H27" s="23">
        <f t="shared" si="5"/>
        <v>-108236274.25682658</v>
      </c>
      <c r="I27" s="39">
        <f t="shared" si="6"/>
        <v>-34848071.319303975</v>
      </c>
      <c r="J27" s="23">
        <f t="shared" si="0"/>
        <v>47867663.462477371</v>
      </c>
      <c r="K27" s="23">
        <v>0</v>
      </c>
      <c r="L27" s="44">
        <v>0</v>
      </c>
      <c r="M27" s="39">
        <v>0</v>
      </c>
      <c r="N27" s="19"/>
    </row>
    <row r="28" spans="2:14">
      <c r="B28" s="28">
        <v>42005</v>
      </c>
      <c r="C28" s="23">
        <v>0</v>
      </c>
      <c r="D28" s="23">
        <f t="shared" si="1"/>
        <v>121255866.39999998</v>
      </c>
      <c r="E28" s="39">
        <f t="shared" si="2"/>
        <v>305373.67282700463</v>
      </c>
      <c r="F28" s="39">
        <f t="shared" si="7"/>
        <v>3209379.6314698718</v>
      </c>
      <c r="G28" s="23">
        <f t="shared" si="4"/>
        <v>-73693576.61034961</v>
      </c>
      <c r="H28" s="23">
        <f t="shared" si="5"/>
        <v>-111445653.88829646</v>
      </c>
      <c r="I28" s="39">
        <f t="shared" si="6"/>
        <v>-37752077.277946845</v>
      </c>
      <c r="J28" s="23">
        <f t="shared" si="0"/>
        <v>47562289.789650366</v>
      </c>
      <c r="K28" s="23">
        <v>0</v>
      </c>
      <c r="L28" s="44">
        <v>0</v>
      </c>
      <c r="M28" s="39">
        <v>0</v>
      </c>
      <c r="N28" s="19"/>
    </row>
    <row r="29" spans="2:14">
      <c r="B29" s="28">
        <v>42036</v>
      </c>
      <c r="C29" s="23">
        <v>0</v>
      </c>
      <c r="D29" s="23">
        <f t="shared" si="1"/>
        <v>121255866.39999998</v>
      </c>
      <c r="E29" s="39">
        <f t="shared" si="2"/>
        <v>305373.67282700463</v>
      </c>
      <c r="F29" s="39">
        <f t="shared" si="7"/>
        <v>3209379.6314698718</v>
      </c>
      <c r="G29" s="23">
        <f t="shared" si="4"/>
        <v>-73998950.283176616</v>
      </c>
      <c r="H29" s="23">
        <f t="shared" si="5"/>
        <v>-114655033.51976633</v>
      </c>
      <c r="I29" s="39">
        <f t="shared" si="6"/>
        <v>-40656083.236589715</v>
      </c>
      <c r="J29" s="23">
        <f t="shared" si="0"/>
        <v>47256916.11682336</v>
      </c>
      <c r="K29" s="23">
        <v>0</v>
      </c>
      <c r="L29" s="44">
        <v>0</v>
      </c>
      <c r="M29" s="39">
        <v>0</v>
      </c>
      <c r="N29" s="19"/>
    </row>
    <row r="30" spans="2:14">
      <c r="B30" s="28">
        <v>42064</v>
      </c>
      <c r="C30" s="23">
        <v>0</v>
      </c>
      <c r="D30" s="23">
        <f t="shared" si="1"/>
        <v>121255866.39999998</v>
      </c>
      <c r="E30" s="39">
        <f t="shared" si="2"/>
        <v>305373.67282700463</v>
      </c>
      <c r="F30" s="39">
        <f t="shared" si="7"/>
        <v>3209379.6314698718</v>
      </c>
      <c r="G30" s="23">
        <f t="shared" si="4"/>
        <v>-74304323.956003621</v>
      </c>
      <c r="H30" s="23">
        <f t="shared" si="5"/>
        <v>-117864413.15123621</v>
      </c>
      <c r="I30" s="39">
        <f t="shared" si="6"/>
        <v>-43560089.195232585</v>
      </c>
      <c r="J30" s="23">
        <f t="shared" si="0"/>
        <v>46951542.443996355</v>
      </c>
      <c r="K30" s="23">
        <v>0</v>
      </c>
      <c r="L30" s="44">
        <v>0</v>
      </c>
      <c r="M30" s="39">
        <v>0</v>
      </c>
      <c r="N30" s="19"/>
    </row>
    <row r="31" spans="2:14">
      <c r="B31" s="28">
        <v>42095</v>
      </c>
      <c r="C31" s="33">
        <v>-121255866.39999998</v>
      </c>
      <c r="D31" s="33">
        <f t="shared" si="1"/>
        <v>0</v>
      </c>
      <c r="E31" s="40">
        <f>((D30*E5)/12)/2</f>
        <v>152686.83641350231</v>
      </c>
      <c r="F31" s="39">
        <f>((D30*E6)/12)/2</f>
        <v>1604689.8157349359</v>
      </c>
      <c r="G31" s="33">
        <v>0</v>
      </c>
      <c r="H31" s="33">
        <v>0</v>
      </c>
      <c r="I31" s="40">
        <v>0</v>
      </c>
      <c r="J31" s="23">
        <f t="shared" si="0"/>
        <v>0</v>
      </c>
      <c r="K31" s="33">
        <f>J30-E31</f>
        <v>46798855.607582852</v>
      </c>
      <c r="L31" s="45">
        <v>341597.48618673615</v>
      </c>
      <c r="M31" s="40">
        <f>K31-L31</f>
        <v>46457258.121396117</v>
      </c>
      <c r="N31" s="47"/>
    </row>
    <row r="32" spans="2:14">
      <c r="B32" s="28">
        <v>42125</v>
      </c>
      <c r="C32" s="23">
        <v>0</v>
      </c>
      <c r="D32" s="33">
        <f t="shared" si="1"/>
        <v>0</v>
      </c>
      <c r="E32" s="39">
        <v>0</v>
      </c>
      <c r="F32" s="39">
        <v>0</v>
      </c>
      <c r="G32" s="33">
        <v>0</v>
      </c>
      <c r="H32" s="33">
        <v>0</v>
      </c>
      <c r="I32" s="40">
        <v>0</v>
      </c>
      <c r="J32" s="23">
        <f t="shared" si="0"/>
        <v>0</v>
      </c>
      <c r="K32" s="33">
        <f>K31</f>
        <v>46798855.607582852</v>
      </c>
      <c r="L32" s="45">
        <v>683194.97237347229</v>
      </c>
      <c r="M32" s="40">
        <f>M31-L32</f>
        <v>45774063.149022646</v>
      </c>
      <c r="N32" s="47"/>
    </row>
    <row r="33" spans="2:14">
      <c r="B33" s="28">
        <v>42156</v>
      </c>
      <c r="C33" s="23">
        <v>0</v>
      </c>
      <c r="D33" s="33">
        <f t="shared" si="1"/>
        <v>0</v>
      </c>
      <c r="E33" s="41">
        <v>0</v>
      </c>
      <c r="F33" s="41">
        <v>0</v>
      </c>
      <c r="G33" s="33">
        <v>0</v>
      </c>
      <c r="H33" s="33">
        <v>0</v>
      </c>
      <c r="I33" s="42">
        <v>0</v>
      </c>
      <c r="J33" s="23">
        <f t="shared" si="0"/>
        <v>0</v>
      </c>
      <c r="K33" s="33">
        <f>K32</f>
        <v>46798855.607582852</v>
      </c>
      <c r="L33" s="46">
        <v>683194.97237347229</v>
      </c>
      <c r="M33" s="42">
        <f>M32-L33</f>
        <v>45090868.176649176</v>
      </c>
      <c r="N33" s="47"/>
    </row>
    <row r="34" spans="2:14">
      <c r="K34" s="35"/>
    </row>
    <row r="35" spans="2:14">
      <c r="D35" s="29" t="s">
        <v>32</v>
      </c>
      <c r="E35" s="34">
        <f>SUM(E22:E33)</f>
        <v>2901049.8918565437</v>
      </c>
      <c r="F35" s="34">
        <f>SUM(F22:F33)</f>
        <v>30489106.498963781</v>
      </c>
      <c r="H35" s="29" t="s">
        <v>42</v>
      </c>
      <c r="I35" s="26">
        <f>-AVERAGE(I21:I33)</f>
        <v>23455432.601030521</v>
      </c>
      <c r="J35" s="26"/>
      <c r="L35" s="64">
        <f>SUM(L22:L33)</f>
        <v>1707987.4309336809</v>
      </c>
      <c r="M35" s="65">
        <f>AVERAGE(M21:M33)</f>
        <v>10563245.34208215</v>
      </c>
    </row>
    <row r="36" spans="2:14">
      <c r="H36" s="29" t="s">
        <v>49</v>
      </c>
      <c r="I36" s="37" t="s">
        <v>21</v>
      </c>
      <c r="J36" s="37"/>
      <c r="L36" s="37" t="s">
        <v>21</v>
      </c>
      <c r="M36" s="37" t="s">
        <v>21</v>
      </c>
    </row>
    <row r="37" spans="2:14">
      <c r="I37" s="37"/>
      <c r="J37" s="37"/>
      <c r="L37" s="29"/>
      <c r="M37" s="23" t="s">
        <v>49</v>
      </c>
    </row>
    <row r="38" spans="2:14">
      <c r="E38" s="29" t="s">
        <v>47</v>
      </c>
      <c r="F38" s="23">
        <f>E35</f>
        <v>2901049.8918565437</v>
      </c>
    </row>
    <row r="39" spans="2:14">
      <c r="E39" s="29" t="s">
        <v>48</v>
      </c>
      <c r="F39" s="24">
        <f>F35</f>
        <v>30489106.498963781</v>
      </c>
      <c r="M39" s="29" t="s">
        <v>52</v>
      </c>
    </row>
    <row r="40" spans="2:14">
      <c r="E40" s="29" t="s">
        <v>43</v>
      </c>
      <c r="F40" s="26">
        <f>E35-F35</f>
        <v>-27588056.607107237</v>
      </c>
      <c r="M40" s="29" t="s">
        <v>53</v>
      </c>
      <c r="N40" s="26"/>
    </row>
    <row r="41" spans="2:14">
      <c r="F41" s="37" t="s">
        <v>21</v>
      </c>
      <c r="G41" s="26"/>
    </row>
    <row r="42" spans="2:14">
      <c r="K42" s="23" t="s">
        <v>44</v>
      </c>
      <c r="L42" s="29"/>
      <c r="N42" s="33"/>
    </row>
    <row r="43" spans="2:14">
      <c r="K43" s="23" t="s">
        <v>45</v>
      </c>
      <c r="L43" s="33"/>
      <c r="M43" s="33"/>
      <c r="N43" s="33"/>
    </row>
    <row r="44" spans="2:14">
      <c r="L44" s="33"/>
      <c r="M44" s="33"/>
      <c r="N44" s="33"/>
    </row>
    <row r="45" spans="2:14">
      <c r="L45" s="33"/>
      <c r="M45" s="33"/>
      <c r="N45" s="33"/>
    </row>
    <row r="47" spans="2:14">
      <c r="F47" s="19"/>
      <c r="G47" s="10"/>
      <c r="H47" s="10"/>
    </row>
    <row r="48" spans="2:14">
      <c r="F48" s="19"/>
      <c r="G48" s="19"/>
      <c r="H48" s="19"/>
    </row>
    <row r="49" spans="6:8">
      <c r="F49" s="19"/>
      <c r="G49" s="19"/>
      <c r="H49" s="19"/>
    </row>
    <row r="50" spans="6:8">
      <c r="F50" s="19"/>
      <c r="G50" s="19"/>
      <c r="H50" s="19"/>
    </row>
    <row r="51" spans="6:8">
      <c r="F51" s="19"/>
      <c r="G51" s="19"/>
      <c r="H51" s="19"/>
    </row>
    <row r="52" spans="6:8">
      <c r="F52" s="19"/>
      <c r="G52" s="19"/>
      <c r="H52" s="19"/>
    </row>
    <row r="53" spans="6:8">
      <c r="F53" s="19"/>
      <c r="G53" s="19"/>
      <c r="H53" s="19"/>
    </row>
    <row r="54" spans="6:8">
      <c r="F54" s="19"/>
      <c r="G54" s="19"/>
      <c r="H54" s="19"/>
    </row>
    <row r="55" spans="6:8">
      <c r="F55" s="19"/>
      <c r="G55" s="19"/>
      <c r="H55" s="19"/>
    </row>
    <row r="56" spans="6:8">
      <c r="F56" s="19"/>
      <c r="G56" s="66"/>
      <c r="H56" s="67"/>
    </row>
    <row r="57" spans="6:8">
      <c r="F57" s="19"/>
      <c r="G57" s="19"/>
      <c r="H57" s="19"/>
    </row>
    <row r="58" spans="6:8">
      <c r="F58" s="19"/>
      <c r="G58" s="19"/>
      <c r="H58" s="19"/>
    </row>
    <row r="59" spans="6:8">
      <c r="F59" s="19"/>
      <c r="G59" s="19"/>
      <c r="H59" s="19"/>
    </row>
    <row r="60" spans="6:8">
      <c r="F60" s="19"/>
      <c r="G60" s="19"/>
      <c r="H60" s="19"/>
    </row>
    <row r="61" spans="6:8">
      <c r="F61" s="19"/>
      <c r="G61" s="19"/>
      <c r="H61" s="19"/>
    </row>
  </sheetData>
  <pageMargins left="0.5" right="0.5" top="1" bottom="0.75" header="0.3" footer="0.55000000000000004"/>
  <pageSetup scale="75" orientation="landscape" r:id="rId1"/>
  <headerFooter>
    <oddFooter>&amp;C&amp;"Arial,Regular"&amp;10Page 8.13.1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8.13</vt:lpstr>
      <vt:lpstr>Page 8.13.1</vt:lpstr>
      <vt:lpstr>'Page 8.13'!Print_Area</vt:lpstr>
      <vt:lpstr>'Page 8.13.1'!Print_Area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2012-03-01T20:51:34Z</dcterms:created>
  <dcterms:modified xsi:type="dcterms:W3CDTF">2014-01-15T19:36:23Z</dcterms:modified>
</cp:coreProperties>
</file>