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240" yWindow="315" windowWidth="14940" windowHeight="7365"/>
  </bookViews>
  <sheets>
    <sheet name="R746-70-22.D.19" sheetId="2" r:id="rId1"/>
  </sheets>
  <externalReferences>
    <externalReference r:id="rId2"/>
    <externalReference r:id="rId3"/>
    <externalReference r:id="rId4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Fill" hidden="1">#REF!</definedName>
    <definedName name="_xlnm._FilterDatabase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ccess_Button1" hidden="1">"Headcount_Workbook_Schedules_List"</definedName>
    <definedName name="AccessDatabase" hidden="1">"P:\HR\SharonPlummer\Headcount Workbook.mdb"</definedName>
    <definedName name="DUDE" hidden="1">#REF!</definedName>
    <definedName name="limcount" hidden="1">1</definedName>
    <definedName name="ListOffset" hidden="1">1</definedName>
    <definedName name="PricingInfo" hidden="1">[3]Inputs!#REF!</definedName>
    <definedName name="SAPBEXrevision" hidden="1">1</definedName>
    <definedName name="SAPBEXsysID" hidden="1">"BWP"</definedName>
    <definedName name="SAPBEXwbID" hidden="1">"45E0HSXTFNPZNJBTUASVO6FBF"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45621" calcMode="manual" iterate="1"/>
</workbook>
</file>

<file path=xl/calcChain.xml><?xml version="1.0" encoding="utf-8"?>
<calcChain xmlns="http://schemas.openxmlformats.org/spreadsheetml/2006/main">
  <c r="C68" i="2"/>
  <c r="E67"/>
  <c r="D67"/>
  <c r="C67"/>
  <c r="C69" s="1"/>
  <c r="E65"/>
  <c r="C65"/>
  <c r="E64"/>
  <c r="E68" s="1"/>
  <c r="E69" s="1"/>
  <c r="D64"/>
  <c r="D65" s="1"/>
  <c r="C64"/>
  <c r="D68" l="1"/>
  <c r="D69" s="1"/>
  <c r="C71" l="1"/>
  <c r="D71"/>
  <c r="E71"/>
</calcChain>
</file>

<file path=xl/sharedStrings.xml><?xml version="1.0" encoding="utf-8"?>
<sst xmlns="http://schemas.openxmlformats.org/spreadsheetml/2006/main" count="76" uniqueCount="74">
  <si>
    <t>Rocky Mountain Power</t>
  </si>
  <si>
    <t>PRO FORMA</t>
  </si>
  <si>
    <t>Account</t>
  </si>
  <si>
    <t>Description</t>
  </si>
  <si>
    <t>5001XX</t>
  </si>
  <si>
    <t>Regular Ordinary Time</t>
  </si>
  <si>
    <t>5002XX</t>
  </si>
  <si>
    <t>Overtime</t>
  </si>
  <si>
    <t>5003XX</t>
  </si>
  <si>
    <t>Premium Pay</t>
  </si>
  <si>
    <t>Subtotal for Escalation</t>
  </si>
  <si>
    <t>5005XX</t>
  </si>
  <si>
    <t>Unused Leave Accrual</t>
  </si>
  <si>
    <t>Temporary/Contract Labor</t>
  </si>
  <si>
    <t>Severance/Redundancy (1)</t>
  </si>
  <si>
    <t>Other Salary/Labor Costs</t>
  </si>
  <si>
    <t>50109X</t>
  </si>
  <si>
    <t>Subtotal Bare Labor</t>
  </si>
  <si>
    <t>Annual Incentive Plan</t>
  </si>
  <si>
    <t>Total Incentive</t>
  </si>
  <si>
    <t>Overtime Meals</t>
  </si>
  <si>
    <t>Physical Exam</t>
  </si>
  <si>
    <t>Education Assistance</t>
  </si>
  <si>
    <t>Mining Salary/Benefit Credit</t>
  </si>
  <si>
    <t>Total Other Labor</t>
  </si>
  <si>
    <t>Subtotal Labor and Incentive</t>
  </si>
  <si>
    <t>50110X</t>
  </si>
  <si>
    <t>Pensions (2)</t>
  </si>
  <si>
    <t>SERP Plan</t>
  </si>
  <si>
    <t>50115X</t>
  </si>
  <si>
    <t>Total Pensions</t>
  </si>
  <si>
    <t>Pension Administration</t>
  </si>
  <si>
    <t>50112X</t>
  </si>
  <si>
    <t>50122X</t>
  </si>
  <si>
    <t>Life</t>
  </si>
  <si>
    <t>401(k) Administration</t>
  </si>
  <si>
    <t>401(k) Fixed</t>
  </si>
  <si>
    <t>Accidental Death &amp; Disability</t>
  </si>
  <si>
    <t>Long-Term Disability</t>
  </si>
  <si>
    <t>5016XX</t>
  </si>
  <si>
    <t>Worker's Compensation</t>
  </si>
  <si>
    <t>Other Salary Overhead</t>
  </si>
  <si>
    <t>Total Benefits</t>
  </si>
  <si>
    <t>Subtotal Pensions and Benefits</t>
  </si>
  <si>
    <t>Payroll Tax Expense</t>
  </si>
  <si>
    <t>Payroll Tax Expense-Unemployment</t>
  </si>
  <si>
    <t>Total Payroll Taxes</t>
  </si>
  <si>
    <t>Total Labor</t>
  </si>
  <si>
    <t>Non-Utility and Capitalized Labor</t>
  </si>
  <si>
    <t>Total Utility Labor</t>
  </si>
  <si>
    <t>Utah General Rate Case  - June 2012</t>
  </si>
  <si>
    <t>Gross Payroll and Employee Benefit Costs</t>
  </si>
  <si>
    <t>R746-700-22.D.19</t>
  </si>
  <si>
    <t>Non-Utility and Capitalized Labor Percentage</t>
  </si>
  <si>
    <t>Utility Labor  - Overall Percentage Charged to Expense</t>
  </si>
  <si>
    <t>ACTUAL</t>
  </si>
  <si>
    <t>Non-Utility / Capital Portion</t>
  </si>
  <si>
    <t>Utah % of Utility Labor</t>
  </si>
  <si>
    <t>Utah Allocation</t>
  </si>
  <si>
    <t>Utility Labor Portion</t>
  </si>
  <si>
    <t>12 Months Ended
June 2012</t>
  </si>
  <si>
    <t>Historical</t>
  </si>
  <si>
    <t>12 Months Ended June 2013</t>
  </si>
  <si>
    <t>12 Months Ended June 2015</t>
  </si>
  <si>
    <t>Test Period</t>
  </si>
  <si>
    <t>Base Year</t>
  </si>
  <si>
    <t>Joint Owner Cutbacks</t>
  </si>
  <si>
    <t>Bonus and Awards</t>
  </si>
  <si>
    <t>Post Retirement Benefits (2)</t>
  </si>
  <si>
    <t xml:space="preserve">Post Employment Benefits </t>
  </si>
  <si>
    <t>Medical (3)</t>
  </si>
  <si>
    <t>Dental (3)</t>
  </si>
  <si>
    <t>Vision (3)</t>
  </si>
  <si>
    <t>401(k)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</si>
</sst>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\ &quot;F&quot;_-;\-* #,##0\ &quot;F&quot;_-;_-* &quot;-&quot;\ &quot;F&quot;_-;_-@_-"/>
    <numFmt numFmtId="166" formatCode="&quot;$&quot;###0;[Red]\(&quot;$&quot;###0\)"/>
    <numFmt numFmtId="167" formatCode="mmmm\ d\,\ yyyy"/>
    <numFmt numFmtId="168" formatCode="########\-###\-###"/>
    <numFmt numFmtId="169" formatCode="0.0"/>
    <numFmt numFmtId="170" formatCode="#,##0.000;[Red]\-#,##0.000"/>
    <numFmt numFmtId="171" formatCode="#,##0.0_);\(#,##0.0\);\-\ ;"/>
    <numFmt numFmtId="172" formatCode="#,##0.0000"/>
    <numFmt numFmtId="173" formatCode="General_)"/>
    <numFmt numFmtId="174" formatCode="0.000%"/>
  </numFmts>
  <fonts count="32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Helv"/>
    </font>
    <font>
      <sz val="10"/>
      <name val="Helv"/>
    </font>
    <font>
      <sz val="8"/>
      <name val="Helv"/>
    </font>
    <font>
      <sz val="7"/>
      <name val="Arial"/>
      <family val="2"/>
    </font>
    <font>
      <sz val="8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TimesNewRomanPS"/>
    </font>
    <font>
      <sz val="10"/>
      <color theme="1"/>
      <name val="Times New Roman"/>
      <family val="2"/>
    </font>
    <font>
      <sz val="12"/>
      <name val="Times New Roman"/>
      <family val="1"/>
    </font>
    <font>
      <sz val="10"/>
      <color indexed="11"/>
      <name val="Geneva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name val="Arial"/>
      <family val="2"/>
    </font>
    <font>
      <sz val="10"/>
      <name val="LinePrinter"/>
    </font>
    <font>
      <sz val="8"/>
      <color indexed="12"/>
      <name val="Arial"/>
      <family val="2"/>
    </font>
    <font>
      <sz val="10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0">
    <xf numFmtId="0" fontId="0" fillId="0" borderId="0"/>
    <xf numFmtId="43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65" fontId="4" fillId="0" borderId="0"/>
    <xf numFmtId="1" fontId="6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4" fillId="0" borderId="0" applyFill="0" applyBorder="0" applyAlignment="0" applyProtection="0"/>
    <xf numFmtId="0" fontId="7" fillId="0" borderId="0"/>
    <xf numFmtId="0" fontId="7" fillId="0" borderId="0"/>
    <xf numFmtId="37" fontId="4" fillId="0" borderId="0" applyFill="0" applyBorder="0" applyAlignment="0" applyProtection="0"/>
    <xf numFmtId="0" fontId="7" fillId="0" borderId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8" fillId="0" borderId="0" applyFont="0" applyFill="0" applyBorder="0" applyProtection="0">
      <alignment horizontal="right"/>
    </xf>
    <xf numFmtId="5" fontId="7" fillId="0" borderId="0"/>
    <xf numFmtId="5" fontId="4" fillId="0" borderId="0" applyFill="0" applyBorder="0" applyAlignment="0" applyProtection="0"/>
    <xf numFmtId="167" fontId="4" fillId="0" borderId="0" applyFill="0" applyBorder="0" applyAlignment="0" applyProtection="0"/>
    <xf numFmtId="0" fontId="7" fillId="0" borderId="0"/>
    <xf numFmtId="167" fontId="4" fillId="0" borderId="0" applyFill="0" applyBorder="0" applyAlignment="0" applyProtection="0"/>
    <xf numFmtId="2" fontId="4" fillId="0" borderId="0" applyFill="0" applyBorder="0" applyAlignment="0" applyProtection="0"/>
    <xf numFmtId="0" fontId="9" fillId="0" borderId="0" applyFont="0" applyFill="0" applyBorder="0" applyAlignment="0" applyProtection="0">
      <alignment horizontal="left"/>
    </xf>
    <xf numFmtId="38" fontId="10" fillId="2" borderId="0" applyNumberFormat="0" applyBorder="0" applyAlignment="0" applyProtection="0"/>
    <xf numFmtId="0" fontId="11" fillId="0" borderId="0"/>
    <xf numFmtId="0" fontId="12" fillId="0" borderId="5" applyNumberFormat="0" applyAlignment="0" applyProtection="0">
      <alignment horizontal="left" vertical="center"/>
    </xf>
    <xf numFmtId="0" fontId="12" fillId="0" borderId="1">
      <alignment horizontal="left" vertical="center"/>
    </xf>
    <xf numFmtId="10" fontId="10" fillId="3" borderId="4" applyNumberFormat="0" applyBorder="0" applyAlignment="0" applyProtection="0"/>
    <xf numFmtId="168" fontId="4" fillId="0" borderId="0"/>
    <xf numFmtId="169" fontId="13" fillId="0" borderId="0" applyNumberFormat="0" applyFill="0" applyBorder="0" applyAlignment="0" applyProtection="0"/>
    <xf numFmtId="37" fontId="14" fillId="0" borderId="0" applyNumberFormat="0" applyFill="0" applyBorder="0"/>
    <xf numFmtId="0" fontId="10" fillId="0" borderId="6" applyNumberFormat="0" applyBorder="0" applyAlignment="0"/>
    <xf numFmtId="17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37" fontId="7" fillId="0" borderId="0"/>
    <xf numFmtId="171" fontId="16" fillId="0" borderId="0" applyFont="0" applyFill="0" applyBorder="0" applyProtection="0"/>
    <xf numFmtId="12" fontId="12" fillId="4" borderId="7">
      <alignment horizontal="left"/>
    </xf>
    <xf numFmtId="0" fontId="7" fillId="0" borderId="0"/>
    <xf numFmtId="0" fontId="7" fillId="0" borderId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/>
    <xf numFmtId="4" fontId="18" fillId="5" borderId="8" applyNumberFormat="0" applyProtection="0">
      <alignment vertical="center"/>
    </xf>
    <xf numFmtId="4" fontId="19" fillId="6" borderId="8" applyNumberFormat="0" applyProtection="0">
      <alignment vertical="center"/>
    </xf>
    <xf numFmtId="4" fontId="18" fillId="6" borderId="8" applyNumberFormat="0" applyProtection="0">
      <alignment horizontal="left" vertical="center" indent="1"/>
    </xf>
    <xf numFmtId="0" fontId="18" fillId="6" borderId="8" applyNumberFormat="0" applyProtection="0">
      <alignment horizontal="left" vertical="top" indent="1"/>
    </xf>
    <xf numFmtId="4" fontId="18" fillId="7" borderId="0" applyNumberFormat="0" applyProtection="0">
      <alignment horizontal="left" vertical="center" indent="1"/>
    </xf>
    <xf numFmtId="4" fontId="20" fillId="8" borderId="8" applyNumberFormat="0" applyProtection="0">
      <alignment horizontal="right" vertical="center"/>
    </xf>
    <xf numFmtId="4" fontId="20" fillId="9" borderId="8" applyNumberFormat="0" applyProtection="0">
      <alignment horizontal="right" vertical="center"/>
    </xf>
    <xf numFmtId="4" fontId="20" fillId="10" borderId="8" applyNumberFormat="0" applyProtection="0">
      <alignment horizontal="right" vertical="center"/>
    </xf>
    <xf numFmtId="4" fontId="20" fillId="11" borderId="8" applyNumberFormat="0" applyProtection="0">
      <alignment horizontal="right" vertical="center"/>
    </xf>
    <xf numFmtId="4" fontId="20" fillId="12" borderId="8" applyNumberFormat="0" applyProtection="0">
      <alignment horizontal="right" vertical="center"/>
    </xf>
    <xf numFmtId="4" fontId="20" fillId="13" borderId="8" applyNumberFormat="0" applyProtection="0">
      <alignment horizontal="right" vertical="center"/>
    </xf>
    <xf numFmtId="4" fontId="20" fillId="14" borderId="8" applyNumberFormat="0" applyProtection="0">
      <alignment horizontal="right" vertical="center"/>
    </xf>
    <xf numFmtId="4" fontId="20" fillId="15" borderId="8" applyNumberFormat="0" applyProtection="0">
      <alignment horizontal="right" vertical="center"/>
    </xf>
    <xf numFmtId="4" fontId="20" fillId="16" borderId="8" applyNumberFormat="0" applyProtection="0">
      <alignment horizontal="right" vertical="center"/>
    </xf>
    <xf numFmtId="4" fontId="18" fillId="17" borderId="9" applyNumberFormat="0" applyProtection="0">
      <alignment horizontal="left" vertical="center" indent="1"/>
    </xf>
    <xf numFmtId="4" fontId="20" fillId="18" borderId="0" applyNumberFormat="0" applyProtection="0">
      <alignment horizontal="left" indent="1"/>
    </xf>
    <xf numFmtId="4" fontId="21" fillId="19" borderId="0" applyNumberFormat="0" applyProtection="0">
      <alignment horizontal="left" vertical="center" indent="1"/>
    </xf>
    <xf numFmtId="4" fontId="20" fillId="20" borderId="8" applyNumberFormat="0" applyProtection="0">
      <alignment horizontal="right" vertical="center"/>
    </xf>
    <xf numFmtId="4" fontId="22" fillId="21" borderId="0" applyNumberFormat="0" applyProtection="0">
      <alignment horizontal="left" indent="1"/>
    </xf>
    <xf numFmtId="4" fontId="23" fillId="22" borderId="0" applyNumberFormat="0" applyProtection="0"/>
    <xf numFmtId="0" fontId="4" fillId="19" borderId="8" applyNumberFormat="0" applyProtection="0">
      <alignment horizontal="left" vertical="center" indent="1"/>
    </xf>
    <xf numFmtId="0" fontId="4" fillId="19" borderId="8" applyNumberFormat="0" applyProtection="0">
      <alignment horizontal="left" vertical="top" indent="1"/>
    </xf>
    <xf numFmtId="0" fontId="4" fillId="7" borderId="8" applyNumberFormat="0" applyProtection="0">
      <alignment horizontal="left" vertical="center" indent="1"/>
    </xf>
    <xf numFmtId="0" fontId="4" fillId="7" borderId="8" applyNumberFormat="0" applyProtection="0">
      <alignment horizontal="left" vertical="top" indent="1"/>
    </xf>
    <xf numFmtId="0" fontId="4" fillId="23" borderId="8" applyNumberFormat="0" applyProtection="0">
      <alignment horizontal="left" vertical="center" indent="1"/>
    </xf>
    <xf numFmtId="0" fontId="4" fillId="23" borderId="8" applyNumberFormat="0" applyProtection="0">
      <alignment horizontal="left" vertical="top" indent="1"/>
    </xf>
    <xf numFmtId="0" fontId="4" fillId="24" borderId="8" applyNumberFormat="0" applyProtection="0">
      <alignment horizontal="left" vertical="center" indent="1"/>
    </xf>
    <xf numFmtId="0" fontId="4" fillId="24" borderId="8" applyNumberFormat="0" applyProtection="0">
      <alignment horizontal="left" vertical="top" indent="1"/>
    </xf>
    <xf numFmtId="4" fontId="20" fillId="3" borderId="8" applyNumberFormat="0" applyProtection="0">
      <alignment vertical="center"/>
    </xf>
    <xf numFmtId="4" fontId="24" fillId="3" borderId="8" applyNumberFormat="0" applyProtection="0">
      <alignment vertical="center"/>
    </xf>
    <xf numFmtId="4" fontId="20" fillId="3" borderId="8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4" fontId="20" fillId="0" borderId="8" applyNumberFormat="0" applyProtection="0">
      <alignment horizontal="right" vertical="center"/>
    </xf>
    <xf numFmtId="4" fontId="24" fillId="18" borderId="8" applyNumberFormat="0" applyProtection="0">
      <alignment horizontal="right" vertical="center"/>
    </xf>
    <xf numFmtId="4" fontId="20" fillId="0" borderId="8" applyNumberFormat="0" applyProtection="0">
      <alignment horizontal="left" vertical="center" indent="1"/>
    </xf>
    <xf numFmtId="0" fontId="20" fillId="7" borderId="8" applyNumberFormat="0" applyProtection="0">
      <alignment horizontal="left" vertical="top"/>
    </xf>
    <xf numFmtId="4" fontId="25" fillId="0" borderId="0" applyNumberFormat="0" applyProtection="0">
      <alignment horizontal="left" vertical="center"/>
    </xf>
    <xf numFmtId="4" fontId="26" fillId="18" borderId="8" applyNumberFormat="0" applyProtection="0">
      <alignment horizontal="right" vertical="center"/>
    </xf>
    <xf numFmtId="37" fontId="27" fillId="25" borderId="0" applyNumberFormat="0" applyFont="0" applyBorder="0" applyAlignment="0" applyProtection="0"/>
    <xf numFmtId="172" fontId="4" fillId="0" borderId="3">
      <alignment horizontal="justify" vertical="top" wrapText="1"/>
    </xf>
    <xf numFmtId="0" fontId="4" fillId="0" borderId="0">
      <alignment horizontal="left" wrapText="1"/>
    </xf>
    <xf numFmtId="0" fontId="28" fillId="0" borderId="4">
      <alignment horizontal="center" vertical="center" wrapText="1"/>
    </xf>
    <xf numFmtId="0" fontId="7" fillId="0" borderId="10"/>
    <xf numFmtId="173" fontId="29" fillId="0" borderId="0">
      <alignment horizontal="left"/>
    </xf>
    <xf numFmtId="0" fontId="7" fillId="0" borderId="11"/>
    <xf numFmtId="37" fontId="10" fillId="6" borderId="0" applyNumberFormat="0" applyBorder="0" applyAlignment="0" applyProtection="0"/>
    <xf numFmtId="37" fontId="10" fillId="0" borderId="0"/>
    <xf numFmtId="3" fontId="30" fillId="26" borderId="12" applyProtection="0"/>
  </cellStyleXfs>
  <cellXfs count="44">
    <xf numFmtId="0" fontId="0" fillId="0" borderId="0" xfId="0"/>
    <xf numFmtId="0" fontId="28" fillId="0" borderId="0" xfId="3" applyFont="1"/>
    <xf numFmtId="0" fontId="4" fillId="0" borderId="0" xfId="0" applyFont="1"/>
    <xf numFmtId="0" fontId="4" fillId="0" borderId="0" xfId="3" applyFont="1" applyAlignment="1">
      <alignment wrapText="1"/>
    </xf>
    <xf numFmtId="0" fontId="4" fillId="0" borderId="0" xfId="3" applyFont="1"/>
    <xf numFmtId="0" fontId="31" fillId="0" borderId="0" xfId="3" applyFont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31" fillId="0" borderId="0" xfId="3" applyFont="1" applyFill="1" applyAlignment="1">
      <alignment horizontal="center"/>
    </xf>
    <xf numFmtId="0" fontId="28" fillId="0" borderId="0" xfId="0" applyFont="1" applyFill="1" applyBorder="1" applyAlignment="1">
      <alignment horizontal="centerContinuous" wrapText="1"/>
    </xf>
    <xf numFmtId="0" fontId="28" fillId="0" borderId="0" xfId="3" applyFont="1" applyAlignment="1">
      <alignment horizontal="center"/>
    </xf>
    <xf numFmtId="43" fontId="28" fillId="0" borderId="0" xfId="4" applyFont="1" applyFill="1" applyBorder="1" applyAlignment="1">
      <alignment horizontal="center" wrapText="1"/>
    </xf>
    <xf numFmtId="43" fontId="28" fillId="0" borderId="0" xfId="1" applyFont="1" applyFill="1" applyBorder="1" applyAlignment="1">
      <alignment horizontal="center" wrapText="1"/>
    </xf>
    <xf numFmtId="43" fontId="28" fillId="0" borderId="13" xfId="4" applyFont="1" applyFill="1" applyBorder="1" applyAlignment="1">
      <alignment horizontal="left" wrapText="1"/>
    </xf>
    <xf numFmtId="43" fontId="28" fillId="0" borderId="13" xfId="4" applyFont="1" applyFill="1" applyBorder="1" applyAlignment="1">
      <alignment horizontal="center" wrapText="1"/>
    </xf>
    <xf numFmtId="43" fontId="28" fillId="0" borderId="13" xfId="1" applyFont="1" applyFill="1" applyBorder="1" applyAlignment="1">
      <alignment horizontal="center" wrapText="1"/>
    </xf>
    <xf numFmtId="0" fontId="28" fillId="0" borderId="0" xfId="3" applyFont="1" applyFill="1" applyAlignment="1">
      <alignment horizontal="center"/>
    </xf>
    <xf numFmtId="0" fontId="28" fillId="0" borderId="1" xfId="0" applyFont="1" applyFill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wrapText="1"/>
    </xf>
    <xf numFmtId="164" fontId="28" fillId="0" borderId="0" xfId="1" applyNumberFormat="1" applyFont="1" applyFill="1" applyBorder="1" applyAlignment="1">
      <alignment wrapText="1"/>
    </xf>
    <xf numFmtId="0" fontId="28" fillId="0" borderId="1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164" fontId="4" fillId="0" borderId="2" xfId="1" applyNumberFormat="1" applyFont="1" applyFill="1" applyBorder="1" applyAlignment="1">
      <alignment wrapText="1"/>
    </xf>
    <xf numFmtId="164" fontId="4" fillId="0" borderId="14" xfId="1" applyNumberFormat="1" applyFont="1" applyFill="1" applyBorder="1" applyAlignment="1">
      <alignment wrapText="1"/>
    </xf>
    <xf numFmtId="164" fontId="28" fillId="0" borderId="4" xfId="1" applyNumberFormat="1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164" fontId="4" fillId="0" borderId="14" xfId="1" quotePrefix="1" applyNumberFormat="1" applyFont="1" applyFill="1" applyBorder="1" applyAlignment="1">
      <alignment wrapText="1"/>
    </xf>
    <xf numFmtId="164" fontId="4" fillId="0" borderId="14" xfId="0" applyNumberFormat="1" applyFont="1" applyFill="1" applyBorder="1" applyAlignment="1">
      <alignment wrapText="1"/>
    </xf>
    <xf numFmtId="164" fontId="28" fillId="0" borderId="14" xfId="1" applyNumberFormat="1" applyFont="1" applyFill="1" applyBorder="1" applyAlignment="1">
      <alignment wrapText="1"/>
    </xf>
    <xf numFmtId="0" fontId="4" fillId="0" borderId="0" xfId="0" applyFont="1" applyAlignment="1">
      <alignment horizontal="left"/>
    </xf>
    <xf numFmtId="0" fontId="28" fillId="0" borderId="0" xfId="3" applyFont="1" applyFill="1" applyAlignment="1">
      <alignment wrapText="1"/>
    </xf>
    <xf numFmtId="0" fontId="4" fillId="0" borderId="0" xfId="3" applyFont="1" applyFill="1" applyAlignment="1">
      <alignment horizontal="left" wrapText="1"/>
    </xf>
    <xf numFmtId="0" fontId="28" fillId="0" borderId="0" xfId="3" applyFont="1" applyFill="1" applyAlignment="1">
      <alignment horizontal="left" wrapText="1"/>
    </xf>
    <xf numFmtId="174" fontId="4" fillId="0" borderId="0" xfId="2" quotePrefix="1" applyNumberFormat="1" applyFont="1" applyFill="1" applyAlignment="1">
      <alignment horizontal="right"/>
    </xf>
    <xf numFmtId="174" fontId="4" fillId="0" borderId="0" xfId="2" applyNumberFormat="1" applyFont="1"/>
    <xf numFmtId="174" fontId="4" fillId="0" borderId="0" xfId="2" applyNumberFormat="1" applyFont="1" applyFill="1"/>
    <xf numFmtId="0" fontId="4" fillId="0" borderId="0" xfId="3" applyFont="1" applyFill="1"/>
    <xf numFmtId="164" fontId="28" fillId="0" borderId="0" xfId="4" applyNumberFormat="1" applyFont="1" applyFill="1" applyBorder="1" applyAlignment="1">
      <alignment wrapText="1"/>
    </xf>
    <xf numFmtId="164" fontId="4" fillId="0" borderId="0" xfId="4" applyNumberFormat="1" applyFont="1" applyFill="1" applyBorder="1" applyAlignment="1">
      <alignment wrapText="1"/>
    </xf>
    <xf numFmtId="174" fontId="4" fillId="0" borderId="0" xfId="2" applyNumberFormat="1" applyFont="1" applyFill="1" applyBorder="1" applyAlignment="1">
      <alignment wrapText="1"/>
    </xf>
  </cellXfs>
  <cellStyles count="120">
    <cellStyle name="Column total in dollars" xfId="5"/>
    <cellStyle name="Comma" xfId="1" builtinId="3"/>
    <cellStyle name="Comma  - Style1" xfId="6"/>
    <cellStyle name="Comma  - Style2" xfId="7"/>
    <cellStyle name="Comma  - Style3" xfId="8"/>
    <cellStyle name="Comma  - Style4" xfId="9"/>
    <cellStyle name="Comma  - Style5" xfId="10"/>
    <cellStyle name="Comma  - Style6" xfId="11"/>
    <cellStyle name="Comma  - Style7" xfId="12"/>
    <cellStyle name="Comma  - Style8" xfId="13"/>
    <cellStyle name="Comma (0)" xfId="14"/>
    <cellStyle name="Comma 2" xfId="15"/>
    <cellStyle name="Comma 2 2" xfId="16"/>
    <cellStyle name="Comma 2 2 2" xfId="17"/>
    <cellStyle name="Comma 2 3" xfId="18"/>
    <cellStyle name="Comma 3" xfId="19"/>
    <cellStyle name="Comma 3 2" xfId="20"/>
    <cellStyle name="Comma 4" xfId="21"/>
    <cellStyle name="Comma 4 2" xfId="22"/>
    <cellStyle name="Comma 5" xfId="23"/>
    <cellStyle name="Comma 6" xfId="4"/>
    <cellStyle name="Comma 7" xfId="24"/>
    <cellStyle name="Comma 8" xfId="25"/>
    <cellStyle name="Comma0" xfId="26"/>
    <cellStyle name="Comma0 - Style3" xfId="27"/>
    <cellStyle name="Comma0 - Style4" xfId="28"/>
    <cellStyle name="Comma0_3Q 2008 Release10-27-08 - USE FOR UT DEC 2009 GRC (5)" xfId="29"/>
    <cellStyle name="Comma1 - Style1" xfId="30"/>
    <cellStyle name="Currency 2" xfId="31"/>
    <cellStyle name="Currency 3" xfId="32"/>
    <cellStyle name="Currency 3 2" xfId="33"/>
    <cellStyle name="Currency 4" xfId="34"/>
    <cellStyle name="Currency No Comma" xfId="35"/>
    <cellStyle name="Currency(0)" xfId="36"/>
    <cellStyle name="Currency0" xfId="37"/>
    <cellStyle name="Date" xfId="38"/>
    <cellStyle name="Date - Style3" xfId="39"/>
    <cellStyle name="Date_3Q 2008 Release10-27-08 - USE FOR UT DEC 2009 GRC (5)" xfId="40"/>
    <cellStyle name="Fixed" xfId="41"/>
    <cellStyle name="General" xfId="42"/>
    <cellStyle name="Grey" xfId="43"/>
    <cellStyle name="header" xfId="44"/>
    <cellStyle name="Header1" xfId="45"/>
    <cellStyle name="Header2" xfId="46"/>
    <cellStyle name="Input [yellow]" xfId="47"/>
    <cellStyle name="Marathon" xfId="48"/>
    <cellStyle name="MCP" xfId="49"/>
    <cellStyle name="nONE" xfId="50"/>
    <cellStyle name="noninput" xfId="51"/>
    <cellStyle name="Normal" xfId="0" builtinId="0"/>
    <cellStyle name="Normal - Style1" xfId="52"/>
    <cellStyle name="Normal 2" xfId="3"/>
    <cellStyle name="Normal 2 2" xfId="53"/>
    <cellStyle name="Normal 2 3" xfId="54"/>
    <cellStyle name="Normal 3" xfId="55"/>
    <cellStyle name="Normal 3 2" xfId="56"/>
    <cellStyle name="Normal 4" xfId="57"/>
    <cellStyle name="Normal 5" xfId="58"/>
    <cellStyle name="Normal 6" xfId="59"/>
    <cellStyle name="Normal 7" xfId="60"/>
    <cellStyle name="Normal(0)" xfId="61"/>
    <cellStyle name="Number" xfId="62"/>
    <cellStyle name="Password" xfId="63"/>
    <cellStyle name="Percen - Style1" xfId="64"/>
    <cellStyle name="Percen - Style2" xfId="65"/>
    <cellStyle name="Percent" xfId="2" builtinId="5"/>
    <cellStyle name="Percent [2]" xfId="66"/>
    <cellStyle name="Percent 2" xfId="67"/>
    <cellStyle name="Percent 2 2" xfId="68"/>
    <cellStyle name="Percent 3" xfId="69"/>
    <cellStyle name="Percent 4" xfId="70"/>
    <cellStyle name="Percent(0)" xfId="71"/>
    <cellStyle name="SAPBEXaggData" xfId="72"/>
    <cellStyle name="SAPBEXaggDataEmph" xfId="73"/>
    <cellStyle name="SAPBEXaggItem" xfId="74"/>
    <cellStyle name="SAPBEXaggItemX" xfId="75"/>
    <cellStyle name="SAPBEXchaText" xfId="76"/>
    <cellStyle name="SAPBEXexcBad7" xfId="77"/>
    <cellStyle name="SAPBEXexcBad8" xfId="78"/>
    <cellStyle name="SAPBEXexcBad9" xfId="79"/>
    <cellStyle name="SAPBEXexcCritical4" xfId="80"/>
    <cellStyle name="SAPBEXexcCritical5" xfId="81"/>
    <cellStyle name="SAPBEXexcCritical6" xfId="82"/>
    <cellStyle name="SAPBEXexcGood1" xfId="83"/>
    <cellStyle name="SAPBEXexcGood2" xfId="84"/>
    <cellStyle name="SAPBEXexcGood3" xfId="85"/>
    <cellStyle name="SAPBEXfilterDrill" xfId="86"/>
    <cellStyle name="SAPBEXfilterItem" xfId="87"/>
    <cellStyle name="SAPBEXfilterText" xfId="88"/>
    <cellStyle name="SAPBEXformats" xfId="89"/>
    <cellStyle name="SAPBEXheaderItem" xfId="90"/>
    <cellStyle name="SAPBEXheaderText" xfId="91"/>
    <cellStyle name="SAPBEXHLevel0" xfId="92"/>
    <cellStyle name="SAPBEXHLevel0X" xfId="93"/>
    <cellStyle name="SAPBEXHLevel1" xfId="94"/>
    <cellStyle name="SAPBEXHLevel1X" xfId="95"/>
    <cellStyle name="SAPBEXHLevel2" xfId="96"/>
    <cellStyle name="SAPBEXHLevel2X" xfId="97"/>
    <cellStyle name="SAPBEXHLevel3" xfId="98"/>
    <cellStyle name="SAPBEXHLevel3X" xfId="99"/>
    <cellStyle name="SAPBEXresData" xfId="100"/>
    <cellStyle name="SAPBEXresDataEmph" xfId="101"/>
    <cellStyle name="SAPBEXresItem" xfId="102"/>
    <cellStyle name="SAPBEXresItemX" xfId="103"/>
    <cellStyle name="SAPBEXstdData" xfId="104"/>
    <cellStyle name="SAPBEXstdDataEmph" xfId="105"/>
    <cellStyle name="SAPBEXstdItem" xfId="106"/>
    <cellStyle name="SAPBEXstdItemX" xfId="107"/>
    <cellStyle name="SAPBEXtitle" xfId="108"/>
    <cellStyle name="SAPBEXundefined" xfId="109"/>
    <cellStyle name="Shade" xfId="110"/>
    <cellStyle name="Special" xfId="111"/>
    <cellStyle name="Style 1" xfId="112"/>
    <cellStyle name="Titles" xfId="113"/>
    <cellStyle name="Total2 - Style2" xfId="114"/>
    <cellStyle name="TRANSMISSION RELIABILITY PORTION OF PROJECT" xfId="115"/>
    <cellStyle name="Underl - Style4" xfId="116"/>
    <cellStyle name="Unprot" xfId="117"/>
    <cellStyle name="Unprot$" xfId="118"/>
    <cellStyle name="Unprotect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</row>
        <row r="22">
          <cell r="B22" t="str">
            <v>27</v>
          </cell>
          <cell r="G22">
            <v>1931963666</v>
          </cell>
        </row>
        <row r="23">
          <cell r="B23" t="str">
            <v>36</v>
          </cell>
          <cell r="G23">
            <v>70121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7"/>
  <sheetViews>
    <sheetView tabSelected="1" zoomScale="80" zoomScaleNormal="80" workbookViewId="0">
      <selection activeCell="G34" sqref="G34"/>
    </sheetView>
  </sheetViews>
  <sheetFormatPr defaultRowHeight="12.75"/>
  <cols>
    <col min="1" max="1" width="13.7109375" customWidth="1"/>
    <col min="2" max="2" width="38.85546875" customWidth="1"/>
    <col min="3" max="4" width="22.42578125" bestFit="1" customWidth="1"/>
    <col min="5" max="5" width="22.7109375" customWidth="1"/>
  </cols>
  <sheetData>
    <row r="1" spans="1:13">
      <c r="A1" s="1" t="s">
        <v>0</v>
      </c>
      <c r="B1" s="3"/>
      <c r="C1" s="4"/>
      <c r="D1" s="4"/>
      <c r="E1" s="4"/>
      <c r="F1" s="2"/>
      <c r="G1" s="2"/>
      <c r="H1" s="2"/>
      <c r="I1" s="2"/>
      <c r="J1" s="2"/>
      <c r="K1" s="2"/>
      <c r="L1" s="2"/>
      <c r="M1" s="2"/>
    </row>
    <row r="2" spans="1:13">
      <c r="A2" s="1" t="s">
        <v>50</v>
      </c>
      <c r="B2" s="3"/>
      <c r="C2" s="4"/>
      <c r="D2" s="4"/>
      <c r="E2" s="5"/>
      <c r="F2" s="2"/>
      <c r="G2" s="2"/>
      <c r="H2" s="2"/>
      <c r="I2" s="2"/>
      <c r="J2" s="2"/>
      <c r="K2" s="2"/>
      <c r="L2" s="2"/>
      <c r="M2" s="2"/>
    </row>
    <row r="3" spans="1:13">
      <c r="A3" s="1" t="s">
        <v>51</v>
      </c>
      <c r="B3" s="3"/>
      <c r="C3" s="4"/>
      <c r="D3" s="4"/>
      <c r="E3" s="6"/>
      <c r="F3" s="2"/>
      <c r="G3" s="2"/>
      <c r="H3" s="2"/>
      <c r="I3" s="2"/>
      <c r="J3" s="2"/>
      <c r="K3" s="2"/>
      <c r="L3" s="2"/>
      <c r="M3" s="2"/>
    </row>
    <row r="4" spans="1:13">
      <c r="A4" s="1" t="s">
        <v>52</v>
      </c>
      <c r="B4" s="3"/>
      <c r="C4" s="5"/>
      <c r="D4" s="7"/>
      <c r="E4" s="8"/>
      <c r="F4" s="2"/>
      <c r="G4" s="2"/>
      <c r="H4" s="2"/>
      <c r="I4" s="2"/>
      <c r="J4" s="2"/>
      <c r="K4" s="2"/>
      <c r="L4" s="2"/>
      <c r="M4" s="2"/>
    </row>
    <row r="5" spans="1:13">
      <c r="A5" s="1"/>
      <c r="B5" s="3"/>
      <c r="C5" s="9" t="s">
        <v>61</v>
      </c>
      <c r="D5" s="15" t="s">
        <v>65</v>
      </c>
      <c r="E5" s="8" t="s">
        <v>64</v>
      </c>
      <c r="F5" s="2"/>
      <c r="G5" s="2"/>
      <c r="H5" s="2"/>
      <c r="I5" s="2"/>
      <c r="J5" s="2"/>
      <c r="K5" s="2"/>
      <c r="L5" s="2"/>
      <c r="M5" s="2"/>
    </row>
    <row r="6" spans="1:13">
      <c r="A6" s="1"/>
      <c r="B6" s="3"/>
      <c r="C6" s="10" t="s">
        <v>55</v>
      </c>
      <c r="D6" s="10" t="s">
        <v>55</v>
      </c>
      <c r="E6" s="11" t="s">
        <v>1</v>
      </c>
      <c r="F6" s="2"/>
      <c r="G6" s="2"/>
      <c r="H6" s="2"/>
      <c r="I6" s="2"/>
      <c r="J6" s="2"/>
      <c r="K6" s="2"/>
      <c r="L6" s="2"/>
      <c r="M6" s="2"/>
    </row>
    <row r="7" spans="1:13" ht="25.5">
      <c r="A7" s="12" t="s">
        <v>2</v>
      </c>
      <c r="B7" s="12" t="s">
        <v>3</v>
      </c>
      <c r="C7" s="13" t="s">
        <v>60</v>
      </c>
      <c r="D7" s="13" t="s">
        <v>62</v>
      </c>
      <c r="E7" s="14" t="s">
        <v>63</v>
      </c>
      <c r="F7" s="2"/>
      <c r="G7" s="2"/>
      <c r="H7" s="2"/>
      <c r="I7" s="2"/>
      <c r="J7" s="2"/>
      <c r="K7" s="2"/>
      <c r="L7" s="2"/>
      <c r="M7" s="2"/>
    </row>
    <row r="8" spans="1:13">
      <c r="A8" s="23" t="s">
        <v>4</v>
      </c>
      <c r="B8" s="24" t="s">
        <v>5</v>
      </c>
      <c r="C8" s="26">
        <v>427686084.17000002</v>
      </c>
      <c r="D8" s="26">
        <v>419336824.45999998</v>
      </c>
      <c r="E8" s="26">
        <v>438567173.65480453</v>
      </c>
      <c r="F8" s="2"/>
      <c r="G8" s="2"/>
      <c r="H8" s="2"/>
      <c r="I8" s="2"/>
      <c r="J8" s="2"/>
      <c r="K8" s="2"/>
      <c r="L8" s="2"/>
      <c r="M8" s="2"/>
    </row>
    <row r="9" spans="1:13">
      <c r="A9" s="23" t="s">
        <v>6</v>
      </c>
      <c r="B9" s="24" t="s">
        <v>7</v>
      </c>
      <c r="C9" s="27">
        <v>57765409.339999996</v>
      </c>
      <c r="D9" s="27">
        <v>45431749.480000004</v>
      </c>
      <c r="E9" s="27">
        <v>47515202.103452139</v>
      </c>
      <c r="F9" s="2"/>
      <c r="G9" s="2"/>
      <c r="H9" s="2"/>
      <c r="I9" s="2"/>
      <c r="J9" s="2"/>
      <c r="K9" s="2"/>
      <c r="L9" s="2"/>
      <c r="M9" s="2"/>
    </row>
    <row r="10" spans="1:13">
      <c r="A10" s="23" t="s">
        <v>8</v>
      </c>
      <c r="B10" s="24" t="s">
        <v>9</v>
      </c>
      <c r="C10" s="27">
        <v>7229138.2999999989</v>
      </c>
      <c r="D10" s="27">
        <v>5928978.8699999992</v>
      </c>
      <c r="E10" s="27">
        <v>6200875.6541318065</v>
      </c>
      <c r="F10" s="2"/>
      <c r="G10" s="2"/>
      <c r="H10" s="2"/>
      <c r="I10" s="2"/>
      <c r="J10" s="2"/>
      <c r="K10" s="2"/>
      <c r="L10" s="2"/>
      <c r="M10" s="2"/>
    </row>
    <row r="11" spans="1:13">
      <c r="A11" s="16"/>
      <c r="B11" s="17" t="s">
        <v>10</v>
      </c>
      <c r="C11" s="28">
        <v>492680631.81</v>
      </c>
      <c r="D11" s="28">
        <v>470697552.81</v>
      </c>
      <c r="E11" s="28">
        <v>492283251.4123885</v>
      </c>
      <c r="F11" s="2"/>
      <c r="G11" s="2"/>
      <c r="H11" s="2"/>
      <c r="I11" s="2"/>
      <c r="J11" s="2"/>
      <c r="K11" s="2"/>
      <c r="L11" s="2"/>
      <c r="M11" s="2"/>
    </row>
    <row r="12" spans="1:13">
      <c r="A12" s="23"/>
      <c r="B12" s="24"/>
      <c r="C12" s="29"/>
      <c r="D12" s="29"/>
      <c r="E12" s="29"/>
      <c r="F12" s="2"/>
      <c r="G12" s="2"/>
      <c r="H12" s="2"/>
      <c r="I12" s="2"/>
      <c r="J12" s="2"/>
      <c r="K12" s="2"/>
      <c r="L12" s="2"/>
      <c r="M12" s="2"/>
    </row>
    <row r="13" spans="1:13">
      <c r="A13" s="23" t="s">
        <v>11</v>
      </c>
      <c r="B13" s="24" t="s">
        <v>12</v>
      </c>
      <c r="C13" s="27">
        <v>2188820.8100000005</v>
      </c>
      <c r="D13" s="27">
        <v>1394181.0099999995</v>
      </c>
      <c r="E13" s="30">
        <v>1458116.6963008402</v>
      </c>
      <c r="F13" s="2"/>
      <c r="G13" s="2"/>
      <c r="H13" s="2"/>
      <c r="I13" s="2"/>
      <c r="J13" s="2"/>
      <c r="K13" s="2"/>
      <c r="L13" s="2"/>
      <c r="M13" s="2"/>
    </row>
    <row r="14" spans="1:13">
      <c r="A14" s="23">
        <v>500600</v>
      </c>
      <c r="B14" s="24" t="s">
        <v>13</v>
      </c>
      <c r="C14" s="27">
        <v>0</v>
      </c>
      <c r="D14" s="27">
        <v>940.38000000000011</v>
      </c>
      <c r="E14" s="31">
        <v>940.38000000000011</v>
      </c>
      <c r="F14" s="2"/>
      <c r="G14" s="2"/>
      <c r="H14" s="2"/>
      <c r="I14" s="2"/>
      <c r="J14" s="2"/>
      <c r="K14" s="2"/>
      <c r="L14" s="2"/>
      <c r="M14" s="2"/>
    </row>
    <row r="15" spans="1:13">
      <c r="A15" s="23">
        <v>500700</v>
      </c>
      <c r="B15" s="24" t="s">
        <v>14</v>
      </c>
      <c r="C15" s="27">
        <v>65488.420000000158</v>
      </c>
      <c r="D15" s="27">
        <v>337749.56</v>
      </c>
      <c r="E15" s="31">
        <v>337749.56</v>
      </c>
      <c r="F15" s="2"/>
      <c r="G15" s="2"/>
      <c r="H15" s="2"/>
      <c r="I15" s="2"/>
      <c r="J15" s="2"/>
      <c r="K15" s="2"/>
      <c r="L15" s="2"/>
      <c r="M15" s="2"/>
    </row>
    <row r="16" spans="1:13">
      <c r="A16" s="23">
        <v>500850</v>
      </c>
      <c r="B16" s="24" t="s">
        <v>15</v>
      </c>
      <c r="C16" s="27">
        <v>3359217.62</v>
      </c>
      <c r="D16" s="27">
        <v>4455321.53</v>
      </c>
      <c r="E16" s="27">
        <v>4455321.53</v>
      </c>
      <c r="F16" s="2"/>
      <c r="G16" s="2"/>
      <c r="H16" s="2"/>
      <c r="I16" s="2"/>
      <c r="J16" s="2"/>
      <c r="K16" s="2"/>
      <c r="L16" s="2"/>
      <c r="M16" s="2"/>
    </row>
    <row r="17" spans="1:13">
      <c r="A17" s="23" t="s">
        <v>16</v>
      </c>
      <c r="B17" s="24" t="s">
        <v>66</v>
      </c>
      <c r="C17" s="27">
        <v>-1125251.8500000001</v>
      </c>
      <c r="D17" s="27">
        <v>-1109848.8000000003</v>
      </c>
      <c r="E17" s="27">
        <v>-1160745.3078488372</v>
      </c>
      <c r="F17" s="2"/>
      <c r="G17" s="2"/>
      <c r="H17" s="2"/>
      <c r="I17" s="2"/>
      <c r="J17" s="2"/>
      <c r="K17" s="2"/>
      <c r="L17" s="2"/>
      <c r="M17" s="2"/>
    </row>
    <row r="18" spans="1:13">
      <c r="A18" s="16"/>
      <c r="B18" s="17" t="s">
        <v>17</v>
      </c>
      <c r="C18" s="28">
        <v>497168906.81</v>
      </c>
      <c r="D18" s="28">
        <v>475775896.49000001</v>
      </c>
      <c r="E18" s="28">
        <v>497374634.27084053</v>
      </c>
      <c r="F18" s="2"/>
      <c r="G18" s="2"/>
      <c r="H18" s="2"/>
      <c r="I18" s="2"/>
      <c r="J18" s="2"/>
      <c r="K18" s="2"/>
      <c r="L18" s="2"/>
      <c r="M18" s="2"/>
    </row>
    <row r="19" spans="1:13">
      <c r="A19" s="23"/>
      <c r="B19" s="24"/>
      <c r="C19" s="29"/>
      <c r="D19" s="29"/>
      <c r="E19" s="29"/>
      <c r="F19" s="2"/>
      <c r="G19" s="2"/>
      <c r="H19" s="2"/>
      <c r="I19" s="2"/>
      <c r="J19" s="2"/>
      <c r="K19" s="2"/>
      <c r="L19" s="2"/>
      <c r="M19" s="2"/>
    </row>
    <row r="20" spans="1:13">
      <c r="A20" s="23">
        <v>500410</v>
      </c>
      <c r="B20" s="24" t="s">
        <v>18</v>
      </c>
      <c r="C20" s="27">
        <v>25795640.609999999</v>
      </c>
      <c r="D20" s="27">
        <v>30591411.609999999</v>
      </c>
      <c r="E20" s="27">
        <v>31386067.028653514</v>
      </c>
      <c r="F20" s="2"/>
      <c r="G20" s="2"/>
      <c r="H20" s="2"/>
      <c r="I20" s="2"/>
      <c r="J20" s="2"/>
      <c r="K20" s="2"/>
      <c r="L20" s="2"/>
      <c r="M20" s="2"/>
    </row>
    <row r="21" spans="1:13">
      <c r="A21" s="16"/>
      <c r="B21" s="17" t="s">
        <v>19</v>
      </c>
      <c r="C21" s="28">
        <v>25795640.609999999</v>
      </c>
      <c r="D21" s="28">
        <v>30591411.609999999</v>
      </c>
      <c r="E21" s="28">
        <v>31386067.028653514</v>
      </c>
      <c r="F21" s="2"/>
      <c r="G21" s="2"/>
      <c r="H21" s="2"/>
      <c r="I21" s="2"/>
      <c r="J21" s="2"/>
      <c r="K21" s="2"/>
      <c r="L21" s="2"/>
      <c r="M21" s="2"/>
    </row>
    <row r="22" spans="1:13">
      <c r="A22" s="23"/>
      <c r="B22" s="24"/>
      <c r="C22" s="29"/>
      <c r="D22" s="29"/>
      <c r="E22" s="29"/>
      <c r="F22" s="2"/>
      <c r="G22" s="2"/>
      <c r="H22" s="2"/>
      <c r="I22" s="2"/>
      <c r="J22" s="2"/>
      <c r="K22" s="2"/>
      <c r="L22" s="2"/>
      <c r="M22" s="2"/>
    </row>
    <row r="23" spans="1:13">
      <c r="A23" s="23">
        <v>500250</v>
      </c>
      <c r="B23" s="24" t="s">
        <v>20</v>
      </c>
      <c r="C23" s="27">
        <v>1020601.1700000002</v>
      </c>
      <c r="D23" s="27">
        <v>876583.55</v>
      </c>
      <c r="E23" s="31">
        <v>876583.55</v>
      </c>
      <c r="F23" s="2"/>
      <c r="G23" s="2"/>
      <c r="H23" s="2"/>
      <c r="I23" s="2"/>
      <c r="J23" s="2"/>
      <c r="K23" s="2"/>
      <c r="L23" s="2"/>
      <c r="M23" s="2"/>
    </row>
    <row r="24" spans="1:13">
      <c r="A24" s="23">
        <v>500400</v>
      </c>
      <c r="B24" s="24" t="s">
        <v>67</v>
      </c>
      <c r="C24" s="27">
        <v>479751.98</v>
      </c>
      <c r="D24" s="27">
        <v>2145201.5</v>
      </c>
      <c r="E24" s="31">
        <v>2145201.5</v>
      </c>
      <c r="F24" s="2"/>
      <c r="G24" s="2"/>
      <c r="H24" s="2"/>
      <c r="I24" s="2"/>
      <c r="J24" s="2"/>
      <c r="K24" s="2"/>
      <c r="L24" s="2"/>
      <c r="M24" s="2"/>
    </row>
    <row r="25" spans="1:13">
      <c r="A25" s="23">
        <v>501325</v>
      </c>
      <c r="B25" s="24" t="s">
        <v>21</v>
      </c>
      <c r="C25" s="27">
        <v>5103.3700000000008</v>
      </c>
      <c r="D25" s="27">
        <v>18643.27</v>
      </c>
      <c r="E25" s="31">
        <v>18643.27</v>
      </c>
      <c r="F25" s="2"/>
      <c r="G25" s="2"/>
      <c r="H25" s="2"/>
      <c r="I25" s="2"/>
      <c r="J25" s="2"/>
      <c r="K25" s="2"/>
      <c r="L25" s="2"/>
      <c r="M25" s="2"/>
    </row>
    <row r="26" spans="1:13">
      <c r="A26" s="23">
        <v>502300</v>
      </c>
      <c r="B26" s="24" t="s">
        <v>22</v>
      </c>
      <c r="C26" s="27">
        <v>233066.95</v>
      </c>
      <c r="D26" s="27">
        <v>174895.44</v>
      </c>
      <c r="E26" s="31">
        <v>174895.44</v>
      </c>
      <c r="F26" s="2"/>
      <c r="G26" s="2"/>
      <c r="H26" s="2"/>
      <c r="I26" s="2"/>
      <c r="J26" s="2"/>
      <c r="K26" s="2"/>
      <c r="L26" s="2"/>
      <c r="M26" s="2"/>
    </row>
    <row r="27" spans="1:13">
      <c r="A27" s="23">
        <v>580899</v>
      </c>
      <c r="B27" s="24" t="s">
        <v>23</v>
      </c>
      <c r="C27" s="27">
        <v>-261146.59000000003</v>
      </c>
      <c r="D27" s="27">
        <v>-273382.71000000002</v>
      </c>
      <c r="E27" s="31">
        <v>-273382.71000000002</v>
      </c>
      <c r="F27" s="2"/>
      <c r="G27" s="2"/>
      <c r="H27" s="2"/>
      <c r="I27" s="2"/>
      <c r="J27" s="2"/>
      <c r="K27" s="2"/>
      <c r="L27" s="2"/>
      <c r="M27" s="2"/>
    </row>
    <row r="28" spans="1:13">
      <c r="A28" s="16"/>
      <c r="B28" s="17" t="s">
        <v>24</v>
      </c>
      <c r="C28" s="28">
        <v>1477376.8800000001</v>
      </c>
      <c r="D28" s="28">
        <v>2941941.05</v>
      </c>
      <c r="E28" s="28">
        <v>2941941.05</v>
      </c>
      <c r="F28" s="2"/>
      <c r="G28" s="2"/>
      <c r="H28" s="2"/>
      <c r="I28" s="2"/>
      <c r="J28" s="2"/>
      <c r="K28" s="2"/>
      <c r="L28" s="2"/>
      <c r="M28" s="2"/>
    </row>
    <row r="29" spans="1:13">
      <c r="A29" s="18"/>
      <c r="B29" s="19"/>
      <c r="C29" s="32"/>
      <c r="D29" s="32"/>
      <c r="E29" s="32"/>
      <c r="F29" s="2"/>
      <c r="G29" s="2"/>
      <c r="H29" s="2"/>
      <c r="I29" s="2"/>
      <c r="J29" s="2"/>
      <c r="K29" s="2"/>
      <c r="L29" s="2"/>
      <c r="M29" s="2"/>
    </row>
    <row r="30" spans="1:13">
      <c r="A30" s="16"/>
      <c r="B30" s="17" t="s">
        <v>25</v>
      </c>
      <c r="C30" s="28">
        <v>524441924.30000001</v>
      </c>
      <c r="D30" s="28">
        <v>509309249.15000004</v>
      </c>
      <c r="E30" s="28">
        <v>531702642.34949404</v>
      </c>
      <c r="F30" s="2"/>
      <c r="G30" s="2"/>
      <c r="H30" s="2"/>
      <c r="I30" s="2"/>
      <c r="J30" s="2"/>
      <c r="K30" s="2"/>
      <c r="L30" s="2"/>
      <c r="M30" s="2"/>
    </row>
    <row r="31" spans="1:13">
      <c r="A31" s="23"/>
      <c r="B31" s="24"/>
      <c r="C31" s="29"/>
      <c r="D31" s="29"/>
      <c r="E31" s="29"/>
      <c r="F31" s="2"/>
      <c r="G31" s="2"/>
      <c r="H31" s="2"/>
      <c r="I31" s="2"/>
      <c r="J31" s="2"/>
      <c r="K31" s="2"/>
      <c r="L31" s="2"/>
      <c r="M31" s="2"/>
    </row>
    <row r="32" spans="1:13">
      <c r="A32" s="23" t="s">
        <v>26</v>
      </c>
      <c r="B32" s="24" t="s">
        <v>27</v>
      </c>
      <c r="C32" s="27">
        <v>35927601.809999995</v>
      </c>
      <c r="D32" s="27">
        <v>37952472.169999994</v>
      </c>
      <c r="E32" s="27">
        <v>21778500.461320601</v>
      </c>
      <c r="F32" s="2"/>
      <c r="G32" s="2"/>
      <c r="H32" s="2"/>
      <c r="I32" s="2"/>
      <c r="J32" s="2"/>
      <c r="K32" s="2"/>
      <c r="L32" s="2"/>
      <c r="M32" s="2"/>
    </row>
    <row r="33" spans="1:13">
      <c r="A33" s="23">
        <v>501115</v>
      </c>
      <c r="B33" s="24" t="s">
        <v>28</v>
      </c>
      <c r="C33" s="27">
        <v>3411759.7399999993</v>
      </c>
      <c r="D33" s="27">
        <v>3341186.1000000006</v>
      </c>
      <c r="E33" s="27">
        <v>3202000</v>
      </c>
      <c r="F33" s="2"/>
      <c r="G33" s="2"/>
      <c r="H33" s="2"/>
      <c r="I33" s="2"/>
      <c r="J33" s="2"/>
      <c r="K33" s="2"/>
      <c r="L33" s="2"/>
      <c r="M33" s="2"/>
    </row>
    <row r="34" spans="1:13">
      <c r="A34" s="23" t="s">
        <v>29</v>
      </c>
      <c r="B34" s="24" t="s">
        <v>68</v>
      </c>
      <c r="C34" s="27">
        <v>8362232.4000000013</v>
      </c>
      <c r="D34" s="27">
        <v>2146324.0500000003</v>
      </c>
      <c r="E34" s="27">
        <v>-907162.21916097833</v>
      </c>
      <c r="F34" s="2"/>
      <c r="G34" s="2"/>
      <c r="H34" s="2"/>
      <c r="I34" s="2"/>
      <c r="J34" s="2"/>
      <c r="K34" s="2"/>
      <c r="L34" s="2"/>
      <c r="M34" s="2"/>
    </row>
    <row r="35" spans="1:13">
      <c r="A35" s="23">
        <v>501160</v>
      </c>
      <c r="B35" s="24" t="s">
        <v>69</v>
      </c>
      <c r="C35" s="27">
        <v>6422175.0300000012</v>
      </c>
      <c r="D35" s="27">
        <v>6795791.3900000006</v>
      </c>
      <c r="E35" s="27">
        <v>7107439.291786436</v>
      </c>
      <c r="F35" s="2"/>
      <c r="G35" s="2"/>
      <c r="H35" s="2"/>
      <c r="I35" s="2"/>
      <c r="J35" s="2"/>
      <c r="K35" s="2"/>
      <c r="L35" s="2"/>
      <c r="M35" s="2"/>
    </row>
    <row r="36" spans="1:13">
      <c r="A36" s="16"/>
      <c r="B36" s="17" t="s">
        <v>30</v>
      </c>
      <c r="C36" s="28">
        <v>54123768.979999997</v>
      </c>
      <c r="D36" s="28">
        <v>50235773.709999993</v>
      </c>
      <c r="E36" s="28">
        <v>31180777.53394606</v>
      </c>
      <c r="F36" s="2"/>
      <c r="G36" s="2"/>
      <c r="H36" s="2"/>
      <c r="I36" s="2"/>
      <c r="J36" s="2"/>
      <c r="K36" s="2"/>
      <c r="L36" s="2"/>
      <c r="M36" s="2"/>
    </row>
    <row r="37" spans="1:13">
      <c r="A37" s="23"/>
      <c r="B37" s="24"/>
      <c r="C37" s="27"/>
      <c r="D37" s="27"/>
      <c r="E37" s="29"/>
      <c r="F37" s="2"/>
      <c r="G37" s="2"/>
      <c r="H37" s="2"/>
      <c r="I37" s="2"/>
      <c r="J37" s="2"/>
      <c r="K37" s="2"/>
      <c r="L37" s="2"/>
      <c r="M37" s="2"/>
    </row>
    <row r="38" spans="1:13">
      <c r="A38" s="23">
        <v>501102</v>
      </c>
      <c r="B38" s="24" t="s">
        <v>31</v>
      </c>
      <c r="C38" s="27">
        <v>471918.7</v>
      </c>
      <c r="D38" s="27">
        <v>649834.78</v>
      </c>
      <c r="E38" s="27">
        <v>411051.49333333335</v>
      </c>
      <c r="F38" s="2"/>
      <c r="G38" s="2"/>
      <c r="H38" s="2"/>
      <c r="I38" s="2"/>
      <c r="J38" s="2"/>
      <c r="K38" s="2"/>
      <c r="L38" s="2"/>
      <c r="M38" s="2"/>
    </row>
    <row r="39" spans="1:13">
      <c r="A39" s="23" t="s">
        <v>32</v>
      </c>
      <c r="B39" s="24" t="s">
        <v>70</v>
      </c>
      <c r="C39" s="27">
        <v>58924130.509999998</v>
      </c>
      <c r="D39" s="27">
        <v>55085216.049999997</v>
      </c>
      <c r="E39" s="27">
        <v>58894184.858439088</v>
      </c>
      <c r="F39" s="2"/>
      <c r="G39" s="2"/>
      <c r="H39" s="2"/>
      <c r="I39" s="2"/>
      <c r="J39" s="2"/>
      <c r="K39" s="2"/>
      <c r="L39" s="2"/>
      <c r="M39" s="2"/>
    </row>
    <row r="40" spans="1:13">
      <c r="A40" s="23">
        <v>501175</v>
      </c>
      <c r="B40" s="24" t="s">
        <v>71</v>
      </c>
      <c r="C40" s="27">
        <v>2887169.5300000003</v>
      </c>
      <c r="D40" s="27">
        <v>3487708.09</v>
      </c>
      <c r="E40" s="27">
        <v>3920582.6245054509</v>
      </c>
      <c r="F40" s="2"/>
      <c r="G40" s="2"/>
      <c r="H40" s="2"/>
      <c r="I40" s="2"/>
      <c r="J40" s="2"/>
      <c r="K40" s="2"/>
      <c r="L40" s="2"/>
      <c r="M40" s="2"/>
    </row>
    <row r="41" spans="1:13">
      <c r="A41" s="23">
        <v>501200</v>
      </c>
      <c r="B41" s="24" t="s">
        <v>72</v>
      </c>
      <c r="C41" s="27">
        <v>368813.67000000004</v>
      </c>
      <c r="D41" s="27">
        <v>444566.49000000005</v>
      </c>
      <c r="E41" s="27">
        <v>485781.79908838146</v>
      </c>
      <c r="F41" s="2"/>
      <c r="G41" s="2"/>
      <c r="H41" s="2"/>
      <c r="I41" s="2"/>
      <c r="J41" s="2"/>
      <c r="K41" s="2"/>
      <c r="L41" s="2"/>
      <c r="M41" s="2"/>
    </row>
    <row r="42" spans="1:13">
      <c r="A42" s="23" t="s">
        <v>33</v>
      </c>
      <c r="B42" s="24" t="s">
        <v>34</v>
      </c>
      <c r="C42" s="27">
        <v>1001903.8</v>
      </c>
      <c r="D42" s="27">
        <v>874586.66999999981</v>
      </c>
      <c r="E42" s="27">
        <v>914694.30206136615</v>
      </c>
      <c r="F42" s="2"/>
      <c r="G42" s="2"/>
      <c r="H42" s="2"/>
      <c r="I42" s="2"/>
      <c r="J42" s="2"/>
      <c r="K42" s="2"/>
      <c r="L42" s="2"/>
      <c r="M42" s="2"/>
    </row>
    <row r="43" spans="1:13">
      <c r="A43" s="23">
        <v>501250</v>
      </c>
      <c r="B43" s="24" t="s">
        <v>73</v>
      </c>
      <c r="C43" s="27">
        <v>18813636.330000006</v>
      </c>
      <c r="D43" s="27">
        <v>19175114.219999999</v>
      </c>
      <c r="E43" s="27">
        <v>20012641.185561351</v>
      </c>
      <c r="F43" s="2"/>
      <c r="G43" s="2"/>
      <c r="H43" s="2"/>
      <c r="I43" s="2"/>
      <c r="J43" s="2"/>
      <c r="K43" s="2"/>
      <c r="L43" s="2"/>
      <c r="M43" s="2"/>
    </row>
    <row r="44" spans="1:13">
      <c r="A44" s="23">
        <v>501251</v>
      </c>
      <c r="B44" s="24" t="s">
        <v>35</v>
      </c>
      <c r="C44" s="27">
        <v>77569.669999999955</v>
      </c>
      <c r="D44" s="27">
        <v>504846.04999999987</v>
      </c>
      <c r="E44" s="27">
        <v>504846.04999999952</v>
      </c>
      <c r="F44" s="2"/>
      <c r="G44" s="2"/>
      <c r="H44" s="2"/>
      <c r="I44" s="2"/>
      <c r="J44" s="2"/>
      <c r="K44" s="2"/>
      <c r="L44" s="2"/>
      <c r="M44" s="2"/>
    </row>
    <row r="45" spans="1:13">
      <c r="A45" s="23">
        <v>501252</v>
      </c>
      <c r="B45" s="24" t="s">
        <v>36</v>
      </c>
      <c r="C45" s="27">
        <v>15823818.91</v>
      </c>
      <c r="D45" s="27">
        <v>13900402.989999998</v>
      </c>
      <c r="E45" s="27">
        <v>14537860.966151955</v>
      </c>
      <c r="F45" s="2"/>
      <c r="G45" s="2"/>
      <c r="H45" s="2"/>
      <c r="I45" s="2"/>
      <c r="J45" s="2"/>
      <c r="K45" s="2"/>
      <c r="L45" s="2"/>
      <c r="M45" s="2"/>
    </row>
    <row r="46" spans="1:13">
      <c r="A46" s="23">
        <v>501275</v>
      </c>
      <c r="B46" s="24" t="s">
        <v>37</v>
      </c>
      <c r="C46" s="27">
        <v>49868.08</v>
      </c>
      <c r="D46" s="27">
        <v>23944.02</v>
      </c>
      <c r="E46" s="27">
        <v>31138.704054439531</v>
      </c>
      <c r="F46" s="2"/>
      <c r="G46" s="2"/>
      <c r="H46" s="2"/>
      <c r="I46" s="2"/>
      <c r="J46" s="2"/>
      <c r="K46" s="2"/>
      <c r="L46" s="2"/>
      <c r="M46" s="2"/>
    </row>
    <row r="47" spans="1:13">
      <c r="A47" s="23">
        <v>501300</v>
      </c>
      <c r="B47" s="24" t="s">
        <v>38</v>
      </c>
      <c r="C47" s="27">
        <v>3250530.1499999994</v>
      </c>
      <c r="D47" s="27">
        <v>3189098.11</v>
      </c>
      <c r="E47" s="27">
        <v>3335346.8215238811</v>
      </c>
      <c r="F47" s="2"/>
      <c r="G47" s="2"/>
      <c r="H47" s="2"/>
      <c r="I47" s="2"/>
      <c r="J47" s="2"/>
      <c r="K47" s="2"/>
      <c r="L47" s="2"/>
      <c r="M47" s="2"/>
    </row>
    <row r="48" spans="1:13">
      <c r="A48" s="23" t="s">
        <v>39</v>
      </c>
      <c r="B48" s="24" t="s">
        <v>40</v>
      </c>
      <c r="C48" s="27">
        <v>1467327.7</v>
      </c>
      <c r="D48" s="27">
        <v>1340855.5499999998</v>
      </c>
      <c r="E48" s="27">
        <v>1402345.7863499739</v>
      </c>
      <c r="F48" s="2"/>
      <c r="G48" s="2"/>
      <c r="H48" s="2"/>
      <c r="I48" s="2"/>
      <c r="J48" s="2"/>
      <c r="K48" s="2"/>
      <c r="L48" s="2"/>
      <c r="M48" s="2"/>
    </row>
    <row r="49" spans="1:13">
      <c r="A49" s="23">
        <v>502900</v>
      </c>
      <c r="B49" s="24" t="s">
        <v>41</v>
      </c>
      <c r="C49" s="27">
        <v>1828303.6700000002</v>
      </c>
      <c r="D49" s="27">
        <v>1714114.9</v>
      </c>
      <c r="E49" s="27">
        <v>1714114.8999999985</v>
      </c>
      <c r="F49" s="2"/>
      <c r="G49" s="2"/>
      <c r="H49" s="2"/>
      <c r="I49" s="2"/>
      <c r="J49" s="2"/>
      <c r="K49" s="2"/>
      <c r="L49" s="2"/>
      <c r="M49" s="2"/>
    </row>
    <row r="50" spans="1:13">
      <c r="A50" s="16"/>
      <c r="B50" s="17" t="s">
        <v>42</v>
      </c>
      <c r="C50" s="28">
        <v>104964990.72000001</v>
      </c>
      <c r="D50" s="28">
        <v>100390287.92</v>
      </c>
      <c r="E50" s="28">
        <v>106164589.4910692</v>
      </c>
      <c r="F50" s="2"/>
      <c r="G50" s="2"/>
      <c r="H50" s="2"/>
      <c r="I50" s="2"/>
      <c r="J50" s="2"/>
      <c r="K50" s="2"/>
      <c r="L50" s="2"/>
      <c r="M50" s="2"/>
    </row>
    <row r="51" spans="1:13">
      <c r="A51" s="18"/>
      <c r="B51" s="19"/>
      <c r="C51" s="32"/>
      <c r="D51" s="32"/>
      <c r="E51" s="32"/>
      <c r="F51" s="2"/>
      <c r="G51" s="2"/>
      <c r="H51" s="2"/>
      <c r="I51" s="2"/>
      <c r="J51" s="2"/>
      <c r="K51" s="2"/>
      <c r="L51" s="2"/>
      <c r="M51" s="2"/>
    </row>
    <row r="52" spans="1:13">
      <c r="A52" s="16"/>
      <c r="B52" s="17" t="s">
        <v>43</v>
      </c>
      <c r="C52" s="28">
        <v>159088759.70000002</v>
      </c>
      <c r="D52" s="28">
        <v>150626061.63</v>
      </c>
      <c r="E52" s="28">
        <v>137345367.02501526</v>
      </c>
      <c r="F52" s="2"/>
      <c r="G52" s="2"/>
      <c r="H52" s="2"/>
      <c r="I52" s="2"/>
      <c r="J52" s="2"/>
      <c r="K52" s="2"/>
      <c r="L52" s="2"/>
      <c r="M52" s="2"/>
    </row>
    <row r="53" spans="1:13">
      <c r="A53" s="23"/>
      <c r="B53" s="24"/>
      <c r="C53" s="29"/>
      <c r="D53" s="29"/>
      <c r="E53" s="29"/>
      <c r="F53" s="2"/>
      <c r="G53" s="2"/>
      <c r="H53" s="2"/>
      <c r="I53" s="2"/>
      <c r="J53" s="2"/>
      <c r="K53" s="2"/>
      <c r="L53" s="2"/>
      <c r="M53" s="2"/>
    </row>
    <row r="54" spans="1:13">
      <c r="A54" s="23">
        <v>580500</v>
      </c>
      <c r="B54" s="24" t="s">
        <v>44</v>
      </c>
      <c r="C54" s="27">
        <v>36485954.050000004</v>
      </c>
      <c r="D54" s="27">
        <v>35428050.740000002</v>
      </c>
      <c r="E54" s="27">
        <v>37049906.388739839</v>
      </c>
      <c r="F54" s="2"/>
      <c r="G54" s="2"/>
      <c r="H54" s="2"/>
      <c r="I54" s="2"/>
      <c r="J54" s="2"/>
      <c r="K54" s="2"/>
      <c r="L54" s="2"/>
      <c r="M54" s="2"/>
    </row>
    <row r="55" spans="1:13">
      <c r="A55" s="23">
        <v>580700</v>
      </c>
      <c r="B55" s="24" t="s">
        <v>45</v>
      </c>
      <c r="C55" s="27">
        <v>3891055.88</v>
      </c>
      <c r="D55" s="27">
        <v>3788934.34</v>
      </c>
      <c r="E55" s="27">
        <v>3788934.34</v>
      </c>
      <c r="F55" s="2"/>
      <c r="G55" s="2"/>
      <c r="H55" s="2"/>
      <c r="I55" s="2"/>
      <c r="J55" s="2"/>
      <c r="K55" s="2"/>
      <c r="L55" s="2"/>
      <c r="M55" s="2"/>
    </row>
    <row r="56" spans="1:13">
      <c r="A56" s="16"/>
      <c r="B56" s="17" t="s">
        <v>46</v>
      </c>
      <c r="C56" s="28">
        <v>40377009.930000007</v>
      </c>
      <c r="D56" s="28">
        <v>39216985.079999998</v>
      </c>
      <c r="E56" s="28">
        <v>40838840.728739843</v>
      </c>
      <c r="F56" s="2"/>
      <c r="G56" s="2"/>
      <c r="H56" s="2"/>
      <c r="I56" s="2"/>
      <c r="J56" s="2"/>
      <c r="K56" s="2"/>
      <c r="L56" s="2"/>
      <c r="M56" s="2"/>
    </row>
    <row r="57" spans="1:13">
      <c r="A57" s="23"/>
      <c r="B57" s="24"/>
      <c r="C57" s="29"/>
      <c r="D57" s="29"/>
      <c r="E57" s="29"/>
      <c r="F57" s="2"/>
      <c r="G57" s="2"/>
      <c r="H57" s="2"/>
      <c r="I57" s="2"/>
      <c r="J57" s="2"/>
      <c r="K57" s="2"/>
      <c r="L57" s="2"/>
      <c r="M57" s="2"/>
    </row>
    <row r="58" spans="1:13">
      <c r="A58" s="21" t="s">
        <v>47</v>
      </c>
      <c r="B58" s="17"/>
      <c r="C58" s="28">
        <v>723907693.92999983</v>
      </c>
      <c r="D58" s="28">
        <v>699152295.85999978</v>
      </c>
      <c r="E58" s="28">
        <v>709886850.10324895</v>
      </c>
      <c r="F58" s="2"/>
      <c r="G58" s="2"/>
      <c r="H58" s="2"/>
      <c r="I58" s="2"/>
      <c r="J58" s="2"/>
      <c r="K58" s="2"/>
      <c r="L58" s="2"/>
      <c r="M58" s="2"/>
    </row>
    <row r="59" spans="1:13">
      <c r="A59" s="23"/>
      <c r="B59" s="24"/>
      <c r="C59" s="29"/>
      <c r="D59" s="29"/>
      <c r="E59" s="29"/>
      <c r="F59" s="2"/>
      <c r="G59" s="2"/>
      <c r="H59" s="2"/>
      <c r="I59" s="2"/>
      <c r="J59" s="2"/>
      <c r="K59" s="2"/>
      <c r="L59" s="2"/>
      <c r="M59" s="2"/>
    </row>
    <row r="60" spans="1:13">
      <c r="A60" s="25" t="s">
        <v>48</v>
      </c>
      <c r="B60" s="24"/>
      <c r="C60" s="27">
        <v>226457418.5558939</v>
      </c>
      <c r="D60" s="27">
        <v>202652222.04234427</v>
      </c>
      <c r="E60" s="27">
        <v>205763677.56199276</v>
      </c>
      <c r="F60" s="2"/>
      <c r="G60" s="2"/>
      <c r="H60" s="2"/>
      <c r="I60" s="2"/>
      <c r="J60" s="2"/>
      <c r="K60" s="2"/>
      <c r="L60" s="2"/>
      <c r="M60" s="2"/>
    </row>
    <row r="61" spans="1:13">
      <c r="A61" s="23"/>
      <c r="B61" s="24"/>
      <c r="C61" s="29"/>
      <c r="D61" s="29"/>
      <c r="E61" s="29"/>
      <c r="F61" s="2"/>
      <c r="G61" s="2"/>
      <c r="H61" s="2"/>
      <c r="I61" s="2"/>
      <c r="J61" s="2"/>
      <c r="K61" s="2"/>
      <c r="L61" s="2"/>
      <c r="M61" s="2"/>
    </row>
    <row r="62" spans="1:13">
      <c r="A62" s="21" t="s">
        <v>49</v>
      </c>
      <c r="B62" s="17"/>
      <c r="C62" s="28">
        <v>497450275.37410593</v>
      </c>
      <c r="D62" s="28">
        <v>496500073.8176555</v>
      </c>
      <c r="E62" s="28">
        <v>504123172.54125619</v>
      </c>
      <c r="F62" s="2"/>
      <c r="G62" s="2"/>
      <c r="H62" s="2"/>
      <c r="I62" s="2"/>
      <c r="J62" s="2"/>
      <c r="K62" s="2"/>
      <c r="L62" s="2"/>
      <c r="M62" s="2"/>
    </row>
    <row r="63" spans="1:1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>
      <c r="A64" s="22" t="s">
        <v>53</v>
      </c>
      <c r="B64" s="4"/>
      <c r="C64" s="37">
        <f t="shared" ref="C64:E64" si="0">+C60/C58</f>
        <v>0.31282637338261499</v>
      </c>
      <c r="D64" s="37">
        <f t="shared" si="0"/>
        <v>0.28985418948395175</v>
      </c>
      <c r="E64" s="37">
        <f t="shared" si="0"/>
        <v>0.28985418948395175</v>
      </c>
      <c r="F64" s="2"/>
      <c r="G64" s="2"/>
      <c r="H64" s="2"/>
      <c r="I64" s="2"/>
      <c r="J64" s="2"/>
      <c r="K64" s="2"/>
      <c r="L64" s="2"/>
      <c r="M64" s="2"/>
    </row>
    <row r="65" spans="1:13">
      <c r="A65" s="33" t="s">
        <v>54</v>
      </c>
      <c r="B65" s="4"/>
      <c r="C65" s="38">
        <f t="shared" ref="C65:E65" si="1">1-C64</f>
        <v>0.68717362661738501</v>
      </c>
      <c r="D65" s="38">
        <f>1-D64</f>
        <v>0.7101458105160483</v>
      </c>
      <c r="E65" s="39">
        <f t="shared" si="1"/>
        <v>0.7101458105160483</v>
      </c>
      <c r="F65" s="2"/>
      <c r="G65" s="2"/>
      <c r="H65" s="2"/>
      <c r="I65" s="2"/>
      <c r="J65" s="2"/>
      <c r="K65" s="2"/>
      <c r="L65" s="2"/>
      <c r="M65" s="2"/>
    </row>
    <row r="66" spans="1:13">
      <c r="A66" s="4"/>
      <c r="B66" s="4"/>
      <c r="C66" s="4"/>
      <c r="D66" s="4"/>
      <c r="E66" s="40"/>
      <c r="F66" s="2"/>
      <c r="G66" s="2"/>
      <c r="H66" s="2"/>
      <c r="I66" s="2"/>
      <c r="J66" s="2"/>
      <c r="K66" s="2"/>
      <c r="L66" s="2"/>
      <c r="M66" s="2"/>
    </row>
    <row r="67" spans="1:13">
      <c r="A67" s="4"/>
      <c r="B67" s="34" t="s">
        <v>47</v>
      </c>
      <c r="C67" s="41">
        <f>+C58</f>
        <v>723907693.92999983</v>
      </c>
      <c r="D67" s="41">
        <f>+D58</f>
        <v>699152295.85999978</v>
      </c>
      <c r="E67" s="20">
        <f>+E58</f>
        <v>709886850.10324895</v>
      </c>
      <c r="F67" s="2"/>
      <c r="G67" s="2"/>
      <c r="H67" s="2"/>
      <c r="I67" s="2"/>
      <c r="J67" s="2"/>
      <c r="K67" s="2"/>
      <c r="L67" s="2"/>
      <c r="M67" s="2"/>
    </row>
    <row r="68" spans="1:13">
      <c r="A68" s="4"/>
      <c r="B68" s="35" t="s">
        <v>56</v>
      </c>
      <c r="C68" s="42">
        <f>+C67*C64</f>
        <v>226457418.5558939</v>
      </c>
      <c r="D68" s="42">
        <f>+D67*D64</f>
        <v>202652222.04234427</v>
      </c>
      <c r="E68" s="42">
        <f>+E67*E64</f>
        <v>205763677.56199276</v>
      </c>
      <c r="F68" s="2"/>
      <c r="G68" s="2"/>
      <c r="H68" s="2"/>
      <c r="I68" s="2"/>
      <c r="J68" s="2"/>
      <c r="K68" s="2"/>
      <c r="L68" s="2"/>
      <c r="M68" s="2"/>
    </row>
    <row r="69" spans="1:13">
      <c r="A69" s="4"/>
      <c r="B69" s="35" t="s">
        <v>59</v>
      </c>
      <c r="C69" s="42">
        <f>+C67-C68</f>
        <v>497450275.37410593</v>
      </c>
      <c r="D69" s="42">
        <f>+D67-D68</f>
        <v>496500073.8176555</v>
      </c>
      <c r="E69" s="42">
        <f>+E67-E68</f>
        <v>504123172.54125619</v>
      </c>
      <c r="F69" s="2"/>
      <c r="G69" s="2"/>
      <c r="H69" s="2"/>
      <c r="I69" s="2"/>
      <c r="J69" s="2"/>
      <c r="K69" s="2"/>
      <c r="L69" s="2"/>
      <c r="M69" s="2"/>
    </row>
    <row r="70" spans="1:13">
      <c r="A70" s="4"/>
      <c r="B70" s="35" t="s">
        <v>57</v>
      </c>
      <c r="C70" s="43">
        <v>0.42601662949518515</v>
      </c>
      <c r="D70" s="43">
        <v>0.4297853486963501</v>
      </c>
      <c r="E70" s="43">
        <v>0.4243425336740525</v>
      </c>
      <c r="F70" s="2"/>
      <c r="G70" s="2"/>
      <c r="H70" s="2"/>
      <c r="I70" s="2"/>
      <c r="J70" s="2"/>
      <c r="K70" s="2"/>
      <c r="L70" s="2"/>
      <c r="M70" s="2"/>
    </row>
    <row r="71" spans="1:13">
      <c r="A71" s="4"/>
      <c r="B71" s="36" t="s">
        <v>58</v>
      </c>
      <c r="C71" s="41">
        <f t="shared" ref="C71:E71" si="2">+C69*C70</f>
        <v>211922089.65632832</v>
      </c>
      <c r="D71" s="41">
        <f>+D69*D70</f>
        <v>213388457.35348463</v>
      </c>
      <c r="E71" s="41">
        <f t="shared" si="2"/>
        <v>213920904.31995818</v>
      </c>
      <c r="F71" s="2"/>
      <c r="G71" s="2"/>
      <c r="H71" s="2"/>
      <c r="I71" s="2"/>
      <c r="J71" s="2"/>
      <c r="K71" s="2"/>
      <c r="L71" s="2"/>
      <c r="M71" s="2"/>
    </row>
    <row r="72" spans="1:1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R746-70-22.D.19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2010-11-30T22:44:09Z</dcterms:created>
  <dcterms:modified xsi:type="dcterms:W3CDTF">2014-01-15T23:20:27Z</dcterms:modified>
</cp:coreProperties>
</file>