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360" yWindow="225" windowWidth="14940" windowHeight="8385" tabRatio="715"/>
  </bookViews>
  <sheets>
    <sheet name="Current Jul 13 - Nov 13 " sheetId="33" r:id="rId1"/>
    <sheet name="Base Jul 12 - Jun 13" sheetId="31" r:id="rId2"/>
    <sheet name="Historical Jul 11 - Jun 12 " sheetId="32" r:id="rId3"/>
    <sheet name="Source detail" sheetId="29" r:id="rId4"/>
  </sheets>
  <definedNames>
    <definedName name="_xlnm._FilterDatabase" localSheetId="3" hidden="1">'Source detail'!#REF!</definedName>
    <definedName name="_xlnm.Print_Area" localSheetId="1">'Base Jul 12 - Jun 13'!$A$1:$H$339</definedName>
    <definedName name="_xlnm.Print_Area" localSheetId="0">'Current Jul 13 - Nov 13 '!$A$1:$H$339</definedName>
    <definedName name="_xlnm.Print_Area" localSheetId="2">'Historical Jul 11 - Jun 12 '!$A$1:$H$339</definedName>
    <definedName name="_xlnm.Print_Titles" localSheetId="0">'Current Jul 13 - Nov 13 '!$1:$3</definedName>
  </definedNames>
  <calcPr calcId="125725"/>
</workbook>
</file>

<file path=xl/calcChain.xml><?xml version="1.0" encoding="utf-8"?>
<calcChain xmlns="http://schemas.openxmlformats.org/spreadsheetml/2006/main">
  <c r="H952" i="32"/>
  <c r="E953" s="1"/>
  <c r="H953" s="1"/>
  <c r="E954" s="1"/>
  <c r="H954" s="1"/>
  <c r="E955" s="1"/>
  <c r="H955" s="1"/>
  <c r="E956" s="1"/>
  <c r="H956" s="1"/>
  <c r="E957" s="1"/>
  <c r="H957" s="1"/>
  <c r="E958" s="1"/>
  <c r="H958" s="1"/>
  <c r="E959" s="1"/>
  <c r="I952"/>
  <c r="I963" i="33"/>
  <c r="I962"/>
  <c r="I961"/>
  <c r="I960"/>
  <c r="I959"/>
  <c r="I958"/>
  <c r="I957"/>
  <c r="I956"/>
  <c r="I955"/>
  <c r="I954"/>
  <c r="I953"/>
  <c r="I952"/>
  <c r="I951"/>
  <c r="I950"/>
  <c r="I949"/>
  <c r="I948"/>
  <c r="I947"/>
  <c r="I946"/>
  <c r="I945"/>
  <c r="I944"/>
  <c r="I943"/>
  <c r="I942"/>
  <c r="I941"/>
  <c r="I940"/>
  <c r="I939"/>
  <c r="I938"/>
  <c r="I937"/>
  <c r="I936"/>
  <c r="I935"/>
  <c r="I934"/>
  <c r="I933"/>
  <c r="I932"/>
  <c r="I931"/>
  <c r="I930"/>
  <c r="I929"/>
  <c r="I928"/>
  <c r="I927"/>
  <c r="I926"/>
  <c r="I925"/>
  <c r="I924"/>
  <c r="I923"/>
  <c r="I922"/>
  <c r="I921"/>
  <c r="I920"/>
  <c r="I919"/>
  <c r="I918"/>
  <c r="I917"/>
  <c r="I916"/>
  <c r="I963" i="31"/>
  <c r="I962"/>
  <c r="I961"/>
  <c r="I960"/>
  <c r="I959"/>
  <c r="I958"/>
  <c r="I957"/>
  <c r="I956"/>
  <c r="I955"/>
  <c r="I954"/>
  <c r="I953"/>
  <c r="I952"/>
  <c r="I951"/>
  <c r="I950"/>
  <c r="I949"/>
  <c r="I948"/>
  <c r="I947"/>
  <c r="I946"/>
  <c r="I945"/>
  <c r="I944"/>
  <c r="I943"/>
  <c r="I942"/>
  <c r="I941"/>
  <c r="I940"/>
  <c r="I939"/>
  <c r="I938"/>
  <c r="I937"/>
  <c r="I936"/>
  <c r="I935"/>
  <c r="I934"/>
  <c r="I933"/>
  <c r="I932"/>
  <c r="I931"/>
  <c r="I930"/>
  <c r="I929"/>
  <c r="I928"/>
  <c r="I927"/>
  <c r="I926"/>
  <c r="I925"/>
  <c r="I924"/>
  <c r="I923"/>
  <c r="I922"/>
  <c r="I921"/>
  <c r="I920"/>
  <c r="I919"/>
  <c r="I918"/>
  <c r="I917"/>
  <c r="I916"/>
  <c r="I964"/>
  <c r="I965"/>
  <c r="I966"/>
  <c r="I967"/>
  <c r="I968"/>
  <c r="I969"/>
  <c r="I970"/>
  <c r="I971"/>
  <c r="I972"/>
  <c r="G973"/>
  <c r="I973" s="1"/>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I1008"/>
  <c r="I1009"/>
  <c r="I1010"/>
  <c r="I1011"/>
  <c r="I963" i="32"/>
  <c r="I962"/>
  <c r="I961"/>
  <c r="I960"/>
  <c r="I959"/>
  <c r="I958"/>
  <c r="I957"/>
  <c r="I956"/>
  <c r="I955"/>
  <c r="I954"/>
  <c r="I953"/>
  <c r="I951"/>
  <c r="I950"/>
  <c r="I949"/>
  <c r="I948"/>
  <c r="I947"/>
  <c r="I946"/>
  <c r="I945"/>
  <c r="I944"/>
  <c r="I943"/>
  <c r="I942"/>
  <c r="I941"/>
  <c r="I940"/>
  <c r="H940"/>
  <c r="E941" s="1"/>
  <c r="H941" s="1"/>
  <c r="E942" s="1"/>
  <c r="H942" s="1"/>
  <c r="E943" s="1"/>
  <c r="H943" s="1"/>
  <c r="E944" s="1"/>
  <c r="H944" s="1"/>
  <c r="I939"/>
  <c r="I938"/>
  <c r="I937"/>
  <c r="I936"/>
  <c r="I935"/>
  <c r="I934"/>
  <c r="I933"/>
  <c r="I932"/>
  <c r="I931"/>
  <c r="I930"/>
  <c r="I929"/>
  <c r="I928"/>
  <c r="H928"/>
  <c r="E929" s="1"/>
  <c r="H929" s="1"/>
  <c r="E930" s="1"/>
  <c r="H930" s="1"/>
  <c r="E931" s="1"/>
  <c r="H931" s="1"/>
  <c r="E932" s="1"/>
  <c r="H932" s="1"/>
  <c r="E933" s="1"/>
  <c r="H933" s="1"/>
  <c r="E934" s="1"/>
  <c r="H934" s="1"/>
  <c r="E935" s="1"/>
  <c r="I927"/>
  <c r="I926"/>
  <c r="I925"/>
  <c r="I924"/>
  <c r="I923"/>
  <c r="I922"/>
  <c r="I921"/>
  <c r="I920"/>
  <c r="I919"/>
  <c r="I918"/>
  <c r="I917"/>
  <c r="I916"/>
  <c r="H916"/>
  <c r="E917" s="1"/>
  <c r="H917" s="1"/>
  <c r="E918" s="1"/>
  <c r="H918" s="1"/>
  <c r="E919" s="1"/>
  <c r="H919" s="1"/>
  <c r="E920" s="1"/>
  <c r="H920" s="1"/>
  <c r="E921" s="1"/>
  <c r="E945" l="1"/>
  <c r="H945" s="1"/>
  <c r="E946" s="1"/>
  <c r="H946" s="1"/>
  <c r="E947" s="1"/>
  <c r="H947" s="1"/>
  <c r="H921"/>
  <c r="E922" s="1"/>
  <c r="H922" s="1"/>
  <c r="H959"/>
  <c r="H935"/>
  <c r="I1011" i="33"/>
  <c r="I1010"/>
  <c r="I1009"/>
  <c r="I1008"/>
  <c r="I1007"/>
  <c r="I1006"/>
  <c r="I1005"/>
  <c r="I1004"/>
  <c r="I1003"/>
  <c r="I1002"/>
  <c r="I1001"/>
  <c r="I1000"/>
  <c r="I999"/>
  <c r="I998"/>
  <c r="I997"/>
  <c r="I996"/>
  <c r="I995"/>
  <c r="I994"/>
  <c r="I993"/>
  <c r="I992"/>
  <c r="I991"/>
  <c r="I990"/>
  <c r="I989"/>
  <c r="I988"/>
  <c r="I987"/>
  <c r="I986"/>
  <c r="I985"/>
  <c r="I984"/>
  <c r="I983"/>
  <c r="I982"/>
  <c r="I981"/>
  <c r="I980"/>
  <c r="I979"/>
  <c r="I978"/>
  <c r="I977"/>
  <c r="I976"/>
  <c r="I975"/>
  <c r="I974"/>
  <c r="I973"/>
  <c r="I972"/>
  <c r="I971"/>
  <c r="I970"/>
  <c r="I969"/>
  <c r="I968"/>
  <c r="I967"/>
  <c r="I966"/>
  <c r="I965"/>
  <c r="I964"/>
  <c r="I915"/>
  <c r="I914"/>
  <c r="I913"/>
  <c r="I912"/>
  <c r="I911"/>
  <c r="I910"/>
  <c r="I909"/>
  <c r="I908"/>
  <c r="I907"/>
  <c r="I906"/>
  <c r="I905"/>
  <c r="I904"/>
  <c r="I903"/>
  <c r="I902"/>
  <c r="I901"/>
  <c r="I900"/>
  <c r="I899"/>
  <c r="I898"/>
  <c r="I897"/>
  <c r="I896"/>
  <c r="I895"/>
  <c r="I894"/>
  <c r="I893"/>
  <c r="I892"/>
  <c r="I891"/>
  <c r="I890"/>
  <c r="I889"/>
  <c r="I888"/>
  <c r="I887"/>
  <c r="I886"/>
  <c r="I885"/>
  <c r="I884"/>
  <c r="I883"/>
  <c r="I882"/>
  <c r="I881"/>
  <c r="I880"/>
  <c r="I879"/>
  <c r="I878"/>
  <c r="I877"/>
  <c r="I876"/>
  <c r="I875"/>
  <c r="I874"/>
  <c r="I873"/>
  <c r="I872"/>
  <c r="I871"/>
  <c r="I870"/>
  <c r="I869"/>
  <c r="I868"/>
  <c r="I867"/>
  <c r="I866"/>
  <c r="I865"/>
  <c r="I864"/>
  <c r="I863"/>
  <c r="I862"/>
  <c r="I861"/>
  <c r="I860"/>
  <c r="I859"/>
  <c r="I858"/>
  <c r="I857"/>
  <c r="I856"/>
  <c r="I855"/>
  <c r="I854"/>
  <c r="I853"/>
  <c r="I852"/>
  <c r="I851"/>
  <c r="I850"/>
  <c r="I849"/>
  <c r="I848"/>
  <c r="I847"/>
  <c r="I846"/>
  <c r="I845"/>
  <c r="I844"/>
  <c r="I843"/>
  <c r="I842"/>
  <c r="I841"/>
  <c r="I840"/>
  <c r="I839"/>
  <c r="I838"/>
  <c r="I837"/>
  <c r="I836"/>
  <c r="I835"/>
  <c r="I834"/>
  <c r="I833"/>
  <c r="I832"/>
  <c r="I831"/>
  <c r="I830"/>
  <c r="I829"/>
  <c r="I828"/>
  <c r="I827"/>
  <c r="I826"/>
  <c r="I825"/>
  <c r="I824"/>
  <c r="I823"/>
  <c r="I822"/>
  <c r="I821"/>
  <c r="I820"/>
  <c r="I819"/>
  <c r="I818"/>
  <c r="I817"/>
  <c r="I816"/>
  <c r="I815"/>
  <c r="I814"/>
  <c r="I813"/>
  <c r="I812"/>
  <c r="I811"/>
  <c r="I810"/>
  <c r="I809"/>
  <c r="I808"/>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744"/>
  <c r="I743"/>
  <c r="I742"/>
  <c r="I741"/>
  <c r="I740"/>
  <c r="I739"/>
  <c r="I738"/>
  <c r="I737"/>
  <c r="I736"/>
  <c r="I735"/>
  <c r="I734"/>
  <c r="I733"/>
  <c r="I732"/>
  <c r="I731"/>
  <c r="I730"/>
  <c r="I729"/>
  <c r="I728"/>
  <c r="I727"/>
  <c r="I726"/>
  <c r="I725"/>
  <c r="I724"/>
  <c r="I723"/>
  <c r="I722"/>
  <c r="I721"/>
  <c r="I720"/>
  <c r="I719"/>
  <c r="I718"/>
  <c r="I717"/>
  <c r="I716"/>
  <c r="I715"/>
  <c r="I714"/>
  <c r="I713"/>
  <c r="I712"/>
  <c r="I711"/>
  <c r="I710"/>
  <c r="I709"/>
  <c r="I708"/>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47"/>
  <c r="I646"/>
  <c r="I645"/>
  <c r="I644"/>
  <c r="I643"/>
  <c r="I642"/>
  <c r="I641"/>
  <c r="I640"/>
  <c r="I639"/>
  <c r="I638"/>
  <c r="I637"/>
  <c r="I636"/>
  <c r="I635"/>
  <c r="I634"/>
  <c r="I633"/>
  <c r="I632"/>
  <c r="I631"/>
  <c r="I630"/>
  <c r="I629"/>
  <c r="I628"/>
  <c r="I627"/>
  <c r="I626"/>
  <c r="I625"/>
  <c r="I624"/>
  <c r="I623"/>
  <c r="I622"/>
  <c r="I621"/>
  <c r="I620"/>
  <c r="I619"/>
  <c r="I618"/>
  <c r="I617"/>
  <c r="I616"/>
  <c r="I615"/>
  <c r="I614"/>
  <c r="I613"/>
  <c r="I612"/>
  <c r="I611"/>
  <c r="I610"/>
  <c r="I609"/>
  <c r="I608"/>
  <c r="I607"/>
  <c r="I606"/>
  <c r="I605"/>
  <c r="I604"/>
  <c r="I603"/>
  <c r="I602"/>
  <c r="I601"/>
  <c r="I600"/>
  <c r="I599"/>
  <c r="I598"/>
  <c r="I597"/>
  <c r="I596"/>
  <c r="I595"/>
  <c r="I594"/>
  <c r="I593"/>
  <c r="I592"/>
  <c r="I591"/>
  <c r="I590"/>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5"/>
  <c r="I514"/>
  <c r="I513"/>
  <c r="I512"/>
  <c r="I511"/>
  <c r="I510"/>
  <c r="I509"/>
  <c r="I508"/>
  <c r="I507"/>
  <c r="I506"/>
  <c r="I505"/>
  <c r="I504"/>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G217" i="31"/>
  <c r="I217" s="1"/>
  <c r="I987" i="32"/>
  <c r="I986"/>
  <c r="I985"/>
  <c r="I984"/>
  <c r="I983"/>
  <c r="I982"/>
  <c r="I981"/>
  <c r="I980"/>
  <c r="I979"/>
  <c r="I978"/>
  <c r="I977"/>
  <c r="I976"/>
  <c r="H976"/>
  <c r="E977" s="1"/>
  <c r="H977" s="1"/>
  <c r="E978" s="1"/>
  <c r="H978" s="1"/>
  <c r="E979" s="1"/>
  <c r="H979" s="1"/>
  <c r="E980" s="1"/>
  <c r="G825" i="31"/>
  <c r="I825" s="1"/>
  <c r="I915"/>
  <c r="I914"/>
  <c r="I913"/>
  <c r="I912"/>
  <c r="I911"/>
  <c r="I910"/>
  <c r="I909"/>
  <c r="I908"/>
  <c r="I907"/>
  <c r="I906"/>
  <c r="I905"/>
  <c r="I904"/>
  <c r="I903"/>
  <c r="I902"/>
  <c r="I901"/>
  <c r="I900"/>
  <c r="I899"/>
  <c r="I898"/>
  <c r="I897"/>
  <c r="I896"/>
  <c r="I895"/>
  <c r="I894"/>
  <c r="I893"/>
  <c r="I892"/>
  <c r="I891"/>
  <c r="I890"/>
  <c r="I889"/>
  <c r="I888"/>
  <c r="I887"/>
  <c r="I886"/>
  <c r="I885"/>
  <c r="I884"/>
  <c r="I883"/>
  <c r="I882"/>
  <c r="I881"/>
  <c r="I880"/>
  <c r="I879"/>
  <c r="I878"/>
  <c r="I877"/>
  <c r="I876"/>
  <c r="I875"/>
  <c r="I874"/>
  <c r="I873"/>
  <c r="I872"/>
  <c r="I871"/>
  <c r="I870"/>
  <c r="I869"/>
  <c r="I868"/>
  <c r="I867"/>
  <c r="I866"/>
  <c r="I865"/>
  <c r="I864"/>
  <c r="I863"/>
  <c r="I862"/>
  <c r="I861"/>
  <c r="I860"/>
  <c r="I859"/>
  <c r="I858"/>
  <c r="I857"/>
  <c r="I856"/>
  <c r="I855"/>
  <c r="I854"/>
  <c r="I853"/>
  <c r="I852"/>
  <c r="I851"/>
  <c r="I850"/>
  <c r="I849"/>
  <c r="I848"/>
  <c r="I847"/>
  <c r="I846"/>
  <c r="I845"/>
  <c r="I844"/>
  <c r="I843"/>
  <c r="I842"/>
  <c r="I841"/>
  <c r="I840"/>
  <c r="I839"/>
  <c r="I838"/>
  <c r="I837"/>
  <c r="I836"/>
  <c r="I835"/>
  <c r="I834"/>
  <c r="I833"/>
  <c r="I832"/>
  <c r="I831"/>
  <c r="I830"/>
  <c r="I829"/>
  <c r="I828"/>
  <c r="I827"/>
  <c r="I826"/>
  <c r="I824"/>
  <c r="I823"/>
  <c r="I822"/>
  <c r="I821"/>
  <c r="I820"/>
  <c r="I819"/>
  <c r="I818"/>
  <c r="I817"/>
  <c r="I816"/>
  <c r="I815"/>
  <c r="I814"/>
  <c r="I813"/>
  <c r="I812"/>
  <c r="I811"/>
  <c r="I810"/>
  <c r="I809"/>
  <c r="I808"/>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744"/>
  <c r="I743"/>
  <c r="I742"/>
  <c r="I741"/>
  <c r="I740"/>
  <c r="I739"/>
  <c r="I738"/>
  <c r="I737"/>
  <c r="I736"/>
  <c r="I735"/>
  <c r="I734"/>
  <c r="I733"/>
  <c r="I732"/>
  <c r="I731"/>
  <c r="I730"/>
  <c r="I729"/>
  <c r="I728"/>
  <c r="I727"/>
  <c r="I726"/>
  <c r="I725"/>
  <c r="I724"/>
  <c r="I723"/>
  <c r="I722"/>
  <c r="I721"/>
  <c r="I720"/>
  <c r="I719"/>
  <c r="I718"/>
  <c r="I717"/>
  <c r="I716"/>
  <c r="I715"/>
  <c r="I714"/>
  <c r="I713"/>
  <c r="I712"/>
  <c r="I711"/>
  <c r="I710"/>
  <c r="I709"/>
  <c r="I708"/>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47"/>
  <c r="I646"/>
  <c r="I645"/>
  <c r="I644"/>
  <c r="I643"/>
  <c r="I642"/>
  <c r="I641"/>
  <c r="I640"/>
  <c r="I639"/>
  <c r="I638"/>
  <c r="I637"/>
  <c r="I636"/>
  <c r="I635"/>
  <c r="I634"/>
  <c r="I633"/>
  <c r="I632"/>
  <c r="I631"/>
  <c r="I630"/>
  <c r="I629"/>
  <c r="I628"/>
  <c r="I627"/>
  <c r="I626"/>
  <c r="I625"/>
  <c r="I624"/>
  <c r="I623"/>
  <c r="I622"/>
  <c r="I621"/>
  <c r="I620"/>
  <c r="I619"/>
  <c r="I618"/>
  <c r="I617"/>
  <c r="I616"/>
  <c r="I615"/>
  <c r="I614"/>
  <c r="I613"/>
  <c r="I612"/>
  <c r="I611"/>
  <c r="I610"/>
  <c r="I609"/>
  <c r="I608"/>
  <c r="I607"/>
  <c r="I606"/>
  <c r="I605"/>
  <c r="I604"/>
  <c r="I603"/>
  <c r="I602"/>
  <c r="I601"/>
  <c r="I600"/>
  <c r="I599"/>
  <c r="I598"/>
  <c r="I597"/>
  <c r="I596"/>
  <c r="I595"/>
  <c r="I594"/>
  <c r="I593"/>
  <c r="I592"/>
  <c r="I591"/>
  <c r="I590"/>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5"/>
  <c r="I514"/>
  <c r="I513"/>
  <c r="I512"/>
  <c r="I511"/>
  <c r="I510"/>
  <c r="I509"/>
  <c r="I508"/>
  <c r="I507"/>
  <c r="I506"/>
  <c r="I505"/>
  <c r="I504"/>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H268"/>
  <c r="E269" s="1"/>
  <c r="H269" s="1"/>
  <c r="E270" s="1"/>
  <c r="H270" s="1"/>
  <c r="E271" s="1"/>
  <c r="H271" s="1"/>
  <c r="E272" s="1"/>
  <c r="H272" s="1"/>
  <c r="E273" s="1"/>
  <c r="H273" s="1"/>
  <c r="E274" s="1"/>
  <c r="H274" s="1"/>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H268" i="32"/>
  <c r="I268"/>
  <c r="E960" l="1"/>
  <c r="H960" s="1"/>
  <c r="E961" s="1"/>
  <c r="H961" s="1"/>
  <c r="E948"/>
  <c r="H948" s="1"/>
  <c r="E949" s="1"/>
  <c r="H949" s="1"/>
  <c r="H936"/>
  <c r="E937" s="1"/>
  <c r="H937" s="1"/>
  <c r="E936"/>
  <c r="E923"/>
  <c r="H923" s="1"/>
  <c r="E924" s="1"/>
  <c r="H924" s="1"/>
  <c r="H980"/>
  <c r="E981" s="1"/>
  <c r="H981" s="1"/>
  <c r="E277" i="31"/>
  <c r="H277" s="1"/>
  <c r="E278" s="1"/>
  <c r="H278" s="1"/>
  <c r="E279" s="1"/>
  <c r="H279" s="1"/>
  <c r="E268" i="33" s="1"/>
  <c r="H268" s="1"/>
  <c r="E269" s="1"/>
  <c r="H269" s="1"/>
  <c r="E270" s="1"/>
  <c r="H270" s="1"/>
  <c r="E271" s="1"/>
  <c r="H271" s="1"/>
  <c r="E272" s="1"/>
  <c r="H272" s="1"/>
  <c r="E273" s="1"/>
  <c r="H273" s="1"/>
  <c r="E274" s="1"/>
  <c r="H274" s="1"/>
  <c r="E275" s="1"/>
  <c r="H275" s="1"/>
  <c r="E276" s="1"/>
  <c r="H276" s="1"/>
  <c r="E275" i="31"/>
  <c r="H275" s="1"/>
  <c r="E276" s="1"/>
  <c r="H276" s="1"/>
  <c r="I1011" i="32"/>
  <c r="I1010"/>
  <c r="I1009"/>
  <c r="I1008"/>
  <c r="I1007"/>
  <c r="I1006"/>
  <c r="I1005"/>
  <c r="I1004"/>
  <c r="I1003"/>
  <c r="I1002"/>
  <c r="I1001"/>
  <c r="I1000"/>
  <c r="H1000"/>
  <c r="E1001" s="1"/>
  <c r="H1001" s="1"/>
  <c r="E1002" s="1"/>
  <c r="H1002" s="1"/>
  <c r="E1003" s="1"/>
  <c r="H1003" s="1"/>
  <c r="E1004" s="1"/>
  <c r="H1004" s="1"/>
  <c r="E1005" s="1"/>
  <c r="H1005" s="1"/>
  <c r="E1006" s="1"/>
  <c r="H1006" s="1"/>
  <c r="E1007" s="1"/>
  <c r="I999"/>
  <c r="I998"/>
  <c r="I997"/>
  <c r="I996"/>
  <c r="I995"/>
  <c r="I994"/>
  <c r="I993"/>
  <c r="I992"/>
  <c r="I991"/>
  <c r="I990"/>
  <c r="I989"/>
  <c r="I988"/>
  <c r="H988"/>
  <c r="E989" s="1"/>
  <c r="H989" s="1"/>
  <c r="E990" s="1"/>
  <c r="H990" s="1"/>
  <c r="E991" s="1"/>
  <c r="H991" s="1"/>
  <c r="E992" s="1"/>
  <c r="H992" s="1"/>
  <c r="E993" s="1"/>
  <c r="H993" s="1"/>
  <c r="E994" s="1"/>
  <c r="H994" s="1"/>
  <c r="E995" s="1"/>
  <c r="I975"/>
  <c r="I974"/>
  <c r="I973"/>
  <c r="I972"/>
  <c r="I971"/>
  <c r="I970"/>
  <c r="I969"/>
  <c r="I968"/>
  <c r="I967"/>
  <c r="I966"/>
  <c r="I965"/>
  <c r="I964"/>
  <c r="H964"/>
  <c r="E965" s="1"/>
  <c r="H965" s="1"/>
  <c r="E966" s="1"/>
  <c r="H966" s="1"/>
  <c r="E967" s="1"/>
  <c r="H967" s="1"/>
  <c r="I915"/>
  <c r="I914"/>
  <c r="I913"/>
  <c r="I912"/>
  <c r="I911"/>
  <c r="I910"/>
  <c r="I909"/>
  <c r="I908"/>
  <c r="I907"/>
  <c r="I906"/>
  <c r="I905"/>
  <c r="I904"/>
  <c r="H904"/>
  <c r="E905" s="1"/>
  <c r="H905" s="1"/>
  <c r="E906" s="1"/>
  <c r="H906" s="1"/>
  <c r="E907" s="1"/>
  <c r="H907" s="1"/>
  <c r="E908" s="1"/>
  <c r="H908" s="1"/>
  <c r="E909" s="1"/>
  <c r="H909" s="1"/>
  <c r="E910" s="1"/>
  <c r="H910" s="1"/>
  <c r="I903"/>
  <c r="I902"/>
  <c r="I901"/>
  <c r="I900"/>
  <c r="I899"/>
  <c r="I898"/>
  <c r="I897"/>
  <c r="I896"/>
  <c r="I895"/>
  <c r="I894"/>
  <c r="I893"/>
  <c r="I892"/>
  <c r="H892"/>
  <c r="E893" s="1"/>
  <c r="H893" s="1"/>
  <c r="E894" s="1"/>
  <c r="H894" s="1"/>
  <c r="E895" s="1"/>
  <c r="H895" s="1"/>
  <c r="E896" s="1"/>
  <c r="H896" s="1"/>
  <c r="E897" s="1"/>
  <c r="H897" s="1"/>
  <c r="E898" s="1"/>
  <c r="H898" s="1"/>
  <c r="I891"/>
  <c r="I890"/>
  <c r="I889"/>
  <c r="I888"/>
  <c r="I887"/>
  <c r="I886"/>
  <c r="I885"/>
  <c r="I884"/>
  <c r="I883"/>
  <c r="I882"/>
  <c r="I881"/>
  <c r="I880"/>
  <c r="H880"/>
  <c r="E881" s="1"/>
  <c r="H881" s="1"/>
  <c r="E882" s="1"/>
  <c r="H882" s="1"/>
  <c r="E883" s="1"/>
  <c r="H883" s="1"/>
  <c r="E884" s="1"/>
  <c r="H884" s="1"/>
  <c r="E885" s="1"/>
  <c r="H885" s="1"/>
  <c r="E886" s="1"/>
  <c r="H886" s="1"/>
  <c r="I879"/>
  <c r="I878"/>
  <c r="I877"/>
  <c r="I876"/>
  <c r="I875"/>
  <c r="I874"/>
  <c r="I873"/>
  <c r="I872"/>
  <c r="I871"/>
  <c r="I870"/>
  <c r="I869"/>
  <c r="I868"/>
  <c r="H868"/>
  <c r="E869" s="1"/>
  <c r="H869" s="1"/>
  <c r="E870" s="1"/>
  <c r="H870" s="1"/>
  <c r="E871" s="1"/>
  <c r="H871" s="1"/>
  <c r="E872" s="1"/>
  <c r="H872" s="1"/>
  <c r="E873" s="1"/>
  <c r="H873" s="1"/>
  <c r="E874" s="1"/>
  <c r="H874" s="1"/>
  <c r="I867"/>
  <c r="I866"/>
  <c r="I865"/>
  <c r="I864"/>
  <c r="I863"/>
  <c r="I862"/>
  <c r="I861"/>
  <c r="I860"/>
  <c r="I859"/>
  <c r="I858"/>
  <c r="I857"/>
  <c r="I856"/>
  <c r="H856"/>
  <c r="E857" s="1"/>
  <c r="H857" s="1"/>
  <c r="E858" s="1"/>
  <c r="H858" s="1"/>
  <c r="E859" s="1"/>
  <c r="H859" s="1"/>
  <c r="E860" s="1"/>
  <c r="H860" s="1"/>
  <c r="E861" s="1"/>
  <c r="H861" s="1"/>
  <c r="E862" s="1"/>
  <c r="H862" s="1"/>
  <c r="I855"/>
  <c r="I854"/>
  <c r="I853"/>
  <c r="I852"/>
  <c r="I851"/>
  <c r="I850"/>
  <c r="I849"/>
  <c r="I848"/>
  <c r="I847"/>
  <c r="I846"/>
  <c r="I845"/>
  <c r="I844"/>
  <c r="H844"/>
  <c r="E845" s="1"/>
  <c r="H845" s="1"/>
  <c r="E846" s="1"/>
  <c r="H846" s="1"/>
  <c r="E847" s="1"/>
  <c r="H847" s="1"/>
  <c r="E848" s="1"/>
  <c r="H848" s="1"/>
  <c r="E849" s="1"/>
  <c r="H849" s="1"/>
  <c r="E850" s="1"/>
  <c r="H850" s="1"/>
  <c r="I843"/>
  <c r="I842"/>
  <c r="I841"/>
  <c r="I840"/>
  <c r="I839"/>
  <c r="I838"/>
  <c r="I837"/>
  <c r="I836"/>
  <c r="I835"/>
  <c r="I834"/>
  <c r="I833"/>
  <c r="I832"/>
  <c r="H832"/>
  <c r="E833" s="1"/>
  <c r="H833" s="1"/>
  <c r="E834" s="1"/>
  <c r="H834" s="1"/>
  <c r="E835" s="1"/>
  <c r="H835" s="1"/>
  <c r="E836" s="1"/>
  <c r="H836" s="1"/>
  <c r="E837" s="1"/>
  <c r="H837" s="1"/>
  <c r="E838" s="1"/>
  <c r="H838" s="1"/>
  <c r="I831"/>
  <c r="I830"/>
  <c r="I829"/>
  <c r="I828"/>
  <c r="I827"/>
  <c r="I826"/>
  <c r="I825"/>
  <c r="I824"/>
  <c r="I823"/>
  <c r="I822"/>
  <c r="I821"/>
  <c r="I820"/>
  <c r="H820"/>
  <c r="E821" s="1"/>
  <c r="H821" s="1"/>
  <c r="E822" s="1"/>
  <c r="H822" s="1"/>
  <c r="E823" s="1"/>
  <c r="H823" s="1"/>
  <c r="E824" s="1"/>
  <c r="H824" s="1"/>
  <c r="E825" s="1"/>
  <c r="H825" s="1"/>
  <c r="E826" s="1"/>
  <c r="H826" s="1"/>
  <c r="I819"/>
  <c r="I818"/>
  <c r="I817"/>
  <c r="I816"/>
  <c r="I815"/>
  <c r="I814"/>
  <c r="I813"/>
  <c r="I812"/>
  <c r="I811"/>
  <c r="I810"/>
  <c r="I809"/>
  <c r="I808"/>
  <c r="H808"/>
  <c r="E809" s="1"/>
  <c r="H809" s="1"/>
  <c r="E810" s="1"/>
  <c r="H810" s="1"/>
  <c r="E811" s="1"/>
  <c r="H811" s="1"/>
  <c r="E812" s="1"/>
  <c r="H812" s="1"/>
  <c r="E813" s="1"/>
  <c r="H813" s="1"/>
  <c r="E814" s="1"/>
  <c r="H814" s="1"/>
  <c r="I807"/>
  <c r="I806"/>
  <c r="I805"/>
  <c r="I804"/>
  <c r="I803"/>
  <c r="I802"/>
  <c r="I801"/>
  <c r="I800"/>
  <c r="I799"/>
  <c r="I798"/>
  <c r="I797"/>
  <c r="I796"/>
  <c r="H796"/>
  <c r="E797" s="1"/>
  <c r="H797" s="1"/>
  <c r="E798" s="1"/>
  <c r="H798" s="1"/>
  <c r="E799" s="1"/>
  <c r="H799" s="1"/>
  <c r="E800" s="1"/>
  <c r="H800" s="1"/>
  <c r="E801" s="1"/>
  <c r="H801" s="1"/>
  <c r="E802" s="1"/>
  <c r="H802" s="1"/>
  <c r="I795"/>
  <c r="I794"/>
  <c r="I793"/>
  <c r="I792"/>
  <c r="I791"/>
  <c r="I790"/>
  <c r="I789"/>
  <c r="I788"/>
  <c r="I787"/>
  <c r="I786"/>
  <c r="I785"/>
  <c r="I784"/>
  <c r="H784"/>
  <c r="E785" s="1"/>
  <c r="H785" s="1"/>
  <c r="E786" s="1"/>
  <c r="H786" s="1"/>
  <c r="E787" s="1"/>
  <c r="H787" s="1"/>
  <c r="E788" s="1"/>
  <c r="H788" s="1"/>
  <c r="E789" s="1"/>
  <c r="H789" s="1"/>
  <c r="E790" s="1"/>
  <c r="H790" s="1"/>
  <c r="I783"/>
  <c r="I782"/>
  <c r="I781"/>
  <c r="I780"/>
  <c r="I779"/>
  <c r="I778"/>
  <c r="I777"/>
  <c r="I776"/>
  <c r="I775"/>
  <c r="I774"/>
  <c r="I773"/>
  <c r="I772"/>
  <c r="H772"/>
  <c r="E773" s="1"/>
  <c r="H773" s="1"/>
  <c r="E774" s="1"/>
  <c r="H774" s="1"/>
  <c r="E775" s="1"/>
  <c r="H775" s="1"/>
  <c r="E776" s="1"/>
  <c r="H776" s="1"/>
  <c r="E777" s="1"/>
  <c r="H777" s="1"/>
  <c r="E778" s="1"/>
  <c r="H778" s="1"/>
  <c r="I771"/>
  <c r="I770"/>
  <c r="I769"/>
  <c r="I768"/>
  <c r="I767"/>
  <c r="I766"/>
  <c r="I765"/>
  <c r="I764"/>
  <c r="I763"/>
  <c r="I762"/>
  <c r="I761"/>
  <c r="I760"/>
  <c r="H760"/>
  <c r="E761" s="1"/>
  <c r="H761" s="1"/>
  <c r="E762" s="1"/>
  <c r="H762" s="1"/>
  <c r="E763" s="1"/>
  <c r="H763" s="1"/>
  <c r="E764" s="1"/>
  <c r="H764" s="1"/>
  <c r="E765" s="1"/>
  <c r="H765" s="1"/>
  <c r="E766" s="1"/>
  <c r="H766" s="1"/>
  <c r="I759"/>
  <c r="I758"/>
  <c r="I757"/>
  <c r="I756"/>
  <c r="I755"/>
  <c r="I754"/>
  <c r="I753"/>
  <c r="I752"/>
  <c r="I751"/>
  <c r="I750"/>
  <c r="I749"/>
  <c r="I748"/>
  <c r="H748"/>
  <c r="E749" s="1"/>
  <c r="H749" s="1"/>
  <c r="E750" s="1"/>
  <c r="H750" s="1"/>
  <c r="E751" s="1"/>
  <c r="H751" s="1"/>
  <c r="E752" s="1"/>
  <c r="H752" s="1"/>
  <c r="E753" s="1"/>
  <c r="H753" s="1"/>
  <c r="E754" s="1"/>
  <c r="H754" s="1"/>
  <c r="I747"/>
  <c r="I746"/>
  <c r="I745"/>
  <c r="I744"/>
  <c r="I743"/>
  <c r="I742"/>
  <c r="I741"/>
  <c r="I740"/>
  <c r="I739"/>
  <c r="I738"/>
  <c r="I737"/>
  <c r="I736"/>
  <c r="H736"/>
  <c r="E737" s="1"/>
  <c r="H737" s="1"/>
  <c r="E738" s="1"/>
  <c r="H738" s="1"/>
  <c r="E739" s="1"/>
  <c r="H739" s="1"/>
  <c r="E740" s="1"/>
  <c r="H740" s="1"/>
  <c r="E741" s="1"/>
  <c r="H741" s="1"/>
  <c r="E742" s="1"/>
  <c r="H742" s="1"/>
  <c r="I735"/>
  <c r="I734"/>
  <c r="I733"/>
  <c r="I732"/>
  <c r="I731"/>
  <c r="I730"/>
  <c r="I729"/>
  <c r="I728"/>
  <c r="I727"/>
  <c r="I726"/>
  <c r="I725"/>
  <c r="I724"/>
  <c r="H724"/>
  <c r="E725" s="1"/>
  <c r="H725" s="1"/>
  <c r="E726" s="1"/>
  <c r="H726" s="1"/>
  <c r="E727" s="1"/>
  <c r="H727" s="1"/>
  <c r="E728" s="1"/>
  <c r="H728" s="1"/>
  <c r="E729" s="1"/>
  <c r="H729" s="1"/>
  <c r="E730" s="1"/>
  <c r="H730" s="1"/>
  <c r="I723"/>
  <c r="I722"/>
  <c r="I721"/>
  <c r="I720"/>
  <c r="I719"/>
  <c r="I718"/>
  <c r="I717"/>
  <c r="I716"/>
  <c r="I715"/>
  <c r="I714"/>
  <c r="I713"/>
  <c r="I712"/>
  <c r="H712"/>
  <c r="E713" s="1"/>
  <c r="H713" s="1"/>
  <c r="E714" s="1"/>
  <c r="H714" s="1"/>
  <c r="E715" s="1"/>
  <c r="H715" s="1"/>
  <c r="E716" s="1"/>
  <c r="H716" s="1"/>
  <c r="E717" s="1"/>
  <c r="H717" s="1"/>
  <c r="E718" s="1"/>
  <c r="H718" s="1"/>
  <c r="I711"/>
  <c r="I710"/>
  <c r="I709"/>
  <c r="I708"/>
  <c r="I707"/>
  <c r="I706"/>
  <c r="I705"/>
  <c r="I704"/>
  <c r="I703"/>
  <c r="I702"/>
  <c r="I701"/>
  <c r="I700"/>
  <c r="H700"/>
  <c r="E701" s="1"/>
  <c r="H701" s="1"/>
  <c r="E702" s="1"/>
  <c r="H702" s="1"/>
  <c r="E703" s="1"/>
  <c r="H703" s="1"/>
  <c r="E704" s="1"/>
  <c r="H704" s="1"/>
  <c r="E705" s="1"/>
  <c r="H705" s="1"/>
  <c r="E706" s="1"/>
  <c r="H706" s="1"/>
  <c r="I699"/>
  <c r="I698"/>
  <c r="I697"/>
  <c r="I696"/>
  <c r="I695"/>
  <c r="I694"/>
  <c r="I693"/>
  <c r="I692"/>
  <c r="I691"/>
  <c r="I690"/>
  <c r="I689"/>
  <c r="I688"/>
  <c r="H688"/>
  <c r="E689" s="1"/>
  <c r="H689" s="1"/>
  <c r="E690" s="1"/>
  <c r="H690" s="1"/>
  <c r="E691" s="1"/>
  <c r="H691" s="1"/>
  <c r="E692" s="1"/>
  <c r="H692" s="1"/>
  <c r="E693" s="1"/>
  <c r="H693" s="1"/>
  <c r="E694" s="1"/>
  <c r="H694" s="1"/>
  <c r="I687"/>
  <c r="I686"/>
  <c r="I685"/>
  <c r="I684"/>
  <c r="I683"/>
  <c r="I682"/>
  <c r="I681"/>
  <c r="I680"/>
  <c r="I679"/>
  <c r="I678"/>
  <c r="I677"/>
  <c r="I676"/>
  <c r="H676"/>
  <c r="E677" s="1"/>
  <c r="H677" s="1"/>
  <c r="E678" s="1"/>
  <c r="H678" s="1"/>
  <c r="E679" s="1"/>
  <c r="H679" s="1"/>
  <c r="E680" s="1"/>
  <c r="H680" s="1"/>
  <c r="E681" s="1"/>
  <c r="H681" s="1"/>
  <c r="E682" s="1"/>
  <c r="H682" s="1"/>
  <c r="I675"/>
  <c r="I674"/>
  <c r="I673"/>
  <c r="I672"/>
  <c r="I671"/>
  <c r="I670"/>
  <c r="I669"/>
  <c r="I668"/>
  <c r="I667"/>
  <c r="I666"/>
  <c r="I665"/>
  <c r="I664"/>
  <c r="H664"/>
  <c r="E665" s="1"/>
  <c r="H665" s="1"/>
  <c r="E666" s="1"/>
  <c r="H666" s="1"/>
  <c r="E667" s="1"/>
  <c r="H667" s="1"/>
  <c r="E668" s="1"/>
  <c r="H668" s="1"/>
  <c r="E669" s="1"/>
  <c r="H669" s="1"/>
  <c r="E670" s="1"/>
  <c r="H670" s="1"/>
  <c r="I663"/>
  <c r="I662"/>
  <c r="I661"/>
  <c r="I660"/>
  <c r="I659"/>
  <c r="I658"/>
  <c r="I657"/>
  <c r="I656"/>
  <c r="I655"/>
  <c r="I654"/>
  <c r="I653"/>
  <c r="I652"/>
  <c r="H652"/>
  <c r="E653" s="1"/>
  <c r="H653" s="1"/>
  <c r="E654" s="1"/>
  <c r="H654" s="1"/>
  <c r="E655" s="1"/>
  <c r="H655" s="1"/>
  <c r="E656" s="1"/>
  <c r="H656" s="1"/>
  <c r="E657" s="1"/>
  <c r="H657" s="1"/>
  <c r="E658" s="1"/>
  <c r="H658" s="1"/>
  <c r="I651"/>
  <c r="I650"/>
  <c r="I649"/>
  <c r="I648"/>
  <c r="I647"/>
  <c r="I646"/>
  <c r="I645"/>
  <c r="I644"/>
  <c r="I643"/>
  <c r="I642"/>
  <c r="I641"/>
  <c r="I640"/>
  <c r="H640"/>
  <c r="E641" s="1"/>
  <c r="H641" s="1"/>
  <c r="E642" s="1"/>
  <c r="H642" s="1"/>
  <c r="E643" s="1"/>
  <c r="H643" s="1"/>
  <c r="E644" s="1"/>
  <c r="H644" s="1"/>
  <c r="E645" s="1"/>
  <c r="H645" s="1"/>
  <c r="E646" s="1"/>
  <c r="H646" s="1"/>
  <c r="I639"/>
  <c r="I638"/>
  <c r="I637"/>
  <c r="I636"/>
  <c r="I635"/>
  <c r="I634"/>
  <c r="I633"/>
  <c r="I632"/>
  <c r="I631"/>
  <c r="I630"/>
  <c r="I629"/>
  <c r="I628"/>
  <c r="H628"/>
  <c r="E629" s="1"/>
  <c r="H629" s="1"/>
  <c r="E630" s="1"/>
  <c r="H630" s="1"/>
  <c r="E631" s="1"/>
  <c r="H631" s="1"/>
  <c r="E632" s="1"/>
  <c r="H632" s="1"/>
  <c r="E633" s="1"/>
  <c r="H633" s="1"/>
  <c r="E634" s="1"/>
  <c r="H634" s="1"/>
  <c r="I627"/>
  <c r="I626"/>
  <c r="I625"/>
  <c r="I624"/>
  <c r="I623"/>
  <c r="I622"/>
  <c r="I621"/>
  <c r="I620"/>
  <c r="I619"/>
  <c r="I618"/>
  <c r="I617"/>
  <c r="I616"/>
  <c r="H616"/>
  <c r="E617" s="1"/>
  <c r="H617" s="1"/>
  <c r="E618" s="1"/>
  <c r="H618" s="1"/>
  <c r="E619" s="1"/>
  <c r="H619" s="1"/>
  <c r="E620" s="1"/>
  <c r="H620" s="1"/>
  <c r="E621" s="1"/>
  <c r="H621" s="1"/>
  <c r="E622" s="1"/>
  <c r="H622" s="1"/>
  <c r="I615"/>
  <c r="I614"/>
  <c r="I613"/>
  <c r="I612"/>
  <c r="I611"/>
  <c r="I610"/>
  <c r="I609"/>
  <c r="I608"/>
  <c r="I607"/>
  <c r="I606"/>
  <c r="I605"/>
  <c r="I604"/>
  <c r="H604"/>
  <c r="E605" s="1"/>
  <c r="H605" s="1"/>
  <c r="E606" s="1"/>
  <c r="H606" s="1"/>
  <c r="E607" s="1"/>
  <c r="H607" s="1"/>
  <c r="E608" s="1"/>
  <c r="H608" s="1"/>
  <c r="E609" s="1"/>
  <c r="H609" s="1"/>
  <c r="E610" s="1"/>
  <c r="H610" s="1"/>
  <c r="I603"/>
  <c r="I602"/>
  <c r="I601"/>
  <c r="I600"/>
  <c r="I599"/>
  <c r="I598"/>
  <c r="I597"/>
  <c r="I596"/>
  <c r="I595"/>
  <c r="I594"/>
  <c r="I593"/>
  <c r="I592"/>
  <c r="H592"/>
  <c r="E593" s="1"/>
  <c r="H593" s="1"/>
  <c r="E594" s="1"/>
  <c r="H594" s="1"/>
  <c r="E595" s="1"/>
  <c r="H595" s="1"/>
  <c r="E596" s="1"/>
  <c r="H596" s="1"/>
  <c r="E597" s="1"/>
  <c r="H597" s="1"/>
  <c r="E598" s="1"/>
  <c r="H598" s="1"/>
  <c r="I591"/>
  <c r="I590"/>
  <c r="I589"/>
  <c r="I588"/>
  <c r="I587"/>
  <c r="I586"/>
  <c r="I585"/>
  <c r="I584"/>
  <c r="I583"/>
  <c r="I582"/>
  <c r="I581"/>
  <c r="I580"/>
  <c r="H580"/>
  <c r="E581" s="1"/>
  <c r="H581" s="1"/>
  <c r="E582" s="1"/>
  <c r="H582" s="1"/>
  <c r="E583" s="1"/>
  <c r="H583" s="1"/>
  <c r="E584" s="1"/>
  <c r="H584" s="1"/>
  <c r="E585" s="1"/>
  <c r="H585" s="1"/>
  <c r="E586" s="1"/>
  <c r="H586" s="1"/>
  <c r="I579"/>
  <c r="I578"/>
  <c r="I577"/>
  <c r="I576"/>
  <c r="I575"/>
  <c r="I574"/>
  <c r="I573"/>
  <c r="I572"/>
  <c r="I571"/>
  <c r="I570"/>
  <c r="I569"/>
  <c r="I568"/>
  <c r="H568"/>
  <c r="E569" s="1"/>
  <c r="H569" s="1"/>
  <c r="E570" s="1"/>
  <c r="H570" s="1"/>
  <c r="E571" s="1"/>
  <c r="H571" s="1"/>
  <c r="E572" s="1"/>
  <c r="H572" s="1"/>
  <c r="E573" s="1"/>
  <c r="H573" s="1"/>
  <c r="E574" s="1"/>
  <c r="H574" s="1"/>
  <c r="I567"/>
  <c r="I566"/>
  <c r="I565"/>
  <c r="I564"/>
  <c r="I563"/>
  <c r="I562"/>
  <c r="I561"/>
  <c r="I560"/>
  <c r="I559"/>
  <c r="I558"/>
  <c r="I557"/>
  <c r="I556"/>
  <c r="H556"/>
  <c r="E557" s="1"/>
  <c r="H557" s="1"/>
  <c r="E558" s="1"/>
  <c r="H558" s="1"/>
  <c r="E559" s="1"/>
  <c r="H559" s="1"/>
  <c r="E560" s="1"/>
  <c r="H560" s="1"/>
  <c r="E561" s="1"/>
  <c r="H561" s="1"/>
  <c r="E562" s="1"/>
  <c r="H562" s="1"/>
  <c r="I555"/>
  <c r="I554"/>
  <c r="I553"/>
  <c r="I552"/>
  <c r="I551"/>
  <c r="I550"/>
  <c r="I549"/>
  <c r="I548"/>
  <c r="I547"/>
  <c r="I546"/>
  <c r="I545"/>
  <c r="I544"/>
  <c r="H544"/>
  <c r="E545" s="1"/>
  <c r="H545" s="1"/>
  <c r="E546" s="1"/>
  <c r="H546" s="1"/>
  <c r="E547" s="1"/>
  <c r="H547" s="1"/>
  <c r="E548" s="1"/>
  <c r="H548" s="1"/>
  <c r="E549" s="1"/>
  <c r="H549" s="1"/>
  <c r="E550" s="1"/>
  <c r="H550" s="1"/>
  <c r="I543"/>
  <c r="I542"/>
  <c r="I541"/>
  <c r="I540"/>
  <c r="I539"/>
  <c r="I538"/>
  <c r="I537"/>
  <c r="I536"/>
  <c r="I535"/>
  <c r="I534"/>
  <c r="I533"/>
  <c r="I532"/>
  <c r="H532"/>
  <c r="E533" s="1"/>
  <c r="H533" s="1"/>
  <c r="E534" s="1"/>
  <c r="H534" s="1"/>
  <c r="E535" s="1"/>
  <c r="H535" s="1"/>
  <c r="E536" s="1"/>
  <c r="H536" s="1"/>
  <c r="E537" s="1"/>
  <c r="H537" s="1"/>
  <c r="E538" s="1"/>
  <c r="H538" s="1"/>
  <c r="I531"/>
  <c r="I530"/>
  <c r="I529"/>
  <c r="I528"/>
  <c r="I527"/>
  <c r="I526"/>
  <c r="I525"/>
  <c r="I524"/>
  <c r="I523"/>
  <c r="I522"/>
  <c r="I521"/>
  <c r="I520"/>
  <c r="H520"/>
  <c r="E521" s="1"/>
  <c r="H521" s="1"/>
  <c r="E522" s="1"/>
  <c r="H522" s="1"/>
  <c r="E523" s="1"/>
  <c r="H523" s="1"/>
  <c r="E524" s="1"/>
  <c r="H524" s="1"/>
  <c r="E525" s="1"/>
  <c r="H525" s="1"/>
  <c r="E526" s="1"/>
  <c r="H526" s="1"/>
  <c r="I519"/>
  <c r="I518"/>
  <c r="I517"/>
  <c r="I516"/>
  <c r="I515"/>
  <c r="I514"/>
  <c r="I513"/>
  <c r="I512"/>
  <c r="I511"/>
  <c r="I510"/>
  <c r="I509"/>
  <c r="I508"/>
  <c r="H508"/>
  <c r="E509" s="1"/>
  <c r="H509" s="1"/>
  <c r="E510" s="1"/>
  <c r="H510" s="1"/>
  <c r="E511" s="1"/>
  <c r="H511" s="1"/>
  <c r="E512" s="1"/>
  <c r="H512" s="1"/>
  <c r="E513" s="1"/>
  <c r="H513" s="1"/>
  <c r="E514" s="1"/>
  <c r="H514" s="1"/>
  <c r="I507"/>
  <c r="I506"/>
  <c r="I505"/>
  <c r="I504"/>
  <c r="I503"/>
  <c r="I502"/>
  <c r="I501"/>
  <c r="I500"/>
  <c r="I499"/>
  <c r="I498"/>
  <c r="I497"/>
  <c r="I496"/>
  <c r="H496"/>
  <c r="E497" s="1"/>
  <c r="H497" s="1"/>
  <c r="E498" s="1"/>
  <c r="H498" s="1"/>
  <c r="E499" s="1"/>
  <c r="H499" s="1"/>
  <c r="E500" s="1"/>
  <c r="H500" s="1"/>
  <c r="E501" s="1"/>
  <c r="H501" s="1"/>
  <c r="E502" s="1"/>
  <c r="H502" s="1"/>
  <c r="I495"/>
  <c r="I494"/>
  <c r="I493"/>
  <c r="I492"/>
  <c r="I491"/>
  <c r="I490"/>
  <c r="I489"/>
  <c r="I488"/>
  <c r="I487"/>
  <c r="I486"/>
  <c r="I485"/>
  <c r="I484"/>
  <c r="H484"/>
  <c r="E485" s="1"/>
  <c r="H485" s="1"/>
  <c r="E486" s="1"/>
  <c r="H486" s="1"/>
  <c r="E487" s="1"/>
  <c r="H487" s="1"/>
  <c r="E488" s="1"/>
  <c r="H488" s="1"/>
  <c r="E489" s="1"/>
  <c r="H489" s="1"/>
  <c r="E490" s="1"/>
  <c r="H490" s="1"/>
  <c r="I483"/>
  <c r="I482"/>
  <c r="I481"/>
  <c r="I480"/>
  <c r="I479"/>
  <c r="I478"/>
  <c r="I477"/>
  <c r="I476"/>
  <c r="I475"/>
  <c r="I474"/>
  <c r="I473"/>
  <c r="I472"/>
  <c r="H472"/>
  <c r="E473" s="1"/>
  <c r="H473" s="1"/>
  <c r="E474" s="1"/>
  <c r="H474" s="1"/>
  <c r="E475" s="1"/>
  <c r="H475" s="1"/>
  <c r="E476" s="1"/>
  <c r="H476" s="1"/>
  <c r="E477" s="1"/>
  <c r="H477" s="1"/>
  <c r="E478" s="1"/>
  <c r="H478" s="1"/>
  <c r="I471"/>
  <c r="I470"/>
  <c r="I469"/>
  <c r="I468"/>
  <c r="I467"/>
  <c r="I466"/>
  <c r="I465"/>
  <c r="I464"/>
  <c r="I463"/>
  <c r="I462"/>
  <c r="I461"/>
  <c r="I460"/>
  <c r="H460"/>
  <c r="E461" s="1"/>
  <c r="H461" s="1"/>
  <c r="E462" s="1"/>
  <c r="H462" s="1"/>
  <c r="E463" s="1"/>
  <c r="H463" s="1"/>
  <c r="E464" s="1"/>
  <c r="H464" s="1"/>
  <c r="E465" s="1"/>
  <c r="H465" s="1"/>
  <c r="E466" s="1"/>
  <c r="H466" s="1"/>
  <c r="I459"/>
  <c r="I458"/>
  <c r="I457"/>
  <c r="I456"/>
  <c r="I455"/>
  <c r="I454"/>
  <c r="I453"/>
  <c r="I452"/>
  <c r="I451"/>
  <c r="I450"/>
  <c r="I449"/>
  <c r="I448"/>
  <c r="H448"/>
  <c r="E449" s="1"/>
  <c r="H449" s="1"/>
  <c r="E450" s="1"/>
  <c r="H450" s="1"/>
  <c r="E451" s="1"/>
  <c r="H451" s="1"/>
  <c r="E452" s="1"/>
  <c r="H452" s="1"/>
  <c r="E453" s="1"/>
  <c r="H453" s="1"/>
  <c r="E454" s="1"/>
  <c r="H454" s="1"/>
  <c r="E455" s="1"/>
  <c r="H455" s="1"/>
  <c r="E456" s="1"/>
  <c r="H456" s="1"/>
  <c r="E457" s="1"/>
  <c r="H457" s="1"/>
  <c r="E458" s="1"/>
  <c r="H458" s="1"/>
  <c r="E459" s="1"/>
  <c r="H459" s="1"/>
  <c r="I447"/>
  <c r="I446"/>
  <c r="I445"/>
  <c r="I444"/>
  <c r="I443"/>
  <c r="I442"/>
  <c r="I441"/>
  <c r="I440"/>
  <c r="I439"/>
  <c r="I438"/>
  <c r="I437"/>
  <c r="I436"/>
  <c r="H436"/>
  <c r="E437" s="1"/>
  <c r="H437" s="1"/>
  <c r="E438" s="1"/>
  <c r="H438" s="1"/>
  <c r="E439" s="1"/>
  <c r="H439" s="1"/>
  <c r="E440" s="1"/>
  <c r="H440" s="1"/>
  <c r="E441" s="1"/>
  <c r="H441" s="1"/>
  <c r="I435"/>
  <c r="I434"/>
  <c r="I433"/>
  <c r="I432"/>
  <c r="I431"/>
  <c r="I430"/>
  <c r="I429"/>
  <c r="I428"/>
  <c r="I427"/>
  <c r="I426"/>
  <c r="I425"/>
  <c r="I424"/>
  <c r="H424"/>
  <c r="E425" s="1"/>
  <c r="H425" s="1"/>
  <c r="E426" s="1"/>
  <c r="H426" s="1"/>
  <c r="I423"/>
  <c r="I422"/>
  <c r="I421"/>
  <c r="I420"/>
  <c r="I419"/>
  <c r="I418"/>
  <c r="I417"/>
  <c r="I416"/>
  <c r="I415"/>
  <c r="I414"/>
  <c r="I413"/>
  <c r="I412"/>
  <c r="H412"/>
  <c r="E413" s="1"/>
  <c r="H413" s="1"/>
  <c r="E414" s="1"/>
  <c r="H414" s="1"/>
  <c r="E415" s="1"/>
  <c r="H415" s="1"/>
  <c r="E416" s="1"/>
  <c r="H416" s="1"/>
  <c r="I411"/>
  <c r="I410"/>
  <c r="I409"/>
  <c r="I408"/>
  <c r="I407"/>
  <c r="I406"/>
  <c r="I405"/>
  <c r="I404"/>
  <c r="I403"/>
  <c r="I402"/>
  <c r="I401"/>
  <c r="I400"/>
  <c r="H400"/>
  <c r="E401" s="1"/>
  <c r="H401" s="1"/>
  <c r="E402" s="1"/>
  <c r="H402" s="1"/>
  <c r="E403" s="1"/>
  <c r="H403" s="1"/>
  <c r="E404" s="1"/>
  <c r="H404" s="1"/>
  <c r="E405" s="1"/>
  <c r="H405" s="1"/>
  <c r="E406" s="1"/>
  <c r="H406" s="1"/>
  <c r="E407" s="1"/>
  <c r="H407" s="1"/>
  <c r="E408" s="1"/>
  <c r="H408" s="1"/>
  <c r="E409" s="1"/>
  <c r="H409" s="1"/>
  <c r="E410" s="1"/>
  <c r="H410" s="1"/>
  <c r="E411" s="1"/>
  <c r="H411" s="1"/>
  <c r="I399"/>
  <c r="I398"/>
  <c r="I397"/>
  <c r="I396"/>
  <c r="I395"/>
  <c r="I394"/>
  <c r="I393"/>
  <c r="I392"/>
  <c r="I391"/>
  <c r="I390"/>
  <c r="I389"/>
  <c r="I388"/>
  <c r="H388"/>
  <c r="E389" s="1"/>
  <c r="H389" s="1"/>
  <c r="E390" s="1"/>
  <c r="H390" s="1"/>
  <c r="E391" s="1"/>
  <c r="H391" s="1"/>
  <c r="E392" s="1"/>
  <c r="H392" s="1"/>
  <c r="E393" s="1"/>
  <c r="H393" s="1"/>
  <c r="E394" s="1"/>
  <c r="H394" s="1"/>
  <c r="E395" s="1"/>
  <c r="H395" s="1"/>
  <c r="E396" s="1"/>
  <c r="H396" s="1"/>
  <c r="E397" s="1"/>
  <c r="H397" s="1"/>
  <c r="E398" s="1"/>
  <c r="H398" s="1"/>
  <c r="E399" s="1"/>
  <c r="H399" s="1"/>
  <c r="I387"/>
  <c r="I386"/>
  <c r="I385"/>
  <c r="I384"/>
  <c r="I383"/>
  <c r="I382"/>
  <c r="I381"/>
  <c r="I380"/>
  <c r="I379"/>
  <c r="I378"/>
  <c r="I377"/>
  <c r="I376"/>
  <c r="H376"/>
  <c r="E377" s="1"/>
  <c r="H377" s="1"/>
  <c r="I375"/>
  <c r="I374"/>
  <c r="I373"/>
  <c r="I372"/>
  <c r="I371"/>
  <c r="I370"/>
  <c r="I369"/>
  <c r="I368"/>
  <c r="I367"/>
  <c r="I366"/>
  <c r="I365"/>
  <c r="I364"/>
  <c r="H364"/>
  <c r="E365" s="1"/>
  <c r="H365" s="1"/>
  <c r="I363"/>
  <c r="I362"/>
  <c r="I361"/>
  <c r="I360"/>
  <c r="I359"/>
  <c r="I358"/>
  <c r="I357"/>
  <c r="I356"/>
  <c r="I355"/>
  <c r="I354"/>
  <c r="I353"/>
  <c r="I352"/>
  <c r="H352"/>
  <c r="E353" s="1"/>
  <c r="H353" s="1"/>
  <c r="E354" s="1"/>
  <c r="H354" s="1"/>
  <c r="E355" s="1"/>
  <c r="H355" s="1"/>
  <c r="E356" s="1"/>
  <c r="H356" s="1"/>
  <c r="E357" s="1"/>
  <c r="H357" s="1"/>
  <c r="I351"/>
  <c r="I350"/>
  <c r="I349"/>
  <c r="I348"/>
  <c r="I347"/>
  <c r="I346"/>
  <c r="I345"/>
  <c r="I344"/>
  <c r="I343"/>
  <c r="I342"/>
  <c r="I341"/>
  <c r="I340"/>
  <c r="H340"/>
  <c r="E341" s="1"/>
  <c r="H341" s="1"/>
  <c r="E342" s="1"/>
  <c r="H342" s="1"/>
  <c r="E343" s="1"/>
  <c r="H343" s="1"/>
  <c r="E344" s="1"/>
  <c r="H344" s="1"/>
  <c r="E345" s="1"/>
  <c r="H345" s="1"/>
  <c r="E346" s="1"/>
  <c r="H346" s="1"/>
  <c r="E347" s="1"/>
  <c r="H347" s="1"/>
  <c r="E348" s="1"/>
  <c r="H348" s="1"/>
  <c r="E349" s="1"/>
  <c r="H349" s="1"/>
  <c r="E350" s="1"/>
  <c r="H350" s="1"/>
  <c r="E351" s="1"/>
  <c r="H351" s="1"/>
  <c r="I339"/>
  <c r="I338"/>
  <c r="I337"/>
  <c r="I336"/>
  <c r="I335"/>
  <c r="I334"/>
  <c r="I333"/>
  <c r="I332"/>
  <c r="I331"/>
  <c r="I330"/>
  <c r="I329"/>
  <c r="I328"/>
  <c r="H328"/>
  <c r="E329" s="1"/>
  <c r="H329" s="1"/>
  <c r="E330" s="1"/>
  <c r="H330" s="1"/>
  <c r="E331" s="1"/>
  <c r="H331" s="1"/>
  <c r="E332" s="1"/>
  <c r="H332" s="1"/>
  <c r="I327"/>
  <c r="I326"/>
  <c r="I325"/>
  <c r="I324"/>
  <c r="I323"/>
  <c r="I322"/>
  <c r="I321"/>
  <c r="I320"/>
  <c r="I319"/>
  <c r="I318"/>
  <c r="I317"/>
  <c r="I316"/>
  <c r="H316"/>
  <c r="E317" s="1"/>
  <c r="H317" s="1"/>
  <c r="E318" s="1"/>
  <c r="H318" s="1"/>
  <c r="E319" s="1"/>
  <c r="H319" s="1"/>
  <c r="E320" s="1"/>
  <c r="H320" s="1"/>
  <c r="E321" s="1"/>
  <c r="H321" s="1"/>
  <c r="E322" s="1"/>
  <c r="H322" s="1"/>
  <c r="E323" s="1"/>
  <c r="H323" s="1"/>
  <c r="E324" s="1"/>
  <c r="H324" s="1"/>
  <c r="E325" s="1"/>
  <c r="H325" s="1"/>
  <c r="E326" s="1"/>
  <c r="H326" s="1"/>
  <c r="E327" s="1"/>
  <c r="H327" s="1"/>
  <c r="I315"/>
  <c r="I314"/>
  <c r="I313"/>
  <c r="I312"/>
  <c r="I311"/>
  <c r="I310"/>
  <c r="I309"/>
  <c r="I308"/>
  <c r="I307"/>
  <c r="I306"/>
  <c r="I305"/>
  <c r="I304"/>
  <c r="H304"/>
  <c r="E305" s="1"/>
  <c r="H305" s="1"/>
  <c r="E306" s="1"/>
  <c r="H306" s="1"/>
  <c r="E307" s="1"/>
  <c r="H307" s="1"/>
  <c r="I303"/>
  <c r="I302"/>
  <c r="I301"/>
  <c r="I300"/>
  <c r="I299"/>
  <c r="I298"/>
  <c r="I297"/>
  <c r="I296"/>
  <c r="I295"/>
  <c r="I294"/>
  <c r="I293"/>
  <c r="I292"/>
  <c r="H292"/>
  <c r="E293" s="1"/>
  <c r="H293" s="1"/>
  <c r="I291"/>
  <c r="I290"/>
  <c r="I289"/>
  <c r="I288"/>
  <c r="I287"/>
  <c r="I286"/>
  <c r="I285"/>
  <c r="I284"/>
  <c r="I283"/>
  <c r="I282"/>
  <c r="I281"/>
  <c r="I280"/>
  <c r="H280"/>
  <c r="E281" s="1"/>
  <c r="H281" s="1"/>
  <c r="E282" s="1"/>
  <c r="H282" s="1"/>
  <c r="I279"/>
  <c r="I278"/>
  <c r="I277"/>
  <c r="I276"/>
  <c r="I275"/>
  <c r="I274"/>
  <c r="I273"/>
  <c r="I272"/>
  <c r="I271"/>
  <c r="I270"/>
  <c r="I269"/>
  <c r="E269"/>
  <c r="H269" s="1"/>
  <c r="E270" s="1"/>
  <c r="H270" s="1"/>
  <c r="E271" s="1"/>
  <c r="H271" s="1"/>
  <c r="E272" s="1"/>
  <c r="H272" s="1"/>
  <c r="E273" s="1"/>
  <c r="H273" s="1"/>
  <c r="I267"/>
  <c r="I266"/>
  <c r="I265"/>
  <c r="I264"/>
  <c r="I263"/>
  <c r="I262"/>
  <c r="I261"/>
  <c r="I260"/>
  <c r="I259"/>
  <c r="I258"/>
  <c r="I257"/>
  <c r="I256"/>
  <c r="H256"/>
  <c r="I255"/>
  <c r="I254"/>
  <c r="I253"/>
  <c r="I252"/>
  <c r="I251"/>
  <c r="I250"/>
  <c r="I249"/>
  <c r="I248"/>
  <c r="I247"/>
  <c r="I246"/>
  <c r="I245"/>
  <c r="I244"/>
  <c r="H244"/>
  <c r="E245" s="1"/>
  <c r="H245" s="1"/>
  <c r="E246" s="1"/>
  <c r="H246" s="1"/>
  <c r="E247" s="1"/>
  <c r="H247" s="1"/>
  <c r="E248" s="1"/>
  <c r="H248" s="1"/>
  <c r="E249" s="1"/>
  <c r="H249" s="1"/>
  <c r="E250" s="1"/>
  <c r="H250" s="1"/>
  <c r="I243"/>
  <c r="I242"/>
  <c r="I241"/>
  <c r="I240"/>
  <c r="I239"/>
  <c r="I238"/>
  <c r="I237"/>
  <c r="I236"/>
  <c r="I235"/>
  <c r="I234"/>
  <c r="I233"/>
  <c r="I232"/>
  <c r="H232"/>
  <c r="E233" s="1"/>
  <c r="H233" s="1"/>
  <c r="E234" s="1"/>
  <c r="H234" s="1"/>
  <c r="E235" s="1"/>
  <c r="H235" s="1"/>
  <c r="E236" s="1"/>
  <c r="H236" s="1"/>
  <c r="E237" s="1"/>
  <c r="H237" s="1"/>
  <c r="I231"/>
  <c r="I230"/>
  <c r="I229"/>
  <c r="I228"/>
  <c r="I227"/>
  <c r="I226"/>
  <c r="I225"/>
  <c r="I224"/>
  <c r="I223"/>
  <c r="I222"/>
  <c r="I221"/>
  <c r="I220"/>
  <c r="H220"/>
  <c r="E221" s="1"/>
  <c r="H221" s="1"/>
  <c r="E222" s="1"/>
  <c r="H222" s="1"/>
  <c r="E223" s="1"/>
  <c r="H223" s="1"/>
  <c r="E224" s="1"/>
  <c r="H224" s="1"/>
  <c r="E225" s="1"/>
  <c r="H225" s="1"/>
  <c r="E226" s="1"/>
  <c r="H226" s="1"/>
  <c r="I219"/>
  <c r="I218"/>
  <c r="I217"/>
  <c r="I216"/>
  <c r="I215"/>
  <c r="I214"/>
  <c r="I213"/>
  <c r="I212"/>
  <c r="I211"/>
  <c r="I210"/>
  <c r="I209"/>
  <c r="I208"/>
  <c r="H208"/>
  <c r="E209" s="1"/>
  <c r="H209" s="1"/>
  <c r="E210" s="1"/>
  <c r="H210" s="1"/>
  <c r="E211" s="1"/>
  <c r="H211" s="1"/>
  <c r="E212" s="1"/>
  <c r="H212" s="1"/>
  <c r="I207"/>
  <c r="I206"/>
  <c r="I205"/>
  <c r="I204"/>
  <c r="I203"/>
  <c r="I202"/>
  <c r="I201"/>
  <c r="I200"/>
  <c r="I199"/>
  <c r="I198"/>
  <c r="I197"/>
  <c r="I196"/>
  <c r="H196"/>
  <c r="E197" s="1"/>
  <c r="H197" s="1"/>
  <c r="E198" s="1"/>
  <c r="H198" s="1"/>
  <c r="E199" s="1"/>
  <c r="H199" s="1"/>
  <c r="E200" s="1"/>
  <c r="H200" s="1"/>
  <c r="E201" s="1"/>
  <c r="H201" s="1"/>
  <c r="E202" s="1"/>
  <c r="H202" s="1"/>
  <c r="I195"/>
  <c r="I194"/>
  <c r="I193"/>
  <c r="I192"/>
  <c r="I191"/>
  <c r="I190"/>
  <c r="I189"/>
  <c r="I188"/>
  <c r="I187"/>
  <c r="I186"/>
  <c r="I185"/>
  <c r="I184"/>
  <c r="H184"/>
  <c r="E185" s="1"/>
  <c r="H185" s="1"/>
  <c r="E186" s="1"/>
  <c r="H186" s="1"/>
  <c r="E187" s="1"/>
  <c r="H187" s="1"/>
  <c r="E188" s="1"/>
  <c r="H188" s="1"/>
  <c r="I183"/>
  <c r="I182"/>
  <c r="I181"/>
  <c r="I180"/>
  <c r="I179"/>
  <c r="I178"/>
  <c r="I177"/>
  <c r="I176"/>
  <c r="I175"/>
  <c r="I174"/>
  <c r="I173"/>
  <c r="I172"/>
  <c r="H172"/>
  <c r="E173" s="1"/>
  <c r="H173" s="1"/>
  <c r="E174" s="1"/>
  <c r="H174" s="1"/>
  <c r="E175" s="1"/>
  <c r="H175" s="1"/>
  <c r="E176" s="1"/>
  <c r="H176" s="1"/>
  <c r="E177" s="1"/>
  <c r="H177" s="1"/>
  <c r="E178" s="1"/>
  <c r="H178" s="1"/>
  <c r="I171"/>
  <c r="I170"/>
  <c r="I169"/>
  <c r="I168"/>
  <c r="I167"/>
  <c r="I166"/>
  <c r="I165"/>
  <c r="I164"/>
  <c r="I163"/>
  <c r="I162"/>
  <c r="I161"/>
  <c r="I160"/>
  <c r="H160"/>
  <c r="E161" s="1"/>
  <c r="H161" s="1"/>
  <c r="E162" s="1"/>
  <c r="H162" s="1"/>
  <c r="E163" s="1"/>
  <c r="H163" s="1"/>
  <c r="E164" s="1"/>
  <c r="H164" s="1"/>
  <c r="E165" s="1"/>
  <c r="H165" s="1"/>
  <c r="I159"/>
  <c r="I158"/>
  <c r="I157"/>
  <c r="I156"/>
  <c r="I155"/>
  <c r="I154"/>
  <c r="I153"/>
  <c r="I152"/>
  <c r="I151"/>
  <c r="I150"/>
  <c r="I149"/>
  <c r="I148"/>
  <c r="H148"/>
  <c r="E149" s="1"/>
  <c r="H149" s="1"/>
  <c r="E150" s="1"/>
  <c r="H150" s="1"/>
  <c r="E151" s="1"/>
  <c r="H151" s="1"/>
  <c r="E152" s="1"/>
  <c r="H152" s="1"/>
  <c r="E153" s="1"/>
  <c r="H153" s="1"/>
  <c r="I147"/>
  <c r="I146"/>
  <c r="I145"/>
  <c r="I144"/>
  <c r="I143"/>
  <c r="I142"/>
  <c r="I141"/>
  <c r="I140"/>
  <c r="I139"/>
  <c r="I138"/>
  <c r="I137"/>
  <c r="I136"/>
  <c r="H136"/>
  <c r="E137" s="1"/>
  <c r="H137" s="1"/>
  <c r="E138" s="1"/>
  <c r="H138" s="1"/>
  <c r="E139" s="1"/>
  <c r="H139" s="1"/>
  <c r="E140" s="1"/>
  <c r="H140" s="1"/>
  <c r="E141" s="1"/>
  <c r="H141" s="1"/>
  <c r="I135"/>
  <c r="I134"/>
  <c r="I133"/>
  <c r="I132"/>
  <c r="I131"/>
  <c r="I130"/>
  <c r="I129"/>
  <c r="I128"/>
  <c r="I127"/>
  <c r="I126"/>
  <c r="I125"/>
  <c r="I124"/>
  <c r="H124"/>
  <c r="E125" s="1"/>
  <c r="H125" s="1"/>
  <c r="E126" s="1"/>
  <c r="H126" s="1"/>
  <c r="E127" s="1"/>
  <c r="H127" s="1"/>
  <c r="E128" s="1"/>
  <c r="H128" s="1"/>
  <c r="E129" s="1"/>
  <c r="H129" s="1"/>
  <c r="I123"/>
  <c r="I122"/>
  <c r="I121"/>
  <c r="I120"/>
  <c r="I119"/>
  <c r="I118"/>
  <c r="I117"/>
  <c r="I116"/>
  <c r="I115"/>
  <c r="I114"/>
  <c r="I113"/>
  <c r="I112"/>
  <c r="H112"/>
  <c r="E113" s="1"/>
  <c r="H113" s="1"/>
  <c r="E114" s="1"/>
  <c r="H114" s="1"/>
  <c r="E115" s="1"/>
  <c r="H115" s="1"/>
  <c r="I111"/>
  <c r="I110"/>
  <c r="I109"/>
  <c r="I108"/>
  <c r="I107"/>
  <c r="I106"/>
  <c r="I105"/>
  <c r="I104"/>
  <c r="I103"/>
  <c r="I102"/>
  <c r="I101"/>
  <c r="I100"/>
  <c r="H100"/>
  <c r="E101" s="1"/>
  <c r="H101" s="1"/>
  <c r="E102" s="1"/>
  <c r="H102" s="1"/>
  <c r="E103" s="1"/>
  <c r="H103" s="1"/>
  <c r="E104" s="1"/>
  <c r="H104" s="1"/>
  <c r="E105" s="1"/>
  <c r="H105" s="1"/>
  <c r="E106" s="1"/>
  <c r="H106" s="1"/>
  <c r="E107" s="1"/>
  <c r="H107" s="1"/>
  <c r="E108" s="1"/>
  <c r="H108" s="1"/>
  <c r="E109" s="1"/>
  <c r="H109" s="1"/>
  <c r="E110" s="1"/>
  <c r="H110" s="1"/>
  <c r="E111" s="1"/>
  <c r="H111" s="1"/>
  <c r="I99"/>
  <c r="I98"/>
  <c r="I97"/>
  <c r="I96"/>
  <c r="I95"/>
  <c r="I94"/>
  <c r="I93"/>
  <c r="I92"/>
  <c r="I91"/>
  <c r="I90"/>
  <c r="I89"/>
  <c r="I88"/>
  <c r="H88"/>
  <c r="E89" s="1"/>
  <c r="H89" s="1"/>
  <c r="E90" s="1"/>
  <c r="H90" s="1"/>
  <c r="E91" s="1"/>
  <c r="H91" s="1"/>
  <c r="E92" s="1"/>
  <c r="H92" s="1"/>
  <c r="E93" s="1"/>
  <c r="H93" s="1"/>
  <c r="I87"/>
  <c r="I86"/>
  <c r="I85"/>
  <c r="I84"/>
  <c r="I83"/>
  <c r="I82"/>
  <c r="I81"/>
  <c r="I80"/>
  <c r="I79"/>
  <c r="I78"/>
  <c r="I77"/>
  <c r="I76"/>
  <c r="H76"/>
  <c r="E77" s="1"/>
  <c r="H77" s="1"/>
  <c r="E78" s="1"/>
  <c r="H78" s="1"/>
  <c r="I75"/>
  <c r="I74"/>
  <c r="I73"/>
  <c r="I72"/>
  <c r="I71"/>
  <c r="I70"/>
  <c r="I69"/>
  <c r="I68"/>
  <c r="I67"/>
  <c r="I66"/>
  <c r="I65"/>
  <c r="I64"/>
  <c r="H64"/>
  <c r="E65" s="1"/>
  <c r="H65" s="1"/>
  <c r="E66" s="1"/>
  <c r="H66" s="1"/>
  <c r="E67" s="1"/>
  <c r="H67" s="1"/>
  <c r="I63"/>
  <c r="I62"/>
  <c r="I61"/>
  <c r="I60"/>
  <c r="I59"/>
  <c r="I58"/>
  <c r="I57"/>
  <c r="I56"/>
  <c r="I55"/>
  <c r="I54"/>
  <c r="I53"/>
  <c r="I52"/>
  <c r="H52"/>
  <c r="E53" s="1"/>
  <c r="H53" s="1"/>
  <c r="E54" s="1"/>
  <c r="H54" s="1"/>
  <c r="E55" s="1"/>
  <c r="H55" s="1"/>
  <c r="E56" s="1"/>
  <c r="H56" s="1"/>
  <c r="I51"/>
  <c r="I50"/>
  <c r="I49"/>
  <c r="I48"/>
  <c r="I47"/>
  <c r="I46"/>
  <c r="I45"/>
  <c r="I44"/>
  <c r="I43"/>
  <c r="I42"/>
  <c r="I41"/>
  <c r="I40"/>
  <c r="H40"/>
  <c r="E41" s="1"/>
  <c r="H41" s="1"/>
  <c r="E42" s="1"/>
  <c r="H42" s="1"/>
  <c r="E43" s="1"/>
  <c r="H43" s="1"/>
  <c r="E44" s="1"/>
  <c r="H44" s="1"/>
  <c r="E45" s="1"/>
  <c r="H45" s="1"/>
  <c r="I39"/>
  <c r="I38"/>
  <c r="I37"/>
  <c r="I36"/>
  <c r="I35"/>
  <c r="I34"/>
  <c r="I33"/>
  <c r="I32"/>
  <c r="I31"/>
  <c r="I30"/>
  <c r="I29"/>
  <c r="I28"/>
  <c r="H28"/>
  <c r="E29" s="1"/>
  <c r="H29" s="1"/>
  <c r="E30" s="1"/>
  <c r="H30" s="1"/>
  <c r="E31" s="1"/>
  <c r="H31" s="1"/>
  <c r="E32" s="1"/>
  <c r="H32" s="1"/>
  <c r="E33" s="1"/>
  <c r="H33" s="1"/>
  <c r="E34" s="1"/>
  <c r="H34" s="1"/>
  <c r="I27"/>
  <c r="I26"/>
  <c r="I25"/>
  <c r="I24"/>
  <c r="I23"/>
  <c r="I22"/>
  <c r="I21"/>
  <c r="I20"/>
  <c r="I19"/>
  <c r="I18"/>
  <c r="I17"/>
  <c r="I16"/>
  <c r="H16"/>
  <c r="E17" s="1"/>
  <c r="H17" s="1"/>
  <c r="E18" s="1"/>
  <c r="H18" s="1"/>
  <c r="E19" s="1"/>
  <c r="H19" s="1"/>
  <c r="E20" s="1"/>
  <c r="H20" s="1"/>
  <c r="I15"/>
  <c r="I14"/>
  <c r="I13"/>
  <c r="I12"/>
  <c r="I11"/>
  <c r="I10"/>
  <c r="I9"/>
  <c r="I8"/>
  <c r="I7"/>
  <c r="I6"/>
  <c r="I5"/>
  <c r="I4"/>
  <c r="H4"/>
  <c r="E5" s="1"/>
  <c r="H5" s="1"/>
  <c r="E6" s="1"/>
  <c r="H6" s="1"/>
  <c r="E7" s="1"/>
  <c r="H7" s="1"/>
  <c r="E8" s="1"/>
  <c r="H8" s="1"/>
  <c r="E9" s="1"/>
  <c r="H9" s="1"/>
  <c r="E10" s="1"/>
  <c r="H10" s="1"/>
  <c r="E11" s="1"/>
  <c r="H11" s="1"/>
  <c r="E12" s="1"/>
  <c r="H12" s="1"/>
  <c r="E13" s="1"/>
  <c r="H13" s="1"/>
  <c r="E14" s="1"/>
  <c r="H14" s="1"/>
  <c r="E15" s="1"/>
  <c r="H15" s="1"/>
  <c r="E962" l="1"/>
  <c r="H962" s="1"/>
  <c r="E963" s="1"/>
  <c r="H963" s="1"/>
  <c r="E952" i="31" s="1"/>
  <c r="H952" s="1"/>
  <c r="E953" s="1"/>
  <c r="H953" s="1"/>
  <c r="E954" s="1"/>
  <c r="H954" s="1"/>
  <c r="E955" s="1"/>
  <c r="H955" s="1"/>
  <c r="E956" s="1"/>
  <c r="H956" s="1"/>
  <c r="E957" s="1"/>
  <c r="H957" s="1"/>
  <c r="E958" s="1"/>
  <c r="H958" s="1"/>
  <c r="E959" s="1"/>
  <c r="H959" s="1"/>
  <c r="E960" s="1"/>
  <c r="H960" s="1"/>
  <c r="E961" s="1"/>
  <c r="H961" s="1"/>
  <c r="E962" s="1"/>
  <c r="H962" s="1"/>
  <c r="E963" s="1"/>
  <c r="H963" s="1"/>
  <c r="E952" i="33" s="1"/>
  <c r="H952" s="1"/>
  <c r="E953" s="1"/>
  <c r="H953" s="1"/>
  <c r="E954" s="1"/>
  <c r="H954" s="1"/>
  <c r="E955" s="1"/>
  <c r="H955" s="1"/>
  <c r="E956" s="1"/>
  <c r="H956" s="1"/>
  <c r="E957" s="1"/>
  <c r="H957" s="1"/>
  <c r="E958" s="1"/>
  <c r="H958" s="1"/>
  <c r="E950" i="32"/>
  <c r="H950" s="1"/>
  <c r="E951" s="1"/>
  <c r="H951" s="1"/>
  <c r="E940" i="31" s="1"/>
  <c r="H938" i="32"/>
  <c r="E938"/>
  <c r="E925"/>
  <c r="H925" s="1"/>
  <c r="E926" s="1"/>
  <c r="H926" s="1"/>
  <c r="E927" s="1"/>
  <c r="E277" i="33"/>
  <c r="H277" s="1"/>
  <c r="E278" s="1"/>
  <c r="H278" s="1"/>
  <c r="E279" s="1"/>
  <c r="H279" s="1"/>
  <c r="E982" i="32"/>
  <c r="H982" s="1"/>
  <c r="E340" i="31"/>
  <c r="H340" s="1"/>
  <c r="E341" s="1"/>
  <c r="H341" s="1"/>
  <c r="E342" s="1"/>
  <c r="H342" s="1"/>
  <c r="E343" s="1"/>
  <c r="H343" s="1"/>
  <c r="E344" s="1"/>
  <c r="H344" s="1"/>
  <c r="E345" s="1"/>
  <c r="H345" s="1"/>
  <c r="E346" s="1"/>
  <c r="H346" s="1"/>
  <c r="E347" s="1"/>
  <c r="H347" s="1"/>
  <c r="E348" s="1"/>
  <c r="H348" s="1"/>
  <c r="E349" s="1"/>
  <c r="H349" s="1"/>
  <c r="E350" s="1"/>
  <c r="H350" s="1"/>
  <c r="E351" s="1"/>
  <c r="H351" s="1"/>
  <c r="E340" i="33" s="1"/>
  <c r="H340" s="1"/>
  <c r="E341" s="1"/>
  <c r="H341" s="1"/>
  <c r="E342" s="1"/>
  <c r="H342" s="1"/>
  <c r="E343" s="1"/>
  <c r="H343" s="1"/>
  <c r="E344" s="1"/>
  <c r="H344" s="1"/>
  <c r="E345" s="1"/>
  <c r="H345" s="1"/>
  <c r="E346" s="1"/>
  <c r="H346" s="1"/>
  <c r="E347" s="1"/>
  <c r="H347" s="1"/>
  <c r="E348" s="1"/>
  <c r="H348" s="1"/>
  <c r="E349" s="1"/>
  <c r="H349" s="1"/>
  <c r="E350" s="1"/>
  <c r="H350" s="1"/>
  <c r="E351" s="1"/>
  <c r="H351" s="1"/>
  <c r="E316" i="31"/>
  <c r="H316" s="1"/>
  <c r="E317" s="1"/>
  <c r="H317" s="1"/>
  <c r="E318" s="1"/>
  <c r="H318" s="1"/>
  <c r="E319" s="1"/>
  <c r="H319" s="1"/>
  <c r="E320" s="1"/>
  <c r="H320" s="1"/>
  <c r="E321" s="1"/>
  <c r="H321" s="1"/>
  <c r="E322" s="1"/>
  <c r="H322" s="1"/>
  <c r="E323" s="1"/>
  <c r="H323" s="1"/>
  <c r="E324" s="1"/>
  <c r="H324" s="1"/>
  <c r="E325" s="1"/>
  <c r="H325" s="1"/>
  <c r="E326" s="1"/>
  <c r="H326" s="1"/>
  <c r="E327" s="1"/>
  <c r="H327" s="1"/>
  <c r="E316" i="33" s="1"/>
  <c r="H316" s="1"/>
  <c r="E317" s="1"/>
  <c r="H317" s="1"/>
  <c r="E318" s="1"/>
  <c r="H318" s="1"/>
  <c r="E319" s="1"/>
  <c r="H319" s="1"/>
  <c r="E320" s="1"/>
  <c r="H320" s="1"/>
  <c r="E321" s="1"/>
  <c r="H321" s="1"/>
  <c r="E322" s="1"/>
  <c r="H322" s="1"/>
  <c r="E323" s="1"/>
  <c r="H323" s="1"/>
  <c r="E324" s="1"/>
  <c r="H324" s="1"/>
  <c r="E325" s="1"/>
  <c r="H325" s="1"/>
  <c r="E326" s="1"/>
  <c r="H326" s="1"/>
  <c r="E327" s="1"/>
  <c r="H327" s="1"/>
  <c r="E274" i="32"/>
  <c r="H274" s="1"/>
  <c r="E275" s="1"/>
  <c r="H275" s="1"/>
  <c r="E100" i="31"/>
  <c r="H100" s="1"/>
  <c r="E101" s="1"/>
  <c r="H101" s="1"/>
  <c r="E102" s="1"/>
  <c r="H102" s="1"/>
  <c r="E103" s="1"/>
  <c r="H103" s="1"/>
  <c r="E104" s="1"/>
  <c r="H104" s="1"/>
  <c r="E105" s="1"/>
  <c r="H105" s="1"/>
  <c r="E106" s="1"/>
  <c r="H106" s="1"/>
  <c r="E107" s="1"/>
  <c r="H107" s="1"/>
  <c r="E108" s="1"/>
  <c r="H108" s="1"/>
  <c r="E109" s="1"/>
  <c r="H109" s="1"/>
  <c r="E110" s="1"/>
  <c r="H110" s="1"/>
  <c r="E111" s="1"/>
  <c r="H111" s="1"/>
  <c r="E100" i="33" s="1"/>
  <c r="H100" s="1"/>
  <c r="E101" s="1"/>
  <c r="H101" s="1"/>
  <c r="E102" s="1"/>
  <c r="H102" s="1"/>
  <c r="E103" s="1"/>
  <c r="H103" s="1"/>
  <c r="E104" s="1"/>
  <c r="H104" s="1"/>
  <c r="E105" s="1"/>
  <c r="H105" s="1"/>
  <c r="E106" s="1"/>
  <c r="H106" s="1"/>
  <c r="E107" s="1"/>
  <c r="H107" s="1"/>
  <c r="E108" s="1"/>
  <c r="H108" s="1"/>
  <c r="E109" s="1"/>
  <c r="H109" s="1"/>
  <c r="E110" s="1"/>
  <c r="H110" s="1"/>
  <c r="E111" s="1"/>
  <c r="H111" s="1"/>
  <c r="E400" i="31"/>
  <c r="H400" s="1"/>
  <c r="E401" s="1"/>
  <c r="H401" s="1"/>
  <c r="E402" s="1"/>
  <c r="H402" s="1"/>
  <c r="E403" s="1"/>
  <c r="H403" s="1"/>
  <c r="E404" s="1"/>
  <c r="H404" s="1"/>
  <c r="E405" s="1"/>
  <c r="H405" s="1"/>
  <c r="E406" s="1"/>
  <c r="H406" s="1"/>
  <c r="E407" s="1"/>
  <c r="H407" s="1"/>
  <c r="E408" s="1"/>
  <c r="H408" s="1"/>
  <c r="E409" s="1"/>
  <c r="H409" s="1"/>
  <c r="E410" s="1"/>
  <c r="H410" s="1"/>
  <c r="E411" s="1"/>
  <c r="H411" s="1"/>
  <c r="E400" i="33" s="1"/>
  <c r="H400" s="1"/>
  <c r="E401" s="1"/>
  <c r="H401" s="1"/>
  <c r="E402" s="1"/>
  <c r="H402" s="1"/>
  <c r="E403" s="1"/>
  <c r="H403" s="1"/>
  <c r="E404" s="1"/>
  <c r="H404" s="1"/>
  <c r="E405" s="1"/>
  <c r="H405" s="1"/>
  <c r="E406" s="1"/>
  <c r="H406" s="1"/>
  <c r="E407" s="1"/>
  <c r="H407" s="1"/>
  <c r="E408" s="1"/>
  <c r="H408" s="1"/>
  <c r="E409" s="1"/>
  <c r="H409" s="1"/>
  <c r="E410" s="1"/>
  <c r="H410" s="1"/>
  <c r="E411" s="1"/>
  <c r="H411" s="1"/>
  <c r="E448" i="31"/>
  <c r="H448" s="1"/>
  <c r="E449" s="1"/>
  <c r="H449" s="1"/>
  <c r="E450" s="1"/>
  <c r="H450" s="1"/>
  <c r="E451" s="1"/>
  <c r="H451" s="1"/>
  <c r="E452" s="1"/>
  <c r="H452" s="1"/>
  <c r="E453" s="1"/>
  <c r="H453" s="1"/>
  <c r="E454" s="1"/>
  <c r="H454" s="1"/>
  <c r="E455" s="1"/>
  <c r="H455" s="1"/>
  <c r="E456" s="1"/>
  <c r="H456" s="1"/>
  <c r="E457" s="1"/>
  <c r="H457" s="1"/>
  <c r="E458" s="1"/>
  <c r="H458" s="1"/>
  <c r="E459" s="1"/>
  <c r="H459" s="1"/>
  <c r="E448" i="33" s="1"/>
  <c r="H448" s="1"/>
  <c r="E449" s="1"/>
  <c r="H449" s="1"/>
  <c r="E450" s="1"/>
  <c r="H450" s="1"/>
  <c r="E451" s="1"/>
  <c r="H451" s="1"/>
  <c r="E452" s="1"/>
  <c r="H452" s="1"/>
  <c r="E453" s="1"/>
  <c r="H453" s="1"/>
  <c r="E454" s="1"/>
  <c r="H454" s="1"/>
  <c r="E455" s="1"/>
  <c r="H455" s="1"/>
  <c r="E456" s="1"/>
  <c r="H456" s="1"/>
  <c r="E457" s="1"/>
  <c r="H457" s="1"/>
  <c r="E458" s="1"/>
  <c r="H458" s="1"/>
  <c r="E459" s="1"/>
  <c r="H459" s="1"/>
  <c r="E4" i="31"/>
  <c r="H4" s="1"/>
  <c r="E5" s="1"/>
  <c r="H5" s="1"/>
  <c r="E6" s="1"/>
  <c r="H6" s="1"/>
  <c r="E7" s="1"/>
  <c r="H7" s="1"/>
  <c r="E8" s="1"/>
  <c r="H8" s="1"/>
  <c r="E9" s="1"/>
  <c r="H9" s="1"/>
  <c r="E10" s="1"/>
  <c r="H10" s="1"/>
  <c r="E11" s="1"/>
  <c r="H11" s="1"/>
  <c r="E12" s="1"/>
  <c r="H12" s="1"/>
  <c r="E13" s="1"/>
  <c r="H13" s="1"/>
  <c r="E14" s="1"/>
  <c r="H14" s="1"/>
  <c r="E15" s="1"/>
  <c r="H15" s="1"/>
  <c r="E4" i="33" s="1"/>
  <c r="H4" s="1"/>
  <c r="E5" s="1"/>
  <c r="H5" s="1"/>
  <c r="E6" s="1"/>
  <c r="H6" s="1"/>
  <c r="E7" s="1"/>
  <c r="H7" s="1"/>
  <c r="E8" s="1"/>
  <c r="H8" s="1"/>
  <c r="E9" s="1"/>
  <c r="H9" s="1"/>
  <c r="E10" s="1"/>
  <c r="H10" s="1"/>
  <c r="E11" s="1"/>
  <c r="H11" s="1"/>
  <c r="E12" s="1"/>
  <c r="H12" s="1"/>
  <c r="E13" s="1"/>
  <c r="H13" s="1"/>
  <c r="E14" s="1"/>
  <c r="H14" s="1"/>
  <c r="E15" s="1"/>
  <c r="H15" s="1"/>
  <c r="E417" i="32"/>
  <c r="H417" s="1"/>
  <c r="E418" s="1"/>
  <c r="H418" s="1"/>
  <c r="E388" i="31"/>
  <c r="H388" s="1"/>
  <c r="E389" s="1"/>
  <c r="H389" s="1"/>
  <c r="E390" s="1"/>
  <c r="H390" s="1"/>
  <c r="E391" s="1"/>
  <c r="H391" s="1"/>
  <c r="E392" s="1"/>
  <c r="H392" s="1"/>
  <c r="E393" s="1"/>
  <c r="H393" s="1"/>
  <c r="E394" s="1"/>
  <c r="H394" s="1"/>
  <c r="E395" s="1"/>
  <c r="H395" s="1"/>
  <c r="E396" s="1"/>
  <c r="H396" s="1"/>
  <c r="E397" s="1"/>
  <c r="H397" s="1"/>
  <c r="E398" s="1"/>
  <c r="H398" s="1"/>
  <c r="E399" s="1"/>
  <c r="H399" s="1"/>
  <c r="E388" i="33" s="1"/>
  <c r="H388" s="1"/>
  <c r="E389" s="1"/>
  <c r="H389" s="1"/>
  <c r="E390" s="1"/>
  <c r="H390" s="1"/>
  <c r="E391" s="1"/>
  <c r="H391" s="1"/>
  <c r="E392" s="1"/>
  <c r="H392" s="1"/>
  <c r="E393" s="1"/>
  <c r="H393" s="1"/>
  <c r="E394" s="1"/>
  <c r="H394" s="1"/>
  <c r="E395" s="1"/>
  <c r="H395" s="1"/>
  <c r="E396" s="1"/>
  <c r="H396" s="1"/>
  <c r="E397" s="1"/>
  <c r="H397" s="1"/>
  <c r="E398" s="1"/>
  <c r="H398" s="1"/>
  <c r="E399" s="1"/>
  <c r="H399" s="1"/>
  <c r="E968" i="32"/>
  <c r="H968" s="1"/>
  <c r="E969" s="1"/>
  <c r="H969" s="1"/>
  <c r="E970" s="1"/>
  <c r="E442"/>
  <c r="H442" s="1"/>
  <c r="E443" s="1"/>
  <c r="H443" s="1"/>
  <c r="E444" s="1"/>
  <c r="H444" s="1"/>
  <c r="E427"/>
  <c r="H427" s="1"/>
  <c r="E428" s="1"/>
  <c r="H428" s="1"/>
  <c r="E378"/>
  <c r="H378" s="1"/>
  <c r="E379" s="1"/>
  <c r="H379" s="1"/>
  <c r="E380" s="1"/>
  <c r="H380" s="1"/>
  <c r="E381" s="1"/>
  <c r="E366"/>
  <c r="H366" s="1"/>
  <c r="E367" s="1"/>
  <c r="H367" s="1"/>
  <c r="E79"/>
  <c r="H79" s="1"/>
  <c r="E80" s="1"/>
  <c r="H80" s="1"/>
  <c r="E189"/>
  <c r="H189" s="1"/>
  <c r="E190" s="1"/>
  <c r="H190" s="1"/>
  <c r="E191" s="1"/>
  <c r="H191" s="1"/>
  <c r="E358"/>
  <c r="H358" s="1"/>
  <c r="E359" s="1"/>
  <c r="H359" s="1"/>
  <c r="E360" s="1"/>
  <c r="H360" s="1"/>
  <c r="E68"/>
  <c r="H68" s="1"/>
  <c r="E69" s="1"/>
  <c r="H69" s="1"/>
  <c r="E238"/>
  <c r="H238" s="1"/>
  <c r="E239" s="1"/>
  <c r="H239" s="1"/>
  <c r="E130"/>
  <c r="H130" s="1"/>
  <c r="E131" s="1"/>
  <c r="H131" s="1"/>
  <c r="E132" s="1"/>
  <c r="H132" s="1"/>
  <c r="E94"/>
  <c r="H94" s="1"/>
  <c r="E95" s="1"/>
  <c r="H95" s="1"/>
  <c r="E142"/>
  <c r="H142" s="1"/>
  <c r="E143" s="1"/>
  <c r="H143" s="1"/>
  <c r="E144" s="1"/>
  <c r="H144" s="1"/>
  <c r="E333"/>
  <c r="H333" s="1"/>
  <c r="E334" s="1"/>
  <c r="H334" s="1"/>
  <c r="E57"/>
  <c r="H57" s="1"/>
  <c r="E58" s="1"/>
  <c r="H58" s="1"/>
  <c r="E59" s="1"/>
  <c r="H59" s="1"/>
  <c r="E294"/>
  <c r="H294" s="1"/>
  <c r="E295" s="1"/>
  <c r="H295" s="1"/>
  <c r="E46"/>
  <c r="H46" s="1"/>
  <c r="E47" s="1"/>
  <c r="H47" s="1"/>
  <c r="E48" s="1"/>
  <c r="H48" s="1"/>
  <c r="E21"/>
  <c r="H21" s="1"/>
  <c r="E22" s="1"/>
  <c r="H22" s="1"/>
  <c r="E23" s="1"/>
  <c r="H23" s="1"/>
  <c r="E24" s="1"/>
  <c r="E308"/>
  <c r="H308" s="1"/>
  <c r="E309" s="1"/>
  <c r="H309" s="1"/>
  <c r="E310" s="1"/>
  <c r="H310" s="1"/>
  <c r="E213"/>
  <c r="H213" s="1"/>
  <c r="E214" s="1"/>
  <c r="H214" s="1"/>
  <c r="E215" s="1"/>
  <c r="H215" s="1"/>
  <c r="E283"/>
  <c r="H283" s="1"/>
  <c r="E284" s="1"/>
  <c r="H284" s="1"/>
  <c r="E257"/>
  <c r="H257" s="1"/>
  <c r="E116"/>
  <c r="H116" s="1"/>
  <c r="E117" s="1"/>
  <c r="H117" s="1"/>
  <c r="E154"/>
  <c r="H154" s="1"/>
  <c r="E155" s="1"/>
  <c r="H155" s="1"/>
  <c r="E166"/>
  <c r="H166" s="1"/>
  <c r="E167" s="1"/>
  <c r="H167" s="1"/>
  <c r="E37"/>
  <c r="H37" s="1"/>
  <c r="E38" s="1"/>
  <c r="H38" s="1"/>
  <c r="E39" s="1"/>
  <c r="H39" s="1"/>
  <c r="E35"/>
  <c r="H35" s="1"/>
  <c r="E36" s="1"/>
  <c r="H36" s="1"/>
  <c r="E179"/>
  <c r="H179" s="1"/>
  <c r="E180" s="1"/>
  <c r="H180" s="1"/>
  <c r="E181"/>
  <c r="H181" s="1"/>
  <c r="E182" s="1"/>
  <c r="H182" s="1"/>
  <c r="E183" s="1"/>
  <c r="H183" s="1"/>
  <c r="E253"/>
  <c r="H253" s="1"/>
  <c r="E254" s="1"/>
  <c r="H254" s="1"/>
  <c r="E255" s="1"/>
  <c r="H255" s="1"/>
  <c r="E251"/>
  <c r="H251" s="1"/>
  <c r="E252" s="1"/>
  <c r="H252" s="1"/>
  <c r="E205"/>
  <c r="H205" s="1"/>
  <c r="E206" s="1"/>
  <c r="H206" s="1"/>
  <c r="E207" s="1"/>
  <c r="H207" s="1"/>
  <c r="E203"/>
  <c r="H203" s="1"/>
  <c r="E204" s="1"/>
  <c r="H204" s="1"/>
  <c r="E227"/>
  <c r="H227" s="1"/>
  <c r="E228" s="1"/>
  <c r="H228" s="1"/>
  <c r="E229"/>
  <c r="H229" s="1"/>
  <c r="E230" s="1"/>
  <c r="H230" s="1"/>
  <c r="E231" s="1"/>
  <c r="H231" s="1"/>
  <c r="E467"/>
  <c r="H467" s="1"/>
  <c r="E468" s="1"/>
  <c r="H468" s="1"/>
  <c r="E469"/>
  <c r="H469" s="1"/>
  <c r="E470" s="1"/>
  <c r="H470" s="1"/>
  <c r="E471" s="1"/>
  <c r="H471" s="1"/>
  <c r="E479"/>
  <c r="H479" s="1"/>
  <c r="E480" s="1"/>
  <c r="H480" s="1"/>
  <c r="E481"/>
  <c r="H481" s="1"/>
  <c r="E482" s="1"/>
  <c r="H482" s="1"/>
  <c r="E483" s="1"/>
  <c r="H483" s="1"/>
  <c r="E503"/>
  <c r="H503" s="1"/>
  <c r="E504" s="1"/>
  <c r="H504" s="1"/>
  <c r="E505"/>
  <c r="H505" s="1"/>
  <c r="E506" s="1"/>
  <c r="H506" s="1"/>
  <c r="E507" s="1"/>
  <c r="H507" s="1"/>
  <c r="E491"/>
  <c r="H491" s="1"/>
  <c r="E492" s="1"/>
  <c r="H492" s="1"/>
  <c r="E493"/>
  <c r="H493" s="1"/>
  <c r="E494" s="1"/>
  <c r="H494" s="1"/>
  <c r="E495" s="1"/>
  <c r="H495" s="1"/>
  <c r="E541"/>
  <c r="H541" s="1"/>
  <c r="E542" s="1"/>
  <c r="H542" s="1"/>
  <c r="E543" s="1"/>
  <c r="H543" s="1"/>
  <c r="E539"/>
  <c r="H539" s="1"/>
  <c r="E540" s="1"/>
  <c r="H540" s="1"/>
  <c r="E515"/>
  <c r="H515" s="1"/>
  <c r="E516" s="1"/>
  <c r="H516" s="1"/>
  <c r="E517"/>
  <c r="H517" s="1"/>
  <c r="E518" s="1"/>
  <c r="H518" s="1"/>
  <c r="E519" s="1"/>
  <c r="H519" s="1"/>
  <c r="E529"/>
  <c r="H529" s="1"/>
  <c r="E530" s="1"/>
  <c r="H530" s="1"/>
  <c r="E531" s="1"/>
  <c r="H531" s="1"/>
  <c r="E527"/>
  <c r="H527" s="1"/>
  <c r="E528" s="1"/>
  <c r="H528" s="1"/>
  <c r="E551"/>
  <c r="H551" s="1"/>
  <c r="E552" s="1"/>
  <c r="H552" s="1"/>
  <c r="E553"/>
  <c r="H553" s="1"/>
  <c r="E554" s="1"/>
  <c r="H554" s="1"/>
  <c r="E555" s="1"/>
  <c r="H555" s="1"/>
  <c r="E563"/>
  <c r="H563" s="1"/>
  <c r="E564" s="1"/>
  <c r="H564" s="1"/>
  <c r="E565"/>
  <c r="H565" s="1"/>
  <c r="E566" s="1"/>
  <c r="H566" s="1"/>
  <c r="E567" s="1"/>
  <c r="H567" s="1"/>
  <c r="E577"/>
  <c r="H577" s="1"/>
  <c r="E578" s="1"/>
  <c r="H578" s="1"/>
  <c r="E579" s="1"/>
  <c r="H579" s="1"/>
  <c r="E575"/>
  <c r="H575" s="1"/>
  <c r="E576" s="1"/>
  <c r="H576" s="1"/>
  <c r="E673"/>
  <c r="H673" s="1"/>
  <c r="E674" s="1"/>
  <c r="H674" s="1"/>
  <c r="E675" s="1"/>
  <c r="H675" s="1"/>
  <c r="E671"/>
  <c r="H671" s="1"/>
  <c r="E672" s="1"/>
  <c r="H672" s="1"/>
  <c r="E697"/>
  <c r="H697" s="1"/>
  <c r="E698" s="1"/>
  <c r="H698" s="1"/>
  <c r="E699" s="1"/>
  <c r="H699" s="1"/>
  <c r="E695"/>
  <c r="H695" s="1"/>
  <c r="E696" s="1"/>
  <c r="H696" s="1"/>
  <c r="E721"/>
  <c r="H721" s="1"/>
  <c r="E722" s="1"/>
  <c r="H722" s="1"/>
  <c r="E723" s="1"/>
  <c r="H723" s="1"/>
  <c r="E719"/>
  <c r="H719" s="1"/>
  <c r="E720" s="1"/>
  <c r="H720" s="1"/>
  <c r="E599"/>
  <c r="H599" s="1"/>
  <c r="E600" s="1"/>
  <c r="H600" s="1"/>
  <c r="E601"/>
  <c r="H601" s="1"/>
  <c r="E602" s="1"/>
  <c r="H602" s="1"/>
  <c r="E603" s="1"/>
  <c r="H603" s="1"/>
  <c r="E611"/>
  <c r="H611" s="1"/>
  <c r="E612" s="1"/>
  <c r="H612" s="1"/>
  <c r="E613"/>
  <c r="H613" s="1"/>
  <c r="E614" s="1"/>
  <c r="H614" s="1"/>
  <c r="E615" s="1"/>
  <c r="H615" s="1"/>
  <c r="E637"/>
  <c r="H637" s="1"/>
  <c r="E638" s="1"/>
  <c r="H638" s="1"/>
  <c r="E639" s="1"/>
  <c r="H639" s="1"/>
  <c r="E635"/>
  <c r="H635" s="1"/>
  <c r="E636" s="1"/>
  <c r="H636" s="1"/>
  <c r="E709"/>
  <c r="H709" s="1"/>
  <c r="E710" s="1"/>
  <c r="H710" s="1"/>
  <c r="E711" s="1"/>
  <c r="H711" s="1"/>
  <c r="E707"/>
  <c r="H707" s="1"/>
  <c r="E708" s="1"/>
  <c r="H708" s="1"/>
  <c r="E731"/>
  <c r="H731" s="1"/>
  <c r="E732" s="1"/>
  <c r="H732" s="1"/>
  <c r="E733"/>
  <c r="H733" s="1"/>
  <c r="E734" s="1"/>
  <c r="H734" s="1"/>
  <c r="E735" s="1"/>
  <c r="H735" s="1"/>
  <c r="E625"/>
  <c r="H625" s="1"/>
  <c r="E626" s="1"/>
  <c r="H626" s="1"/>
  <c r="E627" s="1"/>
  <c r="H627" s="1"/>
  <c r="E623"/>
  <c r="H623" s="1"/>
  <c r="E624" s="1"/>
  <c r="H624" s="1"/>
  <c r="E661"/>
  <c r="H661" s="1"/>
  <c r="E662" s="1"/>
  <c r="H662" s="1"/>
  <c r="E663" s="1"/>
  <c r="H663" s="1"/>
  <c r="E659"/>
  <c r="H659" s="1"/>
  <c r="E660" s="1"/>
  <c r="H660" s="1"/>
  <c r="E683"/>
  <c r="H683" s="1"/>
  <c r="E684" s="1"/>
  <c r="H684" s="1"/>
  <c r="E685"/>
  <c r="H685" s="1"/>
  <c r="E686" s="1"/>
  <c r="H686" s="1"/>
  <c r="E687" s="1"/>
  <c r="H687" s="1"/>
  <c r="E589"/>
  <c r="H589" s="1"/>
  <c r="E590" s="1"/>
  <c r="H590" s="1"/>
  <c r="E591" s="1"/>
  <c r="H591" s="1"/>
  <c r="E587"/>
  <c r="H587" s="1"/>
  <c r="E588" s="1"/>
  <c r="H588" s="1"/>
  <c r="E649"/>
  <c r="H649" s="1"/>
  <c r="E650" s="1"/>
  <c r="H650" s="1"/>
  <c r="E651" s="1"/>
  <c r="H651" s="1"/>
  <c r="E647"/>
  <c r="H647" s="1"/>
  <c r="E648" s="1"/>
  <c r="H648" s="1"/>
  <c r="E757"/>
  <c r="H757" s="1"/>
  <c r="E758" s="1"/>
  <c r="H758" s="1"/>
  <c r="E759" s="1"/>
  <c r="H759" s="1"/>
  <c r="E755"/>
  <c r="H755" s="1"/>
  <c r="E756" s="1"/>
  <c r="H756" s="1"/>
  <c r="E815"/>
  <c r="H815" s="1"/>
  <c r="E816" s="1"/>
  <c r="H816" s="1"/>
  <c r="E817"/>
  <c r="H817" s="1"/>
  <c r="E818" s="1"/>
  <c r="H818" s="1"/>
  <c r="E819" s="1"/>
  <c r="H819" s="1"/>
  <c r="E829"/>
  <c r="H829" s="1"/>
  <c r="E830" s="1"/>
  <c r="H830" s="1"/>
  <c r="E831" s="1"/>
  <c r="H831" s="1"/>
  <c r="E827"/>
  <c r="H827" s="1"/>
  <c r="E828" s="1"/>
  <c r="H828" s="1"/>
  <c r="E877"/>
  <c r="H877" s="1"/>
  <c r="E878" s="1"/>
  <c r="H878" s="1"/>
  <c r="E879" s="1"/>
  <c r="H879" s="1"/>
  <c r="E875"/>
  <c r="H875" s="1"/>
  <c r="E876" s="1"/>
  <c r="H876" s="1"/>
  <c r="E767"/>
  <c r="H767" s="1"/>
  <c r="E768" s="1"/>
  <c r="H768" s="1"/>
  <c r="E769"/>
  <c r="H769" s="1"/>
  <c r="E770" s="1"/>
  <c r="H770" s="1"/>
  <c r="E771" s="1"/>
  <c r="H771" s="1"/>
  <c r="E781"/>
  <c r="H781" s="1"/>
  <c r="E782" s="1"/>
  <c r="H782" s="1"/>
  <c r="E783" s="1"/>
  <c r="H783" s="1"/>
  <c r="E779"/>
  <c r="H779" s="1"/>
  <c r="E780" s="1"/>
  <c r="H780" s="1"/>
  <c r="E841"/>
  <c r="H841" s="1"/>
  <c r="E842" s="1"/>
  <c r="H842" s="1"/>
  <c r="E843" s="1"/>
  <c r="H843" s="1"/>
  <c r="E839"/>
  <c r="H839" s="1"/>
  <c r="E840" s="1"/>
  <c r="H840" s="1"/>
  <c r="E863"/>
  <c r="H863" s="1"/>
  <c r="E864" s="1"/>
  <c r="H864" s="1"/>
  <c r="E865"/>
  <c r="H865" s="1"/>
  <c r="E866" s="1"/>
  <c r="H866" s="1"/>
  <c r="E867" s="1"/>
  <c r="H867" s="1"/>
  <c r="E889"/>
  <c r="H889" s="1"/>
  <c r="E890" s="1"/>
  <c r="H890" s="1"/>
  <c r="E891" s="1"/>
  <c r="H891" s="1"/>
  <c r="E887"/>
  <c r="H887" s="1"/>
  <c r="E888" s="1"/>
  <c r="H888" s="1"/>
  <c r="E911"/>
  <c r="H911" s="1"/>
  <c r="E912" s="1"/>
  <c r="H912" s="1"/>
  <c r="E913"/>
  <c r="H913" s="1"/>
  <c r="E914" s="1"/>
  <c r="H914" s="1"/>
  <c r="E915" s="1"/>
  <c r="H915" s="1"/>
  <c r="E745"/>
  <c r="H745" s="1"/>
  <c r="E746" s="1"/>
  <c r="H746" s="1"/>
  <c r="E747" s="1"/>
  <c r="H747" s="1"/>
  <c r="E743"/>
  <c r="H743" s="1"/>
  <c r="E744" s="1"/>
  <c r="H744" s="1"/>
  <c r="E791"/>
  <c r="H791" s="1"/>
  <c r="E792" s="1"/>
  <c r="H792" s="1"/>
  <c r="E793"/>
  <c r="H793" s="1"/>
  <c r="E794" s="1"/>
  <c r="H794" s="1"/>
  <c r="E795" s="1"/>
  <c r="H795" s="1"/>
  <c r="E803"/>
  <c r="H803" s="1"/>
  <c r="E804" s="1"/>
  <c r="H804" s="1"/>
  <c r="E805"/>
  <c r="H805" s="1"/>
  <c r="E806" s="1"/>
  <c r="H806" s="1"/>
  <c r="E807" s="1"/>
  <c r="H807" s="1"/>
  <c r="E851"/>
  <c r="H851" s="1"/>
  <c r="E852" s="1"/>
  <c r="H852" s="1"/>
  <c r="E853"/>
  <c r="H853" s="1"/>
  <c r="E854" s="1"/>
  <c r="H854" s="1"/>
  <c r="E855" s="1"/>
  <c r="H855" s="1"/>
  <c r="E899"/>
  <c r="H899" s="1"/>
  <c r="E900" s="1"/>
  <c r="H900" s="1"/>
  <c r="E901"/>
  <c r="H901" s="1"/>
  <c r="E902" s="1"/>
  <c r="H902" s="1"/>
  <c r="E903" s="1"/>
  <c r="H903" s="1"/>
  <c r="H995"/>
  <c r="H1007"/>
  <c r="E961" i="33" l="1"/>
  <c r="H961" s="1"/>
  <c r="E962" s="1"/>
  <c r="H962" s="1"/>
  <c r="E963" s="1"/>
  <c r="H963" s="1"/>
  <c r="E959"/>
  <c r="H959" s="1"/>
  <c r="E960" s="1"/>
  <c r="H960" s="1"/>
  <c r="H939" i="32"/>
  <c r="E939"/>
  <c r="H927"/>
  <c r="E983"/>
  <c r="H983" s="1"/>
  <c r="E892" i="31"/>
  <c r="H892" s="1"/>
  <c r="E893" s="1"/>
  <c r="H893" s="1"/>
  <c r="E894" s="1"/>
  <c r="H894" s="1"/>
  <c r="E895" s="1"/>
  <c r="H895" s="1"/>
  <c r="E896" s="1"/>
  <c r="H896" s="1"/>
  <c r="E844"/>
  <c r="H844" s="1"/>
  <c r="E845" s="1"/>
  <c r="H845" s="1"/>
  <c r="E846" s="1"/>
  <c r="H846" s="1"/>
  <c r="E847" s="1"/>
  <c r="H847" s="1"/>
  <c r="E848" s="1"/>
  <c r="H848" s="1"/>
  <c r="E849" s="1"/>
  <c r="H849" s="1"/>
  <c r="E850" s="1"/>
  <c r="H850" s="1"/>
  <c r="E904"/>
  <c r="H904" s="1"/>
  <c r="E905" s="1"/>
  <c r="H905" s="1"/>
  <c r="E906" s="1"/>
  <c r="H906" s="1"/>
  <c r="E907" s="1"/>
  <c r="H907" s="1"/>
  <c r="E908" s="1"/>
  <c r="H908" s="1"/>
  <c r="E909" s="1"/>
  <c r="H909" s="1"/>
  <c r="E910" s="1"/>
  <c r="H910" s="1"/>
  <c r="E911" s="1"/>
  <c r="E676"/>
  <c r="H676" s="1"/>
  <c r="E677" s="1"/>
  <c r="H677" s="1"/>
  <c r="E678" s="1"/>
  <c r="H678" s="1"/>
  <c r="E679" s="1"/>
  <c r="H679" s="1"/>
  <c r="E680" s="1"/>
  <c r="H680" s="1"/>
  <c r="E681" s="1"/>
  <c r="H681" s="1"/>
  <c r="E682" s="1"/>
  <c r="H682" s="1"/>
  <c r="E604"/>
  <c r="H604" s="1"/>
  <c r="E605" s="1"/>
  <c r="H605" s="1"/>
  <c r="E606" s="1"/>
  <c r="H606" s="1"/>
  <c r="E607" s="1"/>
  <c r="H607" s="1"/>
  <c r="E608" s="1"/>
  <c r="H608" s="1"/>
  <c r="E609" s="1"/>
  <c r="H609" s="1"/>
  <c r="E610" s="1"/>
  <c r="H610" s="1"/>
  <c r="E611" s="1"/>
  <c r="E772"/>
  <c r="H772" s="1"/>
  <c r="E773" s="1"/>
  <c r="H773" s="1"/>
  <c r="E774" s="1"/>
  <c r="H774" s="1"/>
  <c r="E775" s="1"/>
  <c r="H775" s="1"/>
  <c r="E776" s="1"/>
  <c r="H776" s="1"/>
  <c r="E777" s="1"/>
  <c r="H777" s="1"/>
  <c r="E778" s="1"/>
  <c r="H778" s="1"/>
  <c r="E868"/>
  <c r="H868" s="1"/>
  <c r="E869" s="1"/>
  <c r="H869" s="1"/>
  <c r="E870" s="1"/>
  <c r="H870" s="1"/>
  <c r="E871" s="1"/>
  <c r="H871" s="1"/>
  <c r="E872" s="1"/>
  <c r="H872" s="1"/>
  <c r="E873" s="1"/>
  <c r="H873" s="1"/>
  <c r="E640"/>
  <c r="H640" s="1"/>
  <c r="E641" s="1"/>
  <c r="H641" s="1"/>
  <c r="E642" s="1"/>
  <c r="H642" s="1"/>
  <c r="E643" s="1"/>
  <c r="H643" s="1"/>
  <c r="E644" s="1"/>
  <c r="H644" s="1"/>
  <c r="E645" s="1"/>
  <c r="H645" s="1"/>
  <c r="E646" s="1"/>
  <c r="H646" s="1"/>
  <c r="E647" s="1"/>
  <c r="E616"/>
  <c r="H616" s="1"/>
  <c r="E617" s="1"/>
  <c r="H617" s="1"/>
  <c r="E618" s="1"/>
  <c r="H618" s="1"/>
  <c r="E619" s="1"/>
  <c r="H619" s="1"/>
  <c r="E620" s="1"/>
  <c r="H620" s="1"/>
  <c r="E621" s="1"/>
  <c r="H621" s="1"/>
  <c r="E622" s="1"/>
  <c r="H622" s="1"/>
  <c r="E623" s="1"/>
  <c r="E700"/>
  <c r="H700" s="1"/>
  <c r="E701" s="1"/>
  <c r="H701" s="1"/>
  <c r="E702" s="1"/>
  <c r="H702" s="1"/>
  <c r="E703" s="1"/>
  <c r="H703" s="1"/>
  <c r="E704" s="1"/>
  <c r="H704" s="1"/>
  <c r="E705" s="1"/>
  <c r="H705" s="1"/>
  <c r="E706" s="1"/>
  <c r="H706" s="1"/>
  <c r="E707" s="1"/>
  <c r="E712"/>
  <c r="H712" s="1"/>
  <c r="E713" s="1"/>
  <c r="H713" s="1"/>
  <c r="E714" s="1"/>
  <c r="H714" s="1"/>
  <c r="E715" s="1"/>
  <c r="H715" s="1"/>
  <c r="E716" s="1"/>
  <c r="H716" s="1"/>
  <c r="E717" s="1"/>
  <c r="H717" s="1"/>
  <c r="E718" s="1"/>
  <c r="H718" s="1"/>
  <c r="E719" s="1"/>
  <c r="E664"/>
  <c r="H664" s="1"/>
  <c r="E665" s="1"/>
  <c r="H665" s="1"/>
  <c r="E666" s="1"/>
  <c r="H666" s="1"/>
  <c r="E667" s="1"/>
  <c r="H667" s="1"/>
  <c r="E668" s="1"/>
  <c r="H668" s="1"/>
  <c r="E669" s="1"/>
  <c r="H669" s="1"/>
  <c r="E670" s="1"/>
  <c r="H670" s="1"/>
  <c r="E671" s="1"/>
  <c r="E520"/>
  <c r="H520" s="1"/>
  <c r="E521" s="1"/>
  <c r="H521" s="1"/>
  <c r="E522" s="1"/>
  <c r="H522" s="1"/>
  <c r="E523" s="1"/>
  <c r="H523" s="1"/>
  <c r="E524" s="1"/>
  <c r="H524" s="1"/>
  <c r="E525" s="1"/>
  <c r="H525" s="1"/>
  <c r="E526" s="1"/>
  <c r="H526" s="1"/>
  <c r="E527" s="1"/>
  <c r="E172"/>
  <c r="H172" s="1"/>
  <c r="E173" s="1"/>
  <c r="H173" s="1"/>
  <c r="E174" s="1"/>
  <c r="H174" s="1"/>
  <c r="E175" s="1"/>
  <c r="H175" s="1"/>
  <c r="E176" s="1"/>
  <c r="H176" s="1"/>
  <c r="E177" s="1"/>
  <c r="H177" s="1"/>
  <c r="E760"/>
  <c r="H760" s="1"/>
  <c r="E761" s="1"/>
  <c r="H761" s="1"/>
  <c r="E762" s="1"/>
  <c r="H762" s="1"/>
  <c r="E763" s="1"/>
  <c r="H763" s="1"/>
  <c r="E764" s="1"/>
  <c r="H764" s="1"/>
  <c r="E765" s="1"/>
  <c r="H765" s="1"/>
  <c r="E766" s="1"/>
  <c r="H766" s="1"/>
  <c r="E767" s="1"/>
  <c r="E544"/>
  <c r="H544" s="1"/>
  <c r="E545" s="1"/>
  <c r="H545" s="1"/>
  <c r="E546" s="1"/>
  <c r="H546" s="1"/>
  <c r="E547" s="1"/>
  <c r="H547" s="1"/>
  <c r="E548" s="1"/>
  <c r="H548" s="1"/>
  <c r="E549" s="1"/>
  <c r="H549" s="1"/>
  <c r="E460"/>
  <c r="H460" s="1"/>
  <c r="E461" s="1"/>
  <c r="H461" s="1"/>
  <c r="E462" s="1"/>
  <c r="H462" s="1"/>
  <c r="E463" s="1"/>
  <c r="H463" s="1"/>
  <c r="E464" s="1"/>
  <c r="H464" s="1"/>
  <c r="E244"/>
  <c r="H244" s="1"/>
  <c r="E245" s="1"/>
  <c r="H245" s="1"/>
  <c r="E246" s="1"/>
  <c r="H246" s="1"/>
  <c r="E247" s="1"/>
  <c r="H247" s="1"/>
  <c r="E248" s="1"/>
  <c r="H248" s="1"/>
  <c r="E249" s="1"/>
  <c r="H249" s="1"/>
  <c r="E250" s="1"/>
  <c r="H250" s="1"/>
  <c r="E796"/>
  <c r="H796" s="1"/>
  <c r="E797" s="1"/>
  <c r="H797" s="1"/>
  <c r="E798" s="1"/>
  <c r="H798" s="1"/>
  <c r="E799" s="1"/>
  <c r="H799" s="1"/>
  <c r="E800" s="1"/>
  <c r="H800" s="1"/>
  <c r="E801" s="1"/>
  <c r="H801" s="1"/>
  <c r="E802" s="1"/>
  <c r="H802" s="1"/>
  <c r="E803" s="1"/>
  <c r="E724"/>
  <c r="H724" s="1"/>
  <c r="E725" s="1"/>
  <c r="H725" s="1"/>
  <c r="E726" s="1"/>
  <c r="H726" s="1"/>
  <c r="E727" s="1"/>
  <c r="H727" s="1"/>
  <c r="E728" s="1"/>
  <c r="H728" s="1"/>
  <c r="E729" s="1"/>
  <c r="H729" s="1"/>
  <c r="E730" s="1"/>
  <c r="H730" s="1"/>
  <c r="E731" s="1"/>
  <c r="E592"/>
  <c r="H592" s="1"/>
  <c r="E593" s="1"/>
  <c r="H593" s="1"/>
  <c r="E594" s="1"/>
  <c r="H594" s="1"/>
  <c r="E595" s="1"/>
  <c r="H595" s="1"/>
  <c r="E596" s="1"/>
  <c r="H596" s="1"/>
  <c r="E597" s="1"/>
  <c r="H597" s="1"/>
  <c r="E598" s="1"/>
  <c r="H598" s="1"/>
  <c r="E508"/>
  <c r="H508" s="1"/>
  <c r="E509" s="1"/>
  <c r="H509" s="1"/>
  <c r="E510" s="1"/>
  <c r="H510" s="1"/>
  <c r="E511" s="1"/>
  <c r="H511" s="1"/>
  <c r="E512" s="1"/>
  <c r="H512" s="1"/>
  <c r="E513" s="1"/>
  <c r="H513" s="1"/>
  <c r="E496"/>
  <c r="H496" s="1"/>
  <c r="E497" s="1"/>
  <c r="H497" s="1"/>
  <c r="E498" s="1"/>
  <c r="H498" s="1"/>
  <c r="E499" s="1"/>
  <c r="H499" s="1"/>
  <c r="E500" s="1"/>
  <c r="H500" s="1"/>
  <c r="E736"/>
  <c r="H736" s="1"/>
  <c r="E737" s="1"/>
  <c r="H737" s="1"/>
  <c r="E738" s="1"/>
  <c r="H738" s="1"/>
  <c r="E739" s="1"/>
  <c r="H739" s="1"/>
  <c r="E740" s="1"/>
  <c r="H740" s="1"/>
  <c r="E741" s="1"/>
  <c r="H741" s="1"/>
  <c r="E742" s="1"/>
  <c r="H742" s="1"/>
  <c r="E880"/>
  <c r="H880" s="1"/>
  <c r="E881" s="1"/>
  <c r="H881" s="1"/>
  <c r="E882" s="1"/>
  <c r="H882" s="1"/>
  <c r="E883" s="1"/>
  <c r="H883" s="1"/>
  <c r="E884" s="1"/>
  <c r="H884" s="1"/>
  <c r="E885" s="1"/>
  <c r="H885" s="1"/>
  <c r="E886" s="1"/>
  <c r="H886" s="1"/>
  <c r="E887" s="1"/>
  <c r="E832"/>
  <c r="H832" s="1"/>
  <c r="E833" s="1"/>
  <c r="H833" s="1"/>
  <c r="E834" s="1"/>
  <c r="H834" s="1"/>
  <c r="E835" s="1"/>
  <c r="H835" s="1"/>
  <c r="E836" s="1"/>
  <c r="H836" s="1"/>
  <c r="E837" s="1"/>
  <c r="H837" s="1"/>
  <c r="E838" s="1"/>
  <c r="H838" s="1"/>
  <c r="E820"/>
  <c r="H820" s="1"/>
  <c r="E821" s="1"/>
  <c r="H821" s="1"/>
  <c r="E822" s="1"/>
  <c r="H822" s="1"/>
  <c r="E823" s="1"/>
  <c r="H823" s="1"/>
  <c r="E824" s="1"/>
  <c r="H824" s="1"/>
  <c r="E825" s="1"/>
  <c r="H825" s="1"/>
  <c r="E826" s="1"/>
  <c r="H826" s="1"/>
  <c r="E748"/>
  <c r="H748" s="1"/>
  <c r="E749" s="1"/>
  <c r="H749" s="1"/>
  <c r="E750" s="1"/>
  <c r="H750" s="1"/>
  <c r="E751" s="1"/>
  <c r="H751" s="1"/>
  <c r="E752" s="1"/>
  <c r="H752" s="1"/>
  <c r="E753" s="1"/>
  <c r="H753" s="1"/>
  <c r="E754" s="1"/>
  <c r="H754" s="1"/>
  <c r="E580"/>
  <c r="H580" s="1"/>
  <c r="E581" s="1"/>
  <c r="H581" s="1"/>
  <c r="E582" s="1"/>
  <c r="H582" s="1"/>
  <c r="E583" s="1"/>
  <c r="H583" s="1"/>
  <c r="E584" s="1"/>
  <c r="H584" s="1"/>
  <c r="E585" s="1"/>
  <c r="H585" s="1"/>
  <c r="E586" s="1"/>
  <c r="H586" s="1"/>
  <c r="E652"/>
  <c r="H652" s="1"/>
  <c r="E653" s="1"/>
  <c r="H653" s="1"/>
  <c r="E654" s="1"/>
  <c r="H654" s="1"/>
  <c r="E655" s="1"/>
  <c r="H655" s="1"/>
  <c r="E656" s="1"/>
  <c r="H656" s="1"/>
  <c r="E657" s="1"/>
  <c r="H657" s="1"/>
  <c r="E658" s="1"/>
  <c r="H658" s="1"/>
  <c r="E628"/>
  <c r="H628" s="1"/>
  <c r="E629" s="1"/>
  <c r="H629" s="1"/>
  <c r="E630" s="1"/>
  <c r="H630" s="1"/>
  <c r="E631" s="1"/>
  <c r="H631" s="1"/>
  <c r="E632" s="1"/>
  <c r="H632" s="1"/>
  <c r="E633" s="1"/>
  <c r="H633" s="1"/>
  <c r="E634" s="1"/>
  <c r="H634" s="1"/>
  <c r="E635" s="1"/>
  <c r="E688"/>
  <c r="H688" s="1"/>
  <c r="E689" s="1"/>
  <c r="H689" s="1"/>
  <c r="E690" s="1"/>
  <c r="H690" s="1"/>
  <c r="E691" s="1"/>
  <c r="H691" s="1"/>
  <c r="E692" s="1"/>
  <c r="H692" s="1"/>
  <c r="E693" s="1"/>
  <c r="H693" s="1"/>
  <c r="E694" s="1"/>
  <c r="H694" s="1"/>
  <c r="E568"/>
  <c r="H568" s="1"/>
  <c r="E569" s="1"/>
  <c r="H569" s="1"/>
  <c r="E570" s="1"/>
  <c r="H570" s="1"/>
  <c r="E571" s="1"/>
  <c r="H571" s="1"/>
  <c r="E572" s="1"/>
  <c r="H572" s="1"/>
  <c r="E573" s="1"/>
  <c r="H573" s="1"/>
  <c r="E574" s="1"/>
  <c r="H574" s="1"/>
  <c r="E532"/>
  <c r="H532" s="1"/>
  <c r="E533" s="1"/>
  <c r="H533" s="1"/>
  <c r="E534" s="1"/>
  <c r="H534" s="1"/>
  <c r="E535" s="1"/>
  <c r="H535" s="1"/>
  <c r="E536" s="1"/>
  <c r="H536" s="1"/>
  <c r="E537" s="1"/>
  <c r="H537" s="1"/>
  <c r="E538" s="1"/>
  <c r="H538" s="1"/>
  <c r="E539" s="1"/>
  <c r="E196"/>
  <c r="H196" s="1"/>
  <c r="E197" s="1"/>
  <c r="H197" s="1"/>
  <c r="E198" s="1"/>
  <c r="H198" s="1"/>
  <c r="E199" s="1"/>
  <c r="H199" s="1"/>
  <c r="E200" s="1"/>
  <c r="H200" s="1"/>
  <c r="E784"/>
  <c r="H784" s="1"/>
  <c r="E785" s="1"/>
  <c r="H785" s="1"/>
  <c r="E786" s="1"/>
  <c r="H786" s="1"/>
  <c r="E787" s="1"/>
  <c r="H787" s="1"/>
  <c r="E788" s="1"/>
  <c r="H788" s="1"/>
  <c r="E789" s="1"/>
  <c r="H789" s="1"/>
  <c r="E790" s="1"/>
  <c r="H790" s="1"/>
  <c r="E856"/>
  <c r="H856" s="1"/>
  <c r="E857" s="1"/>
  <c r="H857" s="1"/>
  <c r="E858" s="1"/>
  <c r="H858" s="1"/>
  <c r="E859" s="1"/>
  <c r="H859" s="1"/>
  <c r="E860" s="1"/>
  <c r="H860" s="1"/>
  <c r="E861" s="1"/>
  <c r="H861" s="1"/>
  <c r="E862" s="1"/>
  <c r="H862" s="1"/>
  <c r="E863" s="1"/>
  <c r="E808"/>
  <c r="H808" s="1"/>
  <c r="E809" s="1"/>
  <c r="H809" s="1"/>
  <c r="E810" s="1"/>
  <c r="H810" s="1"/>
  <c r="E811" s="1"/>
  <c r="H811" s="1"/>
  <c r="E812" s="1"/>
  <c r="H812" s="1"/>
  <c r="E813" s="1"/>
  <c r="H813" s="1"/>
  <c r="E814" s="1"/>
  <c r="H814" s="1"/>
  <c r="E815" s="1"/>
  <c r="E556"/>
  <c r="H556" s="1"/>
  <c r="E557" s="1"/>
  <c r="H557" s="1"/>
  <c r="E558" s="1"/>
  <c r="H558" s="1"/>
  <c r="E559" s="1"/>
  <c r="H559" s="1"/>
  <c r="E560" s="1"/>
  <c r="H560" s="1"/>
  <c r="E561" s="1"/>
  <c r="H561" s="1"/>
  <c r="E484"/>
  <c r="H484" s="1"/>
  <c r="E485" s="1"/>
  <c r="H485" s="1"/>
  <c r="E486" s="1"/>
  <c r="H486" s="1"/>
  <c r="E487" s="1"/>
  <c r="H487" s="1"/>
  <c r="E488" s="1"/>
  <c r="H488" s="1"/>
  <c r="E489" s="1"/>
  <c r="H489" s="1"/>
  <c r="E490" s="1"/>
  <c r="H490" s="1"/>
  <c r="E491" s="1"/>
  <c r="E472"/>
  <c r="H472" s="1"/>
  <c r="E473" s="1"/>
  <c r="H473" s="1"/>
  <c r="E474" s="1"/>
  <c r="H474" s="1"/>
  <c r="E475" s="1"/>
  <c r="H475" s="1"/>
  <c r="E476" s="1"/>
  <c r="H476" s="1"/>
  <c r="E220"/>
  <c r="H220" s="1"/>
  <c r="E221" s="1"/>
  <c r="H221" s="1"/>
  <c r="E222" s="1"/>
  <c r="H222" s="1"/>
  <c r="E28"/>
  <c r="H28" s="1"/>
  <c r="E29" s="1"/>
  <c r="H29" s="1"/>
  <c r="E30" s="1"/>
  <c r="H30" s="1"/>
  <c r="E31" s="1"/>
  <c r="H31" s="1"/>
  <c r="E32" s="1"/>
  <c r="H32" s="1"/>
  <c r="E33" s="1"/>
  <c r="H33" s="1"/>
  <c r="E34" s="1"/>
  <c r="H34" s="1"/>
  <c r="E276" i="32"/>
  <c r="H276" s="1"/>
  <c r="E277" s="1"/>
  <c r="H277" s="1"/>
  <c r="E1008"/>
  <c r="H1008" s="1"/>
  <c r="E1009" s="1"/>
  <c r="H1009" s="1"/>
  <c r="E996"/>
  <c r="H996" s="1"/>
  <c r="E997" s="1"/>
  <c r="H997" s="1"/>
  <c r="E998" s="1"/>
  <c r="H998" s="1"/>
  <c r="E999" s="1"/>
  <c r="H999" s="1"/>
  <c r="E988" i="31" s="1"/>
  <c r="H988" s="1"/>
  <c r="E989" s="1"/>
  <c r="H989" s="1"/>
  <c r="E990" s="1"/>
  <c r="H990" s="1"/>
  <c r="E991" s="1"/>
  <c r="H991" s="1"/>
  <c r="E992" s="1"/>
  <c r="H992" s="1"/>
  <c r="E993" s="1"/>
  <c r="H993" s="1"/>
  <c r="E994" s="1"/>
  <c r="H994" s="1"/>
  <c r="E995" s="1"/>
  <c r="H995" s="1"/>
  <c r="E996" s="1"/>
  <c r="H996" s="1"/>
  <c r="E997" s="1"/>
  <c r="H997" s="1"/>
  <c r="E998" s="1"/>
  <c r="H998" s="1"/>
  <c r="E999" s="1"/>
  <c r="H999" s="1"/>
  <c r="H970" i="32"/>
  <c r="E445"/>
  <c r="H445" s="1"/>
  <c r="E446" s="1"/>
  <c r="H446" s="1"/>
  <c r="E447" s="1"/>
  <c r="H447" s="1"/>
  <c r="E429"/>
  <c r="H429" s="1"/>
  <c r="E419"/>
  <c r="H419" s="1"/>
  <c r="E420" s="1"/>
  <c r="H420" s="1"/>
  <c r="H381"/>
  <c r="E382" s="1"/>
  <c r="E368"/>
  <c r="H368" s="1"/>
  <c r="E369" s="1"/>
  <c r="E361"/>
  <c r="H361" s="1"/>
  <c r="E362" s="1"/>
  <c r="H362" s="1"/>
  <c r="E363" s="1"/>
  <c r="H363" s="1"/>
  <c r="E335"/>
  <c r="H335" s="1"/>
  <c r="E336" s="1"/>
  <c r="H336" s="1"/>
  <c r="E311"/>
  <c r="H311" s="1"/>
  <c r="E312" s="1"/>
  <c r="H312" s="1"/>
  <c r="E296"/>
  <c r="H296" s="1"/>
  <c r="E297" s="1"/>
  <c r="H297" s="1"/>
  <c r="E298" s="1"/>
  <c r="H298" s="1"/>
  <c r="E285"/>
  <c r="H285" s="1"/>
  <c r="E258"/>
  <c r="H258" s="1"/>
  <c r="E240"/>
  <c r="H240" s="1"/>
  <c r="E241" s="1"/>
  <c r="H241" s="1"/>
  <c r="E216"/>
  <c r="H216" s="1"/>
  <c r="E217" s="1"/>
  <c r="H217" s="1"/>
  <c r="E192"/>
  <c r="H192" s="1"/>
  <c r="E193" s="1"/>
  <c r="H193" s="1"/>
  <c r="E168"/>
  <c r="H168" s="1"/>
  <c r="E169" s="1"/>
  <c r="H169" s="1"/>
  <c r="E156"/>
  <c r="H156" s="1"/>
  <c r="E157" s="1"/>
  <c r="H157" s="1"/>
  <c r="E145"/>
  <c r="H145" s="1"/>
  <c r="E146" s="1"/>
  <c r="H146" s="1"/>
  <c r="E133"/>
  <c r="H133" s="1"/>
  <c r="E134" s="1"/>
  <c r="H134" s="1"/>
  <c r="E118"/>
  <c r="H118" s="1"/>
  <c r="E96"/>
  <c r="H96" s="1"/>
  <c r="E81"/>
  <c r="H81" s="1"/>
  <c r="E70"/>
  <c r="H70" s="1"/>
  <c r="E60"/>
  <c r="H60" s="1"/>
  <c r="E61" s="1"/>
  <c r="H61" s="1"/>
  <c r="E49"/>
  <c r="H49" s="1"/>
  <c r="E50" s="1"/>
  <c r="H50" s="1"/>
  <c r="H24"/>
  <c r="E25" s="1"/>
  <c r="H25" s="1"/>
  <c r="E26" s="1"/>
  <c r="H26" s="1"/>
  <c r="E27" s="1"/>
  <c r="H940" i="31" l="1"/>
  <c r="E941" s="1"/>
  <c r="H941" s="1"/>
  <c r="E942" s="1"/>
  <c r="H942" s="1"/>
  <c r="E943" s="1"/>
  <c r="H943" s="1"/>
  <c r="E944" s="1"/>
  <c r="H944" s="1"/>
  <c r="E945" s="1"/>
  <c r="H945" s="1"/>
  <c r="E946" s="1"/>
  <c r="H946" s="1"/>
  <c r="E947" s="1"/>
  <c r="H947" s="1"/>
  <c r="E928"/>
  <c r="H928" s="1"/>
  <c r="E929" s="1"/>
  <c r="H929" s="1"/>
  <c r="E930" s="1"/>
  <c r="H930" s="1"/>
  <c r="E931" s="1"/>
  <c r="H931" s="1"/>
  <c r="E932" s="1"/>
  <c r="H932" s="1"/>
  <c r="E933" s="1"/>
  <c r="H933" s="1"/>
  <c r="E934" s="1"/>
  <c r="H934" s="1"/>
  <c r="E935" s="1"/>
  <c r="H935" s="1"/>
  <c r="E936" s="1"/>
  <c r="H936" s="1"/>
  <c r="E937" s="1"/>
  <c r="H937" s="1"/>
  <c r="E938" s="1"/>
  <c r="H938" s="1"/>
  <c r="E939" s="1"/>
  <c r="H939" s="1"/>
  <c r="E928" i="33" s="1"/>
  <c r="H928" s="1"/>
  <c r="E929" s="1"/>
  <c r="H929" s="1"/>
  <c r="E930" s="1"/>
  <c r="H930" s="1"/>
  <c r="E931" s="1"/>
  <c r="H931" s="1"/>
  <c r="E932" s="1"/>
  <c r="H932" s="1"/>
  <c r="E933" s="1"/>
  <c r="H933" s="1"/>
  <c r="E934" s="1"/>
  <c r="H934" s="1"/>
  <c r="E935" s="1"/>
  <c r="H935" s="1"/>
  <c r="E936" s="1"/>
  <c r="H936" s="1"/>
  <c r="E937" s="1"/>
  <c r="H937" s="1"/>
  <c r="E938" s="1"/>
  <c r="H938" s="1"/>
  <c r="E939" s="1"/>
  <c r="H939" s="1"/>
  <c r="H916" i="31"/>
  <c r="E917" s="1"/>
  <c r="H917" s="1"/>
  <c r="E918" s="1"/>
  <c r="H918" s="1"/>
  <c r="E919" s="1"/>
  <c r="H919" s="1"/>
  <c r="E920" s="1"/>
  <c r="H920" s="1"/>
  <c r="E921" s="1"/>
  <c r="H921" s="1"/>
  <c r="E922" s="1"/>
  <c r="H922" s="1"/>
  <c r="E923" s="1"/>
  <c r="H923" s="1"/>
  <c r="E916"/>
  <c r="E178"/>
  <c r="H178" s="1"/>
  <c r="E179" s="1"/>
  <c r="H179" s="1"/>
  <c r="E874"/>
  <c r="H874" s="1"/>
  <c r="E875" s="1"/>
  <c r="H875" s="1"/>
  <c r="E201"/>
  <c r="H201" s="1"/>
  <c r="E202" s="1"/>
  <c r="H202" s="1"/>
  <c r="E203" s="1"/>
  <c r="H203" s="1"/>
  <c r="E550"/>
  <c r="H550" s="1"/>
  <c r="E551" s="1"/>
  <c r="H551" s="1"/>
  <c r="E897"/>
  <c r="H897" s="1"/>
  <c r="E898" s="1"/>
  <c r="H898" s="1"/>
  <c r="E899" s="1"/>
  <c r="H899" s="1"/>
  <c r="E477"/>
  <c r="H477" s="1"/>
  <c r="E478" s="1"/>
  <c r="H478" s="1"/>
  <c r="E479" s="1"/>
  <c r="H479" s="1"/>
  <c r="E501"/>
  <c r="H501" s="1"/>
  <c r="E502" s="1"/>
  <c r="H502" s="1"/>
  <c r="E503" s="1"/>
  <c r="H503" s="1"/>
  <c r="E223"/>
  <c r="H223" s="1"/>
  <c r="E224" s="1"/>
  <c r="H224" s="1"/>
  <c r="E225" s="1"/>
  <c r="E562"/>
  <c r="H562" s="1"/>
  <c r="E563" s="1"/>
  <c r="H563" s="1"/>
  <c r="E514"/>
  <c r="H514" s="1"/>
  <c r="E515" s="1"/>
  <c r="H515" s="1"/>
  <c r="E465"/>
  <c r="H465" s="1"/>
  <c r="E466" s="1"/>
  <c r="H466" s="1"/>
  <c r="E467" s="1"/>
  <c r="H467" s="1"/>
  <c r="E984" i="32"/>
  <c r="H984" s="1"/>
  <c r="E985" s="1"/>
  <c r="H985" s="1"/>
  <c r="E986" s="1"/>
  <c r="H986" s="1"/>
  <c r="E987" s="1"/>
  <c r="H987" s="1"/>
  <c r="E971"/>
  <c r="H971" s="1"/>
  <c r="E972" s="1"/>
  <c r="H972" s="1"/>
  <c r="E973" s="1"/>
  <c r="H973" s="1"/>
  <c r="E352" i="31"/>
  <c r="H352" s="1"/>
  <c r="E353" s="1"/>
  <c r="H353" s="1"/>
  <c r="E354" s="1"/>
  <c r="H354" s="1"/>
  <c r="E355" s="1"/>
  <c r="H355" s="1"/>
  <c r="E356" s="1"/>
  <c r="H356" s="1"/>
  <c r="E357" s="1"/>
  <c r="H357" s="1"/>
  <c r="E358" s="1"/>
  <c r="H358" s="1"/>
  <c r="E359" s="1"/>
  <c r="H359" s="1"/>
  <c r="E360" s="1"/>
  <c r="H360" s="1"/>
  <c r="E361" s="1"/>
  <c r="H361" s="1"/>
  <c r="E362" s="1"/>
  <c r="H362" s="1"/>
  <c r="E363" s="1"/>
  <c r="H363" s="1"/>
  <c r="E352" i="33" s="1"/>
  <c r="H352" s="1"/>
  <c r="E353" s="1"/>
  <c r="H353" s="1"/>
  <c r="E354" s="1"/>
  <c r="H354" s="1"/>
  <c r="E355" s="1"/>
  <c r="H355" s="1"/>
  <c r="E356" s="1"/>
  <c r="H356" s="1"/>
  <c r="E357" s="1"/>
  <c r="H357" s="1"/>
  <c r="E358" s="1"/>
  <c r="H358" s="1"/>
  <c r="E359" s="1"/>
  <c r="H359" s="1"/>
  <c r="E360" s="1"/>
  <c r="H360" s="1"/>
  <c r="E361" s="1"/>
  <c r="H361" s="1"/>
  <c r="E362" s="1"/>
  <c r="H362" s="1"/>
  <c r="E363" s="1"/>
  <c r="H363" s="1"/>
  <c r="E436" i="31"/>
  <c r="H436" s="1"/>
  <c r="E437" s="1"/>
  <c r="H437" s="1"/>
  <c r="E438" s="1"/>
  <c r="H438" s="1"/>
  <c r="E439" s="1"/>
  <c r="H439" s="1"/>
  <c r="E440" s="1"/>
  <c r="H440" s="1"/>
  <c r="E441" s="1"/>
  <c r="H441" s="1"/>
  <c r="E442" s="1"/>
  <c r="H442" s="1"/>
  <c r="E443" s="1"/>
  <c r="H443" s="1"/>
  <c r="E444" s="1"/>
  <c r="H444" s="1"/>
  <c r="E445" s="1"/>
  <c r="H445" s="1"/>
  <c r="E446" s="1"/>
  <c r="H446" s="1"/>
  <c r="E447" s="1"/>
  <c r="H447" s="1"/>
  <c r="E436" i="33" s="1"/>
  <c r="H436" s="1"/>
  <c r="E437" s="1"/>
  <c r="H437" s="1"/>
  <c r="E438" s="1"/>
  <c r="H438" s="1"/>
  <c r="E439" s="1"/>
  <c r="H439" s="1"/>
  <c r="E440" s="1"/>
  <c r="H440" s="1"/>
  <c r="E441" s="1"/>
  <c r="H441" s="1"/>
  <c r="E442" s="1"/>
  <c r="H442" s="1"/>
  <c r="E443" s="1"/>
  <c r="H443" s="1"/>
  <c r="E444" s="1"/>
  <c r="H444" s="1"/>
  <c r="E445" s="1"/>
  <c r="H445" s="1"/>
  <c r="E446" s="1"/>
  <c r="H446" s="1"/>
  <c r="E447" s="1"/>
  <c r="H447" s="1"/>
  <c r="E37" i="31"/>
  <c r="H37" s="1"/>
  <c r="E38" s="1"/>
  <c r="H38" s="1"/>
  <c r="E39" s="1"/>
  <c r="H39" s="1"/>
  <c r="E28" i="33" s="1"/>
  <c r="H28" s="1"/>
  <c r="E29" s="1"/>
  <c r="H29" s="1"/>
  <c r="E30" s="1"/>
  <c r="H30" s="1"/>
  <c r="E31" s="1"/>
  <c r="H31" s="1"/>
  <c r="E32" s="1"/>
  <c r="H32" s="1"/>
  <c r="E33" s="1"/>
  <c r="H33" s="1"/>
  <c r="E34" s="1"/>
  <c r="H34" s="1"/>
  <c r="E35" i="31"/>
  <c r="H35" s="1"/>
  <c r="E36" s="1"/>
  <c r="H36" s="1"/>
  <c r="H863"/>
  <c r="E695"/>
  <c r="H695" s="1"/>
  <c r="E659"/>
  <c r="H659" s="1"/>
  <c r="E755"/>
  <c r="H755" s="1"/>
  <c r="E743"/>
  <c r="H743" s="1"/>
  <c r="E599"/>
  <c r="H599" s="1"/>
  <c r="H803"/>
  <c r="H767"/>
  <c r="H671"/>
  <c r="H707"/>
  <c r="H647"/>
  <c r="E648" s="1"/>
  <c r="E779"/>
  <c r="H779" s="1"/>
  <c r="E683"/>
  <c r="H683" s="1"/>
  <c r="E851"/>
  <c r="H851" s="1"/>
  <c r="E988" i="33"/>
  <c r="H988" s="1"/>
  <c r="E989" s="1"/>
  <c r="H989" s="1"/>
  <c r="E990" s="1"/>
  <c r="H990" s="1"/>
  <c r="E991" s="1"/>
  <c r="H991" s="1"/>
  <c r="E992" s="1"/>
  <c r="H992" s="1"/>
  <c r="E993" s="1"/>
  <c r="H993" s="1"/>
  <c r="E994" s="1"/>
  <c r="H994" s="1"/>
  <c r="E995" s="1"/>
  <c r="H995" s="1"/>
  <c r="E996" s="1"/>
  <c r="H996" s="1"/>
  <c r="E997" s="1"/>
  <c r="H997" s="1"/>
  <c r="E998" s="1"/>
  <c r="H998" s="1"/>
  <c r="E999" s="1"/>
  <c r="H999" s="1"/>
  <c r="H539" i="31"/>
  <c r="E839"/>
  <c r="H839" s="1"/>
  <c r="H491"/>
  <c r="H815"/>
  <c r="E791"/>
  <c r="H791" s="1"/>
  <c r="E575"/>
  <c r="H575" s="1"/>
  <c r="H635"/>
  <c r="E587"/>
  <c r="H587" s="1"/>
  <c r="H731"/>
  <c r="E251"/>
  <c r="H251" s="1"/>
  <c r="E252" s="1"/>
  <c r="H252" s="1"/>
  <c r="E253"/>
  <c r="H253" s="1"/>
  <c r="E254" s="1"/>
  <c r="H254" s="1"/>
  <c r="E255" s="1"/>
  <c r="H255" s="1"/>
  <c r="E244" i="33" s="1"/>
  <c r="H244" s="1"/>
  <c r="E245" s="1"/>
  <c r="H245" s="1"/>
  <c r="E246" s="1"/>
  <c r="H246" s="1"/>
  <c r="E247" s="1"/>
  <c r="H247" s="1"/>
  <c r="E248" s="1"/>
  <c r="H248" s="1"/>
  <c r="E249" s="1"/>
  <c r="H249" s="1"/>
  <c r="E250" s="1"/>
  <c r="H250" s="1"/>
  <c r="H719" i="31"/>
  <c r="H623"/>
  <c r="H611"/>
  <c r="H911"/>
  <c r="E827"/>
  <c r="H827" s="1"/>
  <c r="H887"/>
  <c r="H527"/>
  <c r="E278" i="32"/>
  <c r="H278" s="1"/>
  <c r="E279" s="1"/>
  <c r="H279" s="1"/>
  <c r="E1010"/>
  <c r="H1010" s="1"/>
  <c r="E1011" s="1"/>
  <c r="H1011" s="1"/>
  <c r="E1000" i="31" s="1"/>
  <c r="H1000" s="1"/>
  <c r="E1001" s="1"/>
  <c r="H1001" s="1"/>
  <c r="E1002" s="1"/>
  <c r="H1002" s="1"/>
  <c r="E1003" s="1"/>
  <c r="H1003" s="1"/>
  <c r="E1004" s="1"/>
  <c r="H1004" s="1"/>
  <c r="E1005" s="1"/>
  <c r="H1005" s="1"/>
  <c r="E1006" s="1"/>
  <c r="H1006" s="1"/>
  <c r="E1007" s="1"/>
  <c r="H1007" s="1"/>
  <c r="E1008" s="1"/>
  <c r="H1008" s="1"/>
  <c r="E1009" s="1"/>
  <c r="H1009" s="1"/>
  <c r="E1010" s="1"/>
  <c r="H1010" s="1"/>
  <c r="E1011" s="1"/>
  <c r="H1011" s="1"/>
  <c r="E430" i="32"/>
  <c r="H430" s="1"/>
  <c r="E431" s="1"/>
  <c r="H431" s="1"/>
  <c r="E432" s="1"/>
  <c r="H432" s="1"/>
  <c r="E421"/>
  <c r="H421" s="1"/>
  <c r="E422" s="1"/>
  <c r="H422" s="1"/>
  <c r="H382"/>
  <c r="E383" s="1"/>
  <c r="H369"/>
  <c r="E337"/>
  <c r="H337" s="1"/>
  <c r="E338" s="1"/>
  <c r="H338" s="1"/>
  <c r="E339" s="1"/>
  <c r="H339" s="1"/>
  <c r="E313"/>
  <c r="H313" s="1"/>
  <c r="E299"/>
  <c r="H299" s="1"/>
  <c r="E286"/>
  <c r="H286" s="1"/>
  <c r="E287" s="1"/>
  <c r="H287" s="1"/>
  <c r="E259"/>
  <c r="H259" s="1"/>
  <c r="E242"/>
  <c r="H242" s="1"/>
  <c r="E218"/>
  <c r="H218" s="1"/>
  <c r="E194"/>
  <c r="H194" s="1"/>
  <c r="E170"/>
  <c r="H170" s="1"/>
  <c r="E158"/>
  <c r="H158" s="1"/>
  <c r="E147"/>
  <c r="H147" s="1"/>
  <c r="E135"/>
  <c r="H135" s="1"/>
  <c r="E119"/>
  <c r="H119" s="1"/>
  <c r="E120" s="1"/>
  <c r="H120" s="1"/>
  <c r="E97"/>
  <c r="H97" s="1"/>
  <c r="E82"/>
  <c r="H82" s="1"/>
  <c r="E71"/>
  <c r="H71" s="1"/>
  <c r="E72" s="1"/>
  <c r="H72" s="1"/>
  <c r="E62"/>
  <c r="H62" s="1"/>
  <c r="E51"/>
  <c r="H51" s="1"/>
  <c r="H27"/>
  <c r="E16" i="31" s="1"/>
  <c r="E976" l="1"/>
  <c r="H976" s="1"/>
  <c r="E977" s="1"/>
  <c r="H977" s="1"/>
  <c r="E978" s="1"/>
  <c r="H978" s="1"/>
  <c r="E979" s="1"/>
  <c r="H979" s="1"/>
  <c r="E980" s="1"/>
  <c r="H980" s="1"/>
  <c r="E981" s="1"/>
  <c r="H981" s="1"/>
  <c r="E982" s="1"/>
  <c r="H982" s="1"/>
  <c r="E983" s="1"/>
  <c r="H983" s="1"/>
  <c r="E984" s="1"/>
  <c r="H984" s="1"/>
  <c r="E985" s="1"/>
  <c r="H985" s="1"/>
  <c r="E986" s="1"/>
  <c r="H986" s="1"/>
  <c r="E987" s="1"/>
  <c r="H987" s="1"/>
  <c r="E976" i="33" s="1"/>
  <c r="H976" s="1"/>
  <c r="E977" s="1"/>
  <c r="H977" s="1"/>
  <c r="E978" s="1"/>
  <c r="H978" s="1"/>
  <c r="E979" s="1"/>
  <c r="H979" s="1"/>
  <c r="E980" s="1"/>
  <c r="H980" s="1"/>
  <c r="E981" s="1"/>
  <c r="H981" s="1"/>
  <c r="E982" s="1"/>
  <c r="H982" s="1"/>
  <c r="E983" s="1"/>
  <c r="H983" s="1"/>
  <c r="E984" s="1"/>
  <c r="H984" s="1"/>
  <c r="E985" s="1"/>
  <c r="H985" s="1"/>
  <c r="E986" s="1"/>
  <c r="H986" s="1"/>
  <c r="E987" s="1"/>
  <c r="H987" s="1"/>
  <c r="E948" i="31"/>
  <c r="H948" s="1"/>
  <c r="E949" s="1"/>
  <c r="H949" s="1"/>
  <c r="E950" s="1"/>
  <c r="H950" s="1"/>
  <c r="E951" s="1"/>
  <c r="H951" s="1"/>
  <c r="E940" i="33" s="1"/>
  <c r="H940" s="1"/>
  <c r="E941" s="1"/>
  <c r="H941" s="1"/>
  <c r="E942" s="1"/>
  <c r="H942" s="1"/>
  <c r="E943" s="1"/>
  <c r="H943" s="1"/>
  <c r="E944" s="1"/>
  <c r="H944" s="1"/>
  <c r="E945" s="1"/>
  <c r="H945" s="1"/>
  <c r="E946" s="1"/>
  <c r="H946" s="1"/>
  <c r="E924" i="31"/>
  <c r="H924" s="1"/>
  <c r="E925" s="1"/>
  <c r="H925" s="1"/>
  <c r="E780"/>
  <c r="H780" s="1"/>
  <c r="E781" s="1"/>
  <c r="H781" s="1"/>
  <c r="E782" s="1"/>
  <c r="H782" s="1"/>
  <c r="E783" s="1"/>
  <c r="H783" s="1"/>
  <c r="E772" i="33" s="1"/>
  <c r="H772" s="1"/>
  <c r="E773" s="1"/>
  <c r="H773" s="1"/>
  <c r="E774" s="1"/>
  <c r="H774" s="1"/>
  <c r="E775" s="1"/>
  <c r="H775" s="1"/>
  <c r="E776" s="1"/>
  <c r="H776" s="1"/>
  <c r="E777" s="1"/>
  <c r="H777" s="1"/>
  <c r="E778" s="1"/>
  <c r="H778" s="1"/>
  <c r="E779" s="1"/>
  <c r="H779" s="1"/>
  <c r="E780" s="1"/>
  <c r="H780" s="1"/>
  <c r="E781" s="1"/>
  <c r="H781" s="1"/>
  <c r="E782" s="1"/>
  <c r="H782" s="1"/>
  <c r="E783" s="1"/>
  <c r="H783" s="1"/>
  <c r="E253"/>
  <c r="H253" s="1"/>
  <c r="E254" s="1"/>
  <c r="H254" s="1"/>
  <c r="E255" s="1"/>
  <c r="H255" s="1"/>
  <c r="E251"/>
  <c r="H251" s="1"/>
  <c r="E252" s="1"/>
  <c r="H252" s="1"/>
  <c r="E35"/>
  <c r="H35" s="1"/>
  <c r="E36" s="1"/>
  <c r="H36" s="1"/>
  <c r="E37"/>
  <c r="H37" s="1"/>
  <c r="E38" s="1"/>
  <c r="H38" s="1"/>
  <c r="E39" s="1"/>
  <c r="H39" s="1"/>
  <c r="E792" i="31"/>
  <c r="H792" s="1"/>
  <c r="E793" s="1"/>
  <c r="H793" s="1"/>
  <c r="E794" s="1"/>
  <c r="H794" s="1"/>
  <c r="E795" s="1"/>
  <c r="H795" s="1"/>
  <c r="E784" i="33" s="1"/>
  <c r="H784" s="1"/>
  <c r="E785" s="1"/>
  <c r="H785" s="1"/>
  <c r="E786" s="1"/>
  <c r="H786" s="1"/>
  <c r="E787" s="1"/>
  <c r="H787" s="1"/>
  <c r="E788" s="1"/>
  <c r="H788" s="1"/>
  <c r="E789" s="1"/>
  <c r="H789" s="1"/>
  <c r="E790" s="1"/>
  <c r="H790" s="1"/>
  <c r="E791" s="1"/>
  <c r="H791" s="1"/>
  <c r="E792" s="1"/>
  <c r="H792" s="1"/>
  <c r="E793" s="1"/>
  <c r="H793" s="1"/>
  <c r="E794" s="1"/>
  <c r="H794" s="1"/>
  <c r="E795" s="1"/>
  <c r="H795" s="1"/>
  <c r="E744" i="31"/>
  <c r="H744" s="1"/>
  <c r="E745" s="1"/>
  <c r="H745" s="1"/>
  <c r="E746" s="1"/>
  <c r="H746" s="1"/>
  <c r="E747" s="1"/>
  <c r="H747" s="1"/>
  <c r="E736" i="33" s="1"/>
  <c r="H736" s="1"/>
  <c r="E737" s="1"/>
  <c r="H737" s="1"/>
  <c r="E738" s="1"/>
  <c r="H738" s="1"/>
  <c r="E739" s="1"/>
  <c r="H739" s="1"/>
  <c r="E740" s="1"/>
  <c r="H740" s="1"/>
  <c r="E741" s="1"/>
  <c r="H741" s="1"/>
  <c r="E742" s="1"/>
  <c r="H742" s="1"/>
  <c r="E743" s="1"/>
  <c r="H743" s="1"/>
  <c r="E744" s="1"/>
  <c r="H744" s="1"/>
  <c r="E745" s="1"/>
  <c r="H745" s="1"/>
  <c r="E746" s="1"/>
  <c r="H746" s="1"/>
  <c r="E747" s="1"/>
  <c r="H747" s="1"/>
  <c r="E696" i="31"/>
  <c r="H696" s="1"/>
  <c r="E697" s="1"/>
  <c r="H697" s="1"/>
  <c r="E698" s="1"/>
  <c r="H698" s="1"/>
  <c r="E699" s="1"/>
  <c r="H699" s="1"/>
  <c r="E688" i="33" s="1"/>
  <c r="H688" s="1"/>
  <c r="E689" s="1"/>
  <c r="H689" s="1"/>
  <c r="E690" s="1"/>
  <c r="H690" s="1"/>
  <c r="E691" s="1"/>
  <c r="H691" s="1"/>
  <c r="E692" s="1"/>
  <c r="H692" s="1"/>
  <c r="E693" s="1"/>
  <c r="H693" s="1"/>
  <c r="E694" s="1"/>
  <c r="H694" s="1"/>
  <c r="E695" s="1"/>
  <c r="H695" s="1"/>
  <c r="E696" s="1"/>
  <c r="H696" s="1"/>
  <c r="E697" s="1"/>
  <c r="H697" s="1"/>
  <c r="E698" s="1"/>
  <c r="H698" s="1"/>
  <c r="E699" s="1"/>
  <c r="H699" s="1"/>
  <c r="E852" i="31"/>
  <c r="H852" s="1"/>
  <c r="E853" s="1"/>
  <c r="H853" s="1"/>
  <c r="E854" s="1"/>
  <c r="H854" s="1"/>
  <c r="E855" s="1"/>
  <c r="H855" s="1"/>
  <c r="E844" i="33" s="1"/>
  <c r="H844" s="1"/>
  <c r="E845" s="1"/>
  <c r="H845" s="1"/>
  <c r="E846" s="1"/>
  <c r="H846" s="1"/>
  <c r="E847" s="1"/>
  <c r="H847" s="1"/>
  <c r="E848" s="1"/>
  <c r="H848" s="1"/>
  <c r="E849" s="1"/>
  <c r="H849" s="1"/>
  <c r="E850" s="1"/>
  <c r="H850" s="1"/>
  <c r="E851" s="1"/>
  <c r="H851" s="1"/>
  <c r="E852" s="1"/>
  <c r="H852" s="1"/>
  <c r="E853" s="1"/>
  <c r="H853" s="1"/>
  <c r="E854" s="1"/>
  <c r="H854" s="1"/>
  <c r="E855" s="1"/>
  <c r="H855" s="1"/>
  <c r="E840" i="31"/>
  <c r="H840" s="1"/>
  <c r="E841" s="1"/>
  <c r="H841" s="1"/>
  <c r="E842" s="1"/>
  <c r="H842" s="1"/>
  <c r="E843" s="1"/>
  <c r="H843" s="1"/>
  <c r="E832" i="33" s="1"/>
  <c r="H832" s="1"/>
  <c r="E833" s="1"/>
  <c r="H833" s="1"/>
  <c r="E834" s="1"/>
  <c r="H834" s="1"/>
  <c r="E835" s="1"/>
  <c r="H835" s="1"/>
  <c r="E836" s="1"/>
  <c r="H836" s="1"/>
  <c r="E837" s="1"/>
  <c r="H837" s="1"/>
  <c r="E838" s="1"/>
  <c r="H838" s="1"/>
  <c r="E839" s="1"/>
  <c r="H839" s="1"/>
  <c r="E840" s="1"/>
  <c r="H840" s="1"/>
  <c r="E841" s="1"/>
  <c r="H841" s="1"/>
  <c r="E842" s="1"/>
  <c r="H842" s="1"/>
  <c r="E843" s="1"/>
  <c r="H843" s="1"/>
  <c r="E912" i="31"/>
  <c r="H912" s="1"/>
  <c r="E913" s="1"/>
  <c r="H913" s="1"/>
  <c r="E914" s="1"/>
  <c r="H914" s="1"/>
  <c r="E915" s="1"/>
  <c r="H915" s="1"/>
  <c r="E904" i="33" s="1"/>
  <c r="H904" s="1"/>
  <c r="E905" s="1"/>
  <c r="H905" s="1"/>
  <c r="E906" s="1"/>
  <c r="H906" s="1"/>
  <c r="E907" s="1"/>
  <c r="H907" s="1"/>
  <c r="E908" s="1"/>
  <c r="H908" s="1"/>
  <c r="E909" s="1"/>
  <c r="H909" s="1"/>
  <c r="E910" s="1"/>
  <c r="H910" s="1"/>
  <c r="E911" s="1"/>
  <c r="H911" s="1"/>
  <c r="E912" s="1"/>
  <c r="H912" s="1"/>
  <c r="E913" s="1"/>
  <c r="H913" s="1"/>
  <c r="E914" s="1"/>
  <c r="H914" s="1"/>
  <c r="E915" s="1"/>
  <c r="H915" s="1"/>
  <c r="E900" i="31"/>
  <c r="H900" s="1"/>
  <c r="E901" s="1"/>
  <c r="H901" s="1"/>
  <c r="E902" s="1"/>
  <c r="H902" s="1"/>
  <c r="E903" s="1"/>
  <c r="H903" s="1"/>
  <c r="E892" i="33" s="1"/>
  <c r="H892" s="1"/>
  <c r="E893" s="1"/>
  <c r="H893" s="1"/>
  <c r="E894" s="1"/>
  <c r="H894" s="1"/>
  <c r="E895" s="1"/>
  <c r="H895" s="1"/>
  <c r="E896" s="1"/>
  <c r="H896" s="1"/>
  <c r="E897" s="1"/>
  <c r="H897" s="1"/>
  <c r="E898" s="1"/>
  <c r="H898" s="1"/>
  <c r="E899" s="1"/>
  <c r="H899" s="1"/>
  <c r="E900" s="1"/>
  <c r="H900" s="1"/>
  <c r="E901" s="1"/>
  <c r="H901" s="1"/>
  <c r="E902" s="1"/>
  <c r="H902" s="1"/>
  <c r="E903" s="1"/>
  <c r="H903" s="1"/>
  <c r="E888" i="31"/>
  <c r="H888" s="1"/>
  <c r="E889" s="1"/>
  <c r="H889" s="1"/>
  <c r="E876"/>
  <c r="H876" s="1"/>
  <c r="E877" s="1"/>
  <c r="H877" s="1"/>
  <c r="E864"/>
  <c r="H864" s="1"/>
  <c r="E865" s="1"/>
  <c r="H865" s="1"/>
  <c r="E866" s="1"/>
  <c r="H866" s="1"/>
  <c r="E867" s="1"/>
  <c r="H867" s="1"/>
  <c r="E856" i="33" s="1"/>
  <c r="H856" s="1"/>
  <c r="E857" s="1"/>
  <c r="H857" s="1"/>
  <c r="E858" s="1"/>
  <c r="H858" s="1"/>
  <c r="E859" s="1"/>
  <c r="H859" s="1"/>
  <c r="E860" s="1"/>
  <c r="H860" s="1"/>
  <c r="E861" s="1"/>
  <c r="H861" s="1"/>
  <c r="E862" s="1"/>
  <c r="H862" s="1"/>
  <c r="E863" s="1"/>
  <c r="H863" s="1"/>
  <c r="E864" s="1"/>
  <c r="H864" s="1"/>
  <c r="E865" s="1"/>
  <c r="H865" s="1"/>
  <c r="E866" s="1"/>
  <c r="H866" s="1"/>
  <c r="E867" s="1"/>
  <c r="H867" s="1"/>
  <c r="E828" i="31"/>
  <c r="H828" s="1"/>
  <c r="E829" s="1"/>
  <c r="H829" s="1"/>
  <c r="E830" s="1"/>
  <c r="H830" s="1"/>
  <c r="E816"/>
  <c r="H816" s="1"/>
  <c r="E817" s="1"/>
  <c r="H817" s="1"/>
  <c r="E804"/>
  <c r="H804" s="1"/>
  <c r="E805" s="1"/>
  <c r="H805" s="1"/>
  <c r="E806" s="1"/>
  <c r="H806" s="1"/>
  <c r="E807" s="1"/>
  <c r="H807" s="1"/>
  <c r="E796" i="33" s="1"/>
  <c r="H796" s="1"/>
  <c r="E797" s="1"/>
  <c r="H797" s="1"/>
  <c r="E798" s="1"/>
  <c r="H798" s="1"/>
  <c r="E799" s="1"/>
  <c r="H799" s="1"/>
  <c r="E800" s="1"/>
  <c r="H800" s="1"/>
  <c r="E801" s="1"/>
  <c r="H801" s="1"/>
  <c r="E802" s="1"/>
  <c r="H802" s="1"/>
  <c r="E803" s="1"/>
  <c r="H803" s="1"/>
  <c r="E804" s="1"/>
  <c r="H804" s="1"/>
  <c r="E805" s="1"/>
  <c r="H805" s="1"/>
  <c r="E806" s="1"/>
  <c r="H806" s="1"/>
  <c r="E807" s="1"/>
  <c r="H807" s="1"/>
  <c r="E756" i="31"/>
  <c r="H756" s="1"/>
  <c r="E757" s="1"/>
  <c r="H757" s="1"/>
  <c r="E758" s="1"/>
  <c r="H758" s="1"/>
  <c r="E759" s="1"/>
  <c r="H759" s="1"/>
  <c r="E748" i="33" s="1"/>
  <c r="H748" s="1"/>
  <c r="E749" s="1"/>
  <c r="H749" s="1"/>
  <c r="E750" s="1"/>
  <c r="H750" s="1"/>
  <c r="E751" s="1"/>
  <c r="H751" s="1"/>
  <c r="E752" s="1"/>
  <c r="H752" s="1"/>
  <c r="E753" s="1"/>
  <c r="H753" s="1"/>
  <c r="E754" s="1"/>
  <c r="H754" s="1"/>
  <c r="E755" s="1"/>
  <c r="H755" s="1"/>
  <c r="E756" s="1"/>
  <c r="H756" s="1"/>
  <c r="E757" s="1"/>
  <c r="H757" s="1"/>
  <c r="E758" s="1"/>
  <c r="H758" s="1"/>
  <c r="E759" s="1"/>
  <c r="H759" s="1"/>
  <c r="E768" i="31"/>
  <c r="H768" s="1"/>
  <c r="E769" s="1"/>
  <c r="H769" s="1"/>
  <c r="E770" s="1"/>
  <c r="H770" s="1"/>
  <c r="E771" s="1"/>
  <c r="H771" s="1"/>
  <c r="E760" i="33" s="1"/>
  <c r="H760" s="1"/>
  <c r="E761" s="1"/>
  <c r="H761" s="1"/>
  <c r="E762" s="1"/>
  <c r="H762" s="1"/>
  <c r="E763" s="1"/>
  <c r="H763" s="1"/>
  <c r="E764" s="1"/>
  <c r="H764" s="1"/>
  <c r="E765" s="1"/>
  <c r="H765" s="1"/>
  <c r="E766" s="1"/>
  <c r="H766" s="1"/>
  <c r="E767" s="1"/>
  <c r="H767" s="1"/>
  <c r="E768" s="1"/>
  <c r="H768" s="1"/>
  <c r="E769" s="1"/>
  <c r="H769" s="1"/>
  <c r="E770" s="1"/>
  <c r="H770" s="1"/>
  <c r="E771" s="1"/>
  <c r="H771" s="1"/>
  <c r="E732" i="31"/>
  <c r="H732" s="1"/>
  <c r="E733" s="1"/>
  <c r="H733" s="1"/>
  <c r="E734" s="1"/>
  <c r="H734" s="1"/>
  <c r="E735" s="1"/>
  <c r="H735" s="1"/>
  <c r="E724" i="33" s="1"/>
  <c r="H724" s="1"/>
  <c r="E725" s="1"/>
  <c r="H725" s="1"/>
  <c r="E726" s="1"/>
  <c r="H726" s="1"/>
  <c r="E727" s="1"/>
  <c r="H727" s="1"/>
  <c r="E728" s="1"/>
  <c r="H728" s="1"/>
  <c r="E729" s="1"/>
  <c r="H729" s="1"/>
  <c r="E730" s="1"/>
  <c r="H730" s="1"/>
  <c r="E731" s="1"/>
  <c r="H731" s="1"/>
  <c r="E732" s="1"/>
  <c r="H732" s="1"/>
  <c r="E733" s="1"/>
  <c r="H733" s="1"/>
  <c r="E734" s="1"/>
  <c r="H734" s="1"/>
  <c r="E735" s="1"/>
  <c r="H735" s="1"/>
  <c r="E720" i="31"/>
  <c r="H720" s="1"/>
  <c r="E721" s="1"/>
  <c r="H721" s="1"/>
  <c r="E722" s="1"/>
  <c r="H722" s="1"/>
  <c r="E723" s="1"/>
  <c r="H723" s="1"/>
  <c r="E712" i="33" s="1"/>
  <c r="H712" s="1"/>
  <c r="E713" s="1"/>
  <c r="H713" s="1"/>
  <c r="E714" s="1"/>
  <c r="H714" s="1"/>
  <c r="E715" s="1"/>
  <c r="H715" s="1"/>
  <c r="E716" s="1"/>
  <c r="H716" s="1"/>
  <c r="E717" s="1"/>
  <c r="H717" s="1"/>
  <c r="E718" s="1"/>
  <c r="H718" s="1"/>
  <c r="E719" s="1"/>
  <c r="H719" s="1"/>
  <c r="E720" s="1"/>
  <c r="H720" s="1"/>
  <c r="E721" s="1"/>
  <c r="H721" s="1"/>
  <c r="E722" s="1"/>
  <c r="H722" s="1"/>
  <c r="E723" s="1"/>
  <c r="H723" s="1"/>
  <c r="E708" i="31"/>
  <c r="H708" s="1"/>
  <c r="E709" s="1"/>
  <c r="H709" s="1"/>
  <c r="E710" s="1"/>
  <c r="H710" s="1"/>
  <c r="E711" s="1"/>
  <c r="H711" s="1"/>
  <c r="E700" i="33" s="1"/>
  <c r="H700" s="1"/>
  <c r="E701" s="1"/>
  <c r="H701" s="1"/>
  <c r="E702" s="1"/>
  <c r="H702" s="1"/>
  <c r="E703" s="1"/>
  <c r="H703" s="1"/>
  <c r="E704" s="1"/>
  <c r="H704" s="1"/>
  <c r="E705" s="1"/>
  <c r="H705" s="1"/>
  <c r="E706" s="1"/>
  <c r="H706" s="1"/>
  <c r="E707" s="1"/>
  <c r="H707" s="1"/>
  <c r="E708" s="1"/>
  <c r="H708" s="1"/>
  <c r="E709" s="1"/>
  <c r="H709" s="1"/>
  <c r="E710" s="1"/>
  <c r="H710" s="1"/>
  <c r="E711" s="1"/>
  <c r="H711" s="1"/>
  <c r="E684" i="31"/>
  <c r="H684" s="1"/>
  <c r="E685" s="1"/>
  <c r="H685" s="1"/>
  <c r="E686" s="1"/>
  <c r="H686" s="1"/>
  <c r="E687" s="1"/>
  <c r="H687" s="1"/>
  <c r="E676" i="33" s="1"/>
  <c r="H676" s="1"/>
  <c r="E677" s="1"/>
  <c r="H677" s="1"/>
  <c r="E678" s="1"/>
  <c r="H678" s="1"/>
  <c r="E679" s="1"/>
  <c r="H679" s="1"/>
  <c r="E680" s="1"/>
  <c r="H680" s="1"/>
  <c r="E681" s="1"/>
  <c r="H681" s="1"/>
  <c r="E682" s="1"/>
  <c r="H682" s="1"/>
  <c r="E683" s="1"/>
  <c r="H683" s="1"/>
  <c r="E684" s="1"/>
  <c r="H684" s="1"/>
  <c r="E685" s="1"/>
  <c r="H685" s="1"/>
  <c r="E686" s="1"/>
  <c r="H686" s="1"/>
  <c r="E687" s="1"/>
  <c r="H687" s="1"/>
  <c r="E672" i="31"/>
  <c r="H672" s="1"/>
  <c r="E673" s="1"/>
  <c r="H673" s="1"/>
  <c r="E674" s="1"/>
  <c r="H674" s="1"/>
  <c r="E675" s="1"/>
  <c r="H675" s="1"/>
  <c r="E664" i="33" s="1"/>
  <c r="H664" s="1"/>
  <c r="E665" s="1"/>
  <c r="H665" s="1"/>
  <c r="E666" s="1"/>
  <c r="H666" s="1"/>
  <c r="E667" s="1"/>
  <c r="H667" s="1"/>
  <c r="E668" s="1"/>
  <c r="H668" s="1"/>
  <c r="E669" s="1"/>
  <c r="H669" s="1"/>
  <c r="E670" s="1"/>
  <c r="H670" s="1"/>
  <c r="E671" s="1"/>
  <c r="H671" s="1"/>
  <c r="E672" s="1"/>
  <c r="H672" s="1"/>
  <c r="E673" s="1"/>
  <c r="H673" s="1"/>
  <c r="E674" s="1"/>
  <c r="H674" s="1"/>
  <c r="E675" s="1"/>
  <c r="H675" s="1"/>
  <c r="E660" i="31"/>
  <c r="H660" s="1"/>
  <c r="E661" s="1"/>
  <c r="H661" s="1"/>
  <c r="E662" s="1"/>
  <c r="H662" s="1"/>
  <c r="E663" s="1"/>
  <c r="H663" s="1"/>
  <c r="E652" i="33" s="1"/>
  <c r="H652" s="1"/>
  <c r="E653" s="1"/>
  <c r="H653" s="1"/>
  <c r="E654" s="1"/>
  <c r="H654" s="1"/>
  <c r="E655" s="1"/>
  <c r="H655" s="1"/>
  <c r="E656" s="1"/>
  <c r="H656" s="1"/>
  <c r="E657" s="1"/>
  <c r="H657" s="1"/>
  <c r="E658" s="1"/>
  <c r="H658" s="1"/>
  <c r="E659" s="1"/>
  <c r="H659" s="1"/>
  <c r="E660" s="1"/>
  <c r="H660" s="1"/>
  <c r="E661" s="1"/>
  <c r="H661" s="1"/>
  <c r="E662" s="1"/>
  <c r="H662" s="1"/>
  <c r="E663" s="1"/>
  <c r="H663" s="1"/>
  <c r="H648" i="31"/>
  <c r="E649" s="1"/>
  <c r="H649" s="1"/>
  <c r="E650" s="1"/>
  <c r="H650" s="1"/>
  <c r="E651" s="1"/>
  <c r="H651" s="1"/>
  <c r="E640" i="33" s="1"/>
  <c r="H640" s="1"/>
  <c r="E641" s="1"/>
  <c r="H641" s="1"/>
  <c r="E642" s="1"/>
  <c r="H642" s="1"/>
  <c r="E643" s="1"/>
  <c r="H643" s="1"/>
  <c r="E644" s="1"/>
  <c r="H644" s="1"/>
  <c r="E645" s="1"/>
  <c r="H645" s="1"/>
  <c r="E646" s="1"/>
  <c r="H646" s="1"/>
  <c r="E647" s="1"/>
  <c r="H647" s="1"/>
  <c r="E648" s="1"/>
  <c r="H648" s="1"/>
  <c r="E649" s="1"/>
  <c r="H649" s="1"/>
  <c r="E650" s="1"/>
  <c r="H650" s="1"/>
  <c r="E651" s="1"/>
  <c r="H651" s="1"/>
  <c r="E636" i="31"/>
  <c r="H636" s="1"/>
  <c r="E637" s="1"/>
  <c r="H637" s="1"/>
  <c r="E638" s="1"/>
  <c r="H638" s="1"/>
  <c r="E639" s="1"/>
  <c r="H639" s="1"/>
  <c r="E628" i="33" s="1"/>
  <c r="H628" s="1"/>
  <c r="E629" s="1"/>
  <c r="H629" s="1"/>
  <c r="E630" s="1"/>
  <c r="H630" s="1"/>
  <c r="E631" s="1"/>
  <c r="H631" s="1"/>
  <c r="E632" s="1"/>
  <c r="H632" s="1"/>
  <c r="E633" s="1"/>
  <c r="H633" s="1"/>
  <c r="E634" s="1"/>
  <c r="H634" s="1"/>
  <c r="E635" s="1"/>
  <c r="H635" s="1"/>
  <c r="E636" s="1"/>
  <c r="H636" s="1"/>
  <c r="E637" s="1"/>
  <c r="H637" s="1"/>
  <c r="E638" s="1"/>
  <c r="H638" s="1"/>
  <c r="E639" s="1"/>
  <c r="H639" s="1"/>
  <c r="E624" i="31"/>
  <c r="H624" s="1"/>
  <c r="E625" s="1"/>
  <c r="H625" s="1"/>
  <c r="E626" s="1"/>
  <c r="H626" s="1"/>
  <c r="E627" s="1"/>
  <c r="H627" s="1"/>
  <c r="E616" i="33" s="1"/>
  <c r="H616" s="1"/>
  <c r="E617" s="1"/>
  <c r="H617" s="1"/>
  <c r="E618" s="1"/>
  <c r="H618" s="1"/>
  <c r="E619" s="1"/>
  <c r="H619" s="1"/>
  <c r="E620" s="1"/>
  <c r="H620" s="1"/>
  <c r="E621" s="1"/>
  <c r="H621" s="1"/>
  <c r="E622" s="1"/>
  <c r="H622" s="1"/>
  <c r="E623" s="1"/>
  <c r="H623" s="1"/>
  <c r="E624" s="1"/>
  <c r="H624" s="1"/>
  <c r="E625" s="1"/>
  <c r="H625" s="1"/>
  <c r="E626" s="1"/>
  <c r="H626" s="1"/>
  <c r="E627" s="1"/>
  <c r="H627" s="1"/>
  <c r="E600" i="31"/>
  <c r="H600" s="1"/>
  <c r="E601" s="1"/>
  <c r="H601" s="1"/>
  <c r="E602" s="1"/>
  <c r="H602" s="1"/>
  <c r="E588"/>
  <c r="H588" s="1"/>
  <c r="E589" s="1"/>
  <c r="H589" s="1"/>
  <c r="E590" s="1"/>
  <c r="H590" s="1"/>
  <c r="E591" s="1"/>
  <c r="H591" s="1"/>
  <c r="E580" i="33" s="1"/>
  <c r="H580" s="1"/>
  <c r="E581" s="1"/>
  <c r="H581" s="1"/>
  <c r="E582" s="1"/>
  <c r="H582" s="1"/>
  <c r="E583" s="1"/>
  <c r="H583" s="1"/>
  <c r="E584" s="1"/>
  <c r="H584" s="1"/>
  <c r="E585" s="1"/>
  <c r="H585" s="1"/>
  <c r="E586" s="1"/>
  <c r="H586" s="1"/>
  <c r="E587" s="1"/>
  <c r="H587" s="1"/>
  <c r="E588" s="1"/>
  <c r="H588" s="1"/>
  <c r="E589" s="1"/>
  <c r="H589" s="1"/>
  <c r="E590" s="1"/>
  <c r="H590" s="1"/>
  <c r="E591" s="1"/>
  <c r="H591" s="1"/>
  <c r="E612" i="31"/>
  <c r="H612" s="1"/>
  <c r="E613" s="1"/>
  <c r="H613" s="1"/>
  <c r="E614" s="1"/>
  <c r="H614" s="1"/>
  <c r="E615" s="1"/>
  <c r="H615" s="1"/>
  <c r="E604" i="33" s="1"/>
  <c r="H604" s="1"/>
  <c r="E605" s="1"/>
  <c r="H605" s="1"/>
  <c r="E606" s="1"/>
  <c r="H606" s="1"/>
  <c r="E607" s="1"/>
  <c r="H607" s="1"/>
  <c r="E608" s="1"/>
  <c r="H608" s="1"/>
  <c r="E609" s="1"/>
  <c r="H609" s="1"/>
  <c r="E610" s="1"/>
  <c r="H610" s="1"/>
  <c r="E611" s="1"/>
  <c r="H611" s="1"/>
  <c r="E612" s="1"/>
  <c r="H612" s="1"/>
  <c r="E613" s="1"/>
  <c r="H613" s="1"/>
  <c r="E614" s="1"/>
  <c r="H614" s="1"/>
  <c r="E615" s="1"/>
  <c r="H615" s="1"/>
  <c r="E576" i="31"/>
  <c r="H576" s="1"/>
  <c r="E577" s="1"/>
  <c r="H577" s="1"/>
  <c r="E578" s="1"/>
  <c r="H578" s="1"/>
  <c r="E579" s="1"/>
  <c r="H579" s="1"/>
  <c r="E568" i="33" s="1"/>
  <c r="H568" s="1"/>
  <c r="E569" s="1"/>
  <c r="H569" s="1"/>
  <c r="E570" s="1"/>
  <c r="H570" s="1"/>
  <c r="E571" s="1"/>
  <c r="H571" s="1"/>
  <c r="E572" s="1"/>
  <c r="H572" s="1"/>
  <c r="E573" s="1"/>
  <c r="H573" s="1"/>
  <c r="E574" s="1"/>
  <c r="H574" s="1"/>
  <c r="E575" s="1"/>
  <c r="H575" s="1"/>
  <c r="E576" s="1"/>
  <c r="H576" s="1"/>
  <c r="E577" s="1"/>
  <c r="H577" s="1"/>
  <c r="E578" s="1"/>
  <c r="H578" s="1"/>
  <c r="E579" s="1"/>
  <c r="H579" s="1"/>
  <c r="E564" i="31"/>
  <c r="H564" s="1"/>
  <c r="E565" s="1"/>
  <c r="H565" s="1"/>
  <c r="E566" s="1"/>
  <c r="H566" s="1"/>
  <c r="E567" s="1"/>
  <c r="H567" s="1"/>
  <c r="E556" i="33" s="1"/>
  <c r="H556" s="1"/>
  <c r="E557" s="1"/>
  <c r="H557" s="1"/>
  <c r="E558" s="1"/>
  <c r="H558" s="1"/>
  <c r="E559" s="1"/>
  <c r="H559" s="1"/>
  <c r="E560" s="1"/>
  <c r="H560" s="1"/>
  <c r="E561" s="1"/>
  <c r="H561" s="1"/>
  <c r="E562" s="1"/>
  <c r="H562" s="1"/>
  <c r="E563" s="1"/>
  <c r="H563" s="1"/>
  <c r="E564" s="1"/>
  <c r="H564" s="1"/>
  <c r="E565" s="1"/>
  <c r="H565" s="1"/>
  <c r="E566" s="1"/>
  <c r="H566" s="1"/>
  <c r="E567" s="1"/>
  <c r="H567" s="1"/>
  <c r="E552" i="31"/>
  <c r="H552" s="1"/>
  <c r="E553" s="1"/>
  <c r="H553" s="1"/>
  <c r="E540"/>
  <c r="H540" s="1"/>
  <c r="E541" s="1"/>
  <c r="H541" s="1"/>
  <c r="E528"/>
  <c r="H528" s="1"/>
  <c r="E529" s="1"/>
  <c r="H529" s="1"/>
  <c r="E516"/>
  <c r="H516" s="1"/>
  <c r="E517" s="1"/>
  <c r="H517" s="1"/>
  <c r="E504"/>
  <c r="H504" s="1"/>
  <c r="E505" s="1"/>
  <c r="H505" s="1"/>
  <c r="E492"/>
  <c r="H492" s="1"/>
  <c r="E493" s="1"/>
  <c r="H493" s="1"/>
  <c r="E480"/>
  <c r="H480" s="1"/>
  <c r="E481" s="1"/>
  <c r="H481" s="1"/>
  <c r="E468"/>
  <c r="H468" s="1"/>
  <c r="E469" s="1"/>
  <c r="H469" s="1"/>
  <c r="H225"/>
  <c r="E226" s="1"/>
  <c r="E204"/>
  <c r="H204" s="1"/>
  <c r="E205" s="1"/>
  <c r="H205" s="1"/>
  <c r="E206" s="1"/>
  <c r="H206" s="1"/>
  <c r="E207" s="1"/>
  <c r="H207" s="1"/>
  <c r="E196" i="33" s="1"/>
  <c r="H196" s="1"/>
  <c r="E197" s="1"/>
  <c r="H197" s="1"/>
  <c r="E198" s="1"/>
  <c r="H198" s="1"/>
  <c r="E199" s="1"/>
  <c r="H199" s="1"/>
  <c r="E200" s="1"/>
  <c r="H200" s="1"/>
  <c r="E201" s="1"/>
  <c r="H201" s="1"/>
  <c r="E202" s="1"/>
  <c r="H202" s="1"/>
  <c r="E203" s="1"/>
  <c r="H203" s="1"/>
  <c r="E204" s="1"/>
  <c r="H204" s="1"/>
  <c r="E205" s="1"/>
  <c r="H205" s="1"/>
  <c r="E206" s="1"/>
  <c r="H206" s="1"/>
  <c r="E207" s="1"/>
  <c r="H207" s="1"/>
  <c r="E180" i="31"/>
  <c r="H180" s="1"/>
  <c r="E181" s="1"/>
  <c r="H181" s="1"/>
  <c r="E1000" i="33"/>
  <c r="H1000" s="1"/>
  <c r="E1001" s="1"/>
  <c r="H1001" s="1"/>
  <c r="E1002" s="1"/>
  <c r="H1002" s="1"/>
  <c r="E1003" s="1"/>
  <c r="H1003" s="1"/>
  <c r="E1004" s="1"/>
  <c r="H1004" s="1"/>
  <c r="E1005" s="1"/>
  <c r="H1005" s="1"/>
  <c r="E1006" s="1"/>
  <c r="H1006" s="1"/>
  <c r="E1007" s="1"/>
  <c r="H1007" s="1"/>
  <c r="E1008" s="1"/>
  <c r="H1008" s="1"/>
  <c r="E1009" s="1"/>
  <c r="H1009" s="1"/>
  <c r="E1010" s="1"/>
  <c r="H1010" s="1"/>
  <c r="E1011" s="1"/>
  <c r="H1011" s="1"/>
  <c r="E40" i="31"/>
  <c r="H40" s="1"/>
  <c r="E41" s="1"/>
  <c r="H41" s="1"/>
  <c r="E42" s="1"/>
  <c r="H42" s="1"/>
  <c r="E43" s="1"/>
  <c r="H43" s="1"/>
  <c r="E44" s="1"/>
  <c r="H44" s="1"/>
  <c r="E45" s="1"/>
  <c r="H45" s="1"/>
  <c r="E46" s="1"/>
  <c r="H46" s="1"/>
  <c r="E47" s="1"/>
  <c r="H47" s="1"/>
  <c r="E48" s="1"/>
  <c r="H48" s="1"/>
  <c r="E49" s="1"/>
  <c r="H49" s="1"/>
  <c r="E50" s="1"/>
  <c r="H50" s="1"/>
  <c r="E51" s="1"/>
  <c r="H51" s="1"/>
  <c r="E40" i="33" s="1"/>
  <c r="H40" s="1"/>
  <c r="E41" s="1"/>
  <c r="H41" s="1"/>
  <c r="E42" s="1"/>
  <c r="H42" s="1"/>
  <c r="E43" s="1"/>
  <c r="H43" s="1"/>
  <c r="E44" s="1"/>
  <c r="H44" s="1"/>
  <c r="E45" s="1"/>
  <c r="H45" s="1"/>
  <c r="E46" s="1"/>
  <c r="H46" s="1"/>
  <c r="E47" s="1"/>
  <c r="H47" s="1"/>
  <c r="E48" s="1"/>
  <c r="H48" s="1"/>
  <c r="E49" s="1"/>
  <c r="H49" s="1"/>
  <c r="E50" s="1"/>
  <c r="H50" s="1"/>
  <c r="E51" s="1"/>
  <c r="H51" s="1"/>
  <c r="E124" i="31"/>
  <c r="H124" s="1"/>
  <c r="E125" s="1"/>
  <c r="H125" s="1"/>
  <c r="E126" s="1"/>
  <c r="H126" s="1"/>
  <c r="E127" s="1"/>
  <c r="H127" s="1"/>
  <c r="E128" s="1"/>
  <c r="H128" s="1"/>
  <c r="E129" s="1"/>
  <c r="H129" s="1"/>
  <c r="E130" s="1"/>
  <c r="H130" s="1"/>
  <c r="E131" s="1"/>
  <c r="H131" s="1"/>
  <c r="E132" s="1"/>
  <c r="H132" s="1"/>
  <c r="E133" s="1"/>
  <c r="H133" s="1"/>
  <c r="E134" s="1"/>
  <c r="H134" s="1"/>
  <c r="E135" s="1"/>
  <c r="H135" s="1"/>
  <c r="E124" i="33" s="1"/>
  <c r="H124" s="1"/>
  <c r="E125" s="1"/>
  <c r="H125" s="1"/>
  <c r="E126" s="1"/>
  <c r="H126" s="1"/>
  <c r="E127" s="1"/>
  <c r="H127" s="1"/>
  <c r="E128" s="1"/>
  <c r="H128" s="1"/>
  <c r="E129" s="1"/>
  <c r="H129" s="1"/>
  <c r="E130" s="1"/>
  <c r="H130" s="1"/>
  <c r="E131" s="1"/>
  <c r="H131" s="1"/>
  <c r="E132" s="1"/>
  <c r="H132" s="1"/>
  <c r="E133" s="1"/>
  <c r="H133" s="1"/>
  <c r="E134" s="1"/>
  <c r="H134" s="1"/>
  <c r="E135" s="1"/>
  <c r="H135" s="1"/>
  <c r="H16" i="31"/>
  <c r="E136"/>
  <c r="H136" s="1"/>
  <c r="E137" s="1"/>
  <c r="H137" s="1"/>
  <c r="E138" s="1"/>
  <c r="H138" s="1"/>
  <c r="E139" s="1"/>
  <c r="H139" s="1"/>
  <c r="E140" s="1"/>
  <c r="H140" s="1"/>
  <c r="E141" s="1"/>
  <c r="H141" s="1"/>
  <c r="E142" s="1"/>
  <c r="H142" s="1"/>
  <c r="E143" s="1"/>
  <c r="H143" s="1"/>
  <c r="E144" s="1"/>
  <c r="H144" s="1"/>
  <c r="E145" s="1"/>
  <c r="H145" s="1"/>
  <c r="E146" s="1"/>
  <c r="H146" s="1"/>
  <c r="E147" s="1"/>
  <c r="H147" s="1"/>
  <c r="E136" i="33" s="1"/>
  <c r="H136" s="1"/>
  <c r="E137" s="1"/>
  <c r="H137" s="1"/>
  <c r="E138" s="1"/>
  <c r="H138" s="1"/>
  <c r="E139" s="1"/>
  <c r="H139" s="1"/>
  <c r="E140" s="1"/>
  <c r="H140" s="1"/>
  <c r="E141" s="1"/>
  <c r="H141" s="1"/>
  <c r="E142" s="1"/>
  <c r="H142" s="1"/>
  <c r="E143" s="1"/>
  <c r="H143" s="1"/>
  <c r="E144" s="1"/>
  <c r="H144" s="1"/>
  <c r="E145" s="1"/>
  <c r="H145" s="1"/>
  <c r="E146" s="1"/>
  <c r="H146" s="1"/>
  <c r="E147" s="1"/>
  <c r="H147" s="1"/>
  <c r="E328" i="31"/>
  <c r="H328" s="1"/>
  <c r="E329" s="1"/>
  <c r="H329" s="1"/>
  <c r="E330" s="1"/>
  <c r="H330" s="1"/>
  <c r="E331" s="1"/>
  <c r="H331" s="1"/>
  <c r="E332" s="1"/>
  <c r="H332" s="1"/>
  <c r="E333" s="1"/>
  <c r="H333" s="1"/>
  <c r="E334" s="1"/>
  <c r="H334" s="1"/>
  <c r="E335" s="1"/>
  <c r="H335" s="1"/>
  <c r="E336" s="1"/>
  <c r="H336" s="1"/>
  <c r="E337" s="1"/>
  <c r="H337" s="1"/>
  <c r="E338" s="1"/>
  <c r="H338" s="1"/>
  <c r="E339" s="1"/>
  <c r="H339" s="1"/>
  <c r="E328" i="33" s="1"/>
  <c r="H328" s="1"/>
  <c r="E329" s="1"/>
  <c r="H329" s="1"/>
  <c r="E330" s="1"/>
  <c r="H330" s="1"/>
  <c r="E331" s="1"/>
  <c r="H331" s="1"/>
  <c r="E332" s="1"/>
  <c r="H332" s="1"/>
  <c r="E333" s="1"/>
  <c r="H333" s="1"/>
  <c r="E334" s="1"/>
  <c r="H334" s="1"/>
  <c r="E335" s="1"/>
  <c r="H335" s="1"/>
  <c r="E336" s="1"/>
  <c r="H336" s="1"/>
  <c r="E337" s="1"/>
  <c r="H337" s="1"/>
  <c r="E338" s="1"/>
  <c r="H338" s="1"/>
  <c r="E339" s="1"/>
  <c r="H339" s="1"/>
  <c r="E974" i="32"/>
  <c r="H974" s="1"/>
  <c r="E975" s="1"/>
  <c r="H975" s="1"/>
  <c r="E964" i="31" s="1"/>
  <c r="H964" s="1"/>
  <c r="E965" s="1"/>
  <c r="H965" s="1"/>
  <c r="E966" s="1"/>
  <c r="H966" s="1"/>
  <c r="E967" s="1"/>
  <c r="H967" s="1"/>
  <c r="E968" s="1"/>
  <c r="H968" s="1"/>
  <c r="E969" s="1"/>
  <c r="H969" s="1"/>
  <c r="E970" s="1"/>
  <c r="H970" s="1"/>
  <c r="E971" s="1"/>
  <c r="H971" s="1"/>
  <c r="E972" s="1"/>
  <c r="H972" s="1"/>
  <c r="E973" s="1"/>
  <c r="H973" s="1"/>
  <c r="E974" s="1"/>
  <c r="H974" s="1"/>
  <c r="E975" s="1"/>
  <c r="H975" s="1"/>
  <c r="E433" i="32"/>
  <c r="H433" s="1"/>
  <c r="E434" s="1"/>
  <c r="H434" s="1"/>
  <c r="E435" s="1"/>
  <c r="H435" s="1"/>
  <c r="E423"/>
  <c r="H423" s="1"/>
  <c r="H383"/>
  <c r="E384" s="1"/>
  <c r="E370"/>
  <c r="H370" s="1"/>
  <c r="E314"/>
  <c r="H314" s="1"/>
  <c r="E315" s="1"/>
  <c r="H315" s="1"/>
  <c r="E300"/>
  <c r="H300" s="1"/>
  <c r="E301" s="1"/>
  <c r="H301" s="1"/>
  <c r="E302" s="1"/>
  <c r="H302" s="1"/>
  <c r="E303" s="1"/>
  <c r="E288"/>
  <c r="H288" s="1"/>
  <c r="E289" s="1"/>
  <c r="H289" s="1"/>
  <c r="E260"/>
  <c r="H260" s="1"/>
  <c r="E243"/>
  <c r="H243" s="1"/>
  <c r="E219"/>
  <c r="H219" s="1"/>
  <c r="E195"/>
  <c r="H195" s="1"/>
  <c r="E171"/>
  <c r="H171" s="1"/>
  <c r="E159"/>
  <c r="H159" s="1"/>
  <c r="E121"/>
  <c r="H121" s="1"/>
  <c r="E122" s="1"/>
  <c r="H122" s="1"/>
  <c r="E98"/>
  <c r="H98" s="1"/>
  <c r="E83"/>
  <c r="H83" s="1"/>
  <c r="E73"/>
  <c r="H73" s="1"/>
  <c r="E74" s="1"/>
  <c r="H74" s="1"/>
  <c r="E63"/>
  <c r="H63" s="1"/>
  <c r="E947" i="33" l="1"/>
  <c r="H947" s="1"/>
  <c r="E948" s="1"/>
  <c r="H948" s="1"/>
  <c r="E949"/>
  <c r="H949" s="1"/>
  <c r="E950" s="1"/>
  <c r="H950" s="1"/>
  <c r="E951" s="1"/>
  <c r="H951" s="1"/>
  <c r="E926" i="31"/>
  <c r="H926" s="1"/>
  <c r="E927" s="1"/>
  <c r="H927" s="1"/>
  <c r="E890"/>
  <c r="H890" s="1"/>
  <c r="E891" s="1"/>
  <c r="H891" s="1"/>
  <c r="E880" i="33" s="1"/>
  <c r="H880" s="1"/>
  <c r="E881" s="1"/>
  <c r="H881" s="1"/>
  <c r="E882" s="1"/>
  <c r="H882" s="1"/>
  <c r="E883" s="1"/>
  <c r="H883" s="1"/>
  <c r="E884" s="1"/>
  <c r="H884" s="1"/>
  <c r="E885" s="1"/>
  <c r="H885" s="1"/>
  <c r="E886" s="1"/>
  <c r="H886" s="1"/>
  <c r="E887" s="1"/>
  <c r="H887" s="1"/>
  <c r="E888" s="1"/>
  <c r="H888" s="1"/>
  <c r="E889" s="1"/>
  <c r="H889" s="1"/>
  <c r="E890" s="1"/>
  <c r="H890" s="1"/>
  <c r="E891" s="1"/>
  <c r="H891" s="1"/>
  <c r="E878" i="31"/>
  <c r="H878" s="1"/>
  <c r="E879" s="1"/>
  <c r="H879" s="1"/>
  <c r="E868" i="33" s="1"/>
  <c r="H868" s="1"/>
  <c r="E869" s="1"/>
  <c r="H869" s="1"/>
  <c r="E870" s="1"/>
  <c r="H870" s="1"/>
  <c r="E871" s="1"/>
  <c r="H871" s="1"/>
  <c r="E872" s="1"/>
  <c r="H872" s="1"/>
  <c r="E873" s="1"/>
  <c r="H873" s="1"/>
  <c r="E874" s="1"/>
  <c r="H874" s="1"/>
  <c r="E875" s="1"/>
  <c r="H875" s="1"/>
  <c r="E876" s="1"/>
  <c r="H876" s="1"/>
  <c r="E877" s="1"/>
  <c r="H877" s="1"/>
  <c r="E878" s="1"/>
  <c r="H878" s="1"/>
  <c r="E879" s="1"/>
  <c r="H879" s="1"/>
  <c r="E831" i="31"/>
  <c r="H831" s="1"/>
  <c r="E820" i="33" s="1"/>
  <c r="H820" s="1"/>
  <c r="E821" s="1"/>
  <c r="H821" s="1"/>
  <c r="E822" s="1"/>
  <c r="H822" s="1"/>
  <c r="E823" s="1"/>
  <c r="H823" s="1"/>
  <c r="E824" s="1"/>
  <c r="H824" s="1"/>
  <c r="E825" s="1"/>
  <c r="H825" s="1"/>
  <c r="E826" s="1"/>
  <c r="H826" s="1"/>
  <c r="E827" s="1"/>
  <c r="H827" s="1"/>
  <c r="E828" s="1"/>
  <c r="H828" s="1"/>
  <c r="E829" s="1"/>
  <c r="H829" s="1"/>
  <c r="E830" s="1"/>
  <c r="H830" s="1"/>
  <c r="E831" s="1"/>
  <c r="H831" s="1"/>
  <c r="E818" i="31"/>
  <c r="H818" s="1"/>
  <c r="E819" s="1"/>
  <c r="H819" s="1"/>
  <c r="E808" i="33" s="1"/>
  <c r="H808" s="1"/>
  <c r="E809" s="1"/>
  <c r="H809" s="1"/>
  <c r="E810" s="1"/>
  <c r="H810" s="1"/>
  <c r="E811" s="1"/>
  <c r="H811" s="1"/>
  <c r="E812" s="1"/>
  <c r="H812" s="1"/>
  <c r="E813" s="1"/>
  <c r="H813" s="1"/>
  <c r="E814" s="1"/>
  <c r="H814" s="1"/>
  <c r="E815" s="1"/>
  <c r="H815" s="1"/>
  <c r="E816" s="1"/>
  <c r="H816" s="1"/>
  <c r="E817" s="1"/>
  <c r="H817" s="1"/>
  <c r="E818" s="1"/>
  <c r="H818" s="1"/>
  <c r="E819" s="1"/>
  <c r="H819" s="1"/>
  <c r="E603" i="31"/>
  <c r="H603" s="1"/>
  <c r="E592" i="33" s="1"/>
  <c r="H592" s="1"/>
  <c r="E593" s="1"/>
  <c r="H593" s="1"/>
  <c r="E594" s="1"/>
  <c r="H594" s="1"/>
  <c r="E595" s="1"/>
  <c r="H595" s="1"/>
  <c r="E596" s="1"/>
  <c r="H596" s="1"/>
  <c r="E597" s="1"/>
  <c r="H597" s="1"/>
  <c r="E598" s="1"/>
  <c r="H598" s="1"/>
  <c r="E599" s="1"/>
  <c r="H599" s="1"/>
  <c r="E600" s="1"/>
  <c r="H600" s="1"/>
  <c r="E601" s="1"/>
  <c r="H601" s="1"/>
  <c r="E602" s="1"/>
  <c r="H602" s="1"/>
  <c r="E603" s="1"/>
  <c r="H603" s="1"/>
  <c r="E554" i="31"/>
  <c r="H554" s="1"/>
  <c r="E555" s="1"/>
  <c r="H555" s="1"/>
  <c r="E544" i="33" s="1"/>
  <c r="H544" s="1"/>
  <c r="E545" s="1"/>
  <c r="H545" s="1"/>
  <c r="E546" s="1"/>
  <c r="H546" s="1"/>
  <c r="E547" s="1"/>
  <c r="H547" s="1"/>
  <c r="E548" s="1"/>
  <c r="H548" s="1"/>
  <c r="E549" s="1"/>
  <c r="H549" s="1"/>
  <c r="E550" s="1"/>
  <c r="H550" s="1"/>
  <c r="E551" s="1"/>
  <c r="H551" s="1"/>
  <c r="E552" s="1"/>
  <c r="H552" s="1"/>
  <c r="E553" s="1"/>
  <c r="H553" s="1"/>
  <c r="E554" s="1"/>
  <c r="H554" s="1"/>
  <c r="E555" s="1"/>
  <c r="H555" s="1"/>
  <c r="E542" i="31"/>
  <c r="H542" s="1"/>
  <c r="E543" s="1"/>
  <c r="H543" s="1"/>
  <c r="E532" i="33" s="1"/>
  <c r="H532" s="1"/>
  <c r="E533" s="1"/>
  <c r="H533" s="1"/>
  <c r="E534" s="1"/>
  <c r="H534" s="1"/>
  <c r="E535" s="1"/>
  <c r="H535" s="1"/>
  <c r="E536" s="1"/>
  <c r="H536" s="1"/>
  <c r="E537" s="1"/>
  <c r="H537" s="1"/>
  <c r="E538" s="1"/>
  <c r="H538" s="1"/>
  <c r="E539" s="1"/>
  <c r="H539" s="1"/>
  <c r="E540" s="1"/>
  <c r="H540" s="1"/>
  <c r="E541" s="1"/>
  <c r="H541" s="1"/>
  <c r="E542" s="1"/>
  <c r="H542" s="1"/>
  <c r="E543" s="1"/>
  <c r="H543" s="1"/>
  <c r="E530" i="31"/>
  <c r="H530" s="1"/>
  <c r="E531" s="1"/>
  <c r="H531" s="1"/>
  <c r="E520" i="33" s="1"/>
  <c r="H520" s="1"/>
  <c r="E521" s="1"/>
  <c r="H521" s="1"/>
  <c r="E522" s="1"/>
  <c r="H522" s="1"/>
  <c r="E523" s="1"/>
  <c r="H523" s="1"/>
  <c r="E524" s="1"/>
  <c r="H524" s="1"/>
  <c r="E525" s="1"/>
  <c r="H525" s="1"/>
  <c r="E526" s="1"/>
  <c r="H526" s="1"/>
  <c r="E527" s="1"/>
  <c r="H527" s="1"/>
  <c r="E528" s="1"/>
  <c r="H528" s="1"/>
  <c r="E529" s="1"/>
  <c r="H529" s="1"/>
  <c r="E530" s="1"/>
  <c r="H530" s="1"/>
  <c r="E531" s="1"/>
  <c r="H531" s="1"/>
  <c r="E518" i="31"/>
  <c r="H518" s="1"/>
  <c r="E519" s="1"/>
  <c r="H519" s="1"/>
  <c r="E508" i="33" s="1"/>
  <c r="H508" s="1"/>
  <c r="E509" s="1"/>
  <c r="H509" s="1"/>
  <c r="E510" s="1"/>
  <c r="H510" s="1"/>
  <c r="E511" s="1"/>
  <c r="H511" s="1"/>
  <c r="E512" s="1"/>
  <c r="H512" s="1"/>
  <c r="E513" s="1"/>
  <c r="H513" s="1"/>
  <c r="E514" s="1"/>
  <c r="H514" s="1"/>
  <c r="E515" s="1"/>
  <c r="H515" s="1"/>
  <c r="E516" s="1"/>
  <c r="H516" s="1"/>
  <c r="E517" s="1"/>
  <c r="H517" s="1"/>
  <c r="E518" s="1"/>
  <c r="H518" s="1"/>
  <c r="E519" s="1"/>
  <c r="H519" s="1"/>
  <c r="E506" i="31"/>
  <c r="H506" s="1"/>
  <c r="E507" s="1"/>
  <c r="H507" s="1"/>
  <c r="E496" i="33" s="1"/>
  <c r="H496" s="1"/>
  <c r="E497" s="1"/>
  <c r="H497" s="1"/>
  <c r="E498" s="1"/>
  <c r="H498" s="1"/>
  <c r="E499" s="1"/>
  <c r="H499" s="1"/>
  <c r="E500" s="1"/>
  <c r="H500" s="1"/>
  <c r="E501" s="1"/>
  <c r="H501" s="1"/>
  <c r="E502" s="1"/>
  <c r="H502" s="1"/>
  <c r="E503" s="1"/>
  <c r="H503" s="1"/>
  <c r="E504" s="1"/>
  <c r="H504" s="1"/>
  <c r="E505" s="1"/>
  <c r="H505" s="1"/>
  <c r="E506" s="1"/>
  <c r="H506" s="1"/>
  <c r="E507" s="1"/>
  <c r="H507" s="1"/>
  <c r="E494" i="31"/>
  <c r="H494" s="1"/>
  <c r="E495" s="1"/>
  <c r="H495" s="1"/>
  <c r="E484" i="33" s="1"/>
  <c r="H484" s="1"/>
  <c r="E485" s="1"/>
  <c r="H485" s="1"/>
  <c r="E486" s="1"/>
  <c r="H486" s="1"/>
  <c r="E487" s="1"/>
  <c r="H487" s="1"/>
  <c r="E488" s="1"/>
  <c r="H488" s="1"/>
  <c r="E489" s="1"/>
  <c r="H489" s="1"/>
  <c r="E490" s="1"/>
  <c r="H490" s="1"/>
  <c r="E491" s="1"/>
  <c r="H491" s="1"/>
  <c r="E492" s="1"/>
  <c r="H492" s="1"/>
  <c r="E493" s="1"/>
  <c r="H493" s="1"/>
  <c r="E494" s="1"/>
  <c r="H494" s="1"/>
  <c r="E495" s="1"/>
  <c r="H495" s="1"/>
  <c r="E482" i="31"/>
  <c r="H482" s="1"/>
  <c r="E483" s="1"/>
  <c r="H483" s="1"/>
  <c r="E472" i="33" s="1"/>
  <c r="H472" s="1"/>
  <c r="E473" s="1"/>
  <c r="H473" s="1"/>
  <c r="E474" s="1"/>
  <c r="H474" s="1"/>
  <c r="E475" s="1"/>
  <c r="H475" s="1"/>
  <c r="E476" s="1"/>
  <c r="H476" s="1"/>
  <c r="E477" s="1"/>
  <c r="H477" s="1"/>
  <c r="E478" s="1"/>
  <c r="H478" s="1"/>
  <c r="E479" s="1"/>
  <c r="H479" s="1"/>
  <c r="E480" s="1"/>
  <c r="H480" s="1"/>
  <c r="E481" s="1"/>
  <c r="H481" s="1"/>
  <c r="E482" s="1"/>
  <c r="H482" s="1"/>
  <c r="E483" s="1"/>
  <c r="H483" s="1"/>
  <c r="E470" i="31"/>
  <c r="H470" s="1"/>
  <c r="E471" s="1"/>
  <c r="H471" s="1"/>
  <c r="E460" i="33" s="1"/>
  <c r="H460" s="1"/>
  <c r="E461" s="1"/>
  <c r="H461" s="1"/>
  <c r="E462" s="1"/>
  <c r="H462" s="1"/>
  <c r="E463" s="1"/>
  <c r="H463" s="1"/>
  <c r="E464" s="1"/>
  <c r="H464" s="1"/>
  <c r="E465" s="1"/>
  <c r="H465" s="1"/>
  <c r="E466" s="1"/>
  <c r="H466" s="1"/>
  <c r="E467" s="1"/>
  <c r="H467" s="1"/>
  <c r="E468" s="1"/>
  <c r="H468" s="1"/>
  <c r="E469" s="1"/>
  <c r="H469" s="1"/>
  <c r="E470" s="1"/>
  <c r="H470" s="1"/>
  <c r="E471" s="1"/>
  <c r="H471" s="1"/>
  <c r="H226" i="31"/>
  <c r="E182"/>
  <c r="H182" s="1"/>
  <c r="E183" s="1"/>
  <c r="H183" s="1"/>
  <c r="E172" i="33" s="1"/>
  <c r="H172" s="1"/>
  <c r="E173" s="1"/>
  <c r="H173" s="1"/>
  <c r="E174" s="1"/>
  <c r="H174" s="1"/>
  <c r="E175" s="1"/>
  <c r="H175" s="1"/>
  <c r="E176" s="1"/>
  <c r="H176" s="1"/>
  <c r="E177" s="1"/>
  <c r="H177" s="1"/>
  <c r="E178" s="1"/>
  <c r="H178" s="1"/>
  <c r="E179" s="1"/>
  <c r="H179" s="1"/>
  <c r="E180" s="1"/>
  <c r="H180" s="1"/>
  <c r="E181" s="1"/>
  <c r="H181" s="1"/>
  <c r="E182" s="1"/>
  <c r="H182" s="1"/>
  <c r="E183" s="1"/>
  <c r="H183" s="1"/>
  <c r="E17" i="31"/>
  <c r="H17" s="1"/>
  <c r="E148"/>
  <c r="H148" s="1"/>
  <c r="E149" s="1"/>
  <c r="H149" s="1"/>
  <c r="E150" s="1"/>
  <c r="H150" s="1"/>
  <c r="E151" s="1"/>
  <c r="H151" s="1"/>
  <c r="E152" s="1"/>
  <c r="H152" s="1"/>
  <c r="E153" s="1"/>
  <c r="H153" s="1"/>
  <c r="E154" s="1"/>
  <c r="H154" s="1"/>
  <c r="E155" s="1"/>
  <c r="H155" s="1"/>
  <c r="E156" s="1"/>
  <c r="H156" s="1"/>
  <c r="E157" s="1"/>
  <c r="H157" s="1"/>
  <c r="E158" s="1"/>
  <c r="H158" s="1"/>
  <c r="E159" s="1"/>
  <c r="H159" s="1"/>
  <c r="E148" i="33" s="1"/>
  <c r="H148" s="1"/>
  <c r="E149" s="1"/>
  <c r="H149" s="1"/>
  <c r="E150" s="1"/>
  <c r="H150" s="1"/>
  <c r="E151" s="1"/>
  <c r="H151" s="1"/>
  <c r="E152" s="1"/>
  <c r="H152" s="1"/>
  <c r="E153" s="1"/>
  <c r="H153" s="1"/>
  <c r="E154" s="1"/>
  <c r="H154" s="1"/>
  <c r="E155" s="1"/>
  <c r="H155" s="1"/>
  <c r="E156" s="1"/>
  <c r="H156" s="1"/>
  <c r="E157" s="1"/>
  <c r="H157" s="1"/>
  <c r="E158" s="1"/>
  <c r="H158" s="1"/>
  <c r="E159" s="1"/>
  <c r="H159" s="1"/>
  <c r="E232" i="31"/>
  <c r="H232" s="1"/>
  <c r="E233" s="1"/>
  <c r="H233" s="1"/>
  <c r="E234" s="1"/>
  <c r="H234" s="1"/>
  <c r="E235" s="1"/>
  <c r="H235" s="1"/>
  <c r="E236" s="1"/>
  <c r="H236" s="1"/>
  <c r="E237" s="1"/>
  <c r="H237" s="1"/>
  <c r="E238" s="1"/>
  <c r="H238" s="1"/>
  <c r="E239" s="1"/>
  <c r="H239" s="1"/>
  <c r="E240" s="1"/>
  <c r="H240" s="1"/>
  <c r="E241" s="1"/>
  <c r="H241" s="1"/>
  <c r="E242" s="1"/>
  <c r="H242" s="1"/>
  <c r="E243" s="1"/>
  <c r="H243" s="1"/>
  <c r="E232" i="33" s="1"/>
  <c r="H232" s="1"/>
  <c r="E233" s="1"/>
  <c r="H233" s="1"/>
  <c r="E234" s="1"/>
  <c r="H234" s="1"/>
  <c r="E235" s="1"/>
  <c r="H235" s="1"/>
  <c r="E236" s="1"/>
  <c r="H236" s="1"/>
  <c r="E237" s="1"/>
  <c r="H237" s="1"/>
  <c r="E238" s="1"/>
  <c r="H238" s="1"/>
  <c r="E239" s="1"/>
  <c r="H239" s="1"/>
  <c r="E240" s="1"/>
  <c r="H240" s="1"/>
  <c r="E241" s="1"/>
  <c r="H241" s="1"/>
  <c r="E242" s="1"/>
  <c r="H242" s="1"/>
  <c r="E243" s="1"/>
  <c r="H243" s="1"/>
  <c r="E304" i="31"/>
  <c r="H304" s="1"/>
  <c r="E305" s="1"/>
  <c r="H305" s="1"/>
  <c r="E306" s="1"/>
  <c r="H306" s="1"/>
  <c r="E307" s="1"/>
  <c r="H307" s="1"/>
  <c r="E308" s="1"/>
  <c r="H308" s="1"/>
  <c r="E309" s="1"/>
  <c r="H309" s="1"/>
  <c r="E310" s="1"/>
  <c r="H310" s="1"/>
  <c r="E311" s="1"/>
  <c r="H311" s="1"/>
  <c r="E312" s="1"/>
  <c r="H312" s="1"/>
  <c r="E313" s="1"/>
  <c r="H313" s="1"/>
  <c r="E314" s="1"/>
  <c r="H314" s="1"/>
  <c r="E315" s="1"/>
  <c r="H315" s="1"/>
  <c r="E304" i="33" s="1"/>
  <c r="H304" s="1"/>
  <c r="E305" s="1"/>
  <c r="H305" s="1"/>
  <c r="E306" s="1"/>
  <c r="H306" s="1"/>
  <c r="E307" s="1"/>
  <c r="H307" s="1"/>
  <c r="E308" s="1"/>
  <c r="H308" s="1"/>
  <c r="E309" s="1"/>
  <c r="H309" s="1"/>
  <c r="E310" s="1"/>
  <c r="H310" s="1"/>
  <c r="E311" s="1"/>
  <c r="H311" s="1"/>
  <c r="E312" s="1"/>
  <c r="H312" s="1"/>
  <c r="E313" s="1"/>
  <c r="H313" s="1"/>
  <c r="E314" s="1"/>
  <c r="H314" s="1"/>
  <c r="E315" s="1"/>
  <c r="H315" s="1"/>
  <c r="E412" i="31"/>
  <c r="H412" s="1"/>
  <c r="E413" s="1"/>
  <c r="H413" s="1"/>
  <c r="E414" s="1"/>
  <c r="H414" s="1"/>
  <c r="E415" s="1"/>
  <c r="H415" s="1"/>
  <c r="E416" s="1"/>
  <c r="H416" s="1"/>
  <c r="E417" s="1"/>
  <c r="H417" s="1"/>
  <c r="E418" s="1"/>
  <c r="H418" s="1"/>
  <c r="E419" s="1"/>
  <c r="H419" s="1"/>
  <c r="E420" s="1"/>
  <c r="H420" s="1"/>
  <c r="E421" s="1"/>
  <c r="H421" s="1"/>
  <c r="E422" s="1"/>
  <c r="H422" s="1"/>
  <c r="E423" s="1"/>
  <c r="H423" s="1"/>
  <c r="E412" i="33" s="1"/>
  <c r="H412" s="1"/>
  <c r="E413" s="1"/>
  <c r="H413" s="1"/>
  <c r="E414" s="1"/>
  <c r="H414" s="1"/>
  <c r="E415" s="1"/>
  <c r="H415" s="1"/>
  <c r="E416" s="1"/>
  <c r="H416" s="1"/>
  <c r="E417" s="1"/>
  <c r="H417" s="1"/>
  <c r="E418" s="1"/>
  <c r="H418" s="1"/>
  <c r="E419" s="1"/>
  <c r="H419" s="1"/>
  <c r="E420" s="1"/>
  <c r="H420" s="1"/>
  <c r="E421" s="1"/>
  <c r="H421" s="1"/>
  <c r="E422" s="1"/>
  <c r="H422" s="1"/>
  <c r="E423" s="1"/>
  <c r="H423" s="1"/>
  <c r="E160" i="31"/>
  <c r="H160" s="1"/>
  <c r="E161" s="1"/>
  <c r="H161" s="1"/>
  <c r="E162" s="1"/>
  <c r="H162" s="1"/>
  <c r="E163" s="1"/>
  <c r="H163" s="1"/>
  <c r="E164" s="1"/>
  <c r="H164" s="1"/>
  <c r="E165" s="1"/>
  <c r="H165" s="1"/>
  <c r="E166" s="1"/>
  <c r="H166" s="1"/>
  <c r="E167" s="1"/>
  <c r="H167" s="1"/>
  <c r="E168" s="1"/>
  <c r="H168" s="1"/>
  <c r="E169" s="1"/>
  <c r="H169" s="1"/>
  <c r="E170" s="1"/>
  <c r="H170" s="1"/>
  <c r="E171" s="1"/>
  <c r="H171" s="1"/>
  <c r="E160" i="33" s="1"/>
  <c r="H160" s="1"/>
  <c r="E161" s="1"/>
  <c r="H161" s="1"/>
  <c r="E162" s="1"/>
  <c r="H162" s="1"/>
  <c r="E163" s="1"/>
  <c r="H163" s="1"/>
  <c r="E164" s="1"/>
  <c r="H164" s="1"/>
  <c r="E165" s="1"/>
  <c r="H165" s="1"/>
  <c r="E166" s="1"/>
  <c r="H166" s="1"/>
  <c r="E167" s="1"/>
  <c r="H167" s="1"/>
  <c r="E168" s="1"/>
  <c r="H168" s="1"/>
  <c r="E169" s="1"/>
  <c r="H169" s="1"/>
  <c r="E170" s="1"/>
  <c r="H170" s="1"/>
  <c r="E171" s="1"/>
  <c r="H171" s="1"/>
  <c r="E371" i="32"/>
  <c r="H371" s="1"/>
  <c r="E372" s="1"/>
  <c r="H372" s="1"/>
  <c r="E373" s="1"/>
  <c r="E424" i="31"/>
  <c r="H424" s="1"/>
  <c r="E425" s="1"/>
  <c r="H425" s="1"/>
  <c r="E426" s="1"/>
  <c r="H426" s="1"/>
  <c r="E427" s="1"/>
  <c r="H427" s="1"/>
  <c r="E428" s="1"/>
  <c r="H428" s="1"/>
  <c r="E429" s="1"/>
  <c r="H429" s="1"/>
  <c r="E430" s="1"/>
  <c r="H430" s="1"/>
  <c r="E431" s="1"/>
  <c r="H431" s="1"/>
  <c r="E432" s="1"/>
  <c r="H432" s="1"/>
  <c r="E433" s="1"/>
  <c r="H433" s="1"/>
  <c r="E434" s="1"/>
  <c r="H434" s="1"/>
  <c r="E435" s="1"/>
  <c r="H435" s="1"/>
  <c r="E424" i="33" s="1"/>
  <c r="H424" s="1"/>
  <c r="E425" s="1"/>
  <c r="H425" s="1"/>
  <c r="E426" s="1"/>
  <c r="H426" s="1"/>
  <c r="E427" s="1"/>
  <c r="H427" s="1"/>
  <c r="E428" s="1"/>
  <c r="H428" s="1"/>
  <c r="E429" s="1"/>
  <c r="H429" s="1"/>
  <c r="E430" s="1"/>
  <c r="H430" s="1"/>
  <c r="E431" s="1"/>
  <c r="H431" s="1"/>
  <c r="E432" s="1"/>
  <c r="H432" s="1"/>
  <c r="E433" s="1"/>
  <c r="H433" s="1"/>
  <c r="E434" s="1"/>
  <c r="H434" s="1"/>
  <c r="E435" s="1"/>
  <c r="H435" s="1"/>
  <c r="E184" i="31"/>
  <c r="H184" s="1"/>
  <c r="E185" s="1"/>
  <c r="H185" s="1"/>
  <c r="E186" s="1"/>
  <c r="H186" s="1"/>
  <c r="E187" s="1"/>
  <c r="H187" s="1"/>
  <c r="E188" s="1"/>
  <c r="H188" s="1"/>
  <c r="E189" s="1"/>
  <c r="H189" s="1"/>
  <c r="E190" s="1"/>
  <c r="H190" s="1"/>
  <c r="E191" s="1"/>
  <c r="H191" s="1"/>
  <c r="E192" s="1"/>
  <c r="H192" s="1"/>
  <c r="E193" s="1"/>
  <c r="H193" s="1"/>
  <c r="E194" s="1"/>
  <c r="H194" s="1"/>
  <c r="E195" s="1"/>
  <c r="H195" s="1"/>
  <c r="E184" i="33" s="1"/>
  <c r="H184" s="1"/>
  <c r="E185" s="1"/>
  <c r="H185" s="1"/>
  <c r="E186" s="1"/>
  <c r="H186" s="1"/>
  <c r="E187" s="1"/>
  <c r="H187" s="1"/>
  <c r="E188" s="1"/>
  <c r="H188" s="1"/>
  <c r="E189" s="1"/>
  <c r="H189" s="1"/>
  <c r="E190" s="1"/>
  <c r="H190" s="1"/>
  <c r="E191" s="1"/>
  <c r="H191" s="1"/>
  <c r="E192" s="1"/>
  <c r="H192" s="1"/>
  <c r="E193" s="1"/>
  <c r="H193" s="1"/>
  <c r="E194" s="1"/>
  <c r="H194" s="1"/>
  <c r="E195" s="1"/>
  <c r="H195" s="1"/>
  <c r="E964"/>
  <c r="H964" s="1"/>
  <c r="E965" s="1"/>
  <c r="H965" s="1"/>
  <c r="E966" s="1"/>
  <c r="H966" s="1"/>
  <c r="E967" s="1"/>
  <c r="H967" s="1"/>
  <c r="E968" s="1"/>
  <c r="H968" s="1"/>
  <c r="E969" s="1"/>
  <c r="H969" s="1"/>
  <c r="E970" s="1"/>
  <c r="H970" s="1"/>
  <c r="E971" s="1"/>
  <c r="H971" s="1"/>
  <c r="E972" s="1"/>
  <c r="H972" s="1"/>
  <c r="E973" s="1"/>
  <c r="H973" s="1"/>
  <c r="E974" s="1"/>
  <c r="H974" s="1"/>
  <c r="E975" s="1"/>
  <c r="H975" s="1"/>
  <c r="E52" i="31"/>
  <c r="H52" s="1"/>
  <c r="E53" s="1"/>
  <c r="H53" s="1"/>
  <c r="E54" s="1"/>
  <c r="H54" s="1"/>
  <c r="E55" s="1"/>
  <c r="H55" s="1"/>
  <c r="E56" s="1"/>
  <c r="H56" s="1"/>
  <c r="E57" s="1"/>
  <c r="H57" s="1"/>
  <c r="E58" s="1"/>
  <c r="H58" s="1"/>
  <c r="E59" s="1"/>
  <c r="H59" s="1"/>
  <c r="E60" s="1"/>
  <c r="H60" s="1"/>
  <c r="E61" s="1"/>
  <c r="H61" s="1"/>
  <c r="E62" s="1"/>
  <c r="H62" s="1"/>
  <c r="E63" s="1"/>
  <c r="H63" s="1"/>
  <c r="E52" i="33" s="1"/>
  <c r="H52" s="1"/>
  <c r="E53" s="1"/>
  <c r="H53" s="1"/>
  <c r="E54" s="1"/>
  <c r="H54" s="1"/>
  <c r="E55" s="1"/>
  <c r="H55" s="1"/>
  <c r="E56" s="1"/>
  <c r="H56" s="1"/>
  <c r="E57" s="1"/>
  <c r="H57" s="1"/>
  <c r="E58" s="1"/>
  <c r="H58" s="1"/>
  <c r="E59" s="1"/>
  <c r="H59" s="1"/>
  <c r="E60" s="1"/>
  <c r="H60" s="1"/>
  <c r="E61" s="1"/>
  <c r="H61" s="1"/>
  <c r="E62" s="1"/>
  <c r="H62" s="1"/>
  <c r="E63" s="1"/>
  <c r="H63" s="1"/>
  <c r="E208" i="31"/>
  <c r="H208" s="1"/>
  <c r="E209" s="1"/>
  <c r="H209" s="1"/>
  <c r="E210" s="1"/>
  <c r="H210" s="1"/>
  <c r="E211" s="1"/>
  <c r="H211" s="1"/>
  <c r="E212" s="1"/>
  <c r="H212" s="1"/>
  <c r="E213" s="1"/>
  <c r="H213" s="1"/>
  <c r="H384" i="32"/>
  <c r="E385" s="1"/>
  <c r="H303"/>
  <c r="E290"/>
  <c r="H290" s="1"/>
  <c r="E261"/>
  <c r="H261" s="1"/>
  <c r="E123"/>
  <c r="H123" s="1"/>
  <c r="E99"/>
  <c r="H99" s="1"/>
  <c r="E84"/>
  <c r="H84" s="1"/>
  <c r="E85" s="1"/>
  <c r="H85" s="1"/>
  <c r="E75"/>
  <c r="H75" s="1"/>
  <c r="A78" i="29"/>
  <c r="A79" s="1"/>
  <c r="A80" s="1"/>
  <c r="A76"/>
  <c r="A55"/>
  <c r="A56" s="1"/>
  <c r="A57" s="1"/>
  <c r="A58" s="1"/>
  <c r="A60" s="1"/>
  <c r="A61" s="1"/>
  <c r="A62" s="1"/>
  <c r="A63" s="1"/>
  <c r="A65" s="1"/>
  <c r="A66" s="1"/>
  <c r="A67" s="1"/>
  <c r="A68" s="1"/>
  <c r="A69" s="1"/>
  <c r="A70" s="1"/>
  <c r="E916" i="33" l="1"/>
  <c r="H916" s="1"/>
  <c r="E917" s="1"/>
  <c r="H917" s="1"/>
  <c r="E918" s="1"/>
  <c r="H918" s="1"/>
  <c r="E919" s="1"/>
  <c r="H919" s="1"/>
  <c r="E920" s="1"/>
  <c r="H920" s="1"/>
  <c r="E921" s="1"/>
  <c r="H921" s="1"/>
  <c r="E922" s="1"/>
  <c r="H922" s="1"/>
  <c r="E923" s="1"/>
  <c r="H923" s="1"/>
  <c r="E214" i="31"/>
  <c r="H214" s="1"/>
  <c r="E215" s="1"/>
  <c r="H215" s="1"/>
  <c r="E227"/>
  <c r="H227" s="1"/>
  <c r="E228" s="1"/>
  <c r="H228" s="1"/>
  <c r="E229" s="1"/>
  <c r="H229" s="1"/>
  <c r="E18"/>
  <c r="H18" s="1"/>
  <c r="E112"/>
  <c r="H112" s="1"/>
  <c r="E113" s="1"/>
  <c r="H113" s="1"/>
  <c r="E114" s="1"/>
  <c r="H114" s="1"/>
  <c r="E115" s="1"/>
  <c r="H115" s="1"/>
  <c r="E116" s="1"/>
  <c r="H116" s="1"/>
  <c r="E117" s="1"/>
  <c r="H117" s="1"/>
  <c r="E118" s="1"/>
  <c r="H118" s="1"/>
  <c r="E119" s="1"/>
  <c r="H119" s="1"/>
  <c r="E120" s="1"/>
  <c r="H120" s="1"/>
  <c r="E121" s="1"/>
  <c r="H121" s="1"/>
  <c r="E122" s="1"/>
  <c r="H122" s="1"/>
  <c r="E123" s="1"/>
  <c r="H123" s="1"/>
  <c r="E112" i="33" s="1"/>
  <c r="H112" s="1"/>
  <c r="E113" s="1"/>
  <c r="H113" s="1"/>
  <c r="E114" s="1"/>
  <c r="H114" s="1"/>
  <c r="E115" s="1"/>
  <c r="H115" s="1"/>
  <c r="E116" s="1"/>
  <c r="H116" s="1"/>
  <c r="E117" s="1"/>
  <c r="H117" s="1"/>
  <c r="E118" s="1"/>
  <c r="H118" s="1"/>
  <c r="E119" s="1"/>
  <c r="H119" s="1"/>
  <c r="E120" s="1"/>
  <c r="H120" s="1"/>
  <c r="E121" s="1"/>
  <c r="H121" s="1"/>
  <c r="E122" s="1"/>
  <c r="H122" s="1"/>
  <c r="E123" s="1"/>
  <c r="H123" s="1"/>
  <c r="E64" i="31"/>
  <c r="H64" s="1"/>
  <c r="E65" s="1"/>
  <c r="H65" s="1"/>
  <c r="E66" s="1"/>
  <c r="H66" s="1"/>
  <c r="E67" s="1"/>
  <c r="H67" s="1"/>
  <c r="E68" s="1"/>
  <c r="H68" s="1"/>
  <c r="E69" s="1"/>
  <c r="H69" s="1"/>
  <c r="E70" s="1"/>
  <c r="H70" s="1"/>
  <c r="E71" s="1"/>
  <c r="H71" s="1"/>
  <c r="E72" s="1"/>
  <c r="H72" s="1"/>
  <c r="E73" s="1"/>
  <c r="H73" s="1"/>
  <c r="E74" s="1"/>
  <c r="H74" s="1"/>
  <c r="E75" s="1"/>
  <c r="H75" s="1"/>
  <c r="E64" i="33" s="1"/>
  <c r="H64" s="1"/>
  <c r="E65" s="1"/>
  <c r="H65" s="1"/>
  <c r="E66" s="1"/>
  <c r="H66" s="1"/>
  <c r="E67" s="1"/>
  <c r="H67" s="1"/>
  <c r="E68" s="1"/>
  <c r="H68" s="1"/>
  <c r="E69" s="1"/>
  <c r="H69" s="1"/>
  <c r="E70" s="1"/>
  <c r="H70" s="1"/>
  <c r="E71" s="1"/>
  <c r="H71" s="1"/>
  <c r="E72" s="1"/>
  <c r="H72" s="1"/>
  <c r="E73" s="1"/>
  <c r="H73" s="1"/>
  <c r="E74" s="1"/>
  <c r="H74" s="1"/>
  <c r="E75" s="1"/>
  <c r="H75" s="1"/>
  <c r="E88" i="31"/>
  <c r="H88" s="1"/>
  <c r="E89" s="1"/>
  <c r="H89" s="1"/>
  <c r="E90" s="1"/>
  <c r="H90" s="1"/>
  <c r="E91" s="1"/>
  <c r="H91" s="1"/>
  <c r="E92" s="1"/>
  <c r="H92" s="1"/>
  <c r="E93" s="1"/>
  <c r="H93" s="1"/>
  <c r="E94" s="1"/>
  <c r="H94" s="1"/>
  <c r="E95" s="1"/>
  <c r="H95" s="1"/>
  <c r="E96" s="1"/>
  <c r="H96" s="1"/>
  <c r="E97" s="1"/>
  <c r="H97" s="1"/>
  <c r="E98" s="1"/>
  <c r="H98" s="1"/>
  <c r="E99" s="1"/>
  <c r="H99" s="1"/>
  <c r="E88" i="33" s="1"/>
  <c r="H88" s="1"/>
  <c r="E89" s="1"/>
  <c r="H89" s="1"/>
  <c r="E90" s="1"/>
  <c r="H90" s="1"/>
  <c r="E91" s="1"/>
  <c r="H91" s="1"/>
  <c r="E92" s="1"/>
  <c r="H92" s="1"/>
  <c r="E93" s="1"/>
  <c r="H93" s="1"/>
  <c r="E94" s="1"/>
  <c r="H94" s="1"/>
  <c r="E95" s="1"/>
  <c r="H95" s="1"/>
  <c r="E96" s="1"/>
  <c r="H96" s="1"/>
  <c r="E97" s="1"/>
  <c r="H97" s="1"/>
  <c r="E98" s="1"/>
  <c r="H98" s="1"/>
  <c r="E99" s="1"/>
  <c r="H99" s="1"/>
  <c r="E292" i="31"/>
  <c r="H292" s="1"/>
  <c r="E293" s="1"/>
  <c r="H293" s="1"/>
  <c r="E294" s="1"/>
  <c r="H294" s="1"/>
  <c r="E295" s="1"/>
  <c r="H295" s="1"/>
  <c r="E296" s="1"/>
  <c r="H296" s="1"/>
  <c r="E297" s="1"/>
  <c r="H297" s="1"/>
  <c r="E298" s="1"/>
  <c r="H298" s="1"/>
  <c r="E299" s="1"/>
  <c r="H299" s="1"/>
  <c r="E300" s="1"/>
  <c r="H300" s="1"/>
  <c r="E301" s="1"/>
  <c r="H301" s="1"/>
  <c r="E302" s="1"/>
  <c r="H302" s="1"/>
  <c r="E303" s="1"/>
  <c r="H303" s="1"/>
  <c r="E292" i="33" s="1"/>
  <c r="H292" s="1"/>
  <c r="E293" s="1"/>
  <c r="H293" s="1"/>
  <c r="E294" s="1"/>
  <c r="H294" s="1"/>
  <c r="E295" s="1"/>
  <c r="H295" s="1"/>
  <c r="E296" s="1"/>
  <c r="H296" s="1"/>
  <c r="E297" s="1"/>
  <c r="H297" s="1"/>
  <c r="E298" s="1"/>
  <c r="H298" s="1"/>
  <c r="E299" s="1"/>
  <c r="H299" s="1"/>
  <c r="E300" s="1"/>
  <c r="H300" s="1"/>
  <c r="E301" s="1"/>
  <c r="H301" s="1"/>
  <c r="E302" s="1"/>
  <c r="H302" s="1"/>
  <c r="E303" s="1"/>
  <c r="H303" s="1"/>
  <c r="H385" i="32"/>
  <c r="H373"/>
  <c r="E374" s="1"/>
  <c r="E262"/>
  <c r="H262" s="1"/>
  <c r="E263" s="1"/>
  <c r="H263" s="1"/>
  <c r="E291"/>
  <c r="H291" s="1"/>
  <c r="E86"/>
  <c r="H86" s="1"/>
  <c r="E87" s="1"/>
  <c r="H87" s="1"/>
  <c r="A73" i="29"/>
  <c r="A74" s="1"/>
  <c r="A71"/>
  <c r="E924" i="33" l="1"/>
  <c r="H924" s="1"/>
  <c r="E925" s="1"/>
  <c r="H925" s="1"/>
  <c r="E926" s="1"/>
  <c r="H926" s="1"/>
  <c r="E927" s="1"/>
  <c r="H927" s="1"/>
  <c r="E230" i="31"/>
  <c r="H230" s="1"/>
  <c r="E231" s="1"/>
  <c r="H231" s="1"/>
  <c r="E220" i="33" s="1"/>
  <c r="H220" s="1"/>
  <c r="E221" s="1"/>
  <c r="H221" s="1"/>
  <c r="E222" s="1"/>
  <c r="H222" s="1"/>
  <c r="E223" s="1"/>
  <c r="H223" s="1"/>
  <c r="E224" s="1"/>
  <c r="H224" s="1"/>
  <c r="E225" s="1"/>
  <c r="H225" s="1"/>
  <c r="E226" s="1"/>
  <c r="H226" s="1"/>
  <c r="E227" s="1"/>
  <c r="H227" s="1"/>
  <c r="E228" s="1"/>
  <c r="H228" s="1"/>
  <c r="E229" s="1"/>
  <c r="H229" s="1"/>
  <c r="E230" s="1"/>
  <c r="H230" s="1"/>
  <c r="E231" s="1"/>
  <c r="H231" s="1"/>
  <c r="E216" i="31"/>
  <c r="H216" s="1"/>
  <c r="E19"/>
  <c r="H19" s="1"/>
  <c r="E76"/>
  <c r="H76" s="1"/>
  <c r="E77" s="1"/>
  <c r="H77" s="1"/>
  <c r="E78" s="1"/>
  <c r="H78" s="1"/>
  <c r="E79" s="1"/>
  <c r="H79" s="1"/>
  <c r="E80" s="1"/>
  <c r="H80" s="1"/>
  <c r="E81" s="1"/>
  <c r="H81" s="1"/>
  <c r="E82" s="1"/>
  <c r="H82" s="1"/>
  <c r="E83" s="1"/>
  <c r="H83" s="1"/>
  <c r="E84" s="1"/>
  <c r="H84" s="1"/>
  <c r="E85" s="1"/>
  <c r="H85" s="1"/>
  <c r="E86" s="1"/>
  <c r="H86" s="1"/>
  <c r="E87" s="1"/>
  <c r="H87" s="1"/>
  <c r="E76" i="33" s="1"/>
  <c r="H76" s="1"/>
  <c r="E77" s="1"/>
  <c r="H77" s="1"/>
  <c r="E78" s="1"/>
  <c r="H78" s="1"/>
  <c r="E79" s="1"/>
  <c r="H79" s="1"/>
  <c r="E80" s="1"/>
  <c r="H80" s="1"/>
  <c r="E81" s="1"/>
  <c r="H81" s="1"/>
  <c r="E82" s="1"/>
  <c r="H82" s="1"/>
  <c r="E83" s="1"/>
  <c r="H83" s="1"/>
  <c r="E84" s="1"/>
  <c r="H84" s="1"/>
  <c r="E85" s="1"/>
  <c r="H85" s="1"/>
  <c r="E86" s="1"/>
  <c r="H86" s="1"/>
  <c r="E87" s="1"/>
  <c r="H87" s="1"/>
  <c r="E280" i="31"/>
  <c r="H280" s="1"/>
  <c r="E281" s="1"/>
  <c r="H281" s="1"/>
  <c r="E282" s="1"/>
  <c r="H282" s="1"/>
  <c r="E283" s="1"/>
  <c r="H283" s="1"/>
  <c r="E284" s="1"/>
  <c r="H284" s="1"/>
  <c r="E285" s="1"/>
  <c r="H285" s="1"/>
  <c r="E286" s="1"/>
  <c r="H286" s="1"/>
  <c r="E287" s="1"/>
  <c r="H287" s="1"/>
  <c r="E288" s="1"/>
  <c r="H288" s="1"/>
  <c r="E289" s="1"/>
  <c r="H289" s="1"/>
  <c r="E290" s="1"/>
  <c r="H290" s="1"/>
  <c r="E291" s="1"/>
  <c r="H291" s="1"/>
  <c r="E280" i="33" s="1"/>
  <c r="H280" s="1"/>
  <c r="E281" s="1"/>
  <c r="H281" s="1"/>
  <c r="E282" s="1"/>
  <c r="H282" s="1"/>
  <c r="E283" s="1"/>
  <c r="H283" s="1"/>
  <c r="E284" s="1"/>
  <c r="H284" s="1"/>
  <c r="E285" s="1"/>
  <c r="H285" s="1"/>
  <c r="E286" s="1"/>
  <c r="H286" s="1"/>
  <c r="E287" s="1"/>
  <c r="H287" s="1"/>
  <c r="E288" s="1"/>
  <c r="H288" s="1"/>
  <c r="E289" s="1"/>
  <c r="H289" s="1"/>
  <c r="E290" s="1"/>
  <c r="H290" s="1"/>
  <c r="E291" s="1"/>
  <c r="H291" s="1"/>
  <c r="E386" i="32"/>
  <c r="H386" s="1"/>
  <c r="H374"/>
  <c r="E264"/>
  <c r="H264" s="1"/>
  <c r="E265" s="1"/>
  <c r="H265" s="1"/>
  <c r="E217" i="31" l="1"/>
  <c r="H217" s="1"/>
  <c r="E20"/>
  <c r="H20" s="1"/>
  <c r="E387" i="32"/>
  <c r="H387" s="1"/>
  <c r="E375"/>
  <c r="H375" s="1"/>
  <c r="E266"/>
  <c r="H266" s="1"/>
  <c r="E218" i="31" l="1"/>
  <c r="H218" s="1"/>
  <c r="E219" s="1"/>
  <c r="H219" s="1"/>
  <c r="E208" i="33" s="1"/>
  <c r="H208" s="1"/>
  <c r="E209" s="1"/>
  <c r="H209" s="1"/>
  <c r="E210" s="1"/>
  <c r="H210" s="1"/>
  <c r="E211" s="1"/>
  <c r="H211" s="1"/>
  <c r="E212" s="1"/>
  <c r="H212" s="1"/>
  <c r="E213" s="1"/>
  <c r="H213" s="1"/>
  <c r="E214" s="1"/>
  <c r="H214" s="1"/>
  <c r="E215" s="1"/>
  <c r="H215" s="1"/>
  <c r="E216" s="1"/>
  <c r="H216" s="1"/>
  <c r="E217" s="1"/>
  <c r="H217" s="1"/>
  <c r="E218" s="1"/>
  <c r="H218" s="1"/>
  <c r="E219" s="1"/>
  <c r="H219" s="1"/>
  <c r="E21" i="31"/>
  <c r="H21" s="1"/>
  <c r="E364"/>
  <c r="H364" s="1"/>
  <c r="E365" s="1"/>
  <c r="H365" s="1"/>
  <c r="E366" s="1"/>
  <c r="H366" s="1"/>
  <c r="E367" s="1"/>
  <c r="H367" s="1"/>
  <c r="E368" s="1"/>
  <c r="H368" s="1"/>
  <c r="E369" s="1"/>
  <c r="H369" s="1"/>
  <c r="E370" s="1"/>
  <c r="H370" s="1"/>
  <c r="E371" s="1"/>
  <c r="H371" s="1"/>
  <c r="E372" s="1"/>
  <c r="H372" s="1"/>
  <c r="E373" s="1"/>
  <c r="H373" s="1"/>
  <c r="E374" s="1"/>
  <c r="H374" s="1"/>
  <c r="E375" s="1"/>
  <c r="H375" s="1"/>
  <c r="E364" i="33" s="1"/>
  <c r="H364" s="1"/>
  <c r="E365" s="1"/>
  <c r="H365" s="1"/>
  <c r="E366" s="1"/>
  <c r="H366" s="1"/>
  <c r="E367" s="1"/>
  <c r="H367" s="1"/>
  <c r="E368" s="1"/>
  <c r="H368" s="1"/>
  <c r="E369" s="1"/>
  <c r="H369" s="1"/>
  <c r="E370" s="1"/>
  <c r="H370" s="1"/>
  <c r="E371" s="1"/>
  <c r="H371" s="1"/>
  <c r="E372" s="1"/>
  <c r="H372" s="1"/>
  <c r="E373" s="1"/>
  <c r="H373" s="1"/>
  <c r="E374" s="1"/>
  <c r="H374" s="1"/>
  <c r="E375" s="1"/>
  <c r="H375" s="1"/>
  <c r="E376" i="31"/>
  <c r="H376" s="1"/>
  <c r="E377" s="1"/>
  <c r="H377" s="1"/>
  <c r="E378" s="1"/>
  <c r="H378" s="1"/>
  <c r="E379" s="1"/>
  <c r="H379" s="1"/>
  <c r="E380" s="1"/>
  <c r="H380" s="1"/>
  <c r="E381" s="1"/>
  <c r="H381" s="1"/>
  <c r="E382" s="1"/>
  <c r="H382" s="1"/>
  <c r="E383" s="1"/>
  <c r="H383" s="1"/>
  <c r="E384" s="1"/>
  <c r="H384" s="1"/>
  <c r="E385" s="1"/>
  <c r="H385" s="1"/>
  <c r="E386" s="1"/>
  <c r="H386" s="1"/>
  <c r="E387" s="1"/>
  <c r="H387" s="1"/>
  <c r="E376" i="33" s="1"/>
  <c r="H376" s="1"/>
  <c r="E377" s="1"/>
  <c r="H377" s="1"/>
  <c r="E378" s="1"/>
  <c r="H378" s="1"/>
  <c r="E379" s="1"/>
  <c r="H379" s="1"/>
  <c r="E380" s="1"/>
  <c r="H380" s="1"/>
  <c r="E381" s="1"/>
  <c r="H381" s="1"/>
  <c r="E382" s="1"/>
  <c r="H382" s="1"/>
  <c r="E383" s="1"/>
  <c r="H383" s="1"/>
  <c r="E384" s="1"/>
  <c r="H384" s="1"/>
  <c r="E385" s="1"/>
  <c r="H385" s="1"/>
  <c r="E386" s="1"/>
  <c r="H386" s="1"/>
  <c r="E387" s="1"/>
  <c r="H387" s="1"/>
  <c r="E267" i="32"/>
  <c r="H267" s="1"/>
  <c r="E22" i="31" l="1"/>
  <c r="H22" s="1"/>
  <c r="E23" s="1"/>
  <c r="H23" s="1"/>
  <c r="E256"/>
  <c r="H256" s="1"/>
  <c r="E257" s="1"/>
  <c r="H257" s="1"/>
  <c r="E258" s="1"/>
  <c r="H258" s="1"/>
  <c r="E259" s="1"/>
  <c r="H259" s="1"/>
  <c r="E260" s="1"/>
  <c r="H260" s="1"/>
  <c r="E261" s="1"/>
  <c r="H261" s="1"/>
  <c r="E262" s="1"/>
  <c r="H262" s="1"/>
  <c r="E263" s="1"/>
  <c r="H263" s="1"/>
  <c r="E264" s="1"/>
  <c r="H264" s="1"/>
  <c r="E265" s="1"/>
  <c r="H265" s="1"/>
  <c r="E266" s="1"/>
  <c r="H266" s="1"/>
  <c r="E267" s="1"/>
  <c r="H267" s="1"/>
  <c r="E256" i="33" s="1"/>
  <c r="H256" s="1"/>
  <c r="E257" s="1"/>
  <c r="H257" s="1"/>
  <c r="E258" s="1"/>
  <c r="H258" s="1"/>
  <c r="E259" s="1"/>
  <c r="H259" s="1"/>
  <c r="E260" s="1"/>
  <c r="H260" s="1"/>
  <c r="E261" s="1"/>
  <c r="H261" s="1"/>
  <c r="E262" s="1"/>
  <c r="H262" s="1"/>
  <c r="E263" s="1"/>
  <c r="H263" s="1"/>
  <c r="E264" s="1"/>
  <c r="H264" s="1"/>
  <c r="E265" s="1"/>
  <c r="H265" s="1"/>
  <c r="E266" s="1"/>
  <c r="H266" s="1"/>
  <c r="E267" s="1"/>
  <c r="H267" s="1"/>
  <c r="E24" i="31" l="1"/>
  <c r="H24" s="1"/>
  <c r="E25" l="1"/>
  <c r="H25" s="1"/>
  <c r="E26" l="1"/>
  <c r="H26" s="1"/>
  <c r="E27" l="1"/>
  <c r="H27" s="1"/>
  <c r="E16" i="33" s="1"/>
  <c r="H16" s="1"/>
  <c r="E17" s="1"/>
  <c r="H17" s="1"/>
  <c r="E18" s="1"/>
  <c r="H18" s="1"/>
  <c r="E19" s="1"/>
  <c r="H19" s="1"/>
  <c r="E20" s="1"/>
  <c r="H20" s="1"/>
  <c r="E21" s="1"/>
  <c r="H21" s="1"/>
  <c r="E22" s="1"/>
  <c r="H22" s="1"/>
  <c r="E23" s="1"/>
  <c r="H23" s="1"/>
  <c r="E24" s="1"/>
  <c r="H24" s="1"/>
  <c r="E25" s="1"/>
  <c r="H25" s="1"/>
  <c r="E26" s="1"/>
  <c r="H26" s="1"/>
  <c r="E27" s="1"/>
  <c r="H27" s="1"/>
</calcChain>
</file>

<file path=xl/sharedStrings.xml><?xml version="1.0" encoding="utf-8"?>
<sst xmlns="http://schemas.openxmlformats.org/spreadsheetml/2006/main" count="4843" uniqueCount="195">
  <si>
    <t>Inventory Reserve - Power Supply</t>
  </si>
  <si>
    <t>Inventory Reserve - Power Delivery</t>
  </si>
  <si>
    <t>CWIP Reserve</t>
  </si>
  <si>
    <t>Accrual - Severance Payments</t>
  </si>
  <si>
    <t>Provision for Doubtful Debts - Electric</t>
  </si>
  <si>
    <t>Provision for Doubtful Debts - Other</t>
  </si>
  <si>
    <t>Bad Debt Reserve - Unbilled Revenue</t>
  </si>
  <si>
    <t>Allowance for Bad Debt - Pole Contacts</t>
  </si>
  <si>
    <t>Provision for Doubtful Debts</t>
  </si>
  <si>
    <t>CoCd</t>
  </si>
  <si>
    <t>Account</t>
  </si>
  <si>
    <t>Year/month</t>
  </si>
  <si>
    <t>Reserve for Uncoll ESC/Wz Loans</t>
  </si>
  <si>
    <t>Accrued CIC Severance</t>
  </si>
  <si>
    <t>Accrued Settlement Provisions</t>
  </si>
  <si>
    <t>Oregon LIC Bid - Liability Reserve</t>
  </si>
  <si>
    <t>Accum Prv-Property Insurance-Thermal</t>
  </si>
  <si>
    <t>Accumltd Prov For Inj &amp; Dam (Excl Auto)</t>
  </si>
  <si>
    <t>Accum Prov For I &amp; D - Construction</t>
  </si>
  <si>
    <t>FAS 112 - Wasatch Worker's Comp</t>
  </si>
  <si>
    <t>Reg. Liability - Property Insurance Res</t>
  </si>
  <si>
    <t>Deferred Credits - Other</t>
  </si>
  <si>
    <t>Trapper Mine Contract Obligation</t>
  </si>
  <si>
    <t>Description</t>
  </si>
  <si>
    <t>Beg. Balance</t>
  </si>
  <si>
    <t>End. Balance</t>
  </si>
  <si>
    <t>Provision for Doubtful Accounts</t>
  </si>
  <si>
    <t>Credit</t>
  </si>
  <si>
    <t>Debit</t>
  </si>
  <si>
    <t>SAP Account Description</t>
  </si>
  <si>
    <t>FERC Account</t>
  </si>
  <si>
    <t>Increase or Adjustment to Reserve Amount</t>
  </si>
  <si>
    <t>Bad Debt Expense - Joint Use</t>
  </si>
  <si>
    <t>Obsolete M&amp;S Recovery</t>
  </si>
  <si>
    <t>SAP Account</t>
  </si>
  <si>
    <t>Environmental Liabilities - Non Current</t>
  </si>
  <si>
    <t>Bad Debt Reserve Transmission</t>
  </si>
  <si>
    <t>Bad Debt Reserve Joint Use</t>
  </si>
  <si>
    <t>Unbilled Revenue-Uncollectible</t>
  </si>
  <si>
    <t>Uncollectible Revenue Joint Use</t>
  </si>
  <si>
    <t>301970 &amp; 302902</t>
  </si>
  <si>
    <t>Oth Elec Rev - Transmn/C&amp;T Ancillary &amp; Ancillary Services Revenue</t>
  </si>
  <si>
    <t>Miscellaneous Materials &amp; Supplies</t>
  </si>
  <si>
    <t>AUC Expensed</t>
  </si>
  <si>
    <t>Settlement Fees</t>
  </si>
  <si>
    <t>545500 &amp; 545510</t>
  </si>
  <si>
    <t>Settlement Fees &amp; Regulatory Penalties &amp; Fines</t>
  </si>
  <si>
    <t>506.3 &amp; 426.3</t>
  </si>
  <si>
    <t>535 &amp; 426.3</t>
  </si>
  <si>
    <t>506, 506.3, 535 &amp; 426.3</t>
  </si>
  <si>
    <t>506.3 &amp; 535</t>
  </si>
  <si>
    <t>Property Insurance Provision Costs</t>
  </si>
  <si>
    <t>Injury &amp; Damage Insurance Provision</t>
  </si>
  <si>
    <t>Post Employment Benefits (FAS 112)</t>
  </si>
  <si>
    <t>Reg Asset - Environmental Cost</t>
  </si>
  <si>
    <t>Interest Expense - Environmental</t>
  </si>
  <si>
    <t>Rebates</t>
  </si>
  <si>
    <t>Coal Inventory-Craig</t>
  </si>
  <si>
    <t>Deseret Mine Reclamation</t>
  </si>
  <si>
    <t>Provision for Doubtful Debts - PP</t>
  </si>
  <si>
    <t>Provision for Doubtful Debts - RMP</t>
  </si>
  <si>
    <t>Allocation</t>
  </si>
  <si>
    <t>NUTIL *</t>
  </si>
  <si>
    <t xml:space="preserve">*Included in Cash Working Capital Calculation </t>
  </si>
  <si>
    <t>SO</t>
  </si>
  <si>
    <t>SNPD</t>
  </si>
  <si>
    <t>SG</t>
  </si>
  <si>
    <t>NUTIL</t>
  </si>
  <si>
    <t>SE</t>
  </si>
  <si>
    <t>Contra Reg Asset - CA ECAC CY2012</t>
  </si>
  <si>
    <t>Contra Reg Asset - CA ECAC CY2013</t>
  </si>
  <si>
    <t>Contra Reg Asset - CA - Def NPC</t>
  </si>
  <si>
    <t>Contra Reg Asset - ID ECAM Dec11-Nov12</t>
  </si>
  <si>
    <t>Contra Reg Asset - ID ECAM Dec12-Nov13</t>
  </si>
  <si>
    <t>Contra Reg Asset - UT EBA CY2012</t>
  </si>
  <si>
    <t>Contra Reg Asset - UT EBA CY2013</t>
  </si>
  <si>
    <t>Contra Reg Asset - UT - Def NPC</t>
  </si>
  <si>
    <t>Contra Reg Asset - WY ECAM CY2012</t>
  </si>
  <si>
    <t>Contra Reg Asset - WY ECAM CY2013</t>
  </si>
  <si>
    <t>ARO Liab-Glenrock Reclamation</t>
  </si>
  <si>
    <t>Envir Liab - Alturas CA Svc Center</t>
  </si>
  <si>
    <t>Envir Liab - American Barrel (UT)</t>
  </si>
  <si>
    <t>Envir Liab - Astoria/Unocal (Downtown)</t>
  </si>
  <si>
    <t>Envir Liab - Astoria Young's Bay</t>
  </si>
  <si>
    <t>Envir Liab - Big Fork Hydro Plant (MT)</t>
  </si>
  <si>
    <t>Envir Liab - Bridger Coal Fuel Oil Spill</t>
  </si>
  <si>
    <t>Envir Liab - Bridger FGD Pond 1 Closure</t>
  </si>
  <si>
    <t>Envir Liab - Bridger Plant Oil Spills</t>
  </si>
  <si>
    <t>Envir Liab - Cedar Steam Plant (UT)</t>
  </si>
  <si>
    <t>Envir Liab - Cline Falls</t>
  </si>
  <si>
    <t>Envir Liab - Dave Johnston Oil Spill</t>
  </si>
  <si>
    <t>Envir Liab - Eugene MGP (50% PCRP)</t>
  </si>
  <si>
    <t>Envir Liab - Everett MGP (2/3 PCRP)</t>
  </si>
  <si>
    <t>Envir Liab - Hunter Fuel Oil Spills</t>
  </si>
  <si>
    <t>Envir Liab - Hunter Geneva Rock Bldg</t>
  </si>
  <si>
    <t>Envir Liab - Huntington Ash Landfill</t>
  </si>
  <si>
    <t xml:space="preserve">Envir Liab - Idaho Falls Pole Yard  </t>
  </si>
  <si>
    <t>Envir Liab - Jordan Plant Substation</t>
  </si>
  <si>
    <t>Envir Liab - Little Mountain Gas Plant</t>
  </si>
  <si>
    <t>Envir Liab - Montague Ranch (CA)</t>
  </si>
  <si>
    <t>Envir Liab - Naughton FGD Pond Closure</t>
  </si>
  <si>
    <t>Envir Liab - Ogden MGP</t>
  </si>
  <si>
    <t>Envir Liab - Olympia MGP</t>
  </si>
  <si>
    <t>Envir Liab - Pendleton OR Svc Center</t>
  </si>
  <si>
    <t>Envir Liab - Portland Harbor Srce Cntrl</t>
  </si>
  <si>
    <t>Envir Liab - Powerdale Hydro Plant</t>
  </si>
  <si>
    <t xml:space="preserve">Envir Liab - Silver Bell/Telluride </t>
  </si>
  <si>
    <t>Envir Liab - Sunnyside WA Svc Center</t>
  </si>
  <si>
    <t>Envir Liab - Tacoma A St. (25% PCRP)</t>
  </si>
  <si>
    <t>Envir Liab - Utah Metals East</t>
  </si>
  <si>
    <t>Envir Liab - Wyodak Fuel Oil Spill</t>
  </si>
  <si>
    <t>Envir Liab - Coos Bay MGP (50% Adv Ross)</t>
  </si>
  <si>
    <t>Envir Liab - Coos Bay MGP (50% PCRP)</t>
  </si>
  <si>
    <t>Envir Liab - Everett MGP (1/3 Adv Ross)</t>
  </si>
  <si>
    <t>Envir Liab - Eugene MGP (50% Adv Ross)</t>
  </si>
  <si>
    <t>Envir Liab - Tacoma A St. (75% Adv Ross)</t>
  </si>
  <si>
    <t>Envir Liab - Thea Foss (75% Adv Ross)</t>
  </si>
  <si>
    <t>Envir Liab - Thea Foss (25% PCRP)</t>
  </si>
  <si>
    <t>Oregon DSM Loans NPV Unearned Income</t>
  </si>
  <si>
    <t>Accum Prov For Prop Ins - Pac Power T&amp;D</t>
  </si>
  <si>
    <t>Accum Prov For Prop Ins - RMP T&amp;D</t>
  </si>
  <si>
    <t>Chevron Mining Inc. (P&amp;M) Payable</t>
  </si>
  <si>
    <t>Reg Liab - CA Property Insurance Reserve</t>
  </si>
  <si>
    <t>Reg Liab - OR Property Insurance Reserve</t>
  </si>
  <si>
    <t>Reg Liab - WA Property Insurance Reserve</t>
  </si>
  <si>
    <t>Reg Liab - ID Property Insurance Reserve</t>
  </si>
  <si>
    <t>Reg Liab - UT Property Insurance Reserve</t>
  </si>
  <si>
    <t>Reg Liab - WY Property Insurance Reserve</t>
  </si>
  <si>
    <t>List of Reserve Accounts</t>
  </si>
  <si>
    <t>GL No.</t>
  </si>
  <si>
    <t>Excess Net Power Costs-Deferral</t>
  </si>
  <si>
    <t>Current Wholesale Contingent Liabilities</t>
  </si>
  <si>
    <t>Reserve Accounts</t>
  </si>
  <si>
    <t>R746-700-22.D.44</t>
  </si>
  <si>
    <t>Information on whether or not the utility maintains reserve accounts (e.g., an injuries and damages reserve account).  If so, provide the monthly balances in reserve accounts for the Base Year, the prior Historical Year, the Test Period and To Date.  This listing should include the monthly debits and credits to the reserve accounts.  Also, provide the amount included in the Base Year and the projected Test Period expenses, by account, for building-up the reserve balances.</t>
  </si>
  <si>
    <t>Cary Boyle</t>
  </si>
  <si>
    <t>Accum Prov For Injuries &amp; Damages - Auto</t>
  </si>
  <si>
    <t>ARO Liab-Deer Creek Mine Reclamation</t>
  </si>
  <si>
    <t>Reg. Liability - Mine Reclamation Costs</t>
  </si>
  <si>
    <t>Environmental Liabilities - Centralia Plant</t>
  </si>
  <si>
    <t>Environmental Liability - Centralia Mine</t>
  </si>
  <si>
    <t>Environmental Liabilities - Centralia Mine (J.O.)</t>
  </si>
  <si>
    <t>Severance/Redundancy</t>
  </si>
  <si>
    <t>Purchased Power Expense Estimate</t>
  </si>
  <si>
    <t>Firm Energy Purchases / Purchased Power Expense Estimate</t>
  </si>
  <si>
    <t>505214 &amp; 505219</t>
  </si>
  <si>
    <t>555.63 &amp; 555.25</t>
  </si>
  <si>
    <t>505206 &amp; 505219</t>
  </si>
  <si>
    <t>Other Energy Purchases / Purchased Power Expense Estimate</t>
  </si>
  <si>
    <t>301915 &amp; 505219</t>
  </si>
  <si>
    <t>Other Electric Revenue / Purchased Power Expense Estimate</t>
  </si>
  <si>
    <t>456.23 &amp; 555.25</t>
  </si>
  <si>
    <t>Other Electric Revenue</t>
  </si>
  <si>
    <t>Non-Firm Wheeling Expense</t>
  </si>
  <si>
    <t>301915 &amp; 506020</t>
  </si>
  <si>
    <t>456.23 &amp; 565.25</t>
  </si>
  <si>
    <t>456.23, 555.25 &amp; 555.63</t>
  </si>
  <si>
    <t>Other Electric Revenue / Purchased Power Expense Estimate / Firm Energy Purchases</t>
  </si>
  <si>
    <t>301915, 505219 &amp; 505214</t>
  </si>
  <si>
    <t>Other Electric Revenue / Non-Firm Wheeling Expense</t>
  </si>
  <si>
    <t>Various</t>
  </si>
  <si>
    <t>ARO/Reg Difference - Deer Creek Mine Reclamation</t>
  </si>
  <si>
    <t>140250 &amp; 288503</t>
  </si>
  <si>
    <t>101 &amp; 254.105</t>
  </si>
  <si>
    <t>Asset Retirement Obligations - Mining / ARO/Reg Difference - Deer Creek Mine Reclamation</t>
  </si>
  <si>
    <t>ARO Misc Non-Operating Income/Expense</t>
  </si>
  <si>
    <t>530071 &amp; 585430</t>
  </si>
  <si>
    <t>Environmental Expense / Interest Expense - Environmental</t>
  </si>
  <si>
    <t>Environmental Liability - Noncurrent</t>
  </si>
  <si>
    <t>530072 &amp; 585430</t>
  </si>
  <si>
    <t>Environmental Expense (NonReg) / Interest Expense - Environmental</t>
  </si>
  <si>
    <t>301919 &amp; 585921</t>
  </si>
  <si>
    <t>456.22 &amp; 431</t>
  </si>
  <si>
    <t>Other Electric Revenue - DSM / Interest Expense - DSM Loan Interest</t>
  </si>
  <si>
    <t>Coal Inventory-Deer Creek</t>
  </si>
  <si>
    <t>N/A</t>
  </si>
  <si>
    <t>No longer used after October 2011</t>
  </si>
  <si>
    <t>No longer used after December 2011</t>
  </si>
  <si>
    <t>No longer used after December 2009</t>
  </si>
  <si>
    <t>No longer used after March 2010</t>
  </si>
  <si>
    <t>No longer used after September 2009</t>
  </si>
  <si>
    <t>No longer used after June 2012</t>
  </si>
  <si>
    <t>Not in Use</t>
  </si>
  <si>
    <t>Self-Insurance Reserves covered under D.36</t>
  </si>
  <si>
    <t>Mark Reis / Nancy Adolphson</t>
  </si>
  <si>
    <t>.</t>
  </si>
  <si>
    <t>Property Insurance Prov Costs - ID</t>
  </si>
  <si>
    <t>426.5 &amp; 431</t>
  </si>
  <si>
    <t>Property Insurance Prov Costs - WY</t>
  </si>
  <si>
    <t>Property Insurance Prov Costs - OR</t>
  </si>
  <si>
    <t>OTHER</t>
  </si>
  <si>
    <t>SITUS-OR</t>
  </si>
  <si>
    <t>SITUS-ID</t>
  </si>
  <si>
    <t>SITUS-UT</t>
  </si>
  <si>
    <t>SITUS-WY</t>
  </si>
</sst>
</file>

<file path=xl/styles.xml><?xml version="1.0" encoding="utf-8"?>
<styleSheet xmlns="http://schemas.openxmlformats.org/spreadsheetml/2006/main">
  <numFmts count="5">
    <numFmt numFmtId="43" formatCode="_(* #,##0.00_);_(* \(#,##0.00\);_(* &quot;-&quot;??_);_(@_)"/>
    <numFmt numFmtId="164" formatCode="#,##0.0_);\(#,##0.0\)"/>
    <numFmt numFmtId="165" formatCode="[$-409]mmm\-yy;@"/>
    <numFmt numFmtId="166" formatCode="#,##0.000_);\(#,##0.000\)"/>
    <numFmt numFmtId="167" formatCode="_(* #,##0_);_(* \(#,##0\);_(* &quot;-&quot;??_);_(@_)"/>
  </numFmts>
  <fonts count="10">
    <font>
      <sz val="10"/>
      <name val="Arial"/>
    </font>
    <font>
      <sz val="10"/>
      <name val="Arial"/>
      <family val="2"/>
    </font>
    <font>
      <sz val="10"/>
      <name val="Calibri"/>
      <family val="2"/>
      <scheme val="minor"/>
    </font>
    <font>
      <u/>
      <sz val="10"/>
      <name val="Calibri"/>
      <family val="2"/>
      <scheme val="minor"/>
    </font>
    <font>
      <b/>
      <sz val="12"/>
      <name val="Calibri"/>
      <family val="2"/>
      <scheme val="minor"/>
    </font>
    <font>
      <b/>
      <sz val="10"/>
      <name val="Calibri"/>
      <family val="2"/>
      <scheme val="minor"/>
    </font>
    <font>
      <b/>
      <sz val="10"/>
      <color indexed="12"/>
      <name val="Calibri"/>
      <family val="2"/>
      <scheme val="minor"/>
    </font>
    <font>
      <sz val="10"/>
      <color indexed="12"/>
      <name val="Calibri"/>
      <family val="2"/>
      <scheme val="minor"/>
    </font>
    <font>
      <sz val="9"/>
      <name val="Arial"/>
      <family val="2"/>
    </font>
    <font>
      <sz val="9"/>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52">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65"/>
      </top>
      <bottom/>
      <diagonal/>
    </border>
    <border>
      <left style="thin">
        <color indexed="8"/>
      </left>
      <right style="thin">
        <color indexed="8"/>
      </right>
      <top style="thin">
        <color indexed="8"/>
      </top>
      <bottom style="thin">
        <color indexed="8"/>
      </bottom>
      <diagonal/>
    </border>
    <border>
      <left style="thin">
        <color indexed="8"/>
      </left>
      <right/>
      <top style="medium">
        <color indexed="64"/>
      </top>
      <bottom style="medium">
        <color indexed="64"/>
      </bottom>
      <diagonal/>
    </border>
    <border>
      <left/>
      <right/>
      <top style="medium">
        <color indexed="64"/>
      </top>
      <bottom style="medium">
        <color indexed="64"/>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8"/>
      </top>
      <bottom/>
      <diagonal/>
    </border>
    <border>
      <left/>
      <right style="thin">
        <color indexed="64"/>
      </right>
      <top/>
      <bottom/>
      <diagonal/>
    </border>
    <border>
      <left style="thin">
        <color indexed="64"/>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8"/>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5"/>
      </top>
      <bottom style="thin">
        <color indexed="64"/>
      </bottom>
      <diagonal/>
    </border>
    <border>
      <left style="thin">
        <color indexed="8"/>
      </left>
      <right style="thin">
        <color indexed="8"/>
      </right>
      <top style="thin">
        <color indexed="65"/>
      </top>
      <bottom style="thin">
        <color indexed="64"/>
      </bottom>
      <diagonal/>
    </border>
    <border>
      <left style="thin">
        <color indexed="8"/>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style="medium">
        <color indexed="64"/>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5"/>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65"/>
      </top>
      <bottom style="thin">
        <color indexed="64"/>
      </bottom>
      <diagonal/>
    </border>
    <border>
      <left style="thin">
        <color indexed="8"/>
      </left>
      <right/>
      <top style="thin">
        <color indexed="65"/>
      </top>
      <bottom style="thin">
        <color indexed="64"/>
      </bottom>
      <diagonal/>
    </border>
    <border>
      <left style="thin">
        <color indexed="64"/>
      </left>
      <right style="thin">
        <color indexed="8"/>
      </right>
      <top/>
      <bottom/>
      <diagonal/>
    </border>
    <border>
      <left style="thin">
        <color indexed="64"/>
      </left>
      <right style="thin">
        <color indexed="64"/>
      </right>
      <top style="medium">
        <color indexed="64"/>
      </top>
      <bottom/>
      <diagonal/>
    </border>
    <border>
      <left/>
      <right/>
      <top style="thin">
        <color indexed="65"/>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right style="thin">
        <color indexed="64"/>
      </right>
      <top style="thin">
        <color indexed="65"/>
      </top>
      <bottom style="thin">
        <color indexed="64"/>
      </bottom>
      <diagonal/>
    </border>
    <border>
      <left style="thin">
        <color indexed="8"/>
      </left>
      <right style="thin">
        <color indexed="64"/>
      </right>
      <top style="thin">
        <color indexed="65"/>
      </top>
      <bottom/>
      <diagonal/>
    </border>
    <border>
      <left/>
      <right style="thin">
        <color indexed="8"/>
      </right>
      <top/>
      <bottom/>
      <diagonal/>
    </border>
    <border>
      <left/>
      <right/>
      <top style="thin">
        <color indexed="64"/>
      </top>
      <bottom/>
      <diagonal/>
    </border>
    <border>
      <left style="thin">
        <color indexed="64"/>
      </left>
      <right style="thin">
        <color indexed="64"/>
      </right>
      <top style="thin">
        <color indexed="64"/>
      </top>
      <bottom style="thin">
        <color indexed="65"/>
      </bottom>
      <diagonal/>
    </border>
    <border>
      <left/>
      <right style="thin">
        <color indexed="64"/>
      </right>
      <top style="thin">
        <color indexed="65"/>
      </top>
      <bottom/>
      <diagonal/>
    </border>
  </borders>
  <cellStyleXfs count="3">
    <xf numFmtId="0" fontId="0" fillId="0" borderId="0"/>
    <xf numFmtId="43" fontId="1" fillId="0" borderId="0" applyFont="0" applyFill="0" applyBorder="0" applyAlignment="0" applyProtection="0"/>
    <xf numFmtId="0" fontId="1" fillId="0" borderId="0"/>
  </cellStyleXfs>
  <cellXfs count="119">
    <xf numFmtId="0" fontId="0" fillId="0" borderId="0" xfId="0"/>
    <xf numFmtId="0" fontId="0" fillId="0" borderId="0" xfId="0" applyFill="1"/>
    <xf numFmtId="0" fontId="2" fillId="0" borderId="0" xfId="0" applyFont="1"/>
    <xf numFmtId="0" fontId="1" fillId="0" borderId="0" xfId="0" applyFont="1"/>
    <xf numFmtId="0" fontId="3" fillId="0" borderId="0" xfId="0" applyFont="1"/>
    <xf numFmtId="0" fontId="2" fillId="0" borderId="0" xfId="2" applyFont="1" applyFill="1" applyAlignment="1">
      <alignment horizontal="center"/>
    </xf>
    <xf numFmtId="0" fontId="2" fillId="0" borderId="0" xfId="2" applyFont="1" applyFill="1"/>
    <xf numFmtId="0" fontId="2" fillId="0" borderId="0" xfId="2" applyFont="1" applyFill="1" applyBorder="1"/>
    <xf numFmtId="0" fontId="2" fillId="0" borderId="0" xfId="2" applyFont="1" applyFill="1" applyBorder="1" applyAlignment="1">
      <alignment horizontal="center"/>
    </xf>
    <xf numFmtId="0" fontId="4" fillId="0" borderId="0" xfId="0" applyFont="1"/>
    <xf numFmtId="0" fontId="2" fillId="0" borderId="16" xfId="0" applyFont="1" applyFill="1" applyBorder="1"/>
    <xf numFmtId="39" fontId="7" fillId="0" borderId="0" xfId="0" applyNumberFormat="1" applyFont="1" applyFill="1" applyBorder="1" applyAlignment="1">
      <alignment horizontal="center"/>
    </xf>
    <xf numFmtId="0" fontId="2" fillId="0" borderId="18" xfId="0" applyFont="1" applyFill="1" applyBorder="1"/>
    <xf numFmtId="0" fontId="2" fillId="0" borderId="39" xfId="0" applyFont="1" applyFill="1" applyBorder="1"/>
    <xf numFmtId="0" fontId="2" fillId="0" borderId="0" xfId="0" applyFont="1" applyFill="1"/>
    <xf numFmtId="0" fontId="7" fillId="0" borderId="0" xfId="0" applyFont="1" applyFill="1" applyBorder="1"/>
    <xf numFmtId="1" fontId="7" fillId="0" borderId="0" xfId="0" applyNumberFormat="1" applyFont="1" applyFill="1" applyBorder="1" applyAlignment="1">
      <alignment horizontal="center"/>
    </xf>
    <xf numFmtId="0" fontId="2" fillId="0" borderId="15" xfId="0" applyFont="1" applyFill="1" applyBorder="1"/>
    <xf numFmtId="0" fontId="2" fillId="0" borderId="28" xfId="0" applyFont="1" applyFill="1" applyBorder="1"/>
    <xf numFmtId="0" fontId="2" fillId="0" borderId="26" xfId="0" applyFont="1" applyFill="1" applyBorder="1"/>
    <xf numFmtId="0" fontId="2" fillId="0" borderId="0" xfId="0" applyFont="1" applyFill="1" applyBorder="1"/>
    <xf numFmtId="164" fontId="7" fillId="0" borderId="0" xfId="0" applyNumberFormat="1" applyFont="1" applyFill="1" applyBorder="1" applyAlignment="1">
      <alignment horizontal="center"/>
    </xf>
    <xf numFmtId="0" fontId="2" fillId="0" borderId="30" xfId="0" applyFont="1" applyFill="1" applyBorder="1"/>
    <xf numFmtId="165" fontId="2" fillId="0" borderId="0" xfId="0" applyNumberFormat="1" applyFont="1" applyFill="1"/>
    <xf numFmtId="43" fontId="2" fillId="0" borderId="0" xfId="1" applyFont="1" applyFill="1"/>
    <xf numFmtId="0" fontId="2" fillId="0" borderId="19" xfId="2" applyFont="1" applyFill="1" applyBorder="1"/>
    <xf numFmtId="0" fontId="2" fillId="0" borderId="20" xfId="2" applyFont="1" applyFill="1" applyBorder="1"/>
    <xf numFmtId="0" fontId="2" fillId="0" borderId="6" xfId="0" applyFont="1" applyFill="1" applyBorder="1"/>
    <xf numFmtId="0" fontId="5" fillId="0" borderId="29" xfId="0" applyFont="1" applyFill="1" applyBorder="1"/>
    <xf numFmtId="0" fontId="5" fillId="0" borderId="7" xfId="0" applyFont="1" applyFill="1" applyBorder="1"/>
    <xf numFmtId="0" fontId="5" fillId="0" borderId="34" xfId="0" applyFont="1" applyFill="1" applyBorder="1"/>
    <xf numFmtId="43" fontId="5" fillId="0" borderId="32" xfId="1" applyFont="1" applyFill="1" applyBorder="1" applyAlignment="1">
      <alignment horizontal="right"/>
    </xf>
    <xf numFmtId="0" fontId="6" fillId="0" borderId="13" xfId="0" applyFont="1" applyFill="1" applyBorder="1" applyAlignment="1">
      <alignment horizontal="center" wrapText="1"/>
    </xf>
    <xf numFmtId="0" fontId="6" fillId="0" borderId="14" xfId="0" applyFont="1" applyFill="1" applyBorder="1"/>
    <xf numFmtId="0" fontId="5" fillId="0" borderId="0" xfId="0" applyFont="1" applyFill="1"/>
    <xf numFmtId="0" fontId="2" fillId="0" borderId="1" xfId="0" applyFont="1" applyFill="1" applyBorder="1"/>
    <xf numFmtId="0" fontId="2" fillId="0" borderId="1" xfId="0" applyFont="1" applyFill="1" applyBorder="1" applyAlignment="1">
      <alignment horizontal="center"/>
    </xf>
    <xf numFmtId="165" fontId="2" fillId="0" borderId="35" xfId="0" applyNumberFormat="1" applyFont="1" applyFill="1" applyBorder="1"/>
    <xf numFmtId="0" fontId="2" fillId="0" borderId="5" xfId="0" applyFont="1" applyFill="1" applyBorder="1"/>
    <xf numFmtId="0" fontId="2" fillId="0" borderId="36" xfId="0" applyFont="1" applyFill="1" applyBorder="1"/>
    <xf numFmtId="0" fontId="2" fillId="0" borderId="25" xfId="0" applyFont="1" applyFill="1" applyBorder="1"/>
    <xf numFmtId="0" fontId="2" fillId="0" borderId="3" xfId="0" applyFont="1" applyFill="1" applyBorder="1"/>
    <xf numFmtId="0" fontId="2" fillId="0" borderId="37" xfId="0" applyFont="1" applyFill="1" applyBorder="1"/>
    <xf numFmtId="0" fontId="2" fillId="0" borderId="24" xfId="0" applyFont="1" applyFill="1" applyBorder="1"/>
    <xf numFmtId="0" fontId="2" fillId="0" borderId="25" xfId="0" applyFont="1" applyFill="1" applyBorder="1" applyAlignment="1">
      <alignment horizontal="center"/>
    </xf>
    <xf numFmtId="0" fontId="2" fillId="0" borderId="31" xfId="0" applyFont="1" applyFill="1" applyBorder="1"/>
    <xf numFmtId="0" fontId="2" fillId="0" borderId="2" xfId="0" applyFont="1" applyFill="1" applyBorder="1" applyAlignment="1">
      <alignment horizontal="center"/>
    </xf>
    <xf numFmtId="0" fontId="2" fillId="0" borderId="44" xfId="0" applyFont="1" applyFill="1" applyBorder="1"/>
    <xf numFmtId="0" fontId="2" fillId="0" borderId="43" xfId="0" applyFont="1" applyFill="1" applyBorder="1"/>
    <xf numFmtId="0" fontId="2" fillId="0" borderId="45" xfId="0" applyFont="1" applyFill="1" applyBorder="1"/>
    <xf numFmtId="39" fontId="7" fillId="0" borderId="0" xfId="0" applyNumberFormat="1" applyFont="1" applyFill="1" applyBorder="1" applyAlignment="1">
      <alignment horizontal="left"/>
    </xf>
    <xf numFmtId="0" fontId="2" fillId="0" borderId="3" xfId="0" applyFont="1" applyFill="1" applyBorder="1" applyAlignment="1">
      <alignment horizontal="center"/>
    </xf>
    <xf numFmtId="0" fontId="2" fillId="0" borderId="46" xfId="0" applyFont="1" applyFill="1" applyBorder="1"/>
    <xf numFmtId="166" fontId="7" fillId="0" borderId="0" xfId="0" applyNumberFormat="1" applyFont="1" applyFill="1" applyBorder="1" applyAlignment="1">
      <alignment horizontal="center"/>
    </xf>
    <xf numFmtId="164" fontId="7" fillId="0" borderId="0" xfId="0" applyNumberFormat="1" applyFont="1" applyFill="1" applyBorder="1" applyAlignment="1">
      <alignment horizontal="left"/>
    </xf>
    <xf numFmtId="0" fontId="2" fillId="0" borderId="20" xfId="0" applyFont="1" applyFill="1" applyBorder="1"/>
    <xf numFmtId="0" fontId="2" fillId="0" borderId="21" xfId="0" applyFont="1" applyFill="1" applyBorder="1"/>
    <xf numFmtId="0" fontId="2" fillId="0" borderId="40" xfId="0" applyFont="1" applyFill="1" applyBorder="1"/>
    <xf numFmtId="0" fontId="2" fillId="0" borderId="47" xfId="0" applyFont="1" applyFill="1" applyBorder="1"/>
    <xf numFmtId="0" fontId="2" fillId="0" borderId="38" xfId="0" applyFont="1" applyFill="1" applyBorder="1" applyAlignment="1">
      <alignment horizontal="center"/>
    </xf>
    <xf numFmtId="0" fontId="2" fillId="0" borderId="23" xfId="0" applyFont="1" applyFill="1" applyBorder="1"/>
    <xf numFmtId="0" fontId="2" fillId="0" borderId="27" xfId="0" applyFont="1" applyFill="1" applyBorder="1"/>
    <xf numFmtId="0" fontId="2" fillId="0" borderId="9" xfId="0" applyFont="1" applyFill="1" applyBorder="1"/>
    <xf numFmtId="0" fontId="2" fillId="2" borderId="16" xfId="0" applyFont="1" applyFill="1" applyBorder="1"/>
    <xf numFmtId="0" fontId="2" fillId="2" borderId="26" xfId="0" applyFont="1" applyFill="1" applyBorder="1"/>
    <xf numFmtId="0" fontId="2" fillId="2" borderId="15" xfId="0" applyFont="1" applyFill="1" applyBorder="1"/>
    <xf numFmtId="43" fontId="5" fillId="0" borderId="33" xfId="1" applyFont="1" applyFill="1" applyBorder="1" applyAlignment="1">
      <alignment horizontal="right"/>
    </xf>
    <xf numFmtId="43" fontId="5" fillId="0" borderId="8" xfId="1" applyFont="1" applyFill="1" applyBorder="1" applyAlignment="1">
      <alignment horizontal="right"/>
    </xf>
    <xf numFmtId="43" fontId="5" fillId="0" borderId="7" xfId="1" applyFont="1" applyFill="1" applyBorder="1" applyAlignment="1">
      <alignment horizontal="right"/>
    </xf>
    <xf numFmtId="43" fontId="6" fillId="0" borderId="12" xfId="1" applyFont="1" applyFill="1" applyBorder="1" applyAlignment="1">
      <alignment horizontal="center" wrapText="1"/>
    </xf>
    <xf numFmtId="0" fontId="8" fillId="0" borderId="35" xfId="0" applyFont="1" applyBorder="1"/>
    <xf numFmtId="0" fontId="8" fillId="0" borderId="35" xfId="0" applyFont="1" applyBorder="1" applyAlignment="1">
      <alignment wrapText="1"/>
    </xf>
    <xf numFmtId="0" fontId="8" fillId="0" borderId="35" xfId="0" applyFont="1" applyFill="1" applyBorder="1" applyAlignment="1">
      <alignment horizontal="center" vertical="center" wrapText="1"/>
    </xf>
    <xf numFmtId="14" fontId="8" fillId="0" borderId="35" xfId="0" applyNumberFormat="1" applyFont="1" applyFill="1" applyBorder="1" applyAlignment="1">
      <alignment horizontal="center" vertical="center"/>
    </xf>
    <xf numFmtId="0" fontId="2" fillId="0" borderId="6" xfId="0" applyFont="1" applyFill="1" applyBorder="1" applyAlignment="1">
      <alignment horizontal="left"/>
    </xf>
    <xf numFmtId="0" fontId="2" fillId="0" borderId="50" xfId="0" applyFont="1" applyFill="1" applyBorder="1"/>
    <xf numFmtId="37" fontId="7" fillId="0" borderId="0" xfId="0" applyNumberFormat="1" applyFont="1" applyFill="1" applyBorder="1" applyAlignment="1">
      <alignment horizontal="center"/>
    </xf>
    <xf numFmtId="1" fontId="6" fillId="0" borderId="13" xfId="0" applyNumberFormat="1" applyFont="1" applyFill="1" applyBorder="1" applyAlignment="1">
      <alignment horizontal="center"/>
    </xf>
    <xf numFmtId="0" fontId="2" fillId="3" borderId="0" xfId="2" applyFont="1" applyFill="1" applyAlignment="1">
      <alignment horizontal="center"/>
    </xf>
    <xf numFmtId="0" fontId="2" fillId="3" borderId="0" xfId="2" applyFont="1" applyFill="1"/>
    <xf numFmtId="0" fontId="1" fillId="0" borderId="0" xfId="0" applyFont="1" applyFill="1"/>
    <xf numFmtId="0" fontId="2" fillId="3" borderId="0" xfId="2" applyFont="1" applyFill="1" applyBorder="1"/>
    <xf numFmtId="0" fontId="2" fillId="0" borderId="49" xfId="0" applyFont="1" applyFill="1" applyBorder="1" applyAlignment="1">
      <alignment horizontal="center"/>
    </xf>
    <xf numFmtId="0" fontId="2" fillId="0" borderId="51" xfId="0" applyFont="1" applyFill="1" applyBorder="1"/>
    <xf numFmtId="43" fontId="9" fillId="0" borderId="0" xfId="1" applyFont="1" applyFill="1"/>
    <xf numFmtId="167" fontId="2" fillId="0" borderId="42" xfId="1" applyNumberFormat="1" applyFont="1" applyFill="1" applyBorder="1"/>
    <xf numFmtId="167" fontId="2" fillId="0" borderId="0" xfId="1" applyNumberFormat="1" applyFont="1" applyFill="1" applyBorder="1"/>
    <xf numFmtId="167" fontId="2" fillId="0" borderId="3" xfId="1" applyNumberFormat="1" applyFont="1" applyFill="1" applyBorder="1"/>
    <xf numFmtId="167" fontId="2" fillId="0" borderId="26" xfId="1" applyNumberFormat="1" applyFont="1" applyFill="1" applyBorder="1"/>
    <xf numFmtId="167" fontId="2" fillId="0" borderId="20" xfId="1" applyNumberFormat="1" applyFont="1" applyFill="1" applyBorder="1"/>
    <xf numFmtId="167" fontId="2" fillId="0" borderId="15" xfId="1" applyNumberFormat="1" applyFont="1" applyFill="1" applyBorder="1"/>
    <xf numFmtId="167" fontId="2" fillId="0" borderId="48" xfId="1" applyNumberFormat="1" applyFont="1" applyFill="1" applyBorder="1"/>
    <xf numFmtId="167" fontId="2" fillId="0" borderId="23" xfId="1" applyNumberFormat="1" applyFont="1" applyFill="1" applyBorder="1"/>
    <xf numFmtId="167" fontId="2" fillId="0" borderId="10" xfId="1" applyNumberFormat="1" applyFont="1" applyFill="1" applyBorder="1"/>
    <xf numFmtId="167" fontId="2" fillId="0" borderId="9" xfId="1" applyNumberFormat="1" applyFont="1" applyFill="1" applyBorder="1"/>
    <xf numFmtId="167" fontId="2" fillId="0" borderId="21" xfId="1" applyNumberFormat="1" applyFont="1" applyFill="1" applyBorder="1"/>
    <xf numFmtId="167" fontId="2" fillId="0" borderId="19" xfId="1" applyNumberFormat="1" applyFont="1" applyFill="1" applyBorder="1"/>
    <xf numFmtId="167" fontId="2" fillId="0" borderId="37" xfId="1" applyNumberFormat="1" applyFont="1" applyFill="1" applyBorder="1"/>
    <xf numFmtId="167" fontId="2" fillId="0" borderId="4" xfId="1" applyNumberFormat="1" applyFont="1" applyFill="1" applyBorder="1"/>
    <xf numFmtId="167" fontId="2" fillId="0" borderId="11" xfId="1" applyNumberFormat="1" applyFont="1" applyFill="1" applyBorder="1"/>
    <xf numFmtId="167" fontId="2" fillId="0" borderId="27" xfId="1" applyNumberFormat="1" applyFont="1" applyFill="1" applyBorder="1"/>
    <xf numFmtId="167" fontId="2" fillId="0" borderId="24" xfId="1" applyNumberFormat="1" applyFont="1" applyFill="1" applyBorder="1"/>
    <xf numFmtId="167" fontId="2" fillId="0" borderId="49" xfId="1" applyNumberFormat="1" applyFont="1" applyFill="1" applyBorder="1"/>
    <xf numFmtId="167" fontId="2" fillId="0" borderId="25" xfId="1" applyNumberFormat="1" applyFont="1" applyFill="1" applyBorder="1"/>
    <xf numFmtId="167" fontId="2" fillId="0" borderId="38" xfId="1" applyNumberFormat="1" applyFont="1" applyFill="1" applyBorder="1"/>
    <xf numFmtId="167" fontId="2" fillId="0" borderId="22" xfId="1" applyNumberFormat="1" applyFont="1" applyFill="1" applyBorder="1"/>
    <xf numFmtId="167" fontId="7" fillId="0" borderId="15" xfId="1" applyNumberFormat="1" applyFont="1" applyFill="1" applyBorder="1" applyAlignment="1">
      <alignment horizontal="left"/>
    </xf>
    <xf numFmtId="167" fontId="5" fillId="0" borderId="0" xfId="1" applyNumberFormat="1" applyFont="1" applyFill="1" applyBorder="1"/>
    <xf numFmtId="167" fontId="5" fillId="0" borderId="3" xfId="1" applyNumberFormat="1" applyFont="1" applyFill="1" applyBorder="1"/>
    <xf numFmtId="167" fontId="5" fillId="0" borderId="10" xfId="1" applyNumberFormat="1" applyFont="1" applyFill="1" applyBorder="1"/>
    <xf numFmtId="167" fontId="5" fillId="0" borderId="9" xfId="1" applyNumberFormat="1" applyFont="1" applyFill="1" applyBorder="1"/>
    <xf numFmtId="167" fontId="5" fillId="0" borderId="48" xfId="1" applyNumberFormat="1" applyFont="1" applyFill="1" applyBorder="1"/>
    <xf numFmtId="167" fontId="5" fillId="0" borderId="23" xfId="1" applyNumberFormat="1" applyFont="1" applyFill="1" applyBorder="1"/>
    <xf numFmtId="167" fontId="5" fillId="0" borderId="49" xfId="1" applyNumberFormat="1" applyFont="1" applyFill="1" applyBorder="1"/>
    <xf numFmtId="167" fontId="5" fillId="0" borderId="38" xfId="1" applyNumberFormat="1" applyFont="1" applyFill="1" applyBorder="1"/>
    <xf numFmtId="167" fontId="2" fillId="0" borderId="17" xfId="1" applyNumberFormat="1" applyFont="1" applyFill="1" applyBorder="1"/>
    <xf numFmtId="167" fontId="2" fillId="0" borderId="41" xfId="1" applyNumberFormat="1" applyFont="1" applyFill="1" applyBorder="1"/>
    <xf numFmtId="167" fontId="2" fillId="0" borderId="28" xfId="1" applyNumberFormat="1" applyFont="1" applyFill="1" applyBorder="1"/>
    <xf numFmtId="167" fontId="2" fillId="0" borderId="0" xfId="1" applyNumberFormat="1" applyFont="1" applyFill="1"/>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7030A0"/>
  </sheetPr>
  <dimension ref="A1:M1014"/>
  <sheetViews>
    <sheetView tabSelected="1" workbookViewId="0"/>
  </sheetViews>
  <sheetFormatPr defaultColWidth="9.140625" defaultRowHeight="12.75"/>
  <cols>
    <col min="1" max="1" width="9.140625" style="14"/>
    <col min="2" max="2" width="37.5703125" style="14" bestFit="1" customWidth="1"/>
    <col min="3" max="3" width="10.140625" style="14" bestFit="1" customWidth="1"/>
    <col min="4" max="4" width="12.85546875" style="23" bestFit="1" customWidth="1"/>
    <col min="5" max="5" width="15" style="24" customWidth="1"/>
    <col min="6" max="7" width="15" style="24" bestFit="1" customWidth="1"/>
    <col min="8" max="8" width="15" style="24" customWidth="1"/>
    <col min="9" max="9" width="14.5703125" style="24" bestFit="1" customWidth="1"/>
    <col min="10" max="10" width="21.28515625" style="14" customWidth="1"/>
    <col min="11" max="11" width="21.7109375" style="14" customWidth="1"/>
    <col min="12" max="12" width="72.42578125" style="14" customWidth="1"/>
    <col min="13" max="16384" width="9.140625" style="14"/>
  </cols>
  <sheetData>
    <row r="1" spans="1:12">
      <c r="A1" s="27" t="s">
        <v>9</v>
      </c>
      <c r="B1" s="74">
        <v>1000</v>
      </c>
      <c r="C1" s="20"/>
    </row>
    <row r="2" spans="1:12" ht="13.5" thickBot="1"/>
    <row r="3" spans="1:12" s="34" customFormat="1" ht="39" thickBot="1">
      <c r="A3" s="28" t="s">
        <v>10</v>
      </c>
      <c r="B3" s="29" t="s">
        <v>23</v>
      </c>
      <c r="C3" s="29" t="s">
        <v>61</v>
      </c>
      <c r="D3" s="30" t="s">
        <v>11</v>
      </c>
      <c r="E3" s="31" t="s">
        <v>24</v>
      </c>
      <c r="F3" s="66" t="s">
        <v>28</v>
      </c>
      <c r="G3" s="67" t="s">
        <v>27</v>
      </c>
      <c r="H3" s="68" t="s">
        <v>25</v>
      </c>
      <c r="I3" s="69" t="s">
        <v>31</v>
      </c>
      <c r="J3" s="32" t="s">
        <v>30</v>
      </c>
      <c r="K3" s="77" t="s">
        <v>34</v>
      </c>
      <c r="L3" s="33" t="s">
        <v>29</v>
      </c>
    </row>
    <row r="4" spans="1:12">
      <c r="A4" s="10">
        <v>118100</v>
      </c>
      <c r="B4" s="35" t="s">
        <v>4</v>
      </c>
      <c r="C4" s="36" t="s">
        <v>62</v>
      </c>
      <c r="D4" s="37">
        <v>41456</v>
      </c>
      <c r="E4" s="85">
        <f>+'Base Jul 12 - Jun 13'!H15</f>
        <v>-8371103.2699999996</v>
      </c>
      <c r="F4" s="86">
        <v>1114463.77</v>
      </c>
      <c r="G4" s="87">
        <v>-1091838.77</v>
      </c>
      <c r="H4" s="88">
        <f>SUM(E4:G4)</f>
        <v>-8348478.2699999996</v>
      </c>
      <c r="I4" s="106">
        <f t="shared" ref="I4:I67" si="0">SUM(F4:G4)</f>
        <v>22625</v>
      </c>
      <c r="J4" s="76">
        <v>904</v>
      </c>
      <c r="K4" s="16">
        <v>550750</v>
      </c>
      <c r="L4" s="15" t="s">
        <v>26</v>
      </c>
    </row>
    <row r="5" spans="1:12">
      <c r="A5" s="12"/>
      <c r="B5" s="38"/>
      <c r="C5" s="38"/>
      <c r="D5" s="37">
        <v>41487</v>
      </c>
      <c r="E5" s="89">
        <f>+H4</f>
        <v>-8348478.2699999996</v>
      </c>
      <c r="F5" s="86">
        <v>1508769.58</v>
      </c>
      <c r="G5" s="87">
        <v>-1394570.58</v>
      </c>
      <c r="H5" s="90">
        <f t="shared" ref="H5:H75" si="1">SUM(E5:G5)</f>
        <v>-8234279.2699999996</v>
      </c>
      <c r="I5" s="106">
        <f t="shared" si="0"/>
        <v>114199</v>
      </c>
      <c r="J5" s="76">
        <v>904</v>
      </c>
      <c r="K5" s="16">
        <v>550750</v>
      </c>
      <c r="L5" s="15" t="s">
        <v>26</v>
      </c>
    </row>
    <row r="6" spans="1:12">
      <c r="A6" s="12"/>
      <c r="B6" s="38"/>
      <c r="C6" s="38"/>
      <c r="D6" s="37">
        <v>41518</v>
      </c>
      <c r="E6" s="89">
        <f t="shared" ref="E6:E15" si="2">+H5</f>
        <v>-8234279.2699999996</v>
      </c>
      <c r="F6" s="86">
        <v>2038067.49</v>
      </c>
      <c r="G6" s="87">
        <v>-1710966.49</v>
      </c>
      <c r="H6" s="90">
        <f t="shared" si="1"/>
        <v>-7907178.2699999996</v>
      </c>
      <c r="I6" s="106">
        <f t="shared" si="0"/>
        <v>327101</v>
      </c>
      <c r="J6" s="76">
        <v>904</v>
      </c>
      <c r="K6" s="16">
        <v>550750</v>
      </c>
      <c r="L6" s="15" t="s">
        <v>26</v>
      </c>
    </row>
    <row r="7" spans="1:12">
      <c r="A7" s="12"/>
      <c r="B7" s="38"/>
      <c r="C7" s="38"/>
      <c r="D7" s="37">
        <v>41548</v>
      </c>
      <c r="E7" s="89">
        <f t="shared" si="2"/>
        <v>-7907178.2699999996</v>
      </c>
      <c r="F7" s="86">
        <v>2136961.92</v>
      </c>
      <c r="G7" s="87">
        <v>-1366888.92</v>
      </c>
      <c r="H7" s="90">
        <f t="shared" si="1"/>
        <v>-7137105.2699999996</v>
      </c>
      <c r="I7" s="106">
        <f t="shared" si="0"/>
        <v>770073</v>
      </c>
      <c r="J7" s="76">
        <v>904</v>
      </c>
      <c r="K7" s="16">
        <v>550750</v>
      </c>
      <c r="L7" s="15" t="s">
        <v>26</v>
      </c>
    </row>
    <row r="8" spans="1:12">
      <c r="A8" s="12"/>
      <c r="B8" s="38"/>
      <c r="C8" s="38"/>
      <c r="D8" s="37">
        <v>41579</v>
      </c>
      <c r="E8" s="89">
        <f t="shared" si="2"/>
        <v>-7137105.2699999996</v>
      </c>
      <c r="F8" s="86">
        <v>2168931.17</v>
      </c>
      <c r="G8" s="87">
        <v>-1659985.17</v>
      </c>
      <c r="H8" s="90">
        <f t="shared" si="1"/>
        <v>-6628159.2699999996</v>
      </c>
      <c r="I8" s="106">
        <f t="shared" si="0"/>
        <v>508946</v>
      </c>
      <c r="J8" s="76">
        <v>904</v>
      </c>
      <c r="K8" s="16">
        <v>550750</v>
      </c>
      <c r="L8" s="15" t="s">
        <v>26</v>
      </c>
    </row>
    <row r="9" spans="1:12">
      <c r="A9" s="12"/>
      <c r="B9" s="38"/>
      <c r="C9" s="38"/>
      <c r="D9" s="37">
        <v>41609</v>
      </c>
      <c r="E9" s="89">
        <f t="shared" si="2"/>
        <v>-6628159.2699999996</v>
      </c>
      <c r="F9" s="91">
        <v>0</v>
      </c>
      <c r="G9" s="92">
        <v>0</v>
      </c>
      <c r="H9" s="90">
        <f t="shared" si="1"/>
        <v>-6628159.2699999996</v>
      </c>
      <c r="I9" s="106">
        <f t="shared" si="0"/>
        <v>0</v>
      </c>
      <c r="J9" s="76">
        <v>904</v>
      </c>
      <c r="K9" s="16">
        <v>550750</v>
      </c>
      <c r="L9" s="15" t="s">
        <v>26</v>
      </c>
    </row>
    <row r="10" spans="1:12">
      <c r="A10" s="12"/>
      <c r="B10" s="38"/>
      <c r="C10" s="38"/>
      <c r="D10" s="37">
        <v>41640</v>
      </c>
      <c r="E10" s="89">
        <f t="shared" si="2"/>
        <v>-6628159.2699999996</v>
      </c>
      <c r="F10" s="86">
        <v>0</v>
      </c>
      <c r="G10" s="92">
        <v>0</v>
      </c>
      <c r="H10" s="90">
        <f t="shared" si="1"/>
        <v>-6628159.2699999996</v>
      </c>
      <c r="I10" s="106">
        <f t="shared" si="0"/>
        <v>0</v>
      </c>
      <c r="J10" s="76">
        <v>904</v>
      </c>
      <c r="K10" s="16">
        <v>550750</v>
      </c>
      <c r="L10" s="15" t="s">
        <v>26</v>
      </c>
    </row>
    <row r="11" spans="1:12">
      <c r="A11" s="12"/>
      <c r="B11" s="38"/>
      <c r="C11" s="38"/>
      <c r="D11" s="37">
        <v>41671</v>
      </c>
      <c r="E11" s="89">
        <f t="shared" si="2"/>
        <v>-6628159.2699999996</v>
      </c>
      <c r="F11" s="86">
        <v>0</v>
      </c>
      <c r="G11" s="92">
        <v>0</v>
      </c>
      <c r="H11" s="90">
        <f t="shared" si="1"/>
        <v>-6628159.2699999996</v>
      </c>
      <c r="I11" s="106">
        <f t="shared" si="0"/>
        <v>0</v>
      </c>
      <c r="J11" s="76">
        <v>904</v>
      </c>
      <c r="K11" s="16">
        <v>550750</v>
      </c>
      <c r="L11" s="15" t="s">
        <v>26</v>
      </c>
    </row>
    <row r="12" spans="1:12">
      <c r="A12" s="12"/>
      <c r="B12" s="38"/>
      <c r="C12" s="38"/>
      <c r="D12" s="37">
        <v>41699</v>
      </c>
      <c r="E12" s="89">
        <f t="shared" si="2"/>
        <v>-6628159.2699999996</v>
      </c>
      <c r="F12" s="86">
        <v>0</v>
      </c>
      <c r="G12" s="92">
        <v>0</v>
      </c>
      <c r="H12" s="90">
        <f t="shared" si="1"/>
        <v>-6628159.2699999996</v>
      </c>
      <c r="I12" s="106">
        <f t="shared" si="0"/>
        <v>0</v>
      </c>
      <c r="J12" s="76">
        <v>904</v>
      </c>
      <c r="K12" s="16">
        <v>550750</v>
      </c>
      <c r="L12" s="15" t="s">
        <v>26</v>
      </c>
    </row>
    <row r="13" spans="1:12">
      <c r="A13" s="12"/>
      <c r="B13" s="38"/>
      <c r="C13" s="38"/>
      <c r="D13" s="37">
        <v>41730</v>
      </c>
      <c r="E13" s="89">
        <f t="shared" si="2"/>
        <v>-6628159.2699999996</v>
      </c>
      <c r="F13" s="86">
        <v>0</v>
      </c>
      <c r="G13" s="87">
        <v>0</v>
      </c>
      <c r="H13" s="90">
        <f t="shared" si="1"/>
        <v>-6628159.2699999996</v>
      </c>
      <c r="I13" s="106">
        <f t="shared" si="0"/>
        <v>0</v>
      </c>
      <c r="J13" s="76">
        <v>904</v>
      </c>
      <c r="K13" s="16">
        <v>550750</v>
      </c>
      <c r="L13" s="15" t="s">
        <v>26</v>
      </c>
    </row>
    <row r="14" spans="1:12">
      <c r="A14" s="12"/>
      <c r="B14" s="38"/>
      <c r="C14" s="38"/>
      <c r="D14" s="37">
        <v>41760</v>
      </c>
      <c r="E14" s="89">
        <f t="shared" si="2"/>
        <v>-6628159.2699999996</v>
      </c>
      <c r="F14" s="86">
        <v>0</v>
      </c>
      <c r="G14" s="87">
        <v>0</v>
      </c>
      <c r="H14" s="90">
        <f t="shared" si="1"/>
        <v>-6628159.2699999996</v>
      </c>
      <c r="I14" s="106">
        <f t="shared" si="0"/>
        <v>0</v>
      </c>
      <c r="J14" s="76">
        <v>904</v>
      </c>
      <c r="K14" s="16">
        <v>550750</v>
      </c>
      <c r="L14" s="15" t="s">
        <v>26</v>
      </c>
    </row>
    <row r="15" spans="1:12">
      <c r="A15" s="13"/>
      <c r="B15" s="39"/>
      <c r="C15" s="39"/>
      <c r="D15" s="37">
        <v>41791</v>
      </c>
      <c r="E15" s="89">
        <f t="shared" si="2"/>
        <v>-6628159.2699999996</v>
      </c>
      <c r="F15" s="93">
        <v>0</v>
      </c>
      <c r="G15" s="94">
        <v>0</v>
      </c>
      <c r="H15" s="95">
        <f t="shared" si="1"/>
        <v>-6628159.2699999996</v>
      </c>
      <c r="I15" s="106">
        <f t="shared" si="0"/>
        <v>0</v>
      </c>
      <c r="J15" s="76">
        <v>904</v>
      </c>
      <c r="K15" s="16">
        <v>550750</v>
      </c>
      <c r="L15" s="15" t="s">
        <v>26</v>
      </c>
    </row>
    <row r="16" spans="1:12">
      <c r="A16" s="10">
        <v>118150</v>
      </c>
      <c r="B16" s="35" t="s">
        <v>5</v>
      </c>
      <c r="C16" s="36" t="s">
        <v>62</v>
      </c>
      <c r="D16" s="37">
        <v>41456</v>
      </c>
      <c r="E16" s="96">
        <f>+'Base Jul 12 - Jun 13'!H27</f>
        <v>-5176.5199999999895</v>
      </c>
      <c r="F16" s="86">
        <v>1071.08</v>
      </c>
      <c r="G16" s="87">
        <v>-1776.08</v>
      </c>
      <c r="H16" s="87">
        <f t="shared" si="1"/>
        <v>-5881.5199999999895</v>
      </c>
      <c r="I16" s="106">
        <f t="shared" si="0"/>
        <v>-705</v>
      </c>
      <c r="J16" s="76">
        <v>904</v>
      </c>
      <c r="K16" s="16">
        <v>550750</v>
      </c>
      <c r="L16" s="15" t="s">
        <v>26</v>
      </c>
    </row>
    <row r="17" spans="1:12">
      <c r="A17" s="12"/>
      <c r="B17" s="38"/>
      <c r="C17" s="38"/>
      <c r="D17" s="37">
        <v>41487</v>
      </c>
      <c r="E17" s="89">
        <f>+H16</f>
        <v>-5881.5199999999895</v>
      </c>
      <c r="F17" s="86">
        <v>5204.29</v>
      </c>
      <c r="G17" s="87">
        <v>-3109.29</v>
      </c>
      <c r="H17" s="87">
        <f t="shared" si="1"/>
        <v>-3786.5199999999895</v>
      </c>
      <c r="I17" s="106">
        <f t="shared" si="0"/>
        <v>2095</v>
      </c>
      <c r="J17" s="76">
        <v>904</v>
      </c>
      <c r="K17" s="16">
        <v>550750</v>
      </c>
      <c r="L17" s="15" t="s">
        <v>26</v>
      </c>
    </row>
    <row r="18" spans="1:12">
      <c r="A18" s="12"/>
      <c r="B18" s="38"/>
      <c r="C18" s="38"/>
      <c r="D18" s="37">
        <v>41518</v>
      </c>
      <c r="E18" s="89">
        <f t="shared" ref="E18:E27" si="3">+H17</f>
        <v>-3786.5199999999895</v>
      </c>
      <c r="F18" s="86">
        <v>2628.77</v>
      </c>
      <c r="G18" s="87">
        <v>-1208.77</v>
      </c>
      <c r="H18" s="87">
        <f t="shared" si="1"/>
        <v>-2366.5199999999895</v>
      </c>
      <c r="I18" s="106">
        <f t="shared" si="0"/>
        <v>1420</v>
      </c>
      <c r="J18" s="76">
        <v>904</v>
      </c>
      <c r="K18" s="16">
        <v>550750</v>
      </c>
      <c r="L18" s="15" t="s">
        <v>26</v>
      </c>
    </row>
    <row r="19" spans="1:12">
      <c r="A19" s="12"/>
      <c r="B19" s="38"/>
      <c r="C19" s="38"/>
      <c r="D19" s="37">
        <v>41548</v>
      </c>
      <c r="E19" s="89">
        <f t="shared" si="3"/>
        <v>-2366.5199999999895</v>
      </c>
      <c r="F19" s="86">
        <v>1553.93</v>
      </c>
      <c r="G19" s="87">
        <v>-897.93</v>
      </c>
      <c r="H19" s="87">
        <f t="shared" si="1"/>
        <v>-1710.5199999999895</v>
      </c>
      <c r="I19" s="106">
        <f t="shared" si="0"/>
        <v>656.00000000000011</v>
      </c>
      <c r="J19" s="76">
        <v>904</v>
      </c>
      <c r="K19" s="16">
        <v>550750</v>
      </c>
      <c r="L19" s="15" t="s">
        <v>26</v>
      </c>
    </row>
    <row r="20" spans="1:12">
      <c r="A20" s="12"/>
      <c r="B20" s="38"/>
      <c r="C20" s="38"/>
      <c r="D20" s="37">
        <v>41579</v>
      </c>
      <c r="E20" s="89">
        <f t="shared" si="3"/>
        <v>-1710.5199999999895</v>
      </c>
      <c r="F20" s="86">
        <v>2536.52</v>
      </c>
      <c r="G20" s="87">
        <v>-2004.52</v>
      </c>
      <c r="H20" s="87">
        <f t="shared" si="1"/>
        <v>-1178.5199999999895</v>
      </c>
      <c r="I20" s="106">
        <f t="shared" si="0"/>
        <v>532</v>
      </c>
      <c r="J20" s="76">
        <v>904</v>
      </c>
      <c r="K20" s="16">
        <v>550750</v>
      </c>
      <c r="L20" s="15" t="s">
        <v>26</v>
      </c>
    </row>
    <row r="21" spans="1:12">
      <c r="A21" s="12"/>
      <c r="B21" s="38"/>
      <c r="C21" s="38"/>
      <c r="D21" s="37">
        <v>41609</v>
      </c>
      <c r="E21" s="89">
        <f t="shared" si="3"/>
        <v>-1178.5199999999895</v>
      </c>
      <c r="F21" s="91">
        <v>0</v>
      </c>
      <c r="G21" s="92">
        <v>0</v>
      </c>
      <c r="H21" s="87">
        <f t="shared" si="1"/>
        <v>-1178.5199999999895</v>
      </c>
      <c r="I21" s="106">
        <f t="shared" si="0"/>
        <v>0</v>
      </c>
      <c r="J21" s="76">
        <v>904</v>
      </c>
      <c r="K21" s="16">
        <v>550750</v>
      </c>
      <c r="L21" s="15" t="s">
        <v>26</v>
      </c>
    </row>
    <row r="22" spans="1:12">
      <c r="A22" s="12"/>
      <c r="B22" s="38"/>
      <c r="C22" s="38"/>
      <c r="D22" s="37">
        <v>41640</v>
      </c>
      <c r="E22" s="89">
        <f t="shared" si="3"/>
        <v>-1178.5199999999895</v>
      </c>
      <c r="F22" s="86">
        <v>0</v>
      </c>
      <c r="G22" s="92">
        <v>0</v>
      </c>
      <c r="H22" s="87">
        <f t="shared" si="1"/>
        <v>-1178.5199999999895</v>
      </c>
      <c r="I22" s="106">
        <f t="shared" si="0"/>
        <v>0</v>
      </c>
      <c r="J22" s="76">
        <v>904</v>
      </c>
      <c r="K22" s="16">
        <v>550750</v>
      </c>
      <c r="L22" s="15" t="s">
        <v>26</v>
      </c>
    </row>
    <row r="23" spans="1:12">
      <c r="A23" s="12"/>
      <c r="B23" s="38"/>
      <c r="C23" s="38"/>
      <c r="D23" s="37">
        <v>41671</v>
      </c>
      <c r="E23" s="89">
        <f t="shared" si="3"/>
        <v>-1178.5199999999895</v>
      </c>
      <c r="F23" s="86">
        <v>0</v>
      </c>
      <c r="G23" s="92">
        <v>0</v>
      </c>
      <c r="H23" s="87">
        <f t="shared" si="1"/>
        <v>-1178.5199999999895</v>
      </c>
      <c r="I23" s="106">
        <f t="shared" si="0"/>
        <v>0</v>
      </c>
      <c r="J23" s="76">
        <v>904</v>
      </c>
      <c r="K23" s="16">
        <v>550750</v>
      </c>
      <c r="L23" s="15" t="s">
        <v>26</v>
      </c>
    </row>
    <row r="24" spans="1:12">
      <c r="A24" s="12"/>
      <c r="B24" s="38"/>
      <c r="C24" s="38"/>
      <c r="D24" s="37">
        <v>41699</v>
      </c>
      <c r="E24" s="89">
        <f t="shared" si="3"/>
        <v>-1178.5199999999895</v>
      </c>
      <c r="F24" s="86">
        <v>0</v>
      </c>
      <c r="G24" s="92">
        <v>0</v>
      </c>
      <c r="H24" s="87">
        <f t="shared" si="1"/>
        <v>-1178.5199999999895</v>
      </c>
      <c r="I24" s="106">
        <f t="shared" si="0"/>
        <v>0</v>
      </c>
      <c r="J24" s="76">
        <v>904</v>
      </c>
      <c r="K24" s="16">
        <v>550750</v>
      </c>
      <c r="L24" s="15" t="s">
        <v>26</v>
      </c>
    </row>
    <row r="25" spans="1:12">
      <c r="A25" s="12"/>
      <c r="B25" s="38"/>
      <c r="C25" s="38"/>
      <c r="D25" s="37">
        <v>41730</v>
      </c>
      <c r="E25" s="89">
        <f t="shared" si="3"/>
        <v>-1178.5199999999895</v>
      </c>
      <c r="F25" s="86">
        <v>0</v>
      </c>
      <c r="G25" s="87">
        <v>0</v>
      </c>
      <c r="H25" s="87">
        <f t="shared" si="1"/>
        <v>-1178.5199999999895</v>
      </c>
      <c r="I25" s="106">
        <f t="shared" si="0"/>
        <v>0</v>
      </c>
      <c r="J25" s="76">
        <v>904</v>
      </c>
      <c r="K25" s="16">
        <v>550750</v>
      </c>
      <c r="L25" s="15" t="s">
        <v>26</v>
      </c>
    </row>
    <row r="26" spans="1:12">
      <c r="A26" s="12"/>
      <c r="B26" s="38"/>
      <c r="C26" s="38"/>
      <c r="D26" s="37">
        <v>41760</v>
      </c>
      <c r="E26" s="89">
        <f t="shared" si="3"/>
        <v>-1178.5199999999895</v>
      </c>
      <c r="F26" s="86">
        <v>0</v>
      </c>
      <c r="G26" s="87">
        <v>0</v>
      </c>
      <c r="H26" s="87">
        <f t="shared" si="1"/>
        <v>-1178.5199999999895</v>
      </c>
      <c r="I26" s="106">
        <f t="shared" si="0"/>
        <v>0</v>
      </c>
      <c r="J26" s="76">
        <v>904</v>
      </c>
      <c r="K26" s="16">
        <v>550750</v>
      </c>
      <c r="L26" s="15" t="s">
        <v>26</v>
      </c>
    </row>
    <row r="27" spans="1:12">
      <c r="A27" s="12"/>
      <c r="B27" s="38"/>
      <c r="C27" s="38"/>
      <c r="D27" s="37">
        <v>41791</v>
      </c>
      <c r="E27" s="89">
        <f t="shared" si="3"/>
        <v>-1178.5199999999895</v>
      </c>
      <c r="F27" s="93">
        <v>0</v>
      </c>
      <c r="G27" s="94">
        <v>0</v>
      </c>
      <c r="H27" s="87">
        <f t="shared" si="1"/>
        <v>-1178.5199999999895</v>
      </c>
      <c r="I27" s="106">
        <f t="shared" si="0"/>
        <v>0</v>
      </c>
      <c r="J27" s="76">
        <v>904</v>
      </c>
      <c r="K27" s="16">
        <v>550750</v>
      </c>
      <c r="L27" s="15" t="s">
        <v>26</v>
      </c>
    </row>
    <row r="28" spans="1:12">
      <c r="A28" s="10">
        <v>118151</v>
      </c>
      <c r="B28" s="35" t="s">
        <v>6</v>
      </c>
      <c r="C28" s="36" t="s">
        <v>62</v>
      </c>
      <c r="D28" s="37">
        <v>41456</v>
      </c>
      <c r="E28" s="96">
        <f>+'Base Jul 12 - Jun 13'!H39</f>
        <v>0</v>
      </c>
      <c r="F28" s="86">
        <v>0</v>
      </c>
      <c r="G28" s="87">
        <v>0</v>
      </c>
      <c r="H28" s="88">
        <f t="shared" si="1"/>
        <v>0</v>
      </c>
      <c r="I28" s="106">
        <f t="shared" si="0"/>
        <v>0</v>
      </c>
      <c r="J28" s="21">
        <v>440.1</v>
      </c>
      <c r="K28" s="16">
        <v>301119</v>
      </c>
      <c r="L28" s="15" t="s">
        <v>38</v>
      </c>
    </row>
    <row r="29" spans="1:12">
      <c r="A29" s="12"/>
      <c r="B29" s="38"/>
      <c r="C29" s="38"/>
      <c r="D29" s="37">
        <v>41487</v>
      </c>
      <c r="E29" s="89">
        <f>+H28</f>
        <v>0</v>
      </c>
      <c r="F29" s="86">
        <v>0</v>
      </c>
      <c r="G29" s="87">
        <v>0</v>
      </c>
      <c r="H29" s="90">
        <f t="shared" si="1"/>
        <v>0</v>
      </c>
      <c r="I29" s="106">
        <f t="shared" si="0"/>
        <v>0</v>
      </c>
      <c r="J29" s="21">
        <v>440.1</v>
      </c>
      <c r="K29" s="16">
        <v>301119</v>
      </c>
      <c r="L29" s="15" t="s">
        <v>38</v>
      </c>
    </row>
    <row r="30" spans="1:12">
      <c r="A30" s="12"/>
      <c r="B30" s="38"/>
      <c r="C30" s="38"/>
      <c r="D30" s="37">
        <v>41518</v>
      </c>
      <c r="E30" s="89">
        <f t="shared" ref="E30:E38" si="4">+H29</f>
        <v>0</v>
      </c>
      <c r="F30" s="86">
        <v>0</v>
      </c>
      <c r="G30" s="87">
        <v>0</v>
      </c>
      <c r="H30" s="90">
        <f t="shared" si="1"/>
        <v>0</v>
      </c>
      <c r="I30" s="106">
        <f t="shared" si="0"/>
        <v>0</v>
      </c>
      <c r="J30" s="21">
        <v>440.1</v>
      </c>
      <c r="K30" s="16">
        <v>301119</v>
      </c>
      <c r="L30" s="15" t="s">
        <v>38</v>
      </c>
    </row>
    <row r="31" spans="1:12">
      <c r="A31" s="12"/>
      <c r="B31" s="38"/>
      <c r="C31" s="38"/>
      <c r="D31" s="37">
        <v>41548</v>
      </c>
      <c r="E31" s="89">
        <f t="shared" si="4"/>
        <v>0</v>
      </c>
      <c r="F31" s="86">
        <v>0</v>
      </c>
      <c r="G31" s="87">
        <v>0</v>
      </c>
      <c r="H31" s="90">
        <f t="shared" si="1"/>
        <v>0</v>
      </c>
      <c r="I31" s="106">
        <f t="shared" si="0"/>
        <v>0</v>
      </c>
      <c r="J31" s="21">
        <v>440.1</v>
      </c>
      <c r="K31" s="16">
        <v>301119</v>
      </c>
      <c r="L31" s="15" t="s">
        <v>38</v>
      </c>
    </row>
    <row r="32" spans="1:12">
      <c r="A32" s="12"/>
      <c r="B32" s="38"/>
      <c r="C32" s="38"/>
      <c r="D32" s="37">
        <v>41579</v>
      </c>
      <c r="E32" s="89">
        <f t="shared" si="4"/>
        <v>0</v>
      </c>
      <c r="F32" s="86">
        <v>0</v>
      </c>
      <c r="G32" s="87">
        <v>0</v>
      </c>
      <c r="H32" s="90">
        <f t="shared" si="1"/>
        <v>0</v>
      </c>
      <c r="I32" s="106">
        <f t="shared" si="0"/>
        <v>0</v>
      </c>
      <c r="J32" s="21">
        <v>440.1</v>
      </c>
      <c r="K32" s="16">
        <v>301119</v>
      </c>
      <c r="L32" s="15" t="s">
        <v>38</v>
      </c>
    </row>
    <row r="33" spans="1:12">
      <c r="A33" s="12"/>
      <c r="B33" s="38"/>
      <c r="C33" s="38"/>
      <c r="D33" s="37">
        <v>41609</v>
      </c>
      <c r="E33" s="89">
        <f t="shared" si="4"/>
        <v>0</v>
      </c>
      <c r="F33" s="91">
        <v>0</v>
      </c>
      <c r="G33" s="92">
        <v>0</v>
      </c>
      <c r="H33" s="90">
        <f t="shared" si="1"/>
        <v>0</v>
      </c>
      <c r="I33" s="106">
        <f t="shared" si="0"/>
        <v>0</v>
      </c>
      <c r="J33" s="21">
        <v>440.1</v>
      </c>
      <c r="K33" s="16">
        <v>301119</v>
      </c>
      <c r="L33" s="15" t="s">
        <v>38</v>
      </c>
    </row>
    <row r="34" spans="1:12">
      <c r="A34" s="12"/>
      <c r="B34" s="38"/>
      <c r="C34" s="38"/>
      <c r="D34" s="37">
        <v>41640</v>
      </c>
      <c r="E34" s="89">
        <f t="shared" si="4"/>
        <v>0</v>
      </c>
      <c r="F34" s="86">
        <v>0</v>
      </c>
      <c r="G34" s="92">
        <v>0</v>
      </c>
      <c r="H34" s="90">
        <f t="shared" si="1"/>
        <v>0</v>
      </c>
      <c r="I34" s="106">
        <f t="shared" si="0"/>
        <v>0</v>
      </c>
      <c r="J34" s="21">
        <v>440.1</v>
      </c>
      <c r="K34" s="16">
        <v>301119</v>
      </c>
      <c r="L34" s="15" t="s">
        <v>38</v>
      </c>
    </row>
    <row r="35" spans="1:12">
      <c r="A35" s="12"/>
      <c r="B35" s="38"/>
      <c r="C35" s="38"/>
      <c r="D35" s="37">
        <v>41671</v>
      </c>
      <c r="E35" s="89">
        <f t="shared" si="4"/>
        <v>0</v>
      </c>
      <c r="F35" s="86">
        <v>0</v>
      </c>
      <c r="G35" s="92">
        <v>0</v>
      </c>
      <c r="H35" s="90">
        <f t="shared" si="1"/>
        <v>0</v>
      </c>
      <c r="I35" s="106">
        <f t="shared" si="0"/>
        <v>0</v>
      </c>
      <c r="J35" s="21">
        <v>440.1</v>
      </c>
      <c r="K35" s="16">
        <v>301119</v>
      </c>
      <c r="L35" s="15" t="s">
        <v>38</v>
      </c>
    </row>
    <row r="36" spans="1:12">
      <c r="A36" s="12"/>
      <c r="B36" s="38"/>
      <c r="C36" s="38"/>
      <c r="D36" s="37">
        <v>41699</v>
      </c>
      <c r="E36" s="89">
        <f t="shared" si="4"/>
        <v>0</v>
      </c>
      <c r="F36" s="86">
        <v>0</v>
      </c>
      <c r="G36" s="92">
        <v>0</v>
      </c>
      <c r="H36" s="90">
        <f t="shared" si="1"/>
        <v>0</v>
      </c>
      <c r="I36" s="106">
        <f t="shared" si="0"/>
        <v>0</v>
      </c>
      <c r="J36" s="21">
        <v>440.1</v>
      </c>
      <c r="K36" s="16">
        <v>301119</v>
      </c>
      <c r="L36" s="15" t="s">
        <v>38</v>
      </c>
    </row>
    <row r="37" spans="1:12">
      <c r="A37" s="12"/>
      <c r="B37" s="38"/>
      <c r="C37" s="38"/>
      <c r="D37" s="37">
        <v>41730</v>
      </c>
      <c r="E37" s="89">
        <f>+H34</f>
        <v>0</v>
      </c>
      <c r="F37" s="86">
        <v>0</v>
      </c>
      <c r="G37" s="87">
        <v>0</v>
      </c>
      <c r="H37" s="90">
        <f t="shared" si="1"/>
        <v>0</v>
      </c>
      <c r="I37" s="106">
        <f t="shared" si="0"/>
        <v>0</v>
      </c>
      <c r="J37" s="21">
        <v>440.1</v>
      </c>
      <c r="K37" s="16">
        <v>301119</v>
      </c>
      <c r="L37" s="15" t="s">
        <v>38</v>
      </c>
    </row>
    <row r="38" spans="1:12">
      <c r="A38" s="12"/>
      <c r="B38" s="38"/>
      <c r="C38" s="38"/>
      <c r="D38" s="37">
        <v>41760</v>
      </c>
      <c r="E38" s="89">
        <f t="shared" si="4"/>
        <v>0</v>
      </c>
      <c r="F38" s="86">
        <v>0</v>
      </c>
      <c r="G38" s="87">
        <v>0</v>
      </c>
      <c r="H38" s="90">
        <f t="shared" si="1"/>
        <v>0</v>
      </c>
      <c r="I38" s="106">
        <f t="shared" si="0"/>
        <v>0</v>
      </c>
      <c r="J38" s="21">
        <v>440.1</v>
      </c>
      <c r="K38" s="16">
        <v>301119</v>
      </c>
      <c r="L38" s="15" t="s">
        <v>38</v>
      </c>
    </row>
    <row r="39" spans="1:12">
      <c r="A39" s="12"/>
      <c r="B39" s="38"/>
      <c r="C39" s="38"/>
      <c r="D39" s="37">
        <v>41791</v>
      </c>
      <c r="E39" s="89">
        <f t="shared" ref="E39" si="5">H38</f>
        <v>0</v>
      </c>
      <c r="F39" s="93">
        <v>0</v>
      </c>
      <c r="G39" s="94">
        <v>0</v>
      </c>
      <c r="H39" s="90">
        <f t="shared" si="1"/>
        <v>0</v>
      </c>
      <c r="I39" s="106">
        <f t="shared" si="0"/>
        <v>0</v>
      </c>
      <c r="J39" s="21">
        <v>440.1</v>
      </c>
      <c r="K39" s="16">
        <v>301119</v>
      </c>
      <c r="L39" s="15" t="s">
        <v>38</v>
      </c>
    </row>
    <row r="40" spans="1:12">
      <c r="A40" s="19">
        <v>118155</v>
      </c>
      <c r="B40" s="40" t="s">
        <v>37</v>
      </c>
      <c r="C40" s="36" t="s">
        <v>62</v>
      </c>
      <c r="D40" s="37">
        <v>41456</v>
      </c>
      <c r="E40" s="96">
        <f>+'Base Jul 12 - Jun 13'!H51</f>
        <v>-278638.48000000004</v>
      </c>
      <c r="F40" s="86">
        <v>278638.48</v>
      </c>
      <c r="G40" s="87">
        <v>-264619.23</v>
      </c>
      <c r="H40" s="88">
        <f t="shared" si="1"/>
        <v>-264619.23000000004</v>
      </c>
      <c r="I40" s="106">
        <f t="shared" si="0"/>
        <v>14019.25</v>
      </c>
      <c r="J40" s="21">
        <v>454.1</v>
      </c>
      <c r="K40" s="16">
        <v>301869</v>
      </c>
      <c r="L40" s="15" t="s">
        <v>39</v>
      </c>
    </row>
    <row r="41" spans="1:12">
      <c r="A41" s="12"/>
      <c r="B41" s="38"/>
      <c r="C41" s="38"/>
      <c r="D41" s="37">
        <v>41487</v>
      </c>
      <c r="E41" s="89">
        <f>+H40</f>
        <v>-264619.23000000004</v>
      </c>
      <c r="F41" s="86">
        <v>264619.23</v>
      </c>
      <c r="G41" s="87">
        <v>-267607.76</v>
      </c>
      <c r="H41" s="90">
        <f t="shared" si="1"/>
        <v>-267607.76000000007</v>
      </c>
      <c r="I41" s="106">
        <f t="shared" si="0"/>
        <v>-2988.5300000000279</v>
      </c>
      <c r="J41" s="21">
        <v>454.1</v>
      </c>
      <c r="K41" s="16">
        <v>301869</v>
      </c>
      <c r="L41" s="15" t="s">
        <v>39</v>
      </c>
    </row>
    <row r="42" spans="1:12">
      <c r="A42" s="12"/>
      <c r="B42" s="38"/>
      <c r="C42" s="38"/>
      <c r="D42" s="37">
        <v>41518</v>
      </c>
      <c r="E42" s="89">
        <f t="shared" ref="E42:E51" si="6">+H41</f>
        <v>-267607.76000000007</v>
      </c>
      <c r="F42" s="86">
        <v>267607.76</v>
      </c>
      <c r="G42" s="87">
        <v>-268803.56</v>
      </c>
      <c r="H42" s="90">
        <f t="shared" si="1"/>
        <v>-268803.56000000006</v>
      </c>
      <c r="I42" s="106">
        <f t="shared" si="0"/>
        <v>-1195.7999999999884</v>
      </c>
      <c r="J42" s="21">
        <v>454.1</v>
      </c>
      <c r="K42" s="16">
        <v>301869</v>
      </c>
      <c r="L42" s="15" t="s">
        <v>39</v>
      </c>
    </row>
    <row r="43" spans="1:12">
      <c r="A43" s="12"/>
      <c r="B43" s="38"/>
      <c r="C43" s="38"/>
      <c r="D43" s="37">
        <v>41548</v>
      </c>
      <c r="E43" s="89">
        <f t="shared" si="6"/>
        <v>-268803.56000000006</v>
      </c>
      <c r="F43" s="86">
        <v>268803.56</v>
      </c>
      <c r="G43" s="87">
        <v>-298244.17</v>
      </c>
      <c r="H43" s="90">
        <f t="shared" si="1"/>
        <v>-298244.17000000004</v>
      </c>
      <c r="I43" s="106">
        <f t="shared" si="0"/>
        <v>-29440.609999999986</v>
      </c>
      <c r="J43" s="21">
        <v>454.1</v>
      </c>
      <c r="K43" s="16">
        <v>301869</v>
      </c>
      <c r="L43" s="15" t="s">
        <v>39</v>
      </c>
    </row>
    <row r="44" spans="1:12">
      <c r="A44" s="12"/>
      <c r="B44" s="38"/>
      <c r="C44" s="38"/>
      <c r="D44" s="37">
        <v>41579</v>
      </c>
      <c r="E44" s="89">
        <f t="shared" si="6"/>
        <v>-298244.17000000004</v>
      </c>
      <c r="F44" s="86">
        <v>298244.17</v>
      </c>
      <c r="G44" s="87">
        <v>-290716.23</v>
      </c>
      <c r="H44" s="90">
        <f t="shared" si="1"/>
        <v>-290716.23000000004</v>
      </c>
      <c r="I44" s="106">
        <f t="shared" si="0"/>
        <v>7527.9400000000023</v>
      </c>
      <c r="J44" s="21">
        <v>454.1</v>
      </c>
      <c r="K44" s="16">
        <v>301869</v>
      </c>
      <c r="L44" s="15" t="s">
        <v>39</v>
      </c>
    </row>
    <row r="45" spans="1:12">
      <c r="A45" s="12"/>
      <c r="B45" s="38"/>
      <c r="C45" s="38"/>
      <c r="D45" s="37">
        <v>41609</v>
      </c>
      <c r="E45" s="89">
        <f t="shared" si="6"/>
        <v>-290716.23000000004</v>
      </c>
      <c r="F45" s="91">
        <v>0</v>
      </c>
      <c r="G45" s="92">
        <v>0</v>
      </c>
      <c r="H45" s="90">
        <f t="shared" si="1"/>
        <v>-290716.23000000004</v>
      </c>
      <c r="I45" s="106">
        <f t="shared" si="0"/>
        <v>0</v>
      </c>
      <c r="J45" s="21">
        <v>454.1</v>
      </c>
      <c r="K45" s="16">
        <v>301869</v>
      </c>
      <c r="L45" s="15" t="s">
        <v>39</v>
      </c>
    </row>
    <row r="46" spans="1:12">
      <c r="A46" s="12"/>
      <c r="B46" s="38"/>
      <c r="C46" s="38"/>
      <c r="D46" s="37">
        <v>41640</v>
      </c>
      <c r="E46" s="89">
        <f t="shared" si="6"/>
        <v>-290716.23000000004</v>
      </c>
      <c r="F46" s="86">
        <v>0</v>
      </c>
      <c r="G46" s="92">
        <v>0</v>
      </c>
      <c r="H46" s="90">
        <f t="shared" si="1"/>
        <v>-290716.23000000004</v>
      </c>
      <c r="I46" s="106">
        <f t="shared" si="0"/>
        <v>0</v>
      </c>
      <c r="J46" s="21">
        <v>454.1</v>
      </c>
      <c r="K46" s="16">
        <v>301869</v>
      </c>
      <c r="L46" s="15" t="s">
        <v>39</v>
      </c>
    </row>
    <row r="47" spans="1:12">
      <c r="A47" s="12"/>
      <c r="B47" s="38"/>
      <c r="C47" s="38"/>
      <c r="D47" s="37">
        <v>41671</v>
      </c>
      <c r="E47" s="89">
        <f t="shared" si="6"/>
        <v>-290716.23000000004</v>
      </c>
      <c r="F47" s="86">
        <v>0</v>
      </c>
      <c r="G47" s="92">
        <v>0</v>
      </c>
      <c r="H47" s="90">
        <f t="shared" si="1"/>
        <v>-290716.23000000004</v>
      </c>
      <c r="I47" s="106">
        <f t="shared" si="0"/>
        <v>0</v>
      </c>
      <c r="J47" s="21">
        <v>454.1</v>
      </c>
      <c r="K47" s="16">
        <v>301869</v>
      </c>
      <c r="L47" s="15" t="s">
        <v>39</v>
      </c>
    </row>
    <row r="48" spans="1:12">
      <c r="A48" s="12"/>
      <c r="B48" s="38"/>
      <c r="C48" s="38"/>
      <c r="D48" s="37">
        <v>41699</v>
      </c>
      <c r="E48" s="89">
        <f t="shared" si="6"/>
        <v>-290716.23000000004</v>
      </c>
      <c r="F48" s="86">
        <v>0</v>
      </c>
      <c r="G48" s="92">
        <v>0</v>
      </c>
      <c r="H48" s="90">
        <f t="shared" si="1"/>
        <v>-290716.23000000004</v>
      </c>
      <c r="I48" s="106">
        <f t="shared" si="0"/>
        <v>0</v>
      </c>
      <c r="J48" s="21">
        <v>454.1</v>
      </c>
      <c r="K48" s="16">
        <v>301869</v>
      </c>
      <c r="L48" s="15" t="s">
        <v>39</v>
      </c>
    </row>
    <row r="49" spans="1:12">
      <c r="A49" s="12"/>
      <c r="B49" s="38"/>
      <c r="C49" s="38"/>
      <c r="D49" s="37">
        <v>41730</v>
      </c>
      <c r="E49" s="89">
        <f t="shared" si="6"/>
        <v>-290716.23000000004</v>
      </c>
      <c r="F49" s="86">
        <v>0</v>
      </c>
      <c r="G49" s="87">
        <v>0</v>
      </c>
      <c r="H49" s="90">
        <f t="shared" si="1"/>
        <v>-290716.23000000004</v>
      </c>
      <c r="I49" s="106">
        <f t="shared" si="0"/>
        <v>0</v>
      </c>
      <c r="J49" s="21">
        <v>454.1</v>
      </c>
      <c r="K49" s="16">
        <v>301869</v>
      </c>
      <c r="L49" s="15" t="s">
        <v>39</v>
      </c>
    </row>
    <row r="50" spans="1:12">
      <c r="A50" s="12"/>
      <c r="B50" s="38"/>
      <c r="C50" s="38"/>
      <c r="D50" s="37">
        <v>41760</v>
      </c>
      <c r="E50" s="89">
        <f t="shared" si="6"/>
        <v>-290716.23000000004</v>
      </c>
      <c r="F50" s="86">
        <v>0</v>
      </c>
      <c r="G50" s="87">
        <v>0</v>
      </c>
      <c r="H50" s="90">
        <f t="shared" si="1"/>
        <v>-290716.23000000004</v>
      </c>
      <c r="I50" s="106">
        <f t="shared" si="0"/>
        <v>0</v>
      </c>
      <c r="J50" s="21">
        <v>454.1</v>
      </c>
      <c r="K50" s="16">
        <v>301869</v>
      </c>
      <c r="L50" s="15" t="s">
        <v>39</v>
      </c>
    </row>
    <row r="51" spans="1:12">
      <c r="A51" s="12"/>
      <c r="B51" s="38"/>
      <c r="C51" s="38"/>
      <c r="D51" s="37">
        <v>41791</v>
      </c>
      <c r="E51" s="89">
        <f t="shared" si="6"/>
        <v>-290716.23000000004</v>
      </c>
      <c r="F51" s="93">
        <v>0</v>
      </c>
      <c r="G51" s="94">
        <v>0</v>
      </c>
      <c r="H51" s="90">
        <f t="shared" si="1"/>
        <v>-290716.23000000004</v>
      </c>
      <c r="I51" s="106">
        <f t="shared" si="0"/>
        <v>0</v>
      </c>
      <c r="J51" s="21">
        <v>454.1</v>
      </c>
      <c r="K51" s="16">
        <v>301869</v>
      </c>
      <c r="L51" s="15" t="s">
        <v>39</v>
      </c>
    </row>
    <row r="52" spans="1:12">
      <c r="A52" s="10">
        <v>118157</v>
      </c>
      <c r="B52" s="35" t="s">
        <v>7</v>
      </c>
      <c r="C52" s="36" t="s">
        <v>62</v>
      </c>
      <c r="D52" s="37">
        <v>41456</v>
      </c>
      <c r="E52" s="96">
        <f>+'Base Jul 12 - Jun 13'!H63</f>
        <v>-1043010.92</v>
      </c>
      <c r="F52" s="86">
        <v>1043010.92</v>
      </c>
      <c r="G52" s="87">
        <v>-1066964.8600000001</v>
      </c>
      <c r="H52" s="88">
        <f t="shared" si="1"/>
        <v>-1066964.8600000001</v>
      </c>
      <c r="I52" s="106">
        <f t="shared" si="0"/>
        <v>-23953.940000000061</v>
      </c>
      <c r="J52" s="21">
        <v>904.2</v>
      </c>
      <c r="K52" s="16">
        <v>550776</v>
      </c>
      <c r="L52" s="15" t="s">
        <v>32</v>
      </c>
    </row>
    <row r="53" spans="1:12">
      <c r="A53" s="12"/>
      <c r="B53" s="38"/>
      <c r="C53" s="38"/>
      <c r="D53" s="37">
        <v>41487</v>
      </c>
      <c r="E53" s="89">
        <f>+H52</f>
        <v>-1066964.8600000001</v>
      </c>
      <c r="F53" s="86">
        <v>1066964.8600000001</v>
      </c>
      <c r="G53" s="87">
        <v>-1077723.8</v>
      </c>
      <c r="H53" s="90">
        <f t="shared" si="1"/>
        <v>-1077723.8</v>
      </c>
      <c r="I53" s="106">
        <f t="shared" si="0"/>
        <v>-10758.939999999944</v>
      </c>
      <c r="J53" s="21">
        <v>904.2</v>
      </c>
      <c r="K53" s="16">
        <v>550776</v>
      </c>
      <c r="L53" s="15" t="s">
        <v>32</v>
      </c>
    </row>
    <row r="54" spans="1:12">
      <c r="A54" s="12"/>
      <c r="B54" s="38"/>
      <c r="C54" s="38"/>
      <c r="D54" s="37">
        <v>41518</v>
      </c>
      <c r="E54" s="89">
        <f t="shared" ref="E54:E63" si="7">+H53</f>
        <v>-1077723.8</v>
      </c>
      <c r="F54" s="86">
        <v>1077723.8</v>
      </c>
      <c r="G54" s="87">
        <v>-1089245.3899999999</v>
      </c>
      <c r="H54" s="90">
        <f t="shared" si="1"/>
        <v>-1089245.3899999999</v>
      </c>
      <c r="I54" s="106">
        <f t="shared" si="0"/>
        <v>-11521.589999999851</v>
      </c>
      <c r="J54" s="21">
        <v>904.2</v>
      </c>
      <c r="K54" s="16">
        <v>550776</v>
      </c>
      <c r="L54" s="15" t="s">
        <v>32</v>
      </c>
    </row>
    <row r="55" spans="1:12">
      <c r="A55" s="12"/>
      <c r="B55" s="38"/>
      <c r="C55" s="38"/>
      <c r="D55" s="37">
        <v>41548</v>
      </c>
      <c r="E55" s="89">
        <f t="shared" si="7"/>
        <v>-1089245.3899999999</v>
      </c>
      <c r="F55" s="86">
        <v>1089245.3899999999</v>
      </c>
      <c r="G55" s="87">
        <v>-1109016.44</v>
      </c>
      <c r="H55" s="90">
        <f t="shared" si="1"/>
        <v>-1109016.44</v>
      </c>
      <c r="I55" s="106">
        <f t="shared" si="0"/>
        <v>-19771.050000000047</v>
      </c>
      <c r="J55" s="21">
        <v>904.2</v>
      </c>
      <c r="K55" s="16">
        <v>550776</v>
      </c>
      <c r="L55" s="15" t="s">
        <v>32</v>
      </c>
    </row>
    <row r="56" spans="1:12">
      <c r="A56" s="12"/>
      <c r="B56" s="38"/>
      <c r="C56" s="38"/>
      <c r="D56" s="37">
        <v>41579</v>
      </c>
      <c r="E56" s="89">
        <f t="shared" si="7"/>
        <v>-1109016.44</v>
      </c>
      <c r="F56" s="86">
        <v>1109016.44</v>
      </c>
      <c r="G56" s="87">
        <v>-1103240.22</v>
      </c>
      <c r="H56" s="90">
        <f t="shared" si="1"/>
        <v>-1103240.22</v>
      </c>
      <c r="I56" s="106">
        <f t="shared" si="0"/>
        <v>5776.2199999999721</v>
      </c>
      <c r="J56" s="21">
        <v>904.2</v>
      </c>
      <c r="K56" s="16">
        <v>550776</v>
      </c>
      <c r="L56" s="15" t="s">
        <v>32</v>
      </c>
    </row>
    <row r="57" spans="1:12">
      <c r="A57" s="12"/>
      <c r="B57" s="38"/>
      <c r="C57" s="38"/>
      <c r="D57" s="37">
        <v>41609</v>
      </c>
      <c r="E57" s="89">
        <f t="shared" si="7"/>
        <v>-1103240.22</v>
      </c>
      <c r="F57" s="91">
        <v>0</v>
      </c>
      <c r="G57" s="92">
        <v>0</v>
      </c>
      <c r="H57" s="90">
        <f t="shared" si="1"/>
        <v>-1103240.22</v>
      </c>
      <c r="I57" s="106">
        <f t="shared" si="0"/>
        <v>0</v>
      </c>
      <c r="J57" s="21">
        <v>904.2</v>
      </c>
      <c r="K57" s="16">
        <v>550776</v>
      </c>
      <c r="L57" s="15" t="s">
        <v>32</v>
      </c>
    </row>
    <row r="58" spans="1:12">
      <c r="A58" s="12"/>
      <c r="B58" s="38"/>
      <c r="C58" s="38"/>
      <c r="D58" s="37">
        <v>41640</v>
      </c>
      <c r="E58" s="89">
        <f t="shared" si="7"/>
        <v>-1103240.22</v>
      </c>
      <c r="F58" s="86">
        <v>0</v>
      </c>
      <c r="G58" s="92">
        <v>0</v>
      </c>
      <c r="H58" s="90">
        <f t="shared" si="1"/>
        <v>-1103240.22</v>
      </c>
      <c r="I58" s="106">
        <f t="shared" si="0"/>
        <v>0</v>
      </c>
      <c r="J58" s="21">
        <v>904.2</v>
      </c>
      <c r="K58" s="16">
        <v>550776</v>
      </c>
      <c r="L58" s="15" t="s">
        <v>32</v>
      </c>
    </row>
    <row r="59" spans="1:12">
      <c r="A59" s="12"/>
      <c r="B59" s="38"/>
      <c r="C59" s="38"/>
      <c r="D59" s="37">
        <v>41671</v>
      </c>
      <c r="E59" s="89">
        <f t="shared" si="7"/>
        <v>-1103240.22</v>
      </c>
      <c r="F59" s="86">
        <v>0</v>
      </c>
      <c r="G59" s="92">
        <v>0</v>
      </c>
      <c r="H59" s="90">
        <f t="shared" si="1"/>
        <v>-1103240.22</v>
      </c>
      <c r="I59" s="106">
        <f t="shared" si="0"/>
        <v>0</v>
      </c>
      <c r="J59" s="21">
        <v>904.2</v>
      </c>
      <c r="K59" s="16">
        <v>550776</v>
      </c>
      <c r="L59" s="15" t="s">
        <v>32</v>
      </c>
    </row>
    <row r="60" spans="1:12">
      <c r="A60" s="12"/>
      <c r="B60" s="38"/>
      <c r="C60" s="38"/>
      <c r="D60" s="37">
        <v>41699</v>
      </c>
      <c r="E60" s="89">
        <f t="shared" si="7"/>
        <v>-1103240.22</v>
      </c>
      <c r="F60" s="86">
        <v>0</v>
      </c>
      <c r="G60" s="92">
        <v>0</v>
      </c>
      <c r="H60" s="90">
        <f t="shared" si="1"/>
        <v>-1103240.22</v>
      </c>
      <c r="I60" s="106">
        <f t="shared" si="0"/>
        <v>0</v>
      </c>
      <c r="J60" s="21">
        <v>904.2</v>
      </c>
      <c r="K60" s="16">
        <v>550776</v>
      </c>
      <c r="L60" s="15" t="s">
        <v>32</v>
      </c>
    </row>
    <row r="61" spans="1:12">
      <c r="A61" s="12"/>
      <c r="B61" s="38"/>
      <c r="C61" s="38"/>
      <c r="D61" s="37">
        <v>41730</v>
      </c>
      <c r="E61" s="89">
        <f t="shared" si="7"/>
        <v>-1103240.22</v>
      </c>
      <c r="F61" s="86">
        <v>0</v>
      </c>
      <c r="G61" s="87">
        <v>0</v>
      </c>
      <c r="H61" s="90">
        <f t="shared" si="1"/>
        <v>-1103240.22</v>
      </c>
      <c r="I61" s="106">
        <f t="shared" si="0"/>
        <v>0</v>
      </c>
      <c r="J61" s="21">
        <v>904.2</v>
      </c>
      <c r="K61" s="16">
        <v>550776</v>
      </c>
      <c r="L61" s="15" t="s">
        <v>32</v>
      </c>
    </row>
    <row r="62" spans="1:12">
      <c r="A62" s="12"/>
      <c r="B62" s="38"/>
      <c r="C62" s="38"/>
      <c r="D62" s="37">
        <v>41760</v>
      </c>
      <c r="E62" s="89">
        <f t="shared" si="7"/>
        <v>-1103240.22</v>
      </c>
      <c r="F62" s="86">
        <v>0</v>
      </c>
      <c r="G62" s="87">
        <v>0</v>
      </c>
      <c r="H62" s="89">
        <f t="shared" si="1"/>
        <v>-1103240.22</v>
      </c>
      <c r="I62" s="106">
        <f t="shared" si="0"/>
        <v>0</v>
      </c>
      <c r="J62" s="21">
        <v>904.2</v>
      </c>
      <c r="K62" s="16">
        <v>550776</v>
      </c>
      <c r="L62" s="15" t="s">
        <v>32</v>
      </c>
    </row>
    <row r="63" spans="1:12">
      <c r="A63" s="12"/>
      <c r="B63" s="58"/>
      <c r="C63" s="58"/>
      <c r="D63" s="37">
        <v>41791</v>
      </c>
      <c r="E63" s="89">
        <f t="shared" si="7"/>
        <v>-1103240.22</v>
      </c>
      <c r="F63" s="93">
        <v>0</v>
      </c>
      <c r="G63" s="94">
        <v>0</v>
      </c>
      <c r="H63" s="89">
        <f t="shared" si="1"/>
        <v>-1103240.22</v>
      </c>
      <c r="I63" s="106">
        <f t="shared" si="0"/>
        <v>0</v>
      </c>
      <c r="J63" s="21">
        <v>904.2</v>
      </c>
      <c r="K63" s="16">
        <v>550776</v>
      </c>
      <c r="L63" s="15" t="s">
        <v>32</v>
      </c>
    </row>
    <row r="64" spans="1:12">
      <c r="A64" s="19">
        <v>118168</v>
      </c>
      <c r="B64" s="40" t="s">
        <v>8</v>
      </c>
      <c r="C64" s="59" t="s">
        <v>62</v>
      </c>
      <c r="D64" s="37">
        <v>41456</v>
      </c>
      <c r="E64" s="96">
        <f>+'Base Jul 12 - Jun 13'!H75</f>
        <v>-58426.030000000006</v>
      </c>
      <c r="F64" s="86">
        <v>0</v>
      </c>
      <c r="G64" s="87">
        <v>0</v>
      </c>
      <c r="H64" s="96">
        <f>E64+F64+G64</f>
        <v>-58426.030000000006</v>
      </c>
      <c r="I64" s="106">
        <f t="shared" si="0"/>
        <v>0</v>
      </c>
      <c r="J64" s="76">
        <v>904</v>
      </c>
      <c r="K64" s="16">
        <v>550750</v>
      </c>
      <c r="L64" s="15" t="s">
        <v>26</v>
      </c>
    </row>
    <row r="65" spans="1:12">
      <c r="A65" s="12"/>
      <c r="B65" s="41"/>
      <c r="C65" s="60"/>
      <c r="D65" s="37">
        <v>41487</v>
      </c>
      <c r="E65" s="89">
        <f>H64</f>
        <v>-58426.030000000006</v>
      </c>
      <c r="F65" s="86">
        <v>2093.6999999999998</v>
      </c>
      <c r="G65" s="87">
        <v>0</v>
      </c>
      <c r="H65" s="89">
        <f>E65+F65+G65</f>
        <v>-56332.330000000009</v>
      </c>
      <c r="I65" s="106">
        <f t="shared" si="0"/>
        <v>2093.6999999999998</v>
      </c>
      <c r="J65" s="76">
        <v>904</v>
      </c>
      <c r="K65" s="16">
        <v>550750</v>
      </c>
      <c r="L65" s="15" t="s">
        <v>26</v>
      </c>
    </row>
    <row r="66" spans="1:12">
      <c r="A66" s="12"/>
      <c r="B66" s="41"/>
      <c r="C66" s="60"/>
      <c r="D66" s="37">
        <v>41518</v>
      </c>
      <c r="E66" s="89">
        <f>H65</f>
        <v>-56332.330000000009</v>
      </c>
      <c r="F66" s="86">
        <v>28.5</v>
      </c>
      <c r="G66" s="87">
        <v>0</v>
      </c>
      <c r="H66" s="89">
        <f>SUM(E66:G66)</f>
        <v>-56303.830000000009</v>
      </c>
      <c r="I66" s="106">
        <f t="shared" si="0"/>
        <v>28.5</v>
      </c>
      <c r="J66" s="76">
        <v>904</v>
      </c>
      <c r="K66" s="16">
        <v>550750</v>
      </c>
      <c r="L66" s="15" t="s">
        <v>26</v>
      </c>
    </row>
    <row r="67" spans="1:12">
      <c r="A67" s="12"/>
      <c r="B67" s="38"/>
      <c r="C67" s="58"/>
      <c r="D67" s="37">
        <v>41548</v>
      </c>
      <c r="E67" s="89">
        <f>+H66</f>
        <v>-56303.830000000009</v>
      </c>
      <c r="F67" s="86">
        <v>0</v>
      </c>
      <c r="G67" s="87">
        <v>0</v>
      </c>
      <c r="H67" s="89">
        <f t="shared" si="1"/>
        <v>-56303.830000000009</v>
      </c>
      <c r="I67" s="106">
        <f t="shared" si="0"/>
        <v>0</v>
      </c>
      <c r="J67" s="76">
        <v>904</v>
      </c>
      <c r="K67" s="16">
        <v>550750</v>
      </c>
      <c r="L67" s="15" t="s">
        <v>26</v>
      </c>
    </row>
    <row r="68" spans="1:12">
      <c r="A68" s="12"/>
      <c r="B68" s="38"/>
      <c r="C68" s="58"/>
      <c r="D68" s="37">
        <v>41579</v>
      </c>
      <c r="E68" s="89">
        <f t="shared" ref="E68:E75" si="8">+H67</f>
        <v>-56303.830000000009</v>
      </c>
      <c r="F68" s="86">
        <v>0</v>
      </c>
      <c r="G68" s="87">
        <v>0</v>
      </c>
      <c r="H68" s="89">
        <f t="shared" si="1"/>
        <v>-56303.830000000009</v>
      </c>
      <c r="I68" s="106">
        <f t="shared" ref="I68:I131" si="9">SUM(F68:G68)</f>
        <v>0</v>
      </c>
      <c r="J68" s="76">
        <v>904</v>
      </c>
      <c r="K68" s="16">
        <v>550750</v>
      </c>
      <c r="L68" s="15" t="s">
        <v>26</v>
      </c>
    </row>
    <row r="69" spans="1:12">
      <c r="A69" s="12"/>
      <c r="B69" s="38"/>
      <c r="C69" s="58"/>
      <c r="D69" s="37">
        <v>41609</v>
      </c>
      <c r="E69" s="89">
        <f t="shared" si="8"/>
        <v>-56303.830000000009</v>
      </c>
      <c r="F69" s="91">
        <v>0</v>
      </c>
      <c r="G69" s="92">
        <v>0</v>
      </c>
      <c r="H69" s="89">
        <f t="shared" si="1"/>
        <v>-56303.830000000009</v>
      </c>
      <c r="I69" s="106">
        <f t="shared" si="9"/>
        <v>0</v>
      </c>
      <c r="J69" s="76">
        <v>904</v>
      </c>
      <c r="K69" s="16">
        <v>550750</v>
      </c>
      <c r="L69" s="15" t="s">
        <v>26</v>
      </c>
    </row>
    <row r="70" spans="1:12">
      <c r="A70" s="12"/>
      <c r="B70" s="38"/>
      <c r="C70" s="58"/>
      <c r="D70" s="37">
        <v>41640</v>
      </c>
      <c r="E70" s="89">
        <f t="shared" si="8"/>
        <v>-56303.830000000009</v>
      </c>
      <c r="F70" s="86">
        <v>0</v>
      </c>
      <c r="G70" s="92">
        <v>0</v>
      </c>
      <c r="H70" s="89">
        <f t="shared" si="1"/>
        <v>-56303.830000000009</v>
      </c>
      <c r="I70" s="106">
        <f t="shared" si="9"/>
        <v>0</v>
      </c>
      <c r="J70" s="76">
        <v>904</v>
      </c>
      <c r="K70" s="16">
        <v>550750</v>
      </c>
      <c r="L70" s="15" t="s">
        <v>26</v>
      </c>
    </row>
    <row r="71" spans="1:12">
      <c r="A71" s="12"/>
      <c r="B71" s="38"/>
      <c r="C71" s="58"/>
      <c r="D71" s="37">
        <v>41671</v>
      </c>
      <c r="E71" s="89">
        <f t="shared" si="8"/>
        <v>-56303.830000000009</v>
      </c>
      <c r="F71" s="86">
        <v>0</v>
      </c>
      <c r="G71" s="92">
        <v>0</v>
      </c>
      <c r="H71" s="89">
        <f t="shared" si="1"/>
        <v>-56303.830000000009</v>
      </c>
      <c r="I71" s="106">
        <f t="shared" si="9"/>
        <v>0</v>
      </c>
      <c r="J71" s="76">
        <v>904</v>
      </c>
      <c r="K71" s="16">
        <v>550750</v>
      </c>
      <c r="L71" s="15" t="s">
        <v>26</v>
      </c>
    </row>
    <row r="72" spans="1:12">
      <c r="A72" s="12"/>
      <c r="B72" s="38"/>
      <c r="C72" s="58"/>
      <c r="D72" s="37">
        <v>41699</v>
      </c>
      <c r="E72" s="89">
        <f t="shared" si="8"/>
        <v>-56303.830000000009</v>
      </c>
      <c r="F72" s="86">
        <v>0</v>
      </c>
      <c r="G72" s="92">
        <v>0</v>
      </c>
      <c r="H72" s="89">
        <f t="shared" ref="H72:H73" si="10">SUM(E72:G72)</f>
        <v>-56303.830000000009</v>
      </c>
      <c r="I72" s="106">
        <f t="shared" si="9"/>
        <v>0</v>
      </c>
      <c r="J72" s="76">
        <v>904</v>
      </c>
      <c r="K72" s="16">
        <v>550750</v>
      </c>
      <c r="L72" s="15" t="s">
        <v>26</v>
      </c>
    </row>
    <row r="73" spans="1:12">
      <c r="A73" s="12"/>
      <c r="B73" s="38"/>
      <c r="C73" s="58"/>
      <c r="D73" s="37">
        <v>41730</v>
      </c>
      <c r="E73" s="89">
        <f t="shared" si="8"/>
        <v>-56303.830000000009</v>
      </c>
      <c r="F73" s="86">
        <v>0</v>
      </c>
      <c r="G73" s="87">
        <v>0</v>
      </c>
      <c r="H73" s="89">
        <f t="shared" si="10"/>
        <v>-56303.830000000009</v>
      </c>
      <c r="I73" s="106">
        <f t="shared" si="9"/>
        <v>0</v>
      </c>
      <c r="J73" s="76">
        <v>904</v>
      </c>
      <c r="K73" s="16">
        <v>550750</v>
      </c>
      <c r="L73" s="15" t="s">
        <v>26</v>
      </c>
    </row>
    <row r="74" spans="1:12">
      <c r="A74" s="12"/>
      <c r="B74" s="38"/>
      <c r="C74" s="58"/>
      <c r="D74" s="37">
        <v>41760</v>
      </c>
      <c r="E74" s="89">
        <f t="shared" si="8"/>
        <v>-56303.830000000009</v>
      </c>
      <c r="F74" s="86">
        <v>0</v>
      </c>
      <c r="G74" s="87">
        <v>0</v>
      </c>
      <c r="H74" s="89">
        <f t="shared" si="1"/>
        <v>-56303.830000000009</v>
      </c>
      <c r="I74" s="106">
        <f t="shared" si="9"/>
        <v>0</v>
      </c>
      <c r="J74" s="76">
        <v>904</v>
      </c>
      <c r="K74" s="16">
        <v>550750</v>
      </c>
      <c r="L74" s="15" t="s">
        <v>26</v>
      </c>
    </row>
    <row r="75" spans="1:12">
      <c r="A75" s="22"/>
      <c r="B75" s="57"/>
      <c r="C75" s="39"/>
      <c r="D75" s="37">
        <v>41791</v>
      </c>
      <c r="E75" s="89">
        <f t="shared" si="8"/>
        <v>-56303.830000000009</v>
      </c>
      <c r="F75" s="93">
        <v>0</v>
      </c>
      <c r="G75" s="94">
        <v>0</v>
      </c>
      <c r="H75" s="89">
        <f t="shared" si="1"/>
        <v>-56303.830000000009</v>
      </c>
      <c r="I75" s="106">
        <f t="shared" si="9"/>
        <v>0</v>
      </c>
      <c r="J75" s="76">
        <v>904</v>
      </c>
      <c r="K75" s="16">
        <v>550750</v>
      </c>
      <c r="L75" s="15" t="s">
        <v>26</v>
      </c>
    </row>
    <row r="76" spans="1:12">
      <c r="A76" s="19">
        <v>118177</v>
      </c>
      <c r="B76" s="42" t="s">
        <v>36</v>
      </c>
      <c r="C76" s="59" t="s">
        <v>62</v>
      </c>
      <c r="D76" s="37">
        <v>41456</v>
      </c>
      <c r="E76" s="96">
        <f>+'Base Jul 12 - Jun 13'!H87</f>
        <v>-933580.20000000019</v>
      </c>
      <c r="F76" s="86">
        <v>0</v>
      </c>
      <c r="G76" s="87">
        <v>0</v>
      </c>
      <c r="H76" s="96">
        <f>E76+F76+G76</f>
        <v>-933580.20000000019</v>
      </c>
      <c r="I76" s="106">
        <f t="shared" si="9"/>
        <v>0</v>
      </c>
      <c r="J76" s="11">
        <v>456.11</v>
      </c>
      <c r="K76" s="16" t="s">
        <v>40</v>
      </c>
      <c r="L76" s="15" t="s">
        <v>41</v>
      </c>
    </row>
    <row r="77" spans="1:12">
      <c r="A77" s="12"/>
      <c r="B77" s="41"/>
      <c r="C77" s="60"/>
      <c r="D77" s="37">
        <v>41487</v>
      </c>
      <c r="E77" s="89">
        <f>H76</f>
        <v>-933580.20000000019</v>
      </c>
      <c r="F77" s="86">
        <v>0</v>
      </c>
      <c r="G77" s="87">
        <v>0</v>
      </c>
      <c r="H77" s="89">
        <f>E77+F77+G77</f>
        <v>-933580.20000000019</v>
      </c>
      <c r="I77" s="106">
        <f t="shared" si="9"/>
        <v>0</v>
      </c>
      <c r="J77" s="11">
        <v>456.11</v>
      </c>
      <c r="K77" s="16" t="s">
        <v>40</v>
      </c>
      <c r="L77" s="15" t="s">
        <v>41</v>
      </c>
    </row>
    <row r="78" spans="1:12">
      <c r="A78" s="12"/>
      <c r="B78" s="41"/>
      <c r="C78" s="60"/>
      <c r="D78" s="37">
        <v>41518</v>
      </c>
      <c r="E78" s="89">
        <f>H77</f>
        <v>-933580.20000000019</v>
      </c>
      <c r="F78" s="86">
        <v>0</v>
      </c>
      <c r="G78" s="87">
        <v>0</v>
      </c>
      <c r="H78" s="89">
        <f>SUM(E78:G78)</f>
        <v>-933580.20000000019</v>
      </c>
      <c r="I78" s="106">
        <f t="shared" si="9"/>
        <v>0</v>
      </c>
      <c r="J78" s="11">
        <v>456.11</v>
      </c>
      <c r="K78" s="16" t="s">
        <v>40</v>
      </c>
      <c r="L78" s="15" t="s">
        <v>41</v>
      </c>
    </row>
    <row r="79" spans="1:12">
      <c r="A79" s="12"/>
      <c r="B79" s="38"/>
      <c r="C79" s="58"/>
      <c r="D79" s="37">
        <v>41548</v>
      </c>
      <c r="E79" s="89">
        <f t="shared" ref="E79:E87" si="11">H78</f>
        <v>-933580.20000000019</v>
      </c>
      <c r="F79" s="86">
        <v>0</v>
      </c>
      <c r="G79" s="87">
        <v>0</v>
      </c>
      <c r="H79" s="89">
        <f t="shared" ref="H79:H87" si="12">SUM(E79:G79)</f>
        <v>-933580.20000000019</v>
      </c>
      <c r="I79" s="106">
        <f t="shared" si="9"/>
        <v>0</v>
      </c>
      <c r="J79" s="11">
        <v>456.11</v>
      </c>
      <c r="K79" s="16" t="s">
        <v>40</v>
      </c>
      <c r="L79" s="15" t="s">
        <v>41</v>
      </c>
    </row>
    <row r="80" spans="1:12">
      <c r="A80" s="12"/>
      <c r="B80" s="38"/>
      <c r="C80" s="58"/>
      <c r="D80" s="37">
        <v>41579</v>
      </c>
      <c r="E80" s="89">
        <f t="shared" si="11"/>
        <v>-933580.20000000019</v>
      </c>
      <c r="F80" s="86">
        <v>0</v>
      </c>
      <c r="G80" s="87">
        <v>0</v>
      </c>
      <c r="H80" s="89">
        <f t="shared" si="12"/>
        <v>-933580.20000000019</v>
      </c>
      <c r="I80" s="106">
        <f t="shared" si="9"/>
        <v>0</v>
      </c>
      <c r="J80" s="11">
        <v>456.11</v>
      </c>
      <c r="K80" s="16" t="s">
        <v>40</v>
      </c>
      <c r="L80" s="15" t="s">
        <v>41</v>
      </c>
    </row>
    <row r="81" spans="1:12">
      <c r="A81" s="12"/>
      <c r="B81" s="38"/>
      <c r="C81" s="58"/>
      <c r="D81" s="37">
        <v>41609</v>
      </c>
      <c r="E81" s="89">
        <f t="shared" si="11"/>
        <v>-933580.20000000019</v>
      </c>
      <c r="F81" s="91">
        <v>0</v>
      </c>
      <c r="G81" s="92">
        <v>0</v>
      </c>
      <c r="H81" s="89">
        <f t="shared" si="12"/>
        <v>-933580.20000000019</v>
      </c>
      <c r="I81" s="106">
        <f t="shared" si="9"/>
        <v>0</v>
      </c>
      <c r="J81" s="11">
        <v>456.11</v>
      </c>
      <c r="K81" s="16" t="s">
        <v>40</v>
      </c>
      <c r="L81" s="15" t="s">
        <v>41</v>
      </c>
    </row>
    <row r="82" spans="1:12">
      <c r="A82" s="12"/>
      <c r="B82" s="38"/>
      <c r="C82" s="58"/>
      <c r="D82" s="37">
        <v>41640</v>
      </c>
      <c r="E82" s="89">
        <f t="shared" si="11"/>
        <v>-933580.20000000019</v>
      </c>
      <c r="F82" s="86">
        <v>0</v>
      </c>
      <c r="G82" s="92">
        <v>0</v>
      </c>
      <c r="H82" s="89">
        <f t="shared" si="12"/>
        <v>-933580.20000000019</v>
      </c>
      <c r="I82" s="106">
        <f t="shared" si="9"/>
        <v>0</v>
      </c>
      <c r="J82" s="11">
        <v>456.11</v>
      </c>
      <c r="K82" s="16" t="s">
        <v>40</v>
      </c>
      <c r="L82" s="15" t="s">
        <v>41</v>
      </c>
    </row>
    <row r="83" spans="1:12">
      <c r="A83" s="12"/>
      <c r="B83" s="38"/>
      <c r="C83" s="58"/>
      <c r="D83" s="37">
        <v>41671</v>
      </c>
      <c r="E83" s="89">
        <f t="shared" si="11"/>
        <v>-933580.20000000019</v>
      </c>
      <c r="F83" s="86">
        <v>0</v>
      </c>
      <c r="G83" s="92">
        <v>0</v>
      </c>
      <c r="H83" s="89">
        <f t="shared" si="12"/>
        <v>-933580.20000000019</v>
      </c>
      <c r="I83" s="106">
        <f t="shared" si="9"/>
        <v>0</v>
      </c>
      <c r="J83" s="11">
        <v>456.11</v>
      </c>
      <c r="K83" s="16" t="s">
        <v>40</v>
      </c>
      <c r="L83" s="15" t="s">
        <v>41</v>
      </c>
    </row>
    <row r="84" spans="1:12">
      <c r="A84" s="12"/>
      <c r="B84" s="38"/>
      <c r="C84" s="58"/>
      <c r="D84" s="37">
        <v>41699</v>
      </c>
      <c r="E84" s="89">
        <f t="shared" si="11"/>
        <v>-933580.20000000019</v>
      </c>
      <c r="F84" s="86">
        <v>0</v>
      </c>
      <c r="G84" s="92">
        <v>0</v>
      </c>
      <c r="H84" s="89">
        <f t="shared" si="12"/>
        <v>-933580.20000000019</v>
      </c>
      <c r="I84" s="106">
        <f t="shared" si="9"/>
        <v>0</v>
      </c>
      <c r="J84" s="11">
        <v>456.11</v>
      </c>
      <c r="K84" s="16" t="s">
        <v>40</v>
      </c>
      <c r="L84" s="15" t="s">
        <v>41</v>
      </c>
    </row>
    <row r="85" spans="1:12">
      <c r="A85" s="12"/>
      <c r="B85" s="38"/>
      <c r="C85" s="58"/>
      <c r="D85" s="37">
        <v>41730</v>
      </c>
      <c r="E85" s="89">
        <f t="shared" si="11"/>
        <v>-933580.20000000019</v>
      </c>
      <c r="F85" s="86">
        <v>0</v>
      </c>
      <c r="G85" s="87">
        <v>0</v>
      </c>
      <c r="H85" s="89">
        <f t="shared" si="12"/>
        <v>-933580.20000000019</v>
      </c>
      <c r="I85" s="106">
        <f t="shared" si="9"/>
        <v>0</v>
      </c>
      <c r="J85" s="11">
        <v>456.11</v>
      </c>
      <c r="K85" s="16" t="s">
        <v>40</v>
      </c>
      <c r="L85" s="15" t="s">
        <v>41</v>
      </c>
    </row>
    <row r="86" spans="1:12">
      <c r="A86" s="12"/>
      <c r="B86" s="38"/>
      <c r="C86" s="58"/>
      <c r="D86" s="37">
        <v>41760</v>
      </c>
      <c r="E86" s="89">
        <f t="shared" si="11"/>
        <v>-933580.20000000019</v>
      </c>
      <c r="F86" s="86">
        <v>0</v>
      </c>
      <c r="G86" s="87">
        <v>0</v>
      </c>
      <c r="H86" s="89">
        <f t="shared" si="12"/>
        <v>-933580.20000000019</v>
      </c>
      <c r="I86" s="106">
        <f t="shared" si="9"/>
        <v>0</v>
      </c>
      <c r="J86" s="11">
        <v>456.11</v>
      </c>
      <c r="K86" s="16" t="s">
        <v>40</v>
      </c>
      <c r="L86" s="15" t="s">
        <v>41</v>
      </c>
    </row>
    <row r="87" spans="1:12">
      <c r="A87" s="22"/>
      <c r="B87" s="57"/>
      <c r="C87" s="39"/>
      <c r="D87" s="37">
        <v>41791</v>
      </c>
      <c r="E87" s="89">
        <f t="shared" si="11"/>
        <v>-933580.20000000019</v>
      </c>
      <c r="F87" s="93">
        <v>0</v>
      </c>
      <c r="G87" s="94">
        <v>0</v>
      </c>
      <c r="H87" s="89">
        <f t="shared" si="12"/>
        <v>-933580.20000000019</v>
      </c>
      <c r="I87" s="106">
        <f t="shared" si="9"/>
        <v>0</v>
      </c>
      <c r="J87" s="11">
        <v>456.11</v>
      </c>
      <c r="K87" s="16" t="s">
        <v>40</v>
      </c>
      <c r="L87" s="15" t="s">
        <v>41</v>
      </c>
    </row>
    <row r="88" spans="1:12">
      <c r="A88" s="19">
        <v>118200</v>
      </c>
      <c r="B88" s="40" t="s">
        <v>59</v>
      </c>
      <c r="C88" s="59" t="s">
        <v>62</v>
      </c>
      <c r="D88" s="37">
        <v>41456</v>
      </c>
      <c r="E88" s="96">
        <f>+'Base Jul 12 - Jun 13'!H99</f>
        <v>-264000</v>
      </c>
      <c r="F88" s="86">
        <v>0</v>
      </c>
      <c r="G88" s="87">
        <v>-38000</v>
      </c>
      <c r="H88" s="88">
        <f>SUM(E88:G88)</f>
        <v>-302000</v>
      </c>
      <c r="I88" s="106">
        <f t="shared" si="9"/>
        <v>-38000</v>
      </c>
      <c r="J88" s="21">
        <v>440.1</v>
      </c>
      <c r="K88" s="16">
        <v>301190</v>
      </c>
      <c r="L88" s="15" t="s">
        <v>38</v>
      </c>
    </row>
    <row r="89" spans="1:12">
      <c r="A89" s="17"/>
      <c r="B89" s="41"/>
      <c r="C89" s="60"/>
      <c r="D89" s="37">
        <v>41487</v>
      </c>
      <c r="E89" s="89">
        <f>+H88</f>
        <v>-302000</v>
      </c>
      <c r="F89" s="86">
        <v>22000</v>
      </c>
      <c r="G89" s="87">
        <v>-1000</v>
      </c>
      <c r="H89" s="90">
        <f t="shared" ref="H89:H99" si="13">SUM(E89:G89)</f>
        <v>-281000</v>
      </c>
      <c r="I89" s="106">
        <f t="shared" si="9"/>
        <v>21000</v>
      </c>
      <c r="J89" s="21">
        <v>440.1</v>
      </c>
      <c r="K89" s="16">
        <v>301190</v>
      </c>
      <c r="L89" s="15" t="s">
        <v>38</v>
      </c>
    </row>
    <row r="90" spans="1:12">
      <c r="A90" s="17"/>
      <c r="B90" s="41"/>
      <c r="C90" s="60"/>
      <c r="D90" s="37">
        <v>41518</v>
      </c>
      <c r="E90" s="89">
        <f t="shared" ref="E90:E99" si="14">+H89</f>
        <v>-281000</v>
      </c>
      <c r="F90" s="86">
        <v>29000</v>
      </c>
      <c r="G90" s="87">
        <v>0</v>
      </c>
      <c r="H90" s="90">
        <f t="shared" si="13"/>
        <v>-252000</v>
      </c>
      <c r="I90" s="106">
        <f t="shared" si="9"/>
        <v>29000</v>
      </c>
      <c r="J90" s="21">
        <v>440.1</v>
      </c>
      <c r="K90" s="16">
        <v>301190</v>
      </c>
      <c r="L90" s="15" t="s">
        <v>38</v>
      </c>
    </row>
    <row r="91" spans="1:12">
      <c r="A91" s="17"/>
      <c r="B91" s="41"/>
      <c r="C91" s="60"/>
      <c r="D91" s="37">
        <v>41548</v>
      </c>
      <c r="E91" s="89">
        <f t="shared" si="14"/>
        <v>-252000</v>
      </c>
      <c r="F91" s="86">
        <v>0</v>
      </c>
      <c r="G91" s="87">
        <v>-30000</v>
      </c>
      <c r="H91" s="90">
        <f t="shared" si="13"/>
        <v>-282000</v>
      </c>
      <c r="I91" s="106">
        <f t="shared" si="9"/>
        <v>-30000</v>
      </c>
      <c r="J91" s="21">
        <v>440.1</v>
      </c>
      <c r="K91" s="16">
        <v>301190</v>
      </c>
      <c r="L91" s="15" t="s">
        <v>38</v>
      </c>
    </row>
    <row r="92" spans="1:12">
      <c r="A92" s="17"/>
      <c r="B92" s="41"/>
      <c r="C92" s="60"/>
      <c r="D92" s="37">
        <v>41579</v>
      </c>
      <c r="E92" s="89">
        <f t="shared" si="14"/>
        <v>-282000</v>
      </c>
      <c r="F92" s="86">
        <v>0</v>
      </c>
      <c r="G92" s="87">
        <v>-34000</v>
      </c>
      <c r="H92" s="90">
        <f t="shared" si="13"/>
        <v>-316000</v>
      </c>
      <c r="I92" s="106">
        <f t="shared" si="9"/>
        <v>-34000</v>
      </c>
      <c r="J92" s="21">
        <v>440.1</v>
      </c>
      <c r="K92" s="16">
        <v>301190</v>
      </c>
      <c r="L92" s="15" t="s">
        <v>38</v>
      </c>
    </row>
    <row r="93" spans="1:12">
      <c r="A93" s="17"/>
      <c r="B93" s="41"/>
      <c r="C93" s="60"/>
      <c r="D93" s="37">
        <v>41609</v>
      </c>
      <c r="E93" s="89">
        <f t="shared" si="14"/>
        <v>-316000</v>
      </c>
      <c r="F93" s="91">
        <v>0</v>
      </c>
      <c r="G93" s="92">
        <v>0</v>
      </c>
      <c r="H93" s="90">
        <f t="shared" si="13"/>
        <v>-316000</v>
      </c>
      <c r="I93" s="106">
        <f t="shared" si="9"/>
        <v>0</v>
      </c>
      <c r="J93" s="21">
        <v>440.1</v>
      </c>
      <c r="K93" s="16">
        <v>301190</v>
      </c>
      <c r="L93" s="15" t="s">
        <v>38</v>
      </c>
    </row>
    <row r="94" spans="1:12">
      <c r="A94" s="17"/>
      <c r="B94" s="41"/>
      <c r="C94" s="60"/>
      <c r="D94" s="37">
        <v>41640</v>
      </c>
      <c r="E94" s="89">
        <f t="shared" si="14"/>
        <v>-316000</v>
      </c>
      <c r="F94" s="86">
        <v>0</v>
      </c>
      <c r="G94" s="92">
        <v>0</v>
      </c>
      <c r="H94" s="90">
        <f t="shared" si="13"/>
        <v>-316000</v>
      </c>
      <c r="I94" s="106">
        <f t="shared" si="9"/>
        <v>0</v>
      </c>
      <c r="J94" s="21">
        <v>440.1</v>
      </c>
      <c r="K94" s="16">
        <v>301190</v>
      </c>
      <c r="L94" s="15" t="s">
        <v>38</v>
      </c>
    </row>
    <row r="95" spans="1:12">
      <c r="A95" s="17"/>
      <c r="B95" s="41"/>
      <c r="C95" s="60"/>
      <c r="D95" s="37">
        <v>41671</v>
      </c>
      <c r="E95" s="89">
        <f t="shared" si="14"/>
        <v>-316000</v>
      </c>
      <c r="F95" s="86">
        <v>0</v>
      </c>
      <c r="G95" s="92">
        <v>0</v>
      </c>
      <c r="H95" s="90">
        <f t="shared" si="13"/>
        <v>-316000</v>
      </c>
      <c r="I95" s="106">
        <f t="shared" si="9"/>
        <v>0</v>
      </c>
      <c r="J95" s="21">
        <v>440.1</v>
      </c>
      <c r="K95" s="16">
        <v>301190</v>
      </c>
      <c r="L95" s="15" t="s">
        <v>38</v>
      </c>
    </row>
    <row r="96" spans="1:12">
      <c r="A96" s="17"/>
      <c r="B96" s="41"/>
      <c r="C96" s="60"/>
      <c r="D96" s="37">
        <v>41699</v>
      </c>
      <c r="E96" s="89">
        <f t="shared" si="14"/>
        <v>-316000</v>
      </c>
      <c r="F96" s="86">
        <v>0</v>
      </c>
      <c r="G96" s="92">
        <v>0</v>
      </c>
      <c r="H96" s="90">
        <f t="shared" si="13"/>
        <v>-316000</v>
      </c>
      <c r="I96" s="106">
        <f t="shared" si="9"/>
        <v>0</v>
      </c>
      <c r="J96" s="21">
        <v>440.1</v>
      </c>
      <c r="K96" s="16">
        <v>301190</v>
      </c>
      <c r="L96" s="15" t="s">
        <v>38</v>
      </c>
    </row>
    <row r="97" spans="1:12">
      <c r="A97" s="17"/>
      <c r="B97" s="41"/>
      <c r="C97" s="60"/>
      <c r="D97" s="37">
        <v>41730</v>
      </c>
      <c r="E97" s="89">
        <f t="shared" si="14"/>
        <v>-316000</v>
      </c>
      <c r="F97" s="86">
        <v>0</v>
      </c>
      <c r="G97" s="87">
        <v>0</v>
      </c>
      <c r="H97" s="90">
        <f t="shared" si="13"/>
        <v>-316000</v>
      </c>
      <c r="I97" s="106">
        <f t="shared" si="9"/>
        <v>0</v>
      </c>
      <c r="J97" s="21">
        <v>440.1</v>
      </c>
      <c r="K97" s="16">
        <v>301190</v>
      </c>
      <c r="L97" s="15" t="s">
        <v>38</v>
      </c>
    </row>
    <row r="98" spans="1:12">
      <c r="A98" s="17"/>
      <c r="B98" s="41"/>
      <c r="C98" s="60"/>
      <c r="D98" s="37">
        <v>41760</v>
      </c>
      <c r="E98" s="89">
        <f t="shared" si="14"/>
        <v>-316000</v>
      </c>
      <c r="F98" s="86">
        <v>0</v>
      </c>
      <c r="G98" s="87">
        <v>0</v>
      </c>
      <c r="H98" s="90">
        <f t="shared" si="13"/>
        <v>-316000</v>
      </c>
      <c r="I98" s="106">
        <f t="shared" si="9"/>
        <v>0</v>
      </c>
      <c r="J98" s="21">
        <v>440.1</v>
      </c>
      <c r="K98" s="16">
        <v>301190</v>
      </c>
      <c r="L98" s="15" t="s">
        <v>38</v>
      </c>
    </row>
    <row r="99" spans="1:12">
      <c r="A99" s="18"/>
      <c r="B99" s="43"/>
      <c r="C99" s="43"/>
      <c r="D99" s="37">
        <v>41791</v>
      </c>
      <c r="E99" s="89">
        <f t="shared" si="14"/>
        <v>-316000</v>
      </c>
      <c r="F99" s="93">
        <v>0</v>
      </c>
      <c r="G99" s="94">
        <v>0</v>
      </c>
      <c r="H99" s="95">
        <f t="shared" si="13"/>
        <v>-316000</v>
      </c>
      <c r="I99" s="106">
        <f t="shared" si="9"/>
        <v>0</v>
      </c>
      <c r="J99" s="21">
        <v>440.1</v>
      </c>
      <c r="K99" s="16">
        <v>301190</v>
      </c>
      <c r="L99" s="15" t="s">
        <v>38</v>
      </c>
    </row>
    <row r="100" spans="1:12">
      <c r="A100" s="19">
        <v>118300</v>
      </c>
      <c r="B100" s="40" t="s">
        <v>60</v>
      </c>
      <c r="C100" s="59" t="s">
        <v>62</v>
      </c>
      <c r="D100" s="37">
        <v>41456</v>
      </c>
      <c r="E100" s="96">
        <f>+'Base Jul 12 - Jun 13'!H111</f>
        <v>-620000</v>
      </c>
      <c r="F100" s="86">
        <v>2000</v>
      </c>
      <c r="G100" s="87">
        <v>-21000</v>
      </c>
      <c r="H100" s="88">
        <f>SUM(E100:G100)</f>
        <v>-639000</v>
      </c>
      <c r="I100" s="106">
        <f t="shared" si="9"/>
        <v>-19000</v>
      </c>
      <c r="J100" s="21">
        <v>440.1</v>
      </c>
      <c r="K100" s="16">
        <v>301190</v>
      </c>
      <c r="L100" s="15" t="s">
        <v>38</v>
      </c>
    </row>
    <row r="101" spans="1:12">
      <c r="A101" s="17"/>
      <c r="B101" s="41"/>
      <c r="C101" s="60"/>
      <c r="D101" s="37">
        <v>41487</v>
      </c>
      <c r="E101" s="89">
        <f>+H100</f>
        <v>-639000</v>
      </c>
      <c r="F101" s="86">
        <v>33000</v>
      </c>
      <c r="G101" s="87">
        <v>0</v>
      </c>
      <c r="H101" s="90">
        <f t="shared" ref="H101:H111" si="15">SUM(E101:G101)</f>
        <v>-606000</v>
      </c>
      <c r="I101" s="106">
        <f t="shared" si="9"/>
        <v>33000</v>
      </c>
      <c r="J101" s="21">
        <v>440.1</v>
      </c>
      <c r="K101" s="16">
        <v>301190</v>
      </c>
      <c r="L101" s="15" t="s">
        <v>38</v>
      </c>
    </row>
    <row r="102" spans="1:12">
      <c r="A102" s="17"/>
      <c r="B102" s="41"/>
      <c r="C102" s="60"/>
      <c r="D102" s="37">
        <v>41518</v>
      </c>
      <c r="E102" s="89">
        <f t="shared" ref="E102:E111" si="16">+H101</f>
        <v>-606000</v>
      </c>
      <c r="F102" s="86">
        <v>106000</v>
      </c>
      <c r="G102" s="87">
        <v>0</v>
      </c>
      <c r="H102" s="90">
        <f t="shared" si="15"/>
        <v>-500000</v>
      </c>
      <c r="I102" s="106">
        <f t="shared" si="9"/>
        <v>106000</v>
      </c>
      <c r="J102" s="21">
        <v>440.1</v>
      </c>
      <c r="K102" s="16">
        <v>301190</v>
      </c>
      <c r="L102" s="15" t="s">
        <v>38</v>
      </c>
    </row>
    <row r="103" spans="1:12">
      <c r="A103" s="17"/>
      <c r="B103" s="41"/>
      <c r="C103" s="60"/>
      <c r="D103" s="37">
        <v>41548</v>
      </c>
      <c r="E103" s="89">
        <f t="shared" si="16"/>
        <v>-500000</v>
      </c>
      <c r="F103" s="86">
        <v>18000</v>
      </c>
      <c r="G103" s="87">
        <v>-22000</v>
      </c>
      <c r="H103" s="90">
        <f t="shared" si="15"/>
        <v>-504000</v>
      </c>
      <c r="I103" s="106">
        <f t="shared" si="9"/>
        <v>-4000</v>
      </c>
      <c r="J103" s="21">
        <v>440.1</v>
      </c>
      <c r="K103" s="16">
        <v>301190</v>
      </c>
      <c r="L103" s="15" t="s">
        <v>38</v>
      </c>
    </row>
    <row r="104" spans="1:12">
      <c r="A104" s="17"/>
      <c r="B104" s="41"/>
      <c r="C104" s="60"/>
      <c r="D104" s="37">
        <v>41579</v>
      </c>
      <c r="E104" s="89">
        <f t="shared" si="16"/>
        <v>-504000</v>
      </c>
      <c r="F104" s="86">
        <v>0</v>
      </c>
      <c r="G104" s="87">
        <v>-5000</v>
      </c>
      <c r="H104" s="90">
        <f t="shared" si="15"/>
        <v>-509000</v>
      </c>
      <c r="I104" s="106">
        <f t="shared" si="9"/>
        <v>-5000</v>
      </c>
      <c r="J104" s="21">
        <v>440.1</v>
      </c>
      <c r="K104" s="16">
        <v>301190</v>
      </c>
      <c r="L104" s="15" t="s">
        <v>38</v>
      </c>
    </row>
    <row r="105" spans="1:12">
      <c r="A105" s="17"/>
      <c r="B105" s="41"/>
      <c r="C105" s="60"/>
      <c r="D105" s="37">
        <v>41609</v>
      </c>
      <c r="E105" s="89">
        <f t="shared" si="16"/>
        <v>-509000</v>
      </c>
      <c r="F105" s="91">
        <v>0</v>
      </c>
      <c r="G105" s="92">
        <v>0</v>
      </c>
      <c r="H105" s="90">
        <f t="shared" si="15"/>
        <v>-509000</v>
      </c>
      <c r="I105" s="106">
        <f t="shared" si="9"/>
        <v>0</v>
      </c>
      <c r="J105" s="21">
        <v>440.1</v>
      </c>
      <c r="K105" s="16">
        <v>301190</v>
      </c>
      <c r="L105" s="15" t="s">
        <v>38</v>
      </c>
    </row>
    <row r="106" spans="1:12">
      <c r="A106" s="17"/>
      <c r="B106" s="41"/>
      <c r="C106" s="60"/>
      <c r="D106" s="37">
        <v>41640</v>
      </c>
      <c r="E106" s="89">
        <f t="shared" si="16"/>
        <v>-509000</v>
      </c>
      <c r="F106" s="86">
        <v>0</v>
      </c>
      <c r="G106" s="92">
        <v>0</v>
      </c>
      <c r="H106" s="90">
        <f t="shared" si="15"/>
        <v>-509000</v>
      </c>
      <c r="I106" s="106">
        <f t="shared" si="9"/>
        <v>0</v>
      </c>
      <c r="J106" s="21">
        <v>440.1</v>
      </c>
      <c r="K106" s="16">
        <v>301190</v>
      </c>
      <c r="L106" s="15" t="s">
        <v>38</v>
      </c>
    </row>
    <row r="107" spans="1:12">
      <c r="A107" s="17"/>
      <c r="B107" s="41"/>
      <c r="C107" s="60"/>
      <c r="D107" s="37">
        <v>41671</v>
      </c>
      <c r="E107" s="89">
        <f t="shared" si="16"/>
        <v>-509000</v>
      </c>
      <c r="F107" s="86">
        <v>0</v>
      </c>
      <c r="G107" s="92">
        <v>0</v>
      </c>
      <c r="H107" s="90">
        <f t="shared" si="15"/>
        <v>-509000</v>
      </c>
      <c r="I107" s="106">
        <f t="shared" si="9"/>
        <v>0</v>
      </c>
      <c r="J107" s="21">
        <v>440.1</v>
      </c>
      <c r="K107" s="16">
        <v>301190</v>
      </c>
      <c r="L107" s="15" t="s">
        <v>38</v>
      </c>
    </row>
    <row r="108" spans="1:12">
      <c r="A108" s="17"/>
      <c r="B108" s="41"/>
      <c r="C108" s="60"/>
      <c r="D108" s="37">
        <v>41699</v>
      </c>
      <c r="E108" s="89">
        <f t="shared" si="16"/>
        <v>-509000</v>
      </c>
      <c r="F108" s="86">
        <v>0</v>
      </c>
      <c r="G108" s="92">
        <v>0</v>
      </c>
      <c r="H108" s="90">
        <f t="shared" si="15"/>
        <v>-509000</v>
      </c>
      <c r="I108" s="106">
        <f t="shared" si="9"/>
        <v>0</v>
      </c>
      <c r="J108" s="21">
        <v>440.1</v>
      </c>
      <c r="K108" s="16">
        <v>301190</v>
      </c>
      <c r="L108" s="15" t="s">
        <v>38</v>
      </c>
    </row>
    <row r="109" spans="1:12">
      <c r="A109" s="17"/>
      <c r="B109" s="41"/>
      <c r="C109" s="60"/>
      <c r="D109" s="37">
        <v>41730</v>
      </c>
      <c r="E109" s="89">
        <f t="shared" si="16"/>
        <v>-509000</v>
      </c>
      <c r="F109" s="86">
        <v>0</v>
      </c>
      <c r="G109" s="87">
        <v>0</v>
      </c>
      <c r="H109" s="90">
        <f t="shared" si="15"/>
        <v>-509000</v>
      </c>
      <c r="I109" s="106">
        <f t="shared" si="9"/>
        <v>0</v>
      </c>
      <c r="J109" s="21">
        <v>440.1</v>
      </c>
      <c r="K109" s="16">
        <v>301190</v>
      </c>
      <c r="L109" s="15" t="s">
        <v>38</v>
      </c>
    </row>
    <row r="110" spans="1:12">
      <c r="A110" s="17"/>
      <c r="B110" s="41"/>
      <c r="C110" s="60"/>
      <c r="D110" s="37">
        <v>41760</v>
      </c>
      <c r="E110" s="89">
        <f t="shared" si="16"/>
        <v>-509000</v>
      </c>
      <c r="F110" s="86">
        <v>0</v>
      </c>
      <c r="G110" s="87">
        <v>0</v>
      </c>
      <c r="H110" s="90">
        <f t="shared" si="15"/>
        <v>-509000</v>
      </c>
      <c r="I110" s="106">
        <f t="shared" si="9"/>
        <v>0</v>
      </c>
      <c r="J110" s="21">
        <v>440.1</v>
      </c>
      <c r="K110" s="16">
        <v>301190</v>
      </c>
      <c r="L110" s="15" t="s">
        <v>38</v>
      </c>
    </row>
    <row r="111" spans="1:12">
      <c r="A111" s="61"/>
      <c r="B111" s="62"/>
      <c r="C111" s="43"/>
      <c r="D111" s="37">
        <v>41791</v>
      </c>
      <c r="E111" s="89">
        <f t="shared" si="16"/>
        <v>-509000</v>
      </c>
      <c r="F111" s="93">
        <v>0</v>
      </c>
      <c r="G111" s="94">
        <v>0</v>
      </c>
      <c r="H111" s="95">
        <f t="shared" si="15"/>
        <v>-509000</v>
      </c>
      <c r="I111" s="106">
        <f t="shared" si="9"/>
        <v>0</v>
      </c>
      <c r="J111" s="21">
        <v>440.1</v>
      </c>
      <c r="K111" s="16">
        <v>301190</v>
      </c>
      <c r="L111" s="15" t="s">
        <v>38</v>
      </c>
    </row>
    <row r="112" spans="1:12">
      <c r="A112" s="19">
        <v>120930</v>
      </c>
      <c r="B112" s="40" t="s">
        <v>0</v>
      </c>
      <c r="C112" s="44" t="s">
        <v>66</v>
      </c>
      <c r="D112" s="37">
        <v>41456</v>
      </c>
      <c r="E112" s="96">
        <f>+'Base Jul 12 - Jun 13'!H123</f>
        <v>-748939.52000000025</v>
      </c>
      <c r="F112" s="86">
        <v>609371.38</v>
      </c>
      <c r="G112" s="87">
        <v>-58299.48</v>
      </c>
      <c r="H112" s="96">
        <f t="shared" ref="H112" si="17">E112+F112+G112</f>
        <v>-197867.62000000026</v>
      </c>
      <c r="I112" s="106">
        <f t="shared" si="9"/>
        <v>551071.9</v>
      </c>
      <c r="J112" s="76">
        <v>557</v>
      </c>
      <c r="K112" s="16">
        <v>516400</v>
      </c>
      <c r="L112" s="15" t="s">
        <v>33</v>
      </c>
    </row>
    <row r="113" spans="1:12">
      <c r="A113" s="17"/>
      <c r="B113" s="41"/>
      <c r="C113" s="41"/>
      <c r="D113" s="37">
        <v>41487</v>
      </c>
      <c r="E113" s="89">
        <f>+H112</f>
        <v>-197867.62000000026</v>
      </c>
      <c r="F113" s="86">
        <v>38926.99</v>
      </c>
      <c r="G113" s="87">
        <v>0</v>
      </c>
      <c r="H113" s="89">
        <f>SUM(E113:G113)</f>
        <v>-158940.63000000027</v>
      </c>
      <c r="I113" s="106">
        <f t="shared" si="9"/>
        <v>38926.99</v>
      </c>
      <c r="J113" s="76">
        <v>557</v>
      </c>
      <c r="K113" s="16">
        <v>516400</v>
      </c>
      <c r="L113" s="15" t="s">
        <v>33</v>
      </c>
    </row>
    <row r="114" spans="1:12">
      <c r="A114" s="12"/>
      <c r="B114" s="38"/>
      <c r="C114" s="38"/>
      <c r="D114" s="37">
        <v>41518</v>
      </c>
      <c r="E114" s="89">
        <f>+H113</f>
        <v>-158940.63000000027</v>
      </c>
      <c r="F114" s="86">
        <v>149.44</v>
      </c>
      <c r="G114" s="87">
        <v>-120124.78</v>
      </c>
      <c r="H114" s="89">
        <f t="shared" ref="H114:H315" si="18">SUM(E114:G114)</f>
        <v>-278915.97000000026</v>
      </c>
      <c r="I114" s="106">
        <f t="shared" si="9"/>
        <v>-119975.34</v>
      </c>
      <c r="J114" s="76">
        <v>557</v>
      </c>
      <c r="K114" s="16">
        <v>516400</v>
      </c>
      <c r="L114" s="15" t="s">
        <v>33</v>
      </c>
    </row>
    <row r="115" spans="1:12">
      <c r="A115" s="12"/>
      <c r="B115" s="38"/>
      <c r="C115" s="38"/>
      <c r="D115" s="37">
        <v>41548</v>
      </c>
      <c r="E115" s="89">
        <f t="shared" ref="E115:E123" si="19">+H114</f>
        <v>-278915.97000000026</v>
      </c>
      <c r="F115" s="86">
        <v>0</v>
      </c>
      <c r="G115" s="87">
        <v>0</v>
      </c>
      <c r="H115" s="89">
        <f t="shared" si="18"/>
        <v>-278915.97000000026</v>
      </c>
      <c r="I115" s="106">
        <f t="shared" si="9"/>
        <v>0</v>
      </c>
      <c r="J115" s="76">
        <v>557</v>
      </c>
      <c r="K115" s="16">
        <v>516400</v>
      </c>
      <c r="L115" s="15" t="s">
        <v>33</v>
      </c>
    </row>
    <row r="116" spans="1:12">
      <c r="A116" s="12"/>
      <c r="B116" s="38"/>
      <c r="C116" s="38"/>
      <c r="D116" s="37">
        <v>41579</v>
      </c>
      <c r="E116" s="89">
        <f t="shared" si="19"/>
        <v>-278915.97000000026</v>
      </c>
      <c r="F116" s="86">
        <v>0</v>
      </c>
      <c r="G116" s="87">
        <v>0</v>
      </c>
      <c r="H116" s="89">
        <f>E116+F116+G116</f>
        <v>-278915.97000000026</v>
      </c>
      <c r="I116" s="106">
        <f t="shared" si="9"/>
        <v>0</v>
      </c>
      <c r="J116" s="76">
        <v>557</v>
      </c>
      <c r="K116" s="16">
        <v>516400</v>
      </c>
      <c r="L116" s="15" t="s">
        <v>33</v>
      </c>
    </row>
    <row r="117" spans="1:12">
      <c r="A117" s="12"/>
      <c r="B117" s="38"/>
      <c r="C117" s="38"/>
      <c r="D117" s="37">
        <v>41609</v>
      </c>
      <c r="E117" s="89">
        <f t="shared" si="19"/>
        <v>-278915.97000000026</v>
      </c>
      <c r="F117" s="91">
        <v>0</v>
      </c>
      <c r="G117" s="92">
        <v>0</v>
      </c>
      <c r="H117" s="89">
        <f t="shared" si="18"/>
        <v>-278915.97000000026</v>
      </c>
      <c r="I117" s="106">
        <f t="shared" si="9"/>
        <v>0</v>
      </c>
      <c r="J117" s="76">
        <v>557</v>
      </c>
      <c r="K117" s="16">
        <v>516400</v>
      </c>
      <c r="L117" s="15" t="s">
        <v>33</v>
      </c>
    </row>
    <row r="118" spans="1:12">
      <c r="A118" s="12"/>
      <c r="B118" s="38"/>
      <c r="C118" s="38"/>
      <c r="D118" s="37">
        <v>41640</v>
      </c>
      <c r="E118" s="89">
        <f t="shared" si="19"/>
        <v>-278915.97000000026</v>
      </c>
      <c r="F118" s="86">
        <v>0</v>
      </c>
      <c r="G118" s="92">
        <v>0</v>
      </c>
      <c r="H118" s="89">
        <f>E118+F118+G118</f>
        <v>-278915.97000000026</v>
      </c>
      <c r="I118" s="106">
        <f t="shared" si="9"/>
        <v>0</v>
      </c>
      <c r="J118" s="76">
        <v>557</v>
      </c>
      <c r="K118" s="16">
        <v>516400</v>
      </c>
      <c r="L118" s="15" t="s">
        <v>33</v>
      </c>
    </row>
    <row r="119" spans="1:12">
      <c r="A119" s="12"/>
      <c r="B119" s="38"/>
      <c r="C119" s="38"/>
      <c r="D119" s="37">
        <v>41671</v>
      </c>
      <c r="E119" s="89">
        <f t="shared" si="19"/>
        <v>-278915.97000000026</v>
      </c>
      <c r="F119" s="86">
        <v>0</v>
      </c>
      <c r="G119" s="92">
        <v>0</v>
      </c>
      <c r="H119" s="89">
        <f>E119+F119+G119</f>
        <v>-278915.97000000026</v>
      </c>
      <c r="I119" s="106">
        <f t="shared" si="9"/>
        <v>0</v>
      </c>
      <c r="J119" s="76">
        <v>557</v>
      </c>
      <c r="K119" s="16">
        <v>516400</v>
      </c>
      <c r="L119" s="15" t="s">
        <v>33</v>
      </c>
    </row>
    <row r="120" spans="1:12">
      <c r="A120" s="12"/>
      <c r="B120" s="38"/>
      <c r="C120" s="38"/>
      <c r="D120" s="37">
        <v>41699</v>
      </c>
      <c r="E120" s="89">
        <f t="shared" si="19"/>
        <v>-278915.97000000026</v>
      </c>
      <c r="F120" s="86">
        <v>0</v>
      </c>
      <c r="G120" s="92">
        <v>0</v>
      </c>
      <c r="H120" s="89">
        <f t="shared" ref="H120:H121" si="20">E120+F120+G120</f>
        <v>-278915.97000000026</v>
      </c>
      <c r="I120" s="106">
        <f t="shared" si="9"/>
        <v>0</v>
      </c>
      <c r="J120" s="76">
        <v>557</v>
      </c>
      <c r="K120" s="16">
        <v>516400</v>
      </c>
      <c r="L120" s="15" t="s">
        <v>33</v>
      </c>
    </row>
    <row r="121" spans="1:12">
      <c r="A121" s="12"/>
      <c r="B121" s="38"/>
      <c r="C121" s="38"/>
      <c r="D121" s="37">
        <v>41730</v>
      </c>
      <c r="E121" s="89">
        <f t="shared" si="19"/>
        <v>-278915.97000000026</v>
      </c>
      <c r="F121" s="86">
        <v>0</v>
      </c>
      <c r="G121" s="87">
        <v>0</v>
      </c>
      <c r="H121" s="89">
        <f t="shared" si="20"/>
        <v>-278915.97000000026</v>
      </c>
      <c r="I121" s="106">
        <f t="shared" si="9"/>
        <v>0</v>
      </c>
      <c r="J121" s="76">
        <v>557</v>
      </c>
      <c r="K121" s="16">
        <v>516400</v>
      </c>
      <c r="L121" s="15" t="s">
        <v>33</v>
      </c>
    </row>
    <row r="122" spans="1:12">
      <c r="A122" s="12"/>
      <c r="B122" s="38"/>
      <c r="C122" s="38"/>
      <c r="D122" s="37">
        <v>41760</v>
      </c>
      <c r="E122" s="89">
        <f t="shared" si="19"/>
        <v>-278915.97000000026</v>
      </c>
      <c r="F122" s="86">
        <v>0</v>
      </c>
      <c r="G122" s="87">
        <v>0</v>
      </c>
      <c r="H122" s="89">
        <f t="shared" si="18"/>
        <v>-278915.97000000026</v>
      </c>
      <c r="I122" s="106">
        <f t="shared" si="9"/>
        <v>0</v>
      </c>
      <c r="J122" s="76">
        <v>557</v>
      </c>
      <c r="K122" s="16">
        <v>516400</v>
      </c>
      <c r="L122" s="15" t="s">
        <v>33</v>
      </c>
    </row>
    <row r="123" spans="1:12">
      <c r="A123" s="12"/>
      <c r="B123" s="38"/>
      <c r="C123" s="38"/>
      <c r="D123" s="37">
        <v>41791</v>
      </c>
      <c r="E123" s="89">
        <f t="shared" si="19"/>
        <v>-278915.97000000026</v>
      </c>
      <c r="F123" s="93">
        <v>0</v>
      </c>
      <c r="G123" s="94">
        <v>0</v>
      </c>
      <c r="H123" s="95">
        <f t="shared" si="18"/>
        <v>-278915.97000000026</v>
      </c>
      <c r="I123" s="106">
        <f t="shared" si="9"/>
        <v>0</v>
      </c>
      <c r="J123" s="76">
        <v>557</v>
      </c>
      <c r="K123" s="16">
        <v>516400</v>
      </c>
      <c r="L123" s="15" t="s">
        <v>33</v>
      </c>
    </row>
    <row r="124" spans="1:12">
      <c r="A124" s="10">
        <v>120931</v>
      </c>
      <c r="B124" s="35" t="s">
        <v>1</v>
      </c>
      <c r="C124" s="36" t="s">
        <v>65</v>
      </c>
      <c r="D124" s="37">
        <v>41456</v>
      </c>
      <c r="E124" s="96">
        <f>+'Base Jul 12 - Jun 13'!H135</f>
        <v>-2117305.1799999992</v>
      </c>
      <c r="F124" s="86">
        <v>1186.6199999999999</v>
      </c>
      <c r="G124" s="87">
        <v>-952.65</v>
      </c>
      <c r="H124" s="87">
        <f t="shared" si="18"/>
        <v>-2117071.209999999</v>
      </c>
      <c r="I124" s="106">
        <f t="shared" si="9"/>
        <v>233.96999999999991</v>
      </c>
      <c r="J124" s="11" t="s">
        <v>160</v>
      </c>
      <c r="K124" s="16">
        <v>516900</v>
      </c>
      <c r="L124" s="15" t="s">
        <v>42</v>
      </c>
    </row>
    <row r="125" spans="1:12">
      <c r="A125" s="12"/>
      <c r="B125" s="38"/>
      <c r="C125" s="38"/>
      <c r="D125" s="37">
        <v>41487</v>
      </c>
      <c r="E125" s="89">
        <f>+H124</f>
        <v>-2117071.209999999</v>
      </c>
      <c r="F125" s="86">
        <v>11330.23</v>
      </c>
      <c r="G125" s="87">
        <v>0</v>
      </c>
      <c r="H125" s="87">
        <f t="shared" si="18"/>
        <v>-2105740.9799999991</v>
      </c>
      <c r="I125" s="106">
        <f t="shared" si="9"/>
        <v>11330.23</v>
      </c>
      <c r="J125" s="11" t="s">
        <v>160</v>
      </c>
      <c r="K125" s="16">
        <v>516900</v>
      </c>
      <c r="L125" s="15" t="s">
        <v>42</v>
      </c>
    </row>
    <row r="126" spans="1:12">
      <c r="A126" s="12"/>
      <c r="B126" s="38"/>
      <c r="C126" s="38"/>
      <c r="D126" s="37">
        <v>41518</v>
      </c>
      <c r="E126" s="89">
        <f t="shared" ref="E126:E135" si="21">+H125</f>
        <v>-2105740.9799999991</v>
      </c>
      <c r="F126" s="86">
        <v>10047.83</v>
      </c>
      <c r="G126" s="87">
        <v>-88541.75</v>
      </c>
      <c r="H126" s="87">
        <f t="shared" si="18"/>
        <v>-2184234.899999999</v>
      </c>
      <c r="I126" s="106">
        <f t="shared" si="9"/>
        <v>-78493.919999999998</v>
      </c>
      <c r="J126" s="11" t="s">
        <v>160</v>
      </c>
      <c r="K126" s="16">
        <v>516900</v>
      </c>
      <c r="L126" s="15" t="s">
        <v>42</v>
      </c>
    </row>
    <row r="127" spans="1:12">
      <c r="A127" s="12"/>
      <c r="B127" s="38"/>
      <c r="C127" s="38"/>
      <c r="D127" s="37">
        <v>41548</v>
      </c>
      <c r="E127" s="89">
        <f t="shared" si="21"/>
        <v>-2184234.899999999</v>
      </c>
      <c r="F127" s="86">
        <v>11380.82</v>
      </c>
      <c r="G127" s="87">
        <v>-3917.16</v>
      </c>
      <c r="H127" s="87">
        <f t="shared" si="18"/>
        <v>-2176771.2399999993</v>
      </c>
      <c r="I127" s="106">
        <f t="shared" si="9"/>
        <v>7463.66</v>
      </c>
      <c r="J127" s="11" t="s">
        <v>160</v>
      </c>
      <c r="K127" s="16">
        <v>516900</v>
      </c>
      <c r="L127" s="15" t="s">
        <v>42</v>
      </c>
    </row>
    <row r="128" spans="1:12">
      <c r="A128" s="12"/>
      <c r="B128" s="38"/>
      <c r="C128" s="38"/>
      <c r="D128" s="37">
        <v>41579</v>
      </c>
      <c r="E128" s="89">
        <f t="shared" si="21"/>
        <v>-2176771.2399999993</v>
      </c>
      <c r="F128" s="86">
        <v>61459.76</v>
      </c>
      <c r="G128" s="87">
        <v>-6869</v>
      </c>
      <c r="H128" s="87">
        <f t="shared" si="18"/>
        <v>-2122180.4799999995</v>
      </c>
      <c r="I128" s="106">
        <f t="shared" si="9"/>
        <v>54590.76</v>
      </c>
      <c r="J128" s="11" t="s">
        <v>160</v>
      </c>
      <c r="K128" s="16">
        <v>516900</v>
      </c>
      <c r="L128" s="15" t="s">
        <v>42</v>
      </c>
    </row>
    <row r="129" spans="1:12">
      <c r="A129" s="12"/>
      <c r="B129" s="38"/>
      <c r="C129" s="38"/>
      <c r="D129" s="37">
        <v>41609</v>
      </c>
      <c r="E129" s="89">
        <f t="shared" si="21"/>
        <v>-2122180.4799999995</v>
      </c>
      <c r="F129" s="91">
        <v>0</v>
      </c>
      <c r="G129" s="92">
        <v>0</v>
      </c>
      <c r="H129" s="89">
        <f t="shared" si="18"/>
        <v>-2122180.4799999995</v>
      </c>
      <c r="I129" s="106">
        <f t="shared" si="9"/>
        <v>0</v>
      </c>
      <c r="J129" s="11" t="s">
        <v>160</v>
      </c>
      <c r="K129" s="16">
        <v>516900</v>
      </c>
      <c r="L129" s="15" t="s">
        <v>42</v>
      </c>
    </row>
    <row r="130" spans="1:12">
      <c r="A130" s="12"/>
      <c r="B130" s="38"/>
      <c r="C130" s="38"/>
      <c r="D130" s="37">
        <v>41640</v>
      </c>
      <c r="E130" s="89">
        <f t="shared" si="21"/>
        <v>-2122180.4799999995</v>
      </c>
      <c r="F130" s="86">
        <v>0</v>
      </c>
      <c r="G130" s="92">
        <v>0</v>
      </c>
      <c r="H130" s="92">
        <f t="shared" si="18"/>
        <v>-2122180.4799999995</v>
      </c>
      <c r="I130" s="106">
        <f t="shared" si="9"/>
        <v>0</v>
      </c>
      <c r="J130" s="11" t="s">
        <v>160</v>
      </c>
      <c r="K130" s="16">
        <v>516900</v>
      </c>
      <c r="L130" s="15" t="s">
        <v>42</v>
      </c>
    </row>
    <row r="131" spans="1:12">
      <c r="A131" s="12"/>
      <c r="B131" s="38"/>
      <c r="C131" s="38"/>
      <c r="D131" s="37">
        <v>41671</v>
      </c>
      <c r="E131" s="89">
        <f t="shared" si="21"/>
        <v>-2122180.4799999995</v>
      </c>
      <c r="F131" s="86">
        <v>0</v>
      </c>
      <c r="G131" s="92">
        <v>0</v>
      </c>
      <c r="H131" s="92">
        <f t="shared" si="18"/>
        <v>-2122180.4799999995</v>
      </c>
      <c r="I131" s="106">
        <f t="shared" si="9"/>
        <v>0</v>
      </c>
      <c r="J131" s="11" t="s">
        <v>160</v>
      </c>
      <c r="K131" s="16">
        <v>516900</v>
      </c>
      <c r="L131" s="15" t="s">
        <v>42</v>
      </c>
    </row>
    <row r="132" spans="1:12">
      <c r="A132" s="12"/>
      <c r="B132" s="38"/>
      <c r="C132" s="38"/>
      <c r="D132" s="37">
        <v>41699</v>
      </c>
      <c r="E132" s="89">
        <f t="shared" si="21"/>
        <v>-2122180.4799999995</v>
      </c>
      <c r="F132" s="86">
        <v>0</v>
      </c>
      <c r="G132" s="92">
        <v>0</v>
      </c>
      <c r="H132" s="92">
        <f t="shared" si="18"/>
        <v>-2122180.4799999995</v>
      </c>
      <c r="I132" s="106">
        <f t="shared" ref="I132:I315" si="22">SUM(F132:G132)</f>
        <v>0</v>
      </c>
      <c r="J132" s="11" t="s">
        <v>160</v>
      </c>
      <c r="K132" s="16">
        <v>516900</v>
      </c>
      <c r="L132" s="15" t="s">
        <v>42</v>
      </c>
    </row>
    <row r="133" spans="1:12">
      <c r="A133" s="12"/>
      <c r="B133" s="38"/>
      <c r="C133" s="38"/>
      <c r="D133" s="37">
        <v>41730</v>
      </c>
      <c r="E133" s="89">
        <f t="shared" si="21"/>
        <v>-2122180.4799999995</v>
      </c>
      <c r="F133" s="86">
        <v>0</v>
      </c>
      <c r="G133" s="87">
        <v>0</v>
      </c>
      <c r="H133" s="92">
        <f t="shared" si="18"/>
        <v>-2122180.4799999995</v>
      </c>
      <c r="I133" s="106">
        <f t="shared" si="22"/>
        <v>0</v>
      </c>
      <c r="J133" s="11" t="s">
        <v>160</v>
      </c>
      <c r="K133" s="16">
        <v>516900</v>
      </c>
      <c r="L133" s="15" t="s">
        <v>42</v>
      </c>
    </row>
    <row r="134" spans="1:12">
      <c r="A134" s="12"/>
      <c r="B134" s="38"/>
      <c r="C134" s="38"/>
      <c r="D134" s="37">
        <v>41760</v>
      </c>
      <c r="E134" s="89">
        <f t="shared" si="21"/>
        <v>-2122180.4799999995</v>
      </c>
      <c r="F134" s="86">
        <v>0</v>
      </c>
      <c r="G134" s="87">
        <v>0</v>
      </c>
      <c r="H134" s="92">
        <f t="shared" si="18"/>
        <v>-2122180.4799999995</v>
      </c>
      <c r="I134" s="106">
        <f t="shared" si="22"/>
        <v>0</v>
      </c>
      <c r="J134" s="11" t="s">
        <v>160</v>
      </c>
      <c r="K134" s="16">
        <v>516900</v>
      </c>
      <c r="L134" s="15" t="s">
        <v>42</v>
      </c>
    </row>
    <row r="135" spans="1:12">
      <c r="A135" s="12"/>
      <c r="B135" s="38"/>
      <c r="C135" s="38"/>
      <c r="D135" s="37">
        <v>41791</v>
      </c>
      <c r="E135" s="89">
        <f t="shared" si="21"/>
        <v>-2122180.4799999995</v>
      </c>
      <c r="F135" s="93">
        <v>0</v>
      </c>
      <c r="G135" s="94">
        <v>0</v>
      </c>
      <c r="H135" s="92">
        <f t="shared" si="18"/>
        <v>-2122180.4799999995</v>
      </c>
      <c r="I135" s="106">
        <f t="shared" si="22"/>
        <v>0</v>
      </c>
      <c r="J135" s="11" t="s">
        <v>160</v>
      </c>
      <c r="K135" s="16">
        <v>516900</v>
      </c>
      <c r="L135" s="15" t="s">
        <v>42</v>
      </c>
    </row>
    <row r="136" spans="1:12">
      <c r="A136" s="10">
        <v>148001</v>
      </c>
      <c r="B136" s="35" t="s">
        <v>2</v>
      </c>
      <c r="C136" s="36" t="s">
        <v>67</v>
      </c>
      <c r="D136" s="37">
        <v>41456</v>
      </c>
      <c r="E136" s="96">
        <f>+'Base Jul 12 - Jun 13'!H147</f>
        <v>-5386665</v>
      </c>
      <c r="F136" s="86">
        <v>124311.14</v>
      </c>
      <c r="G136" s="87">
        <v>-182311.14</v>
      </c>
      <c r="H136" s="88">
        <f t="shared" si="18"/>
        <v>-5444665</v>
      </c>
      <c r="I136" s="106">
        <f t="shared" si="22"/>
        <v>-58000.000000000015</v>
      </c>
      <c r="J136" s="76">
        <v>598</v>
      </c>
      <c r="K136" s="16">
        <v>545990</v>
      </c>
      <c r="L136" s="15" t="s">
        <v>43</v>
      </c>
    </row>
    <row r="137" spans="1:12">
      <c r="A137" s="12"/>
      <c r="B137" s="38"/>
      <c r="C137" s="38"/>
      <c r="D137" s="37">
        <v>41487</v>
      </c>
      <c r="E137" s="89">
        <f>+H136</f>
        <v>-5444665</v>
      </c>
      <c r="F137" s="86">
        <v>4300209.5</v>
      </c>
      <c r="G137" s="87">
        <v>-2231321.5</v>
      </c>
      <c r="H137" s="90">
        <f t="shared" si="18"/>
        <v>-3375777</v>
      </c>
      <c r="I137" s="106">
        <f t="shared" si="22"/>
        <v>2068888</v>
      </c>
      <c r="J137" s="76">
        <v>598</v>
      </c>
      <c r="K137" s="16">
        <v>545990</v>
      </c>
      <c r="L137" s="15" t="s">
        <v>43</v>
      </c>
    </row>
    <row r="138" spans="1:12">
      <c r="A138" s="12"/>
      <c r="B138" s="38"/>
      <c r="C138" s="38"/>
      <c r="D138" s="37">
        <v>41518</v>
      </c>
      <c r="E138" s="89">
        <f t="shared" ref="E138:E147" si="23">+H137</f>
        <v>-3375777</v>
      </c>
      <c r="F138" s="86">
        <v>259365.62</v>
      </c>
      <c r="G138" s="87">
        <v>-332630.62</v>
      </c>
      <c r="H138" s="90">
        <f t="shared" si="18"/>
        <v>-3449042</v>
      </c>
      <c r="I138" s="106">
        <f t="shared" si="22"/>
        <v>-73265</v>
      </c>
      <c r="J138" s="76">
        <v>598</v>
      </c>
      <c r="K138" s="16">
        <v>545990</v>
      </c>
      <c r="L138" s="15" t="s">
        <v>43</v>
      </c>
    </row>
    <row r="139" spans="1:12">
      <c r="A139" s="12"/>
      <c r="B139" s="38"/>
      <c r="C139" s="38"/>
      <c r="D139" s="37">
        <v>41548</v>
      </c>
      <c r="E139" s="89">
        <f t="shared" si="23"/>
        <v>-3449042</v>
      </c>
      <c r="F139" s="86">
        <v>243100.84</v>
      </c>
      <c r="G139" s="87">
        <v>-192100.84</v>
      </c>
      <c r="H139" s="90">
        <f t="shared" si="18"/>
        <v>-3398042</v>
      </c>
      <c r="I139" s="106">
        <f t="shared" si="22"/>
        <v>51000</v>
      </c>
      <c r="J139" s="76">
        <v>598</v>
      </c>
      <c r="K139" s="16">
        <v>545990</v>
      </c>
      <c r="L139" s="15" t="s">
        <v>43</v>
      </c>
    </row>
    <row r="140" spans="1:12">
      <c r="A140" s="12"/>
      <c r="B140" s="38"/>
      <c r="C140" s="38"/>
      <c r="D140" s="37">
        <v>41579</v>
      </c>
      <c r="E140" s="89">
        <f t="shared" si="23"/>
        <v>-3398042</v>
      </c>
      <c r="F140" s="86">
        <v>422851.28</v>
      </c>
      <c r="G140" s="87">
        <v>-508851.28</v>
      </c>
      <c r="H140" s="90">
        <f t="shared" si="18"/>
        <v>-3484042</v>
      </c>
      <c r="I140" s="106">
        <f t="shared" si="22"/>
        <v>-86000</v>
      </c>
      <c r="J140" s="76">
        <v>598</v>
      </c>
      <c r="K140" s="16">
        <v>545990</v>
      </c>
      <c r="L140" s="15" t="s">
        <v>43</v>
      </c>
    </row>
    <row r="141" spans="1:12">
      <c r="A141" s="12"/>
      <c r="B141" s="38"/>
      <c r="C141" s="38"/>
      <c r="D141" s="37">
        <v>41609</v>
      </c>
      <c r="E141" s="89">
        <f t="shared" si="23"/>
        <v>-3484042</v>
      </c>
      <c r="F141" s="91">
        <v>0</v>
      </c>
      <c r="G141" s="92">
        <v>0</v>
      </c>
      <c r="H141" s="90">
        <f t="shared" si="18"/>
        <v>-3484042</v>
      </c>
      <c r="I141" s="106">
        <f t="shared" si="22"/>
        <v>0</v>
      </c>
      <c r="J141" s="76">
        <v>598</v>
      </c>
      <c r="K141" s="16">
        <v>545990</v>
      </c>
      <c r="L141" s="15" t="s">
        <v>43</v>
      </c>
    </row>
    <row r="142" spans="1:12">
      <c r="A142" s="12"/>
      <c r="B142" s="38"/>
      <c r="C142" s="38"/>
      <c r="D142" s="37">
        <v>41640</v>
      </c>
      <c r="E142" s="89">
        <f t="shared" si="23"/>
        <v>-3484042</v>
      </c>
      <c r="F142" s="86">
        <v>0</v>
      </c>
      <c r="G142" s="92">
        <v>0</v>
      </c>
      <c r="H142" s="89">
        <f t="shared" si="18"/>
        <v>-3484042</v>
      </c>
      <c r="I142" s="106">
        <f t="shared" si="22"/>
        <v>0</v>
      </c>
      <c r="J142" s="76">
        <v>598</v>
      </c>
      <c r="K142" s="16">
        <v>545990</v>
      </c>
      <c r="L142" s="15" t="s">
        <v>43</v>
      </c>
    </row>
    <row r="143" spans="1:12">
      <c r="A143" s="12"/>
      <c r="B143" s="38"/>
      <c r="C143" s="38"/>
      <c r="D143" s="37">
        <v>41671</v>
      </c>
      <c r="E143" s="89">
        <f t="shared" si="23"/>
        <v>-3484042</v>
      </c>
      <c r="F143" s="86">
        <v>0</v>
      </c>
      <c r="G143" s="92">
        <v>0</v>
      </c>
      <c r="H143" s="89">
        <f t="shared" si="18"/>
        <v>-3484042</v>
      </c>
      <c r="I143" s="106">
        <f t="shared" si="22"/>
        <v>0</v>
      </c>
      <c r="J143" s="76">
        <v>598</v>
      </c>
      <c r="K143" s="16">
        <v>545990</v>
      </c>
      <c r="L143" s="15" t="s">
        <v>43</v>
      </c>
    </row>
    <row r="144" spans="1:12">
      <c r="A144" s="12"/>
      <c r="B144" s="38"/>
      <c r="C144" s="38"/>
      <c r="D144" s="37">
        <v>41699</v>
      </c>
      <c r="E144" s="89">
        <f t="shared" si="23"/>
        <v>-3484042</v>
      </c>
      <c r="F144" s="86">
        <v>0</v>
      </c>
      <c r="G144" s="92">
        <v>0</v>
      </c>
      <c r="H144" s="89">
        <f t="shared" si="18"/>
        <v>-3484042</v>
      </c>
      <c r="I144" s="106">
        <f t="shared" si="22"/>
        <v>0</v>
      </c>
      <c r="J144" s="76">
        <v>598</v>
      </c>
      <c r="K144" s="16">
        <v>545990</v>
      </c>
      <c r="L144" s="15" t="s">
        <v>43</v>
      </c>
    </row>
    <row r="145" spans="1:12">
      <c r="A145" s="12"/>
      <c r="B145" s="38"/>
      <c r="C145" s="38"/>
      <c r="D145" s="37">
        <v>41730</v>
      </c>
      <c r="E145" s="89">
        <f t="shared" si="23"/>
        <v>-3484042</v>
      </c>
      <c r="F145" s="86">
        <v>0</v>
      </c>
      <c r="G145" s="87">
        <v>0</v>
      </c>
      <c r="H145" s="89">
        <f t="shared" si="18"/>
        <v>-3484042</v>
      </c>
      <c r="I145" s="106">
        <f t="shared" si="22"/>
        <v>0</v>
      </c>
      <c r="J145" s="76">
        <v>598</v>
      </c>
      <c r="K145" s="16">
        <v>545990</v>
      </c>
      <c r="L145" s="15" t="s">
        <v>43</v>
      </c>
    </row>
    <row r="146" spans="1:12">
      <c r="A146" s="12"/>
      <c r="B146" s="38"/>
      <c r="C146" s="38"/>
      <c r="D146" s="37">
        <v>41760</v>
      </c>
      <c r="E146" s="89">
        <f t="shared" si="23"/>
        <v>-3484042</v>
      </c>
      <c r="F146" s="86">
        <v>0</v>
      </c>
      <c r="G146" s="87">
        <v>0</v>
      </c>
      <c r="H146" s="89">
        <f t="shared" si="18"/>
        <v>-3484042</v>
      </c>
      <c r="I146" s="106">
        <f t="shared" si="22"/>
        <v>0</v>
      </c>
      <c r="J146" s="76">
        <v>598</v>
      </c>
      <c r="K146" s="16">
        <v>545990</v>
      </c>
      <c r="L146" s="15" t="s">
        <v>43</v>
      </c>
    </row>
    <row r="147" spans="1:12">
      <c r="A147" s="12"/>
      <c r="B147" s="38"/>
      <c r="C147" s="38"/>
      <c r="D147" s="37">
        <v>41791</v>
      </c>
      <c r="E147" s="89">
        <f t="shared" si="23"/>
        <v>-3484042</v>
      </c>
      <c r="F147" s="93">
        <v>0</v>
      </c>
      <c r="G147" s="94">
        <v>0</v>
      </c>
      <c r="H147" s="89">
        <f t="shared" si="18"/>
        <v>-3484042</v>
      </c>
      <c r="I147" s="106">
        <f t="shared" si="22"/>
        <v>0</v>
      </c>
      <c r="J147" s="76">
        <v>598</v>
      </c>
      <c r="K147" s="16">
        <v>545990</v>
      </c>
      <c r="L147" s="15" t="s">
        <v>43</v>
      </c>
    </row>
    <row r="148" spans="1:12">
      <c r="A148" s="10">
        <v>162010</v>
      </c>
      <c r="B148" s="35" t="s">
        <v>12</v>
      </c>
      <c r="C148" s="36" t="s">
        <v>191</v>
      </c>
      <c r="D148" s="37">
        <v>41456</v>
      </c>
      <c r="E148" s="96">
        <f>+'Base Jul 12 - Jun 13'!H159</f>
        <v>-116776.79000000001</v>
      </c>
      <c r="F148" s="86">
        <v>0.83</v>
      </c>
      <c r="G148" s="87">
        <v>0</v>
      </c>
      <c r="H148" s="97">
        <f t="shared" si="18"/>
        <v>-116775.96</v>
      </c>
      <c r="I148" s="106">
        <f t="shared" si="22"/>
        <v>0.83</v>
      </c>
      <c r="J148" s="76">
        <v>904</v>
      </c>
      <c r="K148" s="16">
        <v>550750</v>
      </c>
      <c r="L148" s="15" t="s">
        <v>26</v>
      </c>
    </row>
    <row r="149" spans="1:12">
      <c r="A149" s="12"/>
      <c r="B149" s="38"/>
      <c r="C149" s="38"/>
      <c r="D149" s="37">
        <v>41487</v>
      </c>
      <c r="E149" s="89">
        <f>+H148</f>
        <v>-116775.96</v>
      </c>
      <c r="F149" s="86">
        <v>2.7</v>
      </c>
      <c r="G149" s="87">
        <v>0</v>
      </c>
      <c r="H149" s="98">
        <f t="shared" si="18"/>
        <v>-116773.26000000001</v>
      </c>
      <c r="I149" s="106">
        <f t="shared" si="22"/>
        <v>2.7</v>
      </c>
      <c r="J149" s="76">
        <v>904</v>
      </c>
      <c r="K149" s="16">
        <v>550750</v>
      </c>
      <c r="L149" s="15" t="s">
        <v>26</v>
      </c>
    </row>
    <row r="150" spans="1:12">
      <c r="A150" s="12"/>
      <c r="B150" s="38"/>
      <c r="C150" s="38"/>
      <c r="D150" s="37">
        <v>41518</v>
      </c>
      <c r="E150" s="89">
        <f t="shared" ref="E150:E159" si="24">+H149</f>
        <v>-116773.26000000001</v>
      </c>
      <c r="F150" s="86">
        <v>25310.71</v>
      </c>
      <c r="G150" s="87">
        <v>-1282.9100000000001</v>
      </c>
      <c r="H150" s="98">
        <f t="shared" si="18"/>
        <v>-92745.460000000021</v>
      </c>
      <c r="I150" s="106">
        <f t="shared" si="22"/>
        <v>24027.8</v>
      </c>
      <c r="J150" s="76">
        <v>904</v>
      </c>
      <c r="K150" s="16">
        <v>550750</v>
      </c>
      <c r="L150" s="15" t="s">
        <v>26</v>
      </c>
    </row>
    <row r="151" spans="1:12">
      <c r="A151" s="12"/>
      <c r="B151" s="38"/>
      <c r="C151" s="38"/>
      <c r="D151" s="37">
        <v>41548</v>
      </c>
      <c r="E151" s="89">
        <f t="shared" si="24"/>
        <v>-92745.460000000021</v>
      </c>
      <c r="F151" s="86">
        <v>0.02</v>
      </c>
      <c r="G151" s="87">
        <v>0</v>
      </c>
      <c r="H151" s="98">
        <f t="shared" si="18"/>
        <v>-92745.440000000017</v>
      </c>
      <c r="I151" s="106">
        <f t="shared" si="22"/>
        <v>0.02</v>
      </c>
      <c r="J151" s="76">
        <v>904</v>
      </c>
      <c r="K151" s="16">
        <v>550750</v>
      </c>
      <c r="L151" s="15" t="s">
        <v>26</v>
      </c>
    </row>
    <row r="152" spans="1:12">
      <c r="A152" s="12"/>
      <c r="B152" s="38"/>
      <c r="C152" s="38"/>
      <c r="D152" s="37">
        <v>41579</v>
      </c>
      <c r="E152" s="89">
        <f t="shared" si="24"/>
        <v>-92745.440000000017</v>
      </c>
      <c r="F152" s="86">
        <v>0.45</v>
      </c>
      <c r="G152" s="87">
        <v>0</v>
      </c>
      <c r="H152" s="98">
        <f t="shared" si="18"/>
        <v>-92744.99000000002</v>
      </c>
      <c r="I152" s="106">
        <f t="shared" si="22"/>
        <v>0.45</v>
      </c>
      <c r="J152" s="76">
        <v>904</v>
      </c>
      <c r="K152" s="16">
        <v>550750</v>
      </c>
      <c r="L152" s="15" t="s">
        <v>26</v>
      </c>
    </row>
    <row r="153" spans="1:12">
      <c r="A153" s="12"/>
      <c r="B153" s="38"/>
      <c r="C153" s="38"/>
      <c r="D153" s="37">
        <v>41609</v>
      </c>
      <c r="E153" s="89">
        <f t="shared" si="24"/>
        <v>-92744.99000000002</v>
      </c>
      <c r="F153" s="91">
        <v>0</v>
      </c>
      <c r="G153" s="92">
        <v>0</v>
      </c>
      <c r="H153" s="98">
        <f t="shared" si="18"/>
        <v>-92744.99000000002</v>
      </c>
      <c r="I153" s="106">
        <f t="shared" si="22"/>
        <v>0</v>
      </c>
      <c r="J153" s="76">
        <v>904</v>
      </c>
      <c r="K153" s="16">
        <v>550750</v>
      </c>
      <c r="L153" s="15" t="s">
        <v>26</v>
      </c>
    </row>
    <row r="154" spans="1:12">
      <c r="A154" s="12"/>
      <c r="B154" s="38"/>
      <c r="C154" s="38"/>
      <c r="D154" s="37">
        <v>41640</v>
      </c>
      <c r="E154" s="89">
        <f t="shared" si="24"/>
        <v>-92744.99000000002</v>
      </c>
      <c r="F154" s="86">
        <v>0</v>
      </c>
      <c r="G154" s="92">
        <v>0</v>
      </c>
      <c r="H154" s="98">
        <f t="shared" si="18"/>
        <v>-92744.99000000002</v>
      </c>
      <c r="I154" s="106">
        <f t="shared" si="22"/>
        <v>0</v>
      </c>
      <c r="J154" s="76">
        <v>904</v>
      </c>
      <c r="K154" s="16">
        <v>550750</v>
      </c>
      <c r="L154" s="15" t="s">
        <v>26</v>
      </c>
    </row>
    <row r="155" spans="1:12">
      <c r="A155" s="12"/>
      <c r="B155" s="38"/>
      <c r="C155" s="38"/>
      <c r="D155" s="37">
        <v>41671</v>
      </c>
      <c r="E155" s="89">
        <f t="shared" si="24"/>
        <v>-92744.99000000002</v>
      </c>
      <c r="F155" s="86">
        <v>0</v>
      </c>
      <c r="G155" s="92">
        <v>0</v>
      </c>
      <c r="H155" s="98">
        <f t="shared" si="18"/>
        <v>-92744.99000000002</v>
      </c>
      <c r="I155" s="106">
        <f t="shared" si="22"/>
        <v>0</v>
      </c>
      <c r="J155" s="76">
        <v>904</v>
      </c>
      <c r="K155" s="16">
        <v>550750</v>
      </c>
      <c r="L155" s="15" t="s">
        <v>26</v>
      </c>
    </row>
    <row r="156" spans="1:12">
      <c r="A156" s="12"/>
      <c r="B156" s="38"/>
      <c r="C156" s="38"/>
      <c r="D156" s="37">
        <v>41699</v>
      </c>
      <c r="E156" s="89">
        <f t="shared" si="24"/>
        <v>-92744.99000000002</v>
      </c>
      <c r="F156" s="86">
        <v>0</v>
      </c>
      <c r="G156" s="92">
        <v>0</v>
      </c>
      <c r="H156" s="98">
        <f t="shared" si="18"/>
        <v>-92744.99000000002</v>
      </c>
      <c r="I156" s="106">
        <f t="shared" si="22"/>
        <v>0</v>
      </c>
      <c r="J156" s="76">
        <v>904</v>
      </c>
      <c r="K156" s="16">
        <v>550750</v>
      </c>
      <c r="L156" s="15" t="s">
        <v>26</v>
      </c>
    </row>
    <row r="157" spans="1:12">
      <c r="A157" s="12"/>
      <c r="B157" s="38"/>
      <c r="C157" s="38"/>
      <c r="D157" s="37">
        <v>41730</v>
      </c>
      <c r="E157" s="89">
        <f t="shared" si="24"/>
        <v>-92744.99000000002</v>
      </c>
      <c r="F157" s="86">
        <v>0</v>
      </c>
      <c r="G157" s="87">
        <v>0</v>
      </c>
      <c r="H157" s="92">
        <f t="shared" si="18"/>
        <v>-92744.99000000002</v>
      </c>
      <c r="I157" s="106">
        <f t="shared" si="22"/>
        <v>0</v>
      </c>
      <c r="J157" s="76">
        <v>904</v>
      </c>
      <c r="K157" s="16">
        <v>550750</v>
      </c>
      <c r="L157" s="15" t="s">
        <v>26</v>
      </c>
    </row>
    <row r="158" spans="1:12">
      <c r="A158" s="12"/>
      <c r="B158" s="38"/>
      <c r="C158" s="38"/>
      <c r="D158" s="37">
        <v>41760</v>
      </c>
      <c r="E158" s="89">
        <f t="shared" si="24"/>
        <v>-92744.99000000002</v>
      </c>
      <c r="F158" s="86">
        <v>0</v>
      </c>
      <c r="G158" s="87">
        <v>0</v>
      </c>
      <c r="H158" s="92">
        <f t="shared" si="18"/>
        <v>-92744.99000000002</v>
      </c>
      <c r="I158" s="106">
        <f t="shared" si="22"/>
        <v>0</v>
      </c>
      <c r="J158" s="76">
        <v>904</v>
      </c>
      <c r="K158" s="16">
        <v>550750</v>
      </c>
      <c r="L158" s="15" t="s">
        <v>26</v>
      </c>
    </row>
    <row r="159" spans="1:12">
      <c r="A159" s="12"/>
      <c r="B159" s="45"/>
      <c r="C159" s="38"/>
      <c r="D159" s="37">
        <v>41791</v>
      </c>
      <c r="E159" s="89">
        <f t="shared" si="24"/>
        <v>-92744.99000000002</v>
      </c>
      <c r="F159" s="93">
        <v>0</v>
      </c>
      <c r="G159" s="94">
        <v>0</v>
      </c>
      <c r="H159" s="92">
        <f t="shared" si="18"/>
        <v>-92744.99000000002</v>
      </c>
      <c r="I159" s="106">
        <f t="shared" si="22"/>
        <v>0</v>
      </c>
      <c r="J159" s="76">
        <v>904</v>
      </c>
      <c r="K159" s="16">
        <v>550750</v>
      </c>
      <c r="L159" s="15" t="s">
        <v>26</v>
      </c>
    </row>
    <row r="160" spans="1:12">
      <c r="A160" s="10">
        <v>187807</v>
      </c>
      <c r="B160" s="25" t="s">
        <v>69</v>
      </c>
      <c r="C160" s="46" t="s">
        <v>190</v>
      </c>
      <c r="D160" s="37">
        <v>41456</v>
      </c>
      <c r="E160" s="96">
        <f>+'Base Jul 12 - Jun 13'!H171</f>
        <v>-121918.05999999998</v>
      </c>
      <c r="F160" s="86">
        <v>0</v>
      </c>
      <c r="G160" s="87">
        <v>-13177.84</v>
      </c>
      <c r="H160" s="97">
        <f t="shared" si="18"/>
        <v>-135095.9</v>
      </c>
      <c r="I160" s="106">
        <f t="shared" si="22"/>
        <v>-13177.84</v>
      </c>
      <c r="J160" s="11">
        <v>555.66999999999996</v>
      </c>
      <c r="K160" s="16">
        <v>546500</v>
      </c>
      <c r="L160" s="15" t="s">
        <v>130</v>
      </c>
    </row>
    <row r="161" spans="1:12">
      <c r="A161" s="12"/>
      <c r="B161" s="47"/>
      <c r="C161" s="48"/>
      <c r="D161" s="37">
        <v>41487</v>
      </c>
      <c r="E161" s="89">
        <f>+H160</f>
        <v>-135095.9</v>
      </c>
      <c r="F161" s="86">
        <v>0</v>
      </c>
      <c r="G161" s="87">
        <v>-15.76</v>
      </c>
      <c r="H161" s="98">
        <f t="shared" si="18"/>
        <v>-135111.66</v>
      </c>
      <c r="I161" s="106">
        <f t="shared" si="22"/>
        <v>-15.76</v>
      </c>
      <c r="J161" s="11">
        <v>555.66999999999996</v>
      </c>
      <c r="K161" s="16">
        <v>546500</v>
      </c>
      <c r="L161" s="15" t="s">
        <v>130</v>
      </c>
    </row>
    <row r="162" spans="1:12">
      <c r="A162" s="12"/>
      <c r="B162" s="47"/>
      <c r="C162" s="48"/>
      <c r="D162" s="37">
        <v>41518</v>
      </c>
      <c r="E162" s="89">
        <f t="shared" ref="E162:E171" si="25">+H161</f>
        <v>-135111.66</v>
      </c>
      <c r="F162" s="86">
        <v>0</v>
      </c>
      <c r="G162" s="87">
        <v>-11.26</v>
      </c>
      <c r="H162" s="98">
        <f t="shared" si="18"/>
        <v>-135122.92000000001</v>
      </c>
      <c r="I162" s="106">
        <f t="shared" si="22"/>
        <v>-11.26</v>
      </c>
      <c r="J162" s="11">
        <v>555.66999999999996</v>
      </c>
      <c r="K162" s="16">
        <v>546500</v>
      </c>
      <c r="L162" s="15" t="s">
        <v>130</v>
      </c>
    </row>
    <row r="163" spans="1:12">
      <c r="A163" s="12"/>
      <c r="B163" s="47"/>
      <c r="C163" s="48"/>
      <c r="D163" s="37">
        <v>41548</v>
      </c>
      <c r="E163" s="89">
        <f t="shared" si="25"/>
        <v>-135122.92000000001</v>
      </c>
      <c r="F163" s="86">
        <v>13.54</v>
      </c>
      <c r="G163" s="87">
        <v>-8741.83</v>
      </c>
      <c r="H163" s="98">
        <f t="shared" si="18"/>
        <v>-143851.21</v>
      </c>
      <c r="I163" s="106">
        <f t="shared" si="22"/>
        <v>-8728.2899999999991</v>
      </c>
      <c r="J163" s="11">
        <v>555.66999999999996</v>
      </c>
      <c r="K163" s="16">
        <v>546500</v>
      </c>
      <c r="L163" s="15" t="s">
        <v>130</v>
      </c>
    </row>
    <row r="164" spans="1:12">
      <c r="A164" s="12"/>
      <c r="B164" s="47"/>
      <c r="C164" s="48"/>
      <c r="D164" s="37">
        <v>41579</v>
      </c>
      <c r="E164" s="89">
        <f t="shared" si="25"/>
        <v>-143851.21</v>
      </c>
      <c r="F164" s="86">
        <v>0</v>
      </c>
      <c r="G164" s="87">
        <v>-10.79</v>
      </c>
      <c r="H164" s="98">
        <f t="shared" si="18"/>
        <v>-143862</v>
      </c>
      <c r="I164" s="106">
        <f t="shared" si="22"/>
        <v>-10.79</v>
      </c>
      <c r="J164" s="11">
        <v>555.66999999999996</v>
      </c>
      <c r="K164" s="16">
        <v>546500</v>
      </c>
      <c r="L164" s="15" t="s">
        <v>130</v>
      </c>
    </row>
    <row r="165" spans="1:12">
      <c r="A165" s="12"/>
      <c r="B165" s="47"/>
      <c r="C165" s="48"/>
      <c r="D165" s="37">
        <v>41609</v>
      </c>
      <c r="E165" s="89">
        <f t="shared" si="25"/>
        <v>-143862</v>
      </c>
      <c r="F165" s="91">
        <v>0</v>
      </c>
      <c r="G165" s="92">
        <v>0</v>
      </c>
      <c r="H165" s="98">
        <f t="shared" si="18"/>
        <v>-143862</v>
      </c>
      <c r="I165" s="106">
        <f t="shared" si="22"/>
        <v>0</v>
      </c>
      <c r="J165" s="11">
        <v>555.66999999999996</v>
      </c>
      <c r="K165" s="16">
        <v>546500</v>
      </c>
      <c r="L165" s="15" t="s">
        <v>130</v>
      </c>
    </row>
    <row r="166" spans="1:12">
      <c r="A166" s="12"/>
      <c r="B166" s="47"/>
      <c r="C166" s="48"/>
      <c r="D166" s="37">
        <v>41640</v>
      </c>
      <c r="E166" s="89">
        <f t="shared" si="25"/>
        <v>-143862</v>
      </c>
      <c r="F166" s="86">
        <v>0</v>
      </c>
      <c r="G166" s="92">
        <v>0</v>
      </c>
      <c r="H166" s="98">
        <f t="shared" si="18"/>
        <v>-143862</v>
      </c>
      <c r="I166" s="106">
        <f t="shared" si="22"/>
        <v>0</v>
      </c>
      <c r="J166" s="11">
        <v>555.66999999999996</v>
      </c>
      <c r="K166" s="16">
        <v>546500</v>
      </c>
      <c r="L166" s="15" t="s">
        <v>130</v>
      </c>
    </row>
    <row r="167" spans="1:12">
      <c r="A167" s="12"/>
      <c r="B167" s="47"/>
      <c r="C167" s="48"/>
      <c r="D167" s="37">
        <v>41671</v>
      </c>
      <c r="E167" s="89">
        <f t="shared" si="25"/>
        <v>-143862</v>
      </c>
      <c r="F167" s="86">
        <v>0</v>
      </c>
      <c r="G167" s="92">
        <v>0</v>
      </c>
      <c r="H167" s="98">
        <f t="shared" si="18"/>
        <v>-143862</v>
      </c>
      <c r="I167" s="106">
        <f t="shared" si="22"/>
        <v>0</v>
      </c>
      <c r="J167" s="11">
        <v>555.66999999999996</v>
      </c>
      <c r="K167" s="16">
        <v>546500</v>
      </c>
      <c r="L167" s="15" t="s">
        <v>130</v>
      </c>
    </row>
    <row r="168" spans="1:12">
      <c r="A168" s="12"/>
      <c r="B168" s="47"/>
      <c r="C168" s="48"/>
      <c r="D168" s="37">
        <v>41699</v>
      </c>
      <c r="E168" s="89">
        <f t="shared" si="25"/>
        <v>-143862</v>
      </c>
      <c r="F168" s="86">
        <v>0</v>
      </c>
      <c r="G168" s="92">
        <v>0</v>
      </c>
      <c r="H168" s="98">
        <f t="shared" si="18"/>
        <v>-143862</v>
      </c>
      <c r="I168" s="106">
        <f t="shared" si="22"/>
        <v>0</v>
      </c>
      <c r="J168" s="11">
        <v>555.66999999999996</v>
      </c>
      <c r="K168" s="16">
        <v>546500</v>
      </c>
      <c r="L168" s="15" t="s">
        <v>130</v>
      </c>
    </row>
    <row r="169" spans="1:12">
      <c r="A169" s="12"/>
      <c r="B169" s="47"/>
      <c r="C169" s="48"/>
      <c r="D169" s="37">
        <v>41730</v>
      </c>
      <c r="E169" s="89">
        <f t="shared" si="25"/>
        <v>-143862</v>
      </c>
      <c r="F169" s="86">
        <v>0</v>
      </c>
      <c r="G169" s="87">
        <v>0</v>
      </c>
      <c r="H169" s="92">
        <f t="shared" si="18"/>
        <v>-143862</v>
      </c>
      <c r="I169" s="106">
        <f t="shared" si="22"/>
        <v>0</v>
      </c>
      <c r="J169" s="11">
        <v>555.66999999999996</v>
      </c>
      <c r="K169" s="16">
        <v>546500</v>
      </c>
      <c r="L169" s="15" t="s">
        <v>130</v>
      </c>
    </row>
    <row r="170" spans="1:12">
      <c r="A170" s="12"/>
      <c r="B170" s="47"/>
      <c r="C170" s="48"/>
      <c r="D170" s="37">
        <v>41760</v>
      </c>
      <c r="E170" s="89">
        <f t="shared" si="25"/>
        <v>-143862</v>
      </c>
      <c r="F170" s="86">
        <v>0</v>
      </c>
      <c r="G170" s="87">
        <v>0</v>
      </c>
      <c r="H170" s="92">
        <f t="shared" si="18"/>
        <v>-143862</v>
      </c>
      <c r="I170" s="106">
        <f t="shared" si="22"/>
        <v>0</v>
      </c>
      <c r="J170" s="11">
        <v>555.66999999999996</v>
      </c>
      <c r="K170" s="16">
        <v>546500</v>
      </c>
      <c r="L170" s="15" t="s">
        <v>130</v>
      </c>
    </row>
    <row r="171" spans="1:12">
      <c r="A171" s="12"/>
      <c r="B171" s="49"/>
      <c r="C171" s="48"/>
      <c r="D171" s="37">
        <v>41791</v>
      </c>
      <c r="E171" s="89">
        <f t="shared" si="25"/>
        <v>-143862</v>
      </c>
      <c r="F171" s="93">
        <v>0</v>
      </c>
      <c r="G171" s="94">
        <v>0</v>
      </c>
      <c r="H171" s="92">
        <f t="shared" si="18"/>
        <v>-143862</v>
      </c>
      <c r="I171" s="106">
        <f t="shared" si="22"/>
        <v>0</v>
      </c>
      <c r="J171" s="11">
        <v>555.66999999999996</v>
      </c>
      <c r="K171" s="16">
        <v>546500</v>
      </c>
      <c r="L171" s="15" t="s">
        <v>130</v>
      </c>
    </row>
    <row r="172" spans="1:12">
      <c r="A172" s="10">
        <v>187808</v>
      </c>
      <c r="B172" s="25" t="s">
        <v>70</v>
      </c>
      <c r="C172" s="46" t="s">
        <v>190</v>
      </c>
      <c r="D172" s="37">
        <v>41456</v>
      </c>
      <c r="E172" s="96">
        <f>+'Base Jul 12 - Jun 13'!H183</f>
        <v>-109996.22</v>
      </c>
      <c r="F172" s="86">
        <v>11.19</v>
      </c>
      <c r="G172" s="87">
        <v>-15079.59</v>
      </c>
      <c r="H172" s="97">
        <f t="shared" si="18"/>
        <v>-125064.62</v>
      </c>
      <c r="I172" s="106">
        <f t="shared" si="22"/>
        <v>-15068.4</v>
      </c>
      <c r="J172" s="11">
        <v>555.66999999999996</v>
      </c>
      <c r="K172" s="16">
        <v>546500</v>
      </c>
      <c r="L172" s="15" t="s">
        <v>130</v>
      </c>
    </row>
    <row r="173" spans="1:12">
      <c r="A173" s="12"/>
      <c r="B173" s="47"/>
      <c r="C173" s="48"/>
      <c r="D173" s="37">
        <v>41487</v>
      </c>
      <c r="E173" s="89">
        <f>+H172</f>
        <v>-125064.62</v>
      </c>
      <c r="F173" s="86">
        <v>3197.8</v>
      </c>
      <c r="G173" s="87">
        <v>-13.7</v>
      </c>
      <c r="H173" s="98">
        <f t="shared" si="18"/>
        <v>-121880.51999999999</v>
      </c>
      <c r="I173" s="106">
        <f t="shared" si="22"/>
        <v>3184.1000000000004</v>
      </c>
      <c r="J173" s="11">
        <v>555.66999999999996</v>
      </c>
      <c r="K173" s="16">
        <v>546500</v>
      </c>
      <c r="L173" s="15" t="s">
        <v>130</v>
      </c>
    </row>
    <row r="174" spans="1:12">
      <c r="A174" s="12"/>
      <c r="B174" s="47"/>
      <c r="C174" s="48"/>
      <c r="D174" s="37">
        <v>41518</v>
      </c>
      <c r="E174" s="89">
        <f t="shared" ref="E174:E182" si="26">+H173</f>
        <v>-121880.51999999999</v>
      </c>
      <c r="F174" s="86">
        <v>0</v>
      </c>
      <c r="G174" s="87">
        <v>-63074.47</v>
      </c>
      <c r="H174" s="98">
        <f t="shared" si="18"/>
        <v>-184954.99</v>
      </c>
      <c r="I174" s="106">
        <f t="shared" si="22"/>
        <v>-63074.47</v>
      </c>
      <c r="J174" s="11">
        <v>555.66999999999996</v>
      </c>
      <c r="K174" s="16">
        <v>546500</v>
      </c>
      <c r="L174" s="15" t="s">
        <v>130</v>
      </c>
    </row>
    <row r="175" spans="1:12">
      <c r="A175" s="12"/>
      <c r="B175" s="47"/>
      <c r="C175" s="48"/>
      <c r="D175" s="37">
        <v>41548</v>
      </c>
      <c r="E175" s="89">
        <f t="shared" si="26"/>
        <v>-184954.99</v>
      </c>
      <c r="F175" s="86">
        <v>5713.46</v>
      </c>
      <c r="G175" s="87">
        <v>-13.88</v>
      </c>
      <c r="H175" s="98">
        <f t="shared" si="18"/>
        <v>-179255.41</v>
      </c>
      <c r="I175" s="106">
        <f t="shared" si="22"/>
        <v>5699.58</v>
      </c>
      <c r="J175" s="11">
        <v>555.66999999999996</v>
      </c>
      <c r="K175" s="16">
        <v>546500</v>
      </c>
      <c r="L175" s="15" t="s">
        <v>130</v>
      </c>
    </row>
    <row r="176" spans="1:12">
      <c r="A176" s="12"/>
      <c r="B176" s="47"/>
      <c r="C176" s="48"/>
      <c r="D176" s="37">
        <v>41579</v>
      </c>
      <c r="E176" s="89">
        <f t="shared" si="26"/>
        <v>-179255.41</v>
      </c>
      <c r="F176" s="86">
        <v>0</v>
      </c>
      <c r="G176" s="87">
        <v>-36692.29</v>
      </c>
      <c r="H176" s="98">
        <f t="shared" si="18"/>
        <v>-215947.7</v>
      </c>
      <c r="I176" s="106">
        <f t="shared" si="22"/>
        <v>-36692.29</v>
      </c>
      <c r="J176" s="11">
        <v>555.66999999999996</v>
      </c>
      <c r="K176" s="16">
        <v>546500</v>
      </c>
      <c r="L176" s="15" t="s">
        <v>130</v>
      </c>
    </row>
    <row r="177" spans="1:12">
      <c r="A177" s="12"/>
      <c r="B177" s="47"/>
      <c r="C177" s="48"/>
      <c r="D177" s="37">
        <v>41609</v>
      </c>
      <c r="E177" s="89">
        <f t="shared" si="26"/>
        <v>-215947.7</v>
      </c>
      <c r="F177" s="91">
        <v>0</v>
      </c>
      <c r="G177" s="92">
        <v>0</v>
      </c>
      <c r="H177" s="98">
        <f t="shared" si="18"/>
        <v>-215947.7</v>
      </c>
      <c r="I177" s="106">
        <f t="shared" si="22"/>
        <v>0</v>
      </c>
      <c r="J177" s="11">
        <v>555.66999999999996</v>
      </c>
      <c r="K177" s="16">
        <v>546500</v>
      </c>
      <c r="L177" s="15" t="s">
        <v>130</v>
      </c>
    </row>
    <row r="178" spans="1:12">
      <c r="A178" s="12"/>
      <c r="B178" s="47"/>
      <c r="C178" s="48"/>
      <c r="D178" s="37">
        <v>41640</v>
      </c>
      <c r="E178" s="89">
        <f t="shared" si="26"/>
        <v>-215947.7</v>
      </c>
      <c r="F178" s="86">
        <v>0</v>
      </c>
      <c r="G178" s="92">
        <v>0</v>
      </c>
      <c r="H178" s="98">
        <f t="shared" si="18"/>
        <v>-215947.7</v>
      </c>
      <c r="I178" s="106">
        <f t="shared" si="22"/>
        <v>0</v>
      </c>
      <c r="J178" s="11">
        <v>555.66999999999996</v>
      </c>
      <c r="K178" s="16">
        <v>546500</v>
      </c>
      <c r="L178" s="15" t="s">
        <v>130</v>
      </c>
    </row>
    <row r="179" spans="1:12">
      <c r="A179" s="12"/>
      <c r="B179" s="47"/>
      <c r="C179" s="48"/>
      <c r="D179" s="37">
        <v>41671</v>
      </c>
      <c r="E179" s="89">
        <f t="shared" si="26"/>
        <v>-215947.7</v>
      </c>
      <c r="F179" s="86">
        <v>0</v>
      </c>
      <c r="G179" s="92">
        <v>0</v>
      </c>
      <c r="H179" s="98">
        <f t="shared" si="18"/>
        <v>-215947.7</v>
      </c>
      <c r="I179" s="106">
        <f t="shared" si="22"/>
        <v>0</v>
      </c>
      <c r="J179" s="11">
        <v>555.66999999999996</v>
      </c>
      <c r="K179" s="16">
        <v>546500</v>
      </c>
      <c r="L179" s="15" t="s">
        <v>130</v>
      </c>
    </row>
    <row r="180" spans="1:12">
      <c r="A180" s="12"/>
      <c r="B180" s="47"/>
      <c r="C180" s="48"/>
      <c r="D180" s="37">
        <v>41699</v>
      </c>
      <c r="E180" s="89">
        <f t="shared" si="26"/>
        <v>-215947.7</v>
      </c>
      <c r="F180" s="86">
        <v>0</v>
      </c>
      <c r="G180" s="92">
        <v>0</v>
      </c>
      <c r="H180" s="98">
        <f t="shared" si="18"/>
        <v>-215947.7</v>
      </c>
      <c r="I180" s="106">
        <f t="shared" si="22"/>
        <v>0</v>
      </c>
      <c r="J180" s="11">
        <v>555.66999999999996</v>
      </c>
      <c r="K180" s="16">
        <v>546500</v>
      </c>
      <c r="L180" s="15" t="s">
        <v>130</v>
      </c>
    </row>
    <row r="181" spans="1:12">
      <c r="A181" s="12"/>
      <c r="B181" s="47"/>
      <c r="C181" s="48"/>
      <c r="D181" s="37">
        <v>41730</v>
      </c>
      <c r="E181" s="89">
        <f t="shared" si="26"/>
        <v>-215947.7</v>
      </c>
      <c r="F181" s="86">
        <v>0</v>
      </c>
      <c r="G181" s="87">
        <v>0</v>
      </c>
      <c r="H181" s="92">
        <f t="shared" si="18"/>
        <v>-215947.7</v>
      </c>
      <c r="I181" s="106">
        <f t="shared" si="22"/>
        <v>0</v>
      </c>
      <c r="J181" s="11">
        <v>555.66999999999996</v>
      </c>
      <c r="K181" s="16">
        <v>546500</v>
      </c>
      <c r="L181" s="15" t="s">
        <v>130</v>
      </c>
    </row>
    <row r="182" spans="1:12">
      <c r="A182" s="12"/>
      <c r="B182" s="47"/>
      <c r="C182" s="48"/>
      <c r="D182" s="37">
        <v>41760</v>
      </c>
      <c r="E182" s="89">
        <f t="shared" si="26"/>
        <v>-215947.7</v>
      </c>
      <c r="F182" s="86">
        <v>0</v>
      </c>
      <c r="G182" s="87">
        <v>0</v>
      </c>
      <c r="H182" s="92">
        <f t="shared" si="18"/>
        <v>-215947.7</v>
      </c>
      <c r="I182" s="106">
        <f t="shared" si="22"/>
        <v>0</v>
      </c>
      <c r="J182" s="11">
        <v>555.66999999999996</v>
      </c>
      <c r="K182" s="16">
        <v>546500</v>
      </c>
      <c r="L182" s="15" t="s">
        <v>130</v>
      </c>
    </row>
    <row r="183" spans="1:12">
      <c r="A183" s="12"/>
      <c r="B183" s="49"/>
      <c r="C183" s="48"/>
      <c r="D183" s="37">
        <v>41791</v>
      </c>
      <c r="E183" s="89">
        <f t="shared" ref="E183" si="27">H182</f>
        <v>-215947.7</v>
      </c>
      <c r="F183" s="93">
        <v>0</v>
      </c>
      <c r="G183" s="94">
        <v>0</v>
      </c>
      <c r="H183" s="92">
        <f t="shared" si="18"/>
        <v>-215947.7</v>
      </c>
      <c r="I183" s="106">
        <f t="shared" si="22"/>
        <v>0</v>
      </c>
      <c r="J183" s="11">
        <v>555.66999999999996</v>
      </c>
      <c r="K183" s="16">
        <v>546500</v>
      </c>
      <c r="L183" s="15" t="s">
        <v>130</v>
      </c>
    </row>
    <row r="184" spans="1:12">
      <c r="A184" s="10">
        <v>187817</v>
      </c>
      <c r="B184" s="25" t="s">
        <v>72</v>
      </c>
      <c r="C184" s="46" t="s">
        <v>190</v>
      </c>
      <c r="D184" s="37">
        <v>41456</v>
      </c>
      <c r="E184" s="96">
        <f>+'Base Jul 12 - Jun 13'!H195</f>
        <v>0</v>
      </c>
      <c r="F184" s="86">
        <v>0</v>
      </c>
      <c r="G184" s="87">
        <v>0</v>
      </c>
      <c r="H184" s="97">
        <f t="shared" si="18"/>
        <v>0</v>
      </c>
      <c r="I184" s="106">
        <f t="shared" si="22"/>
        <v>0</v>
      </c>
      <c r="J184" s="11">
        <v>555.66999999999996</v>
      </c>
      <c r="K184" s="16">
        <v>546500</v>
      </c>
      <c r="L184" s="15" t="s">
        <v>130</v>
      </c>
    </row>
    <row r="185" spans="1:12">
      <c r="A185" s="12"/>
      <c r="B185" s="26"/>
      <c r="C185" s="48"/>
      <c r="D185" s="37">
        <v>41487</v>
      </c>
      <c r="E185" s="89">
        <f>+H184</f>
        <v>0</v>
      </c>
      <c r="F185" s="86">
        <v>0</v>
      </c>
      <c r="G185" s="87">
        <v>0</v>
      </c>
      <c r="H185" s="98">
        <f t="shared" si="18"/>
        <v>0</v>
      </c>
      <c r="I185" s="106">
        <f t="shared" si="22"/>
        <v>0</v>
      </c>
      <c r="J185" s="11">
        <v>555.66999999999996</v>
      </c>
      <c r="K185" s="16">
        <v>546500</v>
      </c>
      <c r="L185" s="15" t="s">
        <v>130</v>
      </c>
    </row>
    <row r="186" spans="1:12">
      <c r="A186" s="12"/>
      <c r="B186" s="47"/>
      <c r="C186" s="48"/>
      <c r="D186" s="37">
        <v>41518</v>
      </c>
      <c r="E186" s="89">
        <f t="shared" ref="E186:E195" si="28">+H185</f>
        <v>0</v>
      </c>
      <c r="F186" s="86">
        <v>0</v>
      </c>
      <c r="G186" s="87">
        <v>0</v>
      </c>
      <c r="H186" s="98">
        <f t="shared" si="18"/>
        <v>0</v>
      </c>
      <c r="I186" s="106">
        <f t="shared" si="22"/>
        <v>0</v>
      </c>
      <c r="J186" s="11">
        <v>555.66999999999996</v>
      </c>
      <c r="K186" s="16">
        <v>546500</v>
      </c>
      <c r="L186" s="15" t="s">
        <v>130</v>
      </c>
    </row>
    <row r="187" spans="1:12">
      <c r="A187" s="12"/>
      <c r="B187" s="47"/>
      <c r="C187" s="48"/>
      <c r="D187" s="37">
        <v>41548</v>
      </c>
      <c r="E187" s="89">
        <f t="shared" si="28"/>
        <v>0</v>
      </c>
      <c r="F187" s="86">
        <v>0</v>
      </c>
      <c r="G187" s="87">
        <v>0</v>
      </c>
      <c r="H187" s="98">
        <f t="shared" si="18"/>
        <v>0</v>
      </c>
      <c r="I187" s="106">
        <f t="shared" si="22"/>
        <v>0</v>
      </c>
      <c r="J187" s="11">
        <v>555.66999999999996</v>
      </c>
      <c r="K187" s="16">
        <v>546500</v>
      </c>
      <c r="L187" s="15" t="s">
        <v>130</v>
      </c>
    </row>
    <row r="188" spans="1:12">
      <c r="A188" s="12"/>
      <c r="B188" s="47"/>
      <c r="C188" s="48"/>
      <c r="D188" s="37">
        <v>41579</v>
      </c>
      <c r="E188" s="89">
        <f t="shared" si="28"/>
        <v>0</v>
      </c>
      <c r="F188" s="86">
        <v>0</v>
      </c>
      <c r="G188" s="87">
        <v>0</v>
      </c>
      <c r="H188" s="98">
        <f t="shared" si="18"/>
        <v>0</v>
      </c>
      <c r="I188" s="106">
        <f t="shared" si="22"/>
        <v>0</v>
      </c>
      <c r="J188" s="11">
        <v>555.66999999999996</v>
      </c>
      <c r="K188" s="16">
        <v>546500</v>
      </c>
      <c r="L188" s="15" t="s">
        <v>130</v>
      </c>
    </row>
    <row r="189" spans="1:12">
      <c r="A189" s="12"/>
      <c r="B189" s="47"/>
      <c r="C189" s="48"/>
      <c r="D189" s="37">
        <v>41609</v>
      </c>
      <c r="E189" s="89">
        <f t="shared" si="28"/>
        <v>0</v>
      </c>
      <c r="F189" s="91">
        <v>0</v>
      </c>
      <c r="G189" s="92">
        <v>0</v>
      </c>
      <c r="H189" s="98">
        <f t="shared" si="18"/>
        <v>0</v>
      </c>
      <c r="I189" s="106">
        <f t="shared" si="22"/>
        <v>0</v>
      </c>
      <c r="J189" s="11">
        <v>555.66999999999996</v>
      </c>
      <c r="K189" s="16">
        <v>546500</v>
      </c>
      <c r="L189" s="15" t="s">
        <v>130</v>
      </c>
    </row>
    <row r="190" spans="1:12">
      <c r="A190" s="12"/>
      <c r="B190" s="47"/>
      <c r="C190" s="48"/>
      <c r="D190" s="37">
        <v>41640</v>
      </c>
      <c r="E190" s="89">
        <f t="shared" si="28"/>
        <v>0</v>
      </c>
      <c r="F190" s="86">
        <v>0</v>
      </c>
      <c r="G190" s="92">
        <v>0</v>
      </c>
      <c r="H190" s="98">
        <f t="shared" si="18"/>
        <v>0</v>
      </c>
      <c r="I190" s="106">
        <f t="shared" si="22"/>
        <v>0</v>
      </c>
      <c r="J190" s="11">
        <v>555.66999999999996</v>
      </c>
      <c r="K190" s="16">
        <v>546500</v>
      </c>
      <c r="L190" s="15" t="s">
        <v>130</v>
      </c>
    </row>
    <row r="191" spans="1:12">
      <c r="A191" s="12"/>
      <c r="B191" s="47"/>
      <c r="C191" s="48"/>
      <c r="D191" s="37">
        <v>41671</v>
      </c>
      <c r="E191" s="89">
        <f t="shared" si="28"/>
        <v>0</v>
      </c>
      <c r="F191" s="86">
        <v>0</v>
      </c>
      <c r="G191" s="92">
        <v>0</v>
      </c>
      <c r="H191" s="98">
        <f t="shared" si="18"/>
        <v>0</v>
      </c>
      <c r="I191" s="106">
        <f t="shared" si="22"/>
        <v>0</v>
      </c>
      <c r="J191" s="11">
        <v>555.66999999999996</v>
      </c>
      <c r="K191" s="16">
        <v>546500</v>
      </c>
      <c r="L191" s="15" t="s">
        <v>130</v>
      </c>
    </row>
    <row r="192" spans="1:12">
      <c r="A192" s="12"/>
      <c r="B192" s="47"/>
      <c r="C192" s="48"/>
      <c r="D192" s="37">
        <v>41699</v>
      </c>
      <c r="E192" s="89">
        <f t="shared" si="28"/>
        <v>0</v>
      </c>
      <c r="F192" s="86">
        <v>0</v>
      </c>
      <c r="G192" s="92">
        <v>0</v>
      </c>
      <c r="H192" s="98">
        <f t="shared" si="18"/>
        <v>0</v>
      </c>
      <c r="I192" s="106">
        <f t="shared" si="22"/>
        <v>0</v>
      </c>
      <c r="J192" s="11">
        <v>555.66999999999996</v>
      </c>
      <c r="K192" s="16">
        <v>546500</v>
      </c>
      <c r="L192" s="15" t="s">
        <v>130</v>
      </c>
    </row>
    <row r="193" spans="1:12">
      <c r="A193" s="12"/>
      <c r="B193" s="47"/>
      <c r="C193" s="48"/>
      <c r="D193" s="37">
        <v>41730</v>
      </c>
      <c r="E193" s="89">
        <f t="shared" si="28"/>
        <v>0</v>
      </c>
      <c r="F193" s="86">
        <v>0</v>
      </c>
      <c r="G193" s="87">
        <v>0</v>
      </c>
      <c r="H193" s="92">
        <f t="shared" si="18"/>
        <v>0</v>
      </c>
      <c r="I193" s="106">
        <f t="shared" si="22"/>
        <v>0</v>
      </c>
      <c r="J193" s="11">
        <v>555.66999999999996</v>
      </c>
      <c r="K193" s="16">
        <v>546500</v>
      </c>
      <c r="L193" s="15" t="s">
        <v>130</v>
      </c>
    </row>
    <row r="194" spans="1:12">
      <c r="A194" s="12"/>
      <c r="B194" s="47"/>
      <c r="C194" s="48"/>
      <c r="D194" s="37">
        <v>41760</v>
      </c>
      <c r="E194" s="89">
        <f t="shared" si="28"/>
        <v>0</v>
      </c>
      <c r="F194" s="86">
        <v>0</v>
      </c>
      <c r="G194" s="87">
        <v>0</v>
      </c>
      <c r="H194" s="92">
        <f t="shared" si="18"/>
        <v>0</v>
      </c>
      <c r="I194" s="106">
        <f t="shared" si="22"/>
        <v>0</v>
      </c>
      <c r="J194" s="11">
        <v>555.66999999999996</v>
      </c>
      <c r="K194" s="16">
        <v>546500</v>
      </c>
      <c r="L194" s="15" t="s">
        <v>130</v>
      </c>
    </row>
    <row r="195" spans="1:12">
      <c r="A195" s="12"/>
      <c r="B195" s="49"/>
      <c r="C195" s="48"/>
      <c r="D195" s="37">
        <v>41791</v>
      </c>
      <c r="E195" s="89">
        <f t="shared" si="28"/>
        <v>0</v>
      </c>
      <c r="F195" s="93">
        <v>0</v>
      </c>
      <c r="G195" s="94">
        <v>0</v>
      </c>
      <c r="H195" s="92">
        <f t="shared" si="18"/>
        <v>0</v>
      </c>
      <c r="I195" s="106">
        <f t="shared" si="22"/>
        <v>0</v>
      </c>
      <c r="J195" s="11">
        <v>555.66999999999996</v>
      </c>
      <c r="K195" s="16">
        <v>546500</v>
      </c>
      <c r="L195" s="15" t="s">
        <v>130</v>
      </c>
    </row>
    <row r="196" spans="1:12">
      <c r="A196" s="10">
        <v>187818</v>
      </c>
      <c r="B196" s="25" t="s">
        <v>73</v>
      </c>
      <c r="C196" s="46" t="s">
        <v>190</v>
      </c>
      <c r="D196" s="37">
        <v>41456</v>
      </c>
      <c r="E196" s="96">
        <f>+'Base Jul 12 - Jun 13'!H207</f>
        <v>-556596.39</v>
      </c>
      <c r="F196" s="86">
        <v>0</v>
      </c>
      <c r="G196" s="87">
        <v>-123768</v>
      </c>
      <c r="H196" s="97">
        <f t="shared" si="18"/>
        <v>-680364.39</v>
      </c>
      <c r="I196" s="106">
        <f t="shared" si="22"/>
        <v>-123768</v>
      </c>
      <c r="J196" s="11">
        <v>555.66999999999996</v>
      </c>
      <c r="K196" s="16">
        <v>546500</v>
      </c>
      <c r="L196" s="15" t="s">
        <v>130</v>
      </c>
    </row>
    <row r="197" spans="1:12">
      <c r="A197" s="12"/>
      <c r="B197" s="47"/>
      <c r="C197" s="48"/>
      <c r="D197" s="37">
        <v>41487</v>
      </c>
      <c r="E197" s="89">
        <f>+H196</f>
        <v>-680364.39</v>
      </c>
      <c r="F197" s="86">
        <v>7854</v>
      </c>
      <c r="G197" s="87">
        <v>-568</v>
      </c>
      <c r="H197" s="98">
        <f t="shared" si="18"/>
        <v>-673078.39</v>
      </c>
      <c r="I197" s="106">
        <f t="shared" si="22"/>
        <v>7286</v>
      </c>
      <c r="J197" s="11">
        <v>555.66999999999996</v>
      </c>
      <c r="K197" s="16">
        <v>546500</v>
      </c>
      <c r="L197" s="15" t="s">
        <v>130</v>
      </c>
    </row>
    <row r="198" spans="1:12">
      <c r="A198" s="12"/>
      <c r="B198" s="47"/>
      <c r="C198" s="48"/>
      <c r="D198" s="37">
        <v>41518</v>
      </c>
      <c r="E198" s="89">
        <f t="shared" ref="E198:E206" si="29">+H197</f>
        <v>-673078.39</v>
      </c>
      <c r="F198" s="86">
        <v>0</v>
      </c>
      <c r="G198" s="87">
        <v>-45416</v>
      </c>
      <c r="H198" s="98">
        <f t="shared" si="18"/>
        <v>-718494.39</v>
      </c>
      <c r="I198" s="106">
        <f t="shared" si="22"/>
        <v>-45416</v>
      </c>
      <c r="J198" s="11">
        <v>555.66999999999996</v>
      </c>
      <c r="K198" s="16">
        <v>546500</v>
      </c>
      <c r="L198" s="15" t="s">
        <v>130</v>
      </c>
    </row>
    <row r="199" spans="1:12">
      <c r="A199" s="12"/>
      <c r="B199" s="47"/>
      <c r="C199" s="48"/>
      <c r="D199" s="37">
        <v>41548</v>
      </c>
      <c r="E199" s="89">
        <f t="shared" si="29"/>
        <v>-718494.39</v>
      </c>
      <c r="F199" s="86">
        <v>0</v>
      </c>
      <c r="G199" s="87">
        <v>-32302</v>
      </c>
      <c r="H199" s="98">
        <f t="shared" si="18"/>
        <v>-750796.39</v>
      </c>
      <c r="I199" s="106">
        <f t="shared" si="22"/>
        <v>-32302</v>
      </c>
      <c r="J199" s="11">
        <v>555.66999999999996</v>
      </c>
      <c r="K199" s="16">
        <v>546500</v>
      </c>
      <c r="L199" s="15" t="s">
        <v>130</v>
      </c>
    </row>
    <row r="200" spans="1:12">
      <c r="A200" s="12"/>
      <c r="B200" s="47"/>
      <c r="C200" s="48"/>
      <c r="D200" s="37">
        <v>41579</v>
      </c>
      <c r="E200" s="89">
        <f t="shared" si="29"/>
        <v>-750796.39</v>
      </c>
      <c r="F200" s="86">
        <v>0</v>
      </c>
      <c r="G200" s="87">
        <v>-34382</v>
      </c>
      <c r="H200" s="98">
        <f t="shared" si="18"/>
        <v>-785178.39</v>
      </c>
      <c r="I200" s="106">
        <f t="shared" si="22"/>
        <v>-34382</v>
      </c>
      <c r="J200" s="11">
        <v>555.66999999999996</v>
      </c>
      <c r="K200" s="16">
        <v>546500</v>
      </c>
      <c r="L200" s="15" t="s">
        <v>130</v>
      </c>
    </row>
    <row r="201" spans="1:12">
      <c r="A201" s="12"/>
      <c r="B201" s="47"/>
      <c r="C201" s="48"/>
      <c r="D201" s="37">
        <v>41609</v>
      </c>
      <c r="E201" s="89">
        <f t="shared" si="29"/>
        <v>-785178.39</v>
      </c>
      <c r="F201" s="91">
        <v>0</v>
      </c>
      <c r="G201" s="92">
        <v>0</v>
      </c>
      <c r="H201" s="98">
        <f t="shared" si="18"/>
        <v>-785178.39</v>
      </c>
      <c r="I201" s="106">
        <f t="shared" si="22"/>
        <v>0</v>
      </c>
      <c r="J201" s="11">
        <v>555.66999999999996</v>
      </c>
      <c r="K201" s="16">
        <v>546500</v>
      </c>
      <c r="L201" s="15" t="s">
        <v>130</v>
      </c>
    </row>
    <row r="202" spans="1:12">
      <c r="A202" s="12"/>
      <c r="B202" s="47"/>
      <c r="C202" s="48"/>
      <c r="D202" s="37">
        <v>41640</v>
      </c>
      <c r="E202" s="89">
        <f t="shared" si="29"/>
        <v>-785178.39</v>
      </c>
      <c r="F202" s="86">
        <v>0</v>
      </c>
      <c r="G202" s="92">
        <v>0</v>
      </c>
      <c r="H202" s="98">
        <f t="shared" si="18"/>
        <v>-785178.39</v>
      </c>
      <c r="I202" s="106">
        <f t="shared" si="22"/>
        <v>0</v>
      </c>
      <c r="J202" s="11">
        <v>555.66999999999996</v>
      </c>
      <c r="K202" s="16">
        <v>546500</v>
      </c>
      <c r="L202" s="15" t="s">
        <v>130</v>
      </c>
    </row>
    <row r="203" spans="1:12">
      <c r="A203" s="12"/>
      <c r="B203" s="47"/>
      <c r="C203" s="48"/>
      <c r="D203" s="37">
        <v>41671</v>
      </c>
      <c r="E203" s="89">
        <f t="shared" si="29"/>
        <v>-785178.39</v>
      </c>
      <c r="F203" s="86">
        <v>0</v>
      </c>
      <c r="G203" s="92">
        <v>0</v>
      </c>
      <c r="H203" s="98">
        <f t="shared" si="18"/>
        <v>-785178.39</v>
      </c>
      <c r="I203" s="106">
        <f t="shared" si="22"/>
        <v>0</v>
      </c>
      <c r="J203" s="11">
        <v>555.66999999999996</v>
      </c>
      <c r="K203" s="16">
        <v>546500</v>
      </c>
      <c r="L203" s="15" t="s">
        <v>130</v>
      </c>
    </row>
    <row r="204" spans="1:12">
      <c r="A204" s="12"/>
      <c r="B204" s="47"/>
      <c r="C204" s="48"/>
      <c r="D204" s="37">
        <v>41699</v>
      </c>
      <c r="E204" s="89">
        <f t="shared" si="29"/>
        <v>-785178.39</v>
      </c>
      <c r="F204" s="86">
        <v>0</v>
      </c>
      <c r="G204" s="92">
        <v>0</v>
      </c>
      <c r="H204" s="98">
        <f t="shared" si="18"/>
        <v>-785178.39</v>
      </c>
      <c r="I204" s="106">
        <f t="shared" si="22"/>
        <v>0</v>
      </c>
      <c r="J204" s="11">
        <v>555.66999999999996</v>
      </c>
      <c r="K204" s="16">
        <v>546500</v>
      </c>
      <c r="L204" s="15" t="s">
        <v>130</v>
      </c>
    </row>
    <row r="205" spans="1:12">
      <c r="A205" s="12"/>
      <c r="B205" s="47"/>
      <c r="C205" s="48"/>
      <c r="D205" s="37">
        <v>41730</v>
      </c>
      <c r="E205" s="89">
        <f t="shared" si="29"/>
        <v>-785178.39</v>
      </c>
      <c r="F205" s="86">
        <v>0</v>
      </c>
      <c r="G205" s="87">
        <v>0</v>
      </c>
      <c r="H205" s="92">
        <f t="shared" si="18"/>
        <v>-785178.39</v>
      </c>
      <c r="I205" s="106">
        <f t="shared" si="22"/>
        <v>0</v>
      </c>
      <c r="J205" s="11">
        <v>555.66999999999996</v>
      </c>
      <c r="K205" s="16">
        <v>546500</v>
      </c>
      <c r="L205" s="15" t="s">
        <v>130</v>
      </c>
    </row>
    <row r="206" spans="1:12">
      <c r="A206" s="12"/>
      <c r="B206" s="47"/>
      <c r="C206" s="48"/>
      <c r="D206" s="37">
        <v>41760</v>
      </c>
      <c r="E206" s="89">
        <f t="shared" si="29"/>
        <v>-785178.39</v>
      </c>
      <c r="F206" s="86">
        <v>0</v>
      </c>
      <c r="G206" s="87">
        <v>0</v>
      </c>
      <c r="H206" s="92">
        <f t="shared" si="18"/>
        <v>-785178.39</v>
      </c>
      <c r="I206" s="106">
        <f t="shared" si="22"/>
        <v>0</v>
      </c>
      <c r="J206" s="11">
        <v>555.66999999999996</v>
      </c>
      <c r="K206" s="16">
        <v>546500</v>
      </c>
      <c r="L206" s="15" t="s">
        <v>130</v>
      </c>
    </row>
    <row r="207" spans="1:12">
      <c r="A207" s="12"/>
      <c r="B207" s="49"/>
      <c r="C207" s="48"/>
      <c r="D207" s="37">
        <v>41791</v>
      </c>
      <c r="E207" s="89">
        <f t="shared" ref="E207" si="30">H206</f>
        <v>-785178.39</v>
      </c>
      <c r="F207" s="93">
        <v>0</v>
      </c>
      <c r="G207" s="94">
        <v>0</v>
      </c>
      <c r="H207" s="92">
        <f t="shared" si="18"/>
        <v>-785178.39</v>
      </c>
      <c r="I207" s="106">
        <f t="shared" si="22"/>
        <v>0</v>
      </c>
      <c r="J207" s="11">
        <v>555.66999999999996</v>
      </c>
      <c r="K207" s="16">
        <v>546500</v>
      </c>
      <c r="L207" s="15" t="s">
        <v>130</v>
      </c>
    </row>
    <row r="208" spans="1:12">
      <c r="A208" s="10">
        <v>187842</v>
      </c>
      <c r="B208" s="25" t="s">
        <v>74</v>
      </c>
      <c r="C208" s="46" t="s">
        <v>190</v>
      </c>
      <c r="D208" s="37">
        <v>41456</v>
      </c>
      <c r="E208" s="96">
        <f>+'Base Jul 12 - Jun 13'!H219</f>
        <v>-1739496</v>
      </c>
      <c r="F208" s="86">
        <v>0</v>
      </c>
      <c r="G208" s="87">
        <v>0</v>
      </c>
      <c r="H208" s="97">
        <f t="shared" si="18"/>
        <v>-1739496</v>
      </c>
      <c r="I208" s="106">
        <f t="shared" si="22"/>
        <v>0</v>
      </c>
      <c r="J208" s="11">
        <v>555.66999999999996</v>
      </c>
      <c r="K208" s="16">
        <v>546500</v>
      </c>
      <c r="L208" s="15" t="s">
        <v>130</v>
      </c>
    </row>
    <row r="209" spans="1:12">
      <c r="A209" s="12"/>
      <c r="B209" s="47"/>
      <c r="C209" s="48"/>
      <c r="D209" s="37">
        <v>41487</v>
      </c>
      <c r="E209" s="89">
        <f>+H208</f>
        <v>-1739496</v>
      </c>
      <c r="F209" s="86">
        <v>0</v>
      </c>
      <c r="G209" s="87">
        <v>0</v>
      </c>
      <c r="H209" s="98">
        <f t="shared" si="18"/>
        <v>-1739496</v>
      </c>
      <c r="I209" s="106">
        <f t="shared" si="22"/>
        <v>0</v>
      </c>
      <c r="J209" s="11">
        <v>555.66999999999996</v>
      </c>
      <c r="K209" s="16">
        <v>546500</v>
      </c>
      <c r="L209" s="15" t="s">
        <v>130</v>
      </c>
    </row>
    <row r="210" spans="1:12">
      <c r="A210" s="12"/>
      <c r="B210" s="47"/>
      <c r="C210" s="48"/>
      <c r="D210" s="37">
        <v>41518</v>
      </c>
      <c r="E210" s="89">
        <f t="shared" ref="E210:E219" si="31">+H209</f>
        <v>-1739496</v>
      </c>
      <c r="F210" s="86">
        <v>1934884</v>
      </c>
      <c r="G210" s="87">
        <v>-195388</v>
      </c>
      <c r="H210" s="98">
        <f t="shared" si="18"/>
        <v>0</v>
      </c>
      <c r="I210" s="106">
        <f t="shared" si="22"/>
        <v>1739496</v>
      </c>
      <c r="J210" s="11">
        <v>555.66999999999996</v>
      </c>
      <c r="K210" s="16">
        <v>546500</v>
      </c>
      <c r="L210" s="15" t="s">
        <v>130</v>
      </c>
    </row>
    <row r="211" spans="1:12">
      <c r="A211" s="12"/>
      <c r="B211" s="47"/>
      <c r="C211" s="48"/>
      <c r="D211" s="37">
        <v>41548</v>
      </c>
      <c r="E211" s="89">
        <f t="shared" si="31"/>
        <v>0</v>
      </c>
      <c r="F211" s="86">
        <v>0</v>
      </c>
      <c r="G211" s="87">
        <v>0</v>
      </c>
      <c r="H211" s="98">
        <f t="shared" si="18"/>
        <v>0</v>
      </c>
      <c r="I211" s="106">
        <f t="shared" si="22"/>
        <v>0</v>
      </c>
      <c r="J211" s="11">
        <v>555.66999999999996</v>
      </c>
      <c r="K211" s="16">
        <v>546500</v>
      </c>
      <c r="L211" s="15" t="s">
        <v>130</v>
      </c>
    </row>
    <row r="212" spans="1:12">
      <c r="A212" s="12"/>
      <c r="B212" s="47"/>
      <c r="C212" s="48"/>
      <c r="D212" s="37">
        <v>41579</v>
      </c>
      <c r="E212" s="89">
        <f t="shared" si="31"/>
        <v>0</v>
      </c>
      <c r="F212" s="86">
        <v>0</v>
      </c>
      <c r="G212" s="87">
        <v>0</v>
      </c>
      <c r="H212" s="98">
        <f t="shared" si="18"/>
        <v>0</v>
      </c>
      <c r="I212" s="106">
        <f t="shared" si="22"/>
        <v>0</v>
      </c>
      <c r="J212" s="11">
        <v>555.66999999999996</v>
      </c>
      <c r="K212" s="16">
        <v>546500</v>
      </c>
      <c r="L212" s="15" t="s">
        <v>130</v>
      </c>
    </row>
    <row r="213" spans="1:12">
      <c r="A213" s="12"/>
      <c r="B213" s="47"/>
      <c r="C213" s="48"/>
      <c r="D213" s="37">
        <v>41609</v>
      </c>
      <c r="E213" s="89">
        <f t="shared" si="31"/>
        <v>0</v>
      </c>
      <c r="F213" s="91">
        <v>0</v>
      </c>
      <c r="G213" s="92">
        <v>0</v>
      </c>
      <c r="H213" s="98">
        <f t="shared" si="18"/>
        <v>0</v>
      </c>
      <c r="I213" s="106">
        <f t="shared" si="22"/>
        <v>0</v>
      </c>
      <c r="J213" s="11">
        <v>555.66999999999996</v>
      </c>
      <c r="K213" s="16">
        <v>546500</v>
      </c>
      <c r="L213" s="15" t="s">
        <v>130</v>
      </c>
    </row>
    <row r="214" spans="1:12">
      <c r="A214" s="12"/>
      <c r="B214" s="47"/>
      <c r="C214" s="48"/>
      <c r="D214" s="37">
        <v>41640</v>
      </c>
      <c r="E214" s="89">
        <f t="shared" si="31"/>
        <v>0</v>
      </c>
      <c r="F214" s="86">
        <v>0</v>
      </c>
      <c r="G214" s="92">
        <v>0</v>
      </c>
      <c r="H214" s="98">
        <f t="shared" si="18"/>
        <v>0</v>
      </c>
      <c r="I214" s="106">
        <f t="shared" si="22"/>
        <v>0</v>
      </c>
      <c r="J214" s="11">
        <v>555.66999999999996</v>
      </c>
      <c r="K214" s="16">
        <v>546500</v>
      </c>
      <c r="L214" s="15" t="s">
        <v>130</v>
      </c>
    </row>
    <row r="215" spans="1:12">
      <c r="A215" s="12"/>
      <c r="B215" s="47"/>
      <c r="C215" s="48"/>
      <c r="D215" s="37">
        <v>41671</v>
      </c>
      <c r="E215" s="89">
        <f t="shared" si="31"/>
        <v>0</v>
      </c>
      <c r="F215" s="86">
        <v>0</v>
      </c>
      <c r="G215" s="92">
        <v>0</v>
      </c>
      <c r="H215" s="98">
        <f t="shared" si="18"/>
        <v>0</v>
      </c>
      <c r="I215" s="106">
        <f t="shared" si="22"/>
        <v>0</v>
      </c>
      <c r="J215" s="11">
        <v>555.66999999999996</v>
      </c>
      <c r="K215" s="16">
        <v>546500</v>
      </c>
      <c r="L215" s="15" t="s">
        <v>130</v>
      </c>
    </row>
    <row r="216" spans="1:12">
      <c r="A216" s="12"/>
      <c r="B216" s="47"/>
      <c r="C216" s="48"/>
      <c r="D216" s="37">
        <v>41699</v>
      </c>
      <c r="E216" s="89">
        <f t="shared" si="31"/>
        <v>0</v>
      </c>
      <c r="F216" s="86">
        <v>0</v>
      </c>
      <c r="G216" s="92">
        <v>0</v>
      </c>
      <c r="H216" s="98">
        <f t="shared" si="18"/>
        <v>0</v>
      </c>
      <c r="I216" s="106">
        <f t="shared" si="22"/>
        <v>0</v>
      </c>
      <c r="J216" s="11">
        <v>555.66999999999996</v>
      </c>
      <c r="K216" s="16">
        <v>546500</v>
      </c>
      <c r="L216" s="15" t="s">
        <v>130</v>
      </c>
    </row>
    <row r="217" spans="1:12">
      <c r="A217" s="12"/>
      <c r="B217" s="47"/>
      <c r="C217" s="48"/>
      <c r="D217" s="37">
        <v>41730</v>
      </c>
      <c r="E217" s="89">
        <f t="shared" si="31"/>
        <v>0</v>
      </c>
      <c r="F217" s="86">
        <v>0</v>
      </c>
      <c r="G217" s="87">
        <v>0</v>
      </c>
      <c r="H217" s="92">
        <f t="shared" si="18"/>
        <v>0</v>
      </c>
      <c r="I217" s="106">
        <f t="shared" si="22"/>
        <v>0</v>
      </c>
      <c r="J217" s="11">
        <v>555.66999999999996</v>
      </c>
      <c r="K217" s="16">
        <v>546500</v>
      </c>
      <c r="L217" s="15" t="s">
        <v>130</v>
      </c>
    </row>
    <row r="218" spans="1:12">
      <c r="A218" s="12"/>
      <c r="B218" s="47"/>
      <c r="C218" s="48"/>
      <c r="D218" s="37">
        <v>41760</v>
      </c>
      <c r="E218" s="89">
        <f t="shared" si="31"/>
        <v>0</v>
      </c>
      <c r="F218" s="86">
        <v>0</v>
      </c>
      <c r="G218" s="87">
        <v>0</v>
      </c>
      <c r="H218" s="92">
        <f t="shared" si="18"/>
        <v>0</v>
      </c>
      <c r="I218" s="106">
        <f t="shared" si="22"/>
        <v>0</v>
      </c>
      <c r="J218" s="11">
        <v>555.66999999999996</v>
      </c>
      <c r="K218" s="16">
        <v>546500</v>
      </c>
      <c r="L218" s="15" t="s">
        <v>130</v>
      </c>
    </row>
    <row r="219" spans="1:12">
      <c r="A219" s="12"/>
      <c r="B219" s="49"/>
      <c r="C219" s="48"/>
      <c r="D219" s="37">
        <v>41791</v>
      </c>
      <c r="E219" s="89">
        <f t="shared" si="31"/>
        <v>0</v>
      </c>
      <c r="F219" s="93">
        <v>0</v>
      </c>
      <c r="G219" s="94">
        <v>0</v>
      </c>
      <c r="H219" s="92">
        <f t="shared" si="18"/>
        <v>0</v>
      </c>
      <c r="I219" s="106">
        <f t="shared" si="22"/>
        <v>0</v>
      </c>
      <c r="J219" s="11">
        <v>555.66999999999996</v>
      </c>
      <c r="K219" s="16">
        <v>546500</v>
      </c>
      <c r="L219" s="15" t="s">
        <v>130</v>
      </c>
    </row>
    <row r="220" spans="1:12">
      <c r="A220" s="10">
        <v>187844</v>
      </c>
      <c r="B220" s="25" t="s">
        <v>75</v>
      </c>
      <c r="C220" s="46" t="s">
        <v>190</v>
      </c>
      <c r="D220" s="37">
        <v>41456</v>
      </c>
      <c r="E220" s="96">
        <f>+'Base Jul 12 - Jun 13'!H231</f>
        <v>0</v>
      </c>
      <c r="F220" s="86">
        <v>142326</v>
      </c>
      <c r="G220" s="87">
        <v>-854727</v>
      </c>
      <c r="H220" s="97">
        <f t="shared" si="18"/>
        <v>-712401</v>
      </c>
      <c r="I220" s="106">
        <f t="shared" si="22"/>
        <v>-712401</v>
      </c>
      <c r="J220" s="11">
        <v>555.66999999999996</v>
      </c>
      <c r="K220" s="16">
        <v>546500</v>
      </c>
      <c r="L220" s="15" t="s">
        <v>130</v>
      </c>
    </row>
    <row r="221" spans="1:12">
      <c r="A221" s="12"/>
      <c r="B221" s="47"/>
      <c r="C221" s="48"/>
      <c r="D221" s="37">
        <v>41487</v>
      </c>
      <c r="E221" s="89">
        <f>+H220</f>
        <v>-712401</v>
      </c>
      <c r="F221" s="86">
        <v>670908</v>
      </c>
      <c r="G221" s="87">
        <v>-1075923</v>
      </c>
      <c r="H221" s="98">
        <f t="shared" si="18"/>
        <v>-1117416</v>
      </c>
      <c r="I221" s="106">
        <f t="shared" si="22"/>
        <v>-405015</v>
      </c>
      <c r="J221" s="11">
        <v>555.66999999999996</v>
      </c>
      <c r="K221" s="16">
        <v>546500</v>
      </c>
      <c r="L221" s="15" t="s">
        <v>130</v>
      </c>
    </row>
    <row r="222" spans="1:12">
      <c r="A222" s="12"/>
      <c r="B222" s="47"/>
      <c r="C222" s="48"/>
      <c r="D222" s="37">
        <v>41518</v>
      </c>
      <c r="E222" s="89">
        <f t="shared" ref="E222:E230" si="32">+H221</f>
        <v>-1117416</v>
      </c>
      <c r="F222" s="86">
        <v>52158</v>
      </c>
      <c r="G222" s="87">
        <v>-166952</v>
      </c>
      <c r="H222" s="98">
        <f t="shared" si="18"/>
        <v>-1232210</v>
      </c>
      <c r="I222" s="106">
        <f t="shared" si="22"/>
        <v>-114794</v>
      </c>
      <c r="J222" s="11">
        <v>555.66999999999996</v>
      </c>
      <c r="K222" s="16">
        <v>546500</v>
      </c>
      <c r="L222" s="15" t="s">
        <v>130</v>
      </c>
    </row>
    <row r="223" spans="1:12">
      <c r="A223" s="12"/>
      <c r="B223" s="47"/>
      <c r="C223" s="48"/>
      <c r="D223" s="37">
        <v>41548</v>
      </c>
      <c r="E223" s="89">
        <f t="shared" si="32"/>
        <v>-1232210</v>
      </c>
      <c r="F223" s="86">
        <v>20250</v>
      </c>
      <c r="G223" s="87">
        <v>-243232</v>
      </c>
      <c r="H223" s="98">
        <f t="shared" si="18"/>
        <v>-1455192</v>
      </c>
      <c r="I223" s="106">
        <f t="shared" si="22"/>
        <v>-222982</v>
      </c>
      <c r="J223" s="11">
        <v>555.66999999999996</v>
      </c>
      <c r="K223" s="16">
        <v>546500</v>
      </c>
      <c r="L223" s="15" t="s">
        <v>130</v>
      </c>
    </row>
    <row r="224" spans="1:12">
      <c r="A224" s="12"/>
      <c r="B224" s="47"/>
      <c r="C224" s="48"/>
      <c r="D224" s="37">
        <v>41579</v>
      </c>
      <c r="E224" s="89">
        <f t="shared" si="32"/>
        <v>-1455192</v>
      </c>
      <c r="F224" s="86">
        <v>0</v>
      </c>
      <c r="G224" s="87">
        <v>-275872</v>
      </c>
      <c r="H224" s="98">
        <f t="shared" si="18"/>
        <v>-1731064</v>
      </c>
      <c r="I224" s="106">
        <f t="shared" si="22"/>
        <v>-275872</v>
      </c>
      <c r="J224" s="11">
        <v>555.66999999999996</v>
      </c>
      <c r="K224" s="16">
        <v>546500</v>
      </c>
      <c r="L224" s="15" t="s">
        <v>130</v>
      </c>
    </row>
    <row r="225" spans="1:12">
      <c r="A225" s="12"/>
      <c r="B225" s="47"/>
      <c r="C225" s="48"/>
      <c r="D225" s="37">
        <v>41609</v>
      </c>
      <c r="E225" s="89">
        <f t="shared" si="32"/>
        <v>-1731064</v>
      </c>
      <c r="F225" s="91">
        <v>0</v>
      </c>
      <c r="G225" s="92">
        <v>0</v>
      </c>
      <c r="H225" s="98">
        <f t="shared" si="18"/>
        <v>-1731064</v>
      </c>
      <c r="I225" s="106">
        <f t="shared" si="22"/>
        <v>0</v>
      </c>
      <c r="J225" s="11">
        <v>555.66999999999996</v>
      </c>
      <c r="K225" s="16">
        <v>546500</v>
      </c>
      <c r="L225" s="15" t="s">
        <v>130</v>
      </c>
    </row>
    <row r="226" spans="1:12">
      <c r="A226" s="12"/>
      <c r="B226" s="47"/>
      <c r="C226" s="48"/>
      <c r="D226" s="37">
        <v>41640</v>
      </c>
      <c r="E226" s="89">
        <f t="shared" si="32"/>
        <v>-1731064</v>
      </c>
      <c r="F226" s="86">
        <v>0</v>
      </c>
      <c r="G226" s="92">
        <v>0</v>
      </c>
      <c r="H226" s="98">
        <f t="shared" si="18"/>
        <v>-1731064</v>
      </c>
      <c r="I226" s="106">
        <f t="shared" si="22"/>
        <v>0</v>
      </c>
      <c r="J226" s="11">
        <v>555.66999999999996</v>
      </c>
      <c r="K226" s="16">
        <v>546500</v>
      </c>
      <c r="L226" s="15" t="s">
        <v>130</v>
      </c>
    </row>
    <row r="227" spans="1:12">
      <c r="A227" s="12"/>
      <c r="B227" s="47"/>
      <c r="C227" s="48"/>
      <c r="D227" s="37">
        <v>41671</v>
      </c>
      <c r="E227" s="89">
        <f t="shared" si="32"/>
        <v>-1731064</v>
      </c>
      <c r="F227" s="86">
        <v>0</v>
      </c>
      <c r="G227" s="92">
        <v>0</v>
      </c>
      <c r="H227" s="98">
        <f t="shared" si="18"/>
        <v>-1731064</v>
      </c>
      <c r="I227" s="106">
        <f t="shared" si="22"/>
        <v>0</v>
      </c>
      <c r="J227" s="11">
        <v>555.66999999999996</v>
      </c>
      <c r="K227" s="16">
        <v>546500</v>
      </c>
      <c r="L227" s="15" t="s">
        <v>130</v>
      </c>
    </row>
    <row r="228" spans="1:12">
      <c r="A228" s="12"/>
      <c r="B228" s="47"/>
      <c r="C228" s="48"/>
      <c r="D228" s="37">
        <v>41699</v>
      </c>
      <c r="E228" s="89">
        <f t="shared" si="32"/>
        <v>-1731064</v>
      </c>
      <c r="F228" s="86">
        <v>0</v>
      </c>
      <c r="G228" s="92">
        <v>0</v>
      </c>
      <c r="H228" s="98">
        <f t="shared" si="18"/>
        <v>-1731064</v>
      </c>
      <c r="I228" s="106">
        <f t="shared" si="22"/>
        <v>0</v>
      </c>
      <c r="J228" s="11">
        <v>555.66999999999996</v>
      </c>
      <c r="K228" s="16">
        <v>546500</v>
      </c>
      <c r="L228" s="15" t="s">
        <v>130</v>
      </c>
    </row>
    <row r="229" spans="1:12">
      <c r="A229" s="12"/>
      <c r="B229" s="47"/>
      <c r="C229" s="48"/>
      <c r="D229" s="37">
        <v>41730</v>
      </c>
      <c r="E229" s="89">
        <f t="shared" si="32"/>
        <v>-1731064</v>
      </c>
      <c r="F229" s="86">
        <v>0</v>
      </c>
      <c r="G229" s="87">
        <v>0</v>
      </c>
      <c r="H229" s="92">
        <f t="shared" si="18"/>
        <v>-1731064</v>
      </c>
      <c r="I229" s="106">
        <f t="shared" si="22"/>
        <v>0</v>
      </c>
      <c r="J229" s="11">
        <v>555.66999999999996</v>
      </c>
      <c r="K229" s="16">
        <v>546500</v>
      </c>
      <c r="L229" s="15" t="s">
        <v>130</v>
      </c>
    </row>
    <row r="230" spans="1:12">
      <c r="A230" s="12"/>
      <c r="B230" s="47"/>
      <c r="C230" s="48"/>
      <c r="D230" s="37">
        <v>41760</v>
      </c>
      <c r="E230" s="89">
        <f t="shared" si="32"/>
        <v>-1731064</v>
      </c>
      <c r="F230" s="86">
        <v>0</v>
      </c>
      <c r="G230" s="87">
        <v>0</v>
      </c>
      <c r="H230" s="92">
        <f t="shared" si="18"/>
        <v>-1731064</v>
      </c>
      <c r="I230" s="106">
        <f t="shared" si="22"/>
        <v>0</v>
      </c>
      <c r="J230" s="11">
        <v>555.66999999999996</v>
      </c>
      <c r="K230" s="16">
        <v>546500</v>
      </c>
      <c r="L230" s="15" t="s">
        <v>130</v>
      </c>
    </row>
    <row r="231" spans="1:12">
      <c r="A231" s="12"/>
      <c r="B231" s="49"/>
      <c r="C231" s="48"/>
      <c r="D231" s="37">
        <v>41791</v>
      </c>
      <c r="E231" s="89">
        <f t="shared" ref="E231" si="33">H230</f>
        <v>-1731064</v>
      </c>
      <c r="F231" s="93">
        <v>0</v>
      </c>
      <c r="G231" s="94">
        <v>0</v>
      </c>
      <c r="H231" s="92">
        <f t="shared" si="18"/>
        <v>-1731064</v>
      </c>
      <c r="I231" s="106">
        <f t="shared" si="22"/>
        <v>0</v>
      </c>
      <c r="J231" s="11">
        <v>555.66999999999996</v>
      </c>
      <c r="K231" s="16">
        <v>546500</v>
      </c>
      <c r="L231" s="15" t="s">
        <v>130</v>
      </c>
    </row>
    <row r="232" spans="1:12">
      <c r="A232" s="10">
        <v>187872</v>
      </c>
      <c r="B232" s="25" t="s">
        <v>77</v>
      </c>
      <c r="C232" s="46" t="s">
        <v>190</v>
      </c>
      <c r="D232" s="37">
        <v>41456</v>
      </c>
      <c r="E232" s="96">
        <f>+'Base Jul 12 - Jun 13'!H243</f>
        <v>-1809749</v>
      </c>
      <c r="F232" s="86">
        <v>0</v>
      </c>
      <c r="G232" s="87">
        <v>0</v>
      </c>
      <c r="H232" s="97">
        <f t="shared" si="18"/>
        <v>-1809749</v>
      </c>
      <c r="I232" s="106">
        <f t="shared" si="22"/>
        <v>0</v>
      </c>
      <c r="J232" s="11">
        <v>555.66999999999996</v>
      </c>
      <c r="K232" s="16">
        <v>546500</v>
      </c>
      <c r="L232" s="15" t="s">
        <v>130</v>
      </c>
    </row>
    <row r="233" spans="1:12">
      <c r="A233" s="12"/>
      <c r="B233" s="47"/>
      <c r="C233" s="48"/>
      <c r="D233" s="37">
        <v>41487</v>
      </c>
      <c r="E233" s="89">
        <f>+H232</f>
        <v>-1809749</v>
      </c>
      <c r="F233" s="86">
        <v>0</v>
      </c>
      <c r="G233" s="87">
        <v>0</v>
      </c>
      <c r="H233" s="98">
        <f t="shared" si="18"/>
        <v>-1809749</v>
      </c>
      <c r="I233" s="106">
        <f t="shared" si="22"/>
        <v>0</v>
      </c>
      <c r="J233" s="11">
        <v>555.66999999999996</v>
      </c>
      <c r="K233" s="16">
        <v>546500</v>
      </c>
      <c r="L233" s="15" t="s">
        <v>130</v>
      </c>
    </row>
    <row r="234" spans="1:12">
      <c r="A234" s="12"/>
      <c r="B234" s="47"/>
      <c r="C234" s="48"/>
      <c r="D234" s="37">
        <v>41518</v>
      </c>
      <c r="E234" s="89">
        <f t="shared" ref="E234:E243" si="34">+H233</f>
        <v>-1809749</v>
      </c>
      <c r="F234" s="86">
        <v>1809749</v>
      </c>
      <c r="G234" s="87">
        <v>0</v>
      </c>
      <c r="H234" s="98">
        <f t="shared" si="18"/>
        <v>0</v>
      </c>
      <c r="I234" s="106">
        <f t="shared" si="22"/>
        <v>1809749</v>
      </c>
      <c r="J234" s="11">
        <v>555.66999999999996</v>
      </c>
      <c r="K234" s="16">
        <v>546500</v>
      </c>
      <c r="L234" s="15" t="s">
        <v>130</v>
      </c>
    </row>
    <row r="235" spans="1:12">
      <c r="A235" s="12"/>
      <c r="B235" s="47"/>
      <c r="C235" s="48"/>
      <c r="D235" s="37">
        <v>41548</v>
      </c>
      <c r="E235" s="89">
        <f t="shared" si="34"/>
        <v>0</v>
      </c>
      <c r="F235" s="86">
        <v>0</v>
      </c>
      <c r="G235" s="87">
        <v>0</v>
      </c>
      <c r="H235" s="98">
        <f t="shared" si="18"/>
        <v>0</v>
      </c>
      <c r="I235" s="106">
        <f t="shared" si="22"/>
        <v>0</v>
      </c>
      <c r="J235" s="11">
        <v>555.66999999999996</v>
      </c>
      <c r="K235" s="16">
        <v>546500</v>
      </c>
      <c r="L235" s="15" t="s">
        <v>130</v>
      </c>
    </row>
    <row r="236" spans="1:12">
      <c r="A236" s="12"/>
      <c r="B236" s="47"/>
      <c r="C236" s="48"/>
      <c r="D236" s="37">
        <v>41579</v>
      </c>
      <c r="E236" s="89">
        <f t="shared" si="34"/>
        <v>0</v>
      </c>
      <c r="F236" s="86">
        <v>0</v>
      </c>
      <c r="G236" s="87">
        <v>0</v>
      </c>
      <c r="H236" s="98">
        <f t="shared" si="18"/>
        <v>0</v>
      </c>
      <c r="I236" s="106">
        <f t="shared" si="22"/>
        <v>0</v>
      </c>
      <c r="J236" s="11">
        <v>555.66999999999996</v>
      </c>
      <c r="K236" s="16">
        <v>546500</v>
      </c>
      <c r="L236" s="15" t="s">
        <v>130</v>
      </c>
    </row>
    <row r="237" spans="1:12">
      <c r="A237" s="12"/>
      <c r="B237" s="47"/>
      <c r="C237" s="48"/>
      <c r="D237" s="37">
        <v>41609</v>
      </c>
      <c r="E237" s="89">
        <f t="shared" si="34"/>
        <v>0</v>
      </c>
      <c r="F237" s="91">
        <v>0</v>
      </c>
      <c r="G237" s="92">
        <v>0</v>
      </c>
      <c r="H237" s="98">
        <f t="shared" si="18"/>
        <v>0</v>
      </c>
      <c r="I237" s="106">
        <f t="shared" si="22"/>
        <v>0</v>
      </c>
      <c r="J237" s="11">
        <v>555.66999999999996</v>
      </c>
      <c r="K237" s="16">
        <v>546500</v>
      </c>
      <c r="L237" s="15" t="s">
        <v>130</v>
      </c>
    </row>
    <row r="238" spans="1:12">
      <c r="A238" s="12"/>
      <c r="B238" s="47"/>
      <c r="C238" s="48"/>
      <c r="D238" s="37">
        <v>41640</v>
      </c>
      <c r="E238" s="89">
        <f t="shared" si="34"/>
        <v>0</v>
      </c>
      <c r="F238" s="86">
        <v>0</v>
      </c>
      <c r="G238" s="92">
        <v>0</v>
      </c>
      <c r="H238" s="98">
        <f t="shared" si="18"/>
        <v>0</v>
      </c>
      <c r="I238" s="106">
        <f t="shared" si="22"/>
        <v>0</v>
      </c>
      <c r="J238" s="11">
        <v>555.66999999999996</v>
      </c>
      <c r="K238" s="16">
        <v>546500</v>
      </c>
      <c r="L238" s="15" t="s">
        <v>130</v>
      </c>
    </row>
    <row r="239" spans="1:12">
      <c r="A239" s="12"/>
      <c r="B239" s="47"/>
      <c r="C239" s="48"/>
      <c r="D239" s="37">
        <v>41671</v>
      </c>
      <c r="E239" s="89">
        <f t="shared" si="34"/>
        <v>0</v>
      </c>
      <c r="F239" s="86">
        <v>0</v>
      </c>
      <c r="G239" s="92">
        <v>0</v>
      </c>
      <c r="H239" s="98">
        <f t="shared" si="18"/>
        <v>0</v>
      </c>
      <c r="I239" s="106">
        <f t="shared" si="22"/>
        <v>0</v>
      </c>
      <c r="J239" s="11">
        <v>555.66999999999996</v>
      </c>
      <c r="K239" s="16">
        <v>546500</v>
      </c>
      <c r="L239" s="15" t="s">
        <v>130</v>
      </c>
    </row>
    <row r="240" spans="1:12">
      <c r="A240" s="12"/>
      <c r="B240" s="47"/>
      <c r="C240" s="48"/>
      <c r="D240" s="37">
        <v>41699</v>
      </c>
      <c r="E240" s="89">
        <f t="shared" si="34"/>
        <v>0</v>
      </c>
      <c r="F240" s="86">
        <v>0</v>
      </c>
      <c r="G240" s="92">
        <v>0</v>
      </c>
      <c r="H240" s="98">
        <f t="shared" si="18"/>
        <v>0</v>
      </c>
      <c r="I240" s="106">
        <f t="shared" si="22"/>
        <v>0</v>
      </c>
      <c r="J240" s="11">
        <v>555.66999999999996</v>
      </c>
      <c r="K240" s="16">
        <v>546500</v>
      </c>
      <c r="L240" s="15" t="s">
        <v>130</v>
      </c>
    </row>
    <row r="241" spans="1:12">
      <c r="A241" s="12"/>
      <c r="B241" s="47"/>
      <c r="C241" s="48"/>
      <c r="D241" s="37">
        <v>41730</v>
      </c>
      <c r="E241" s="89">
        <f t="shared" si="34"/>
        <v>0</v>
      </c>
      <c r="F241" s="86">
        <v>0</v>
      </c>
      <c r="G241" s="87">
        <v>0</v>
      </c>
      <c r="H241" s="92">
        <f t="shared" si="18"/>
        <v>0</v>
      </c>
      <c r="I241" s="106">
        <f t="shared" si="22"/>
        <v>0</v>
      </c>
      <c r="J241" s="11">
        <v>555.66999999999996</v>
      </c>
      <c r="K241" s="16">
        <v>546500</v>
      </c>
      <c r="L241" s="15" t="s">
        <v>130</v>
      </c>
    </row>
    <row r="242" spans="1:12">
      <c r="A242" s="12"/>
      <c r="B242" s="47"/>
      <c r="C242" s="48"/>
      <c r="D242" s="37">
        <v>41760</v>
      </c>
      <c r="E242" s="89">
        <f t="shared" si="34"/>
        <v>0</v>
      </c>
      <c r="F242" s="86">
        <v>0</v>
      </c>
      <c r="G242" s="87">
        <v>0</v>
      </c>
      <c r="H242" s="92">
        <f t="shared" si="18"/>
        <v>0</v>
      </c>
      <c r="I242" s="106">
        <f t="shared" si="22"/>
        <v>0</v>
      </c>
      <c r="J242" s="11">
        <v>555.66999999999996</v>
      </c>
      <c r="K242" s="16">
        <v>546500</v>
      </c>
      <c r="L242" s="15" t="s">
        <v>130</v>
      </c>
    </row>
    <row r="243" spans="1:12">
      <c r="A243" s="12"/>
      <c r="B243" s="49"/>
      <c r="C243" s="48"/>
      <c r="D243" s="37">
        <v>41791</v>
      </c>
      <c r="E243" s="89">
        <f t="shared" si="34"/>
        <v>0</v>
      </c>
      <c r="F243" s="93">
        <v>0</v>
      </c>
      <c r="G243" s="94">
        <v>0</v>
      </c>
      <c r="H243" s="92">
        <f t="shared" si="18"/>
        <v>0</v>
      </c>
      <c r="I243" s="106">
        <f t="shared" si="22"/>
        <v>0</v>
      </c>
      <c r="J243" s="11">
        <v>555.66999999999996</v>
      </c>
      <c r="K243" s="16">
        <v>546500</v>
      </c>
      <c r="L243" s="15" t="s">
        <v>130</v>
      </c>
    </row>
    <row r="244" spans="1:12">
      <c r="A244" s="10">
        <v>187873</v>
      </c>
      <c r="B244" s="25" t="s">
        <v>78</v>
      </c>
      <c r="C244" s="46" t="s">
        <v>190</v>
      </c>
      <c r="D244" s="37">
        <v>41456</v>
      </c>
      <c r="E244" s="96">
        <f>+'Base Jul 12 - Jun 13'!H255</f>
        <v>-223352.66</v>
      </c>
      <c r="F244" s="86">
        <v>0</v>
      </c>
      <c r="G244" s="87">
        <v>-619201</v>
      </c>
      <c r="H244" s="97">
        <f t="shared" si="18"/>
        <v>-842553.66</v>
      </c>
      <c r="I244" s="106">
        <f t="shared" si="22"/>
        <v>-619201</v>
      </c>
      <c r="J244" s="11">
        <v>555.66999999999996</v>
      </c>
      <c r="K244" s="16">
        <v>546500</v>
      </c>
      <c r="L244" s="15" t="s">
        <v>130</v>
      </c>
    </row>
    <row r="245" spans="1:12">
      <c r="A245" s="12"/>
      <c r="B245" s="47"/>
      <c r="C245" s="48"/>
      <c r="D245" s="37">
        <v>41487</v>
      </c>
      <c r="E245" s="89">
        <f>+H244</f>
        <v>-842553.66</v>
      </c>
      <c r="F245" s="86">
        <v>395</v>
      </c>
      <c r="G245" s="87">
        <v>-70934</v>
      </c>
      <c r="H245" s="98">
        <f t="shared" si="18"/>
        <v>-913092.66</v>
      </c>
      <c r="I245" s="106">
        <f t="shared" si="22"/>
        <v>-70539</v>
      </c>
      <c r="J245" s="11">
        <v>555.66999999999996</v>
      </c>
      <c r="K245" s="16">
        <v>546500</v>
      </c>
      <c r="L245" s="15" t="s">
        <v>130</v>
      </c>
    </row>
    <row r="246" spans="1:12">
      <c r="A246" s="12"/>
      <c r="B246" s="47"/>
      <c r="C246" s="48"/>
      <c r="D246" s="37">
        <v>41518</v>
      </c>
      <c r="E246" s="89">
        <f t="shared" ref="E246:E252" si="35">+H245</f>
        <v>-913092.66</v>
      </c>
      <c r="F246" s="86">
        <v>0</v>
      </c>
      <c r="G246" s="87">
        <v>-205981</v>
      </c>
      <c r="H246" s="98">
        <f t="shared" si="18"/>
        <v>-1119073.6600000001</v>
      </c>
      <c r="I246" s="106">
        <f t="shared" si="22"/>
        <v>-205981</v>
      </c>
      <c r="J246" s="11">
        <v>555.66999999999996</v>
      </c>
      <c r="K246" s="16">
        <v>546500</v>
      </c>
      <c r="L246" s="15" t="s">
        <v>130</v>
      </c>
    </row>
    <row r="247" spans="1:12">
      <c r="A247" s="12"/>
      <c r="B247" s="47"/>
      <c r="C247" s="48"/>
      <c r="D247" s="37">
        <v>41548</v>
      </c>
      <c r="E247" s="89">
        <f t="shared" si="35"/>
        <v>-1119073.6600000001</v>
      </c>
      <c r="F247" s="86">
        <v>110</v>
      </c>
      <c r="G247" s="87">
        <v>-115551</v>
      </c>
      <c r="H247" s="98">
        <f t="shared" si="18"/>
        <v>-1234514.6600000001</v>
      </c>
      <c r="I247" s="106">
        <f t="shared" si="22"/>
        <v>-115441</v>
      </c>
      <c r="J247" s="11">
        <v>555.66999999999996</v>
      </c>
      <c r="K247" s="16">
        <v>546500</v>
      </c>
      <c r="L247" s="15" t="s">
        <v>130</v>
      </c>
    </row>
    <row r="248" spans="1:12">
      <c r="A248" s="12"/>
      <c r="B248" s="47"/>
      <c r="C248" s="48"/>
      <c r="D248" s="37">
        <v>41579</v>
      </c>
      <c r="E248" s="89">
        <f t="shared" si="35"/>
        <v>-1234514.6600000001</v>
      </c>
      <c r="F248" s="86">
        <v>0</v>
      </c>
      <c r="G248" s="87">
        <v>-51898</v>
      </c>
      <c r="H248" s="98">
        <f t="shared" si="18"/>
        <v>-1286412.6600000001</v>
      </c>
      <c r="I248" s="106">
        <f t="shared" si="22"/>
        <v>-51898</v>
      </c>
      <c r="J248" s="11">
        <v>555.66999999999996</v>
      </c>
      <c r="K248" s="16">
        <v>546500</v>
      </c>
      <c r="L248" s="15" t="s">
        <v>130</v>
      </c>
    </row>
    <row r="249" spans="1:12">
      <c r="A249" s="12"/>
      <c r="B249" s="47"/>
      <c r="C249" s="48"/>
      <c r="D249" s="37">
        <v>41609</v>
      </c>
      <c r="E249" s="89">
        <f t="shared" si="35"/>
        <v>-1286412.6600000001</v>
      </c>
      <c r="F249" s="91">
        <v>0</v>
      </c>
      <c r="G249" s="92">
        <v>0</v>
      </c>
      <c r="H249" s="98">
        <f t="shared" si="18"/>
        <v>-1286412.6600000001</v>
      </c>
      <c r="I249" s="106">
        <f t="shared" si="22"/>
        <v>0</v>
      </c>
      <c r="J249" s="11">
        <v>555.66999999999996</v>
      </c>
      <c r="K249" s="16">
        <v>546500</v>
      </c>
      <c r="L249" s="15" t="s">
        <v>130</v>
      </c>
    </row>
    <row r="250" spans="1:12">
      <c r="A250" s="12"/>
      <c r="B250" s="47"/>
      <c r="C250" s="48"/>
      <c r="D250" s="37">
        <v>41640</v>
      </c>
      <c r="E250" s="89">
        <f t="shared" si="35"/>
        <v>-1286412.6600000001</v>
      </c>
      <c r="F250" s="86">
        <v>0</v>
      </c>
      <c r="G250" s="92">
        <v>0</v>
      </c>
      <c r="H250" s="98">
        <f t="shared" si="18"/>
        <v>-1286412.6600000001</v>
      </c>
      <c r="I250" s="106">
        <f t="shared" si="22"/>
        <v>0</v>
      </c>
      <c r="J250" s="11">
        <v>555.66999999999996</v>
      </c>
      <c r="K250" s="16">
        <v>546500</v>
      </c>
      <c r="L250" s="15" t="s">
        <v>130</v>
      </c>
    </row>
    <row r="251" spans="1:12">
      <c r="A251" s="12"/>
      <c r="B251" s="47"/>
      <c r="C251" s="48"/>
      <c r="D251" s="37">
        <v>41671</v>
      </c>
      <c r="E251" s="89">
        <f t="shared" si="35"/>
        <v>-1286412.6600000001</v>
      </c>
      <c r="F251" s="86">
        <v>0</v>
      </c>
      <c r="G251" s="92">
        <v>0</v>
      </c>
      <c r="H251" s="98">
        <f t="shared" si="18"/>
        <v>-1286412.6600000001</v>
      </c>
      <c r="I251" s="106">
        <f t="shared" si="22"/>
        <v>0</v>
      </c>
      <c r="J251" s="11">
        <v>555.66999999999996</v>
      </c>
      <c r="K251" s="16">
        <v>546500</v>
      </c>
      <c r="L251" s="15" t="s">
        <v>130</v>
      </c>
    </row>
    <row r="252" spans="1:12">
      <c r="A252" s="12"/>
      <c r="B252" s="47"/>
      <c r="C252" s="48"/>
      <c r="D252" s="37">
        <v>41699</v>
      </c>
      <c r="E252" s="89">
        <f t="shared" si="35"/>
        <v>-1286412.6600000001</v>
      </c>
      <c r="F252" s="86">
        <v>0</v>
      </c>
      <c r="G252" s="92">
        <v>0</v>
      </c>
      <c r="H252" s="98">
        <f t="shared" si="18"/>
        <v>-1286412.6600000001</v>
      </c>
      <c r="I252" s="106">
        <f t="shared" si="22"/>
        <v>0</v>
      </c>
      <c r="J252" s="11">
        <v>555.66999999999996</v>
      </c>
      <c r="K252" s="16">
        <v>546500</v>
      </c>
      <c r="L252" s="15" t="s">
        <v>130</v>
      </c>
    </row>
    <row r="253" spans="1:12">
      <c r="A253" s="12"/>
      <c r="B253" s="47"/>
      <c r="C253" s="48"/>
      <c r="D253" s="37">
        <v>41730</v>
      </c>
      <c r="E253" s="89">
        <f>+H250</f>
        <v>-1286412.6600000001</v>
      </c>
      <c r="F253" s="86">
        <v>0</v>
      </c>
      <c r="G253" s="87">
        <v>0</v>
      </c>
      <c r="H253" s="92">
        <f t="shared" si="18"/>
        <v>-1286412.6600000001</v>
      </c>
      <c r="I253" s="106">
        <f t="shared" si="22"/>
        <v>0</v>
      </c>
      <c r="J253" s="11">
        <v>555.66999999999996</v>
      </c>
      <c r="K253" s="16">
        <v>546500</v>
      </c>
      <c r="L253" s="15" t="s">
        <v>130</v>
      </c>
    </row>
    <row r="254" spans="1:12">
      <c r="A254" s="12"/>
      <c r="B254" s="47"/>
      <c r="C254" s="48"/>
      <c r="D254" s="37">
        <v>41760</v>
      </c>
      <c r="E254" s="89">
        <f t="shared" ref="E254" si="36">+H253</f>
        <v>-1286412.6600000001</v>
      </c>
      <c r="F254" s="86">
        <v>0</v>
      </c>
      <c r="G254" s="87">
        <v>0</v>
      </c>
      <c r="H254" s="92">
        <f t="shared" si="18"/>
        <v>-1286412.6600000001</v>
      </c>
      <c r="I254" s="106">
        <f t="shared" si="22"/>
        <v>0</v>
      </c>
      <c r="J254" s="11">
        <v>555.66999999999996</v>
      </c>
      <c r="K254" s="16">
        <v>546500</v>
      </c>
      <c r="L254" s="15" t="s">
        <v>130</v>
      </c>
    </row>
    <row r="255" spans="1:12">
      <c r="A255" s="12"/>
      <c r="B255" s="49"/>
      <c r="C255" s="48"/>
      <c r="D255" s="37">
        <v>41791</v>
      </c>
      <c r="E255" s="89">
        <f t="shared" ref="E255" si="37">H254</f>
        <v>-1286412.6600000001</v>
      </c>
      <c r="F255" s="93">
        <v>0</v>
      </c>
      <c r="G255" s="94">
        <v>0</v>
      </c>
      <c r="H255" s="92">
        <f t="shared" si="18"/>
        <v>-1286412.6600000001</v>
      </c>
      <c r="I255" s="106">
        <f t="shared" si="22"/>
        <v>0</v>
      </c>
      <c r="J255" s="11">
        <v>555.66999999999996</v>
      </c>
      <c r="K255" s="16">
        <v>546500</v>
      </c>
      <c r="L255" s="15" t="s">
        <v>130</v>
      </c>
    </row>
    <row r="256" spans="1:12">
      <c r="A256" s="10">
        <v>187992</v>
      </c>
      <c r="B256" s="25" t="s">
        <v>71</v>
      </c>
      <c r="C256" s="46" t="s">
        <v>190</v>
      </c>
      <c r="D256" s="37">
        <v>41456</v>
      </c>
      <c r="E256" s="96">
        <f>+'Base Jul 12 - Jun 13'!H267</f>
        <v>-92020.450000000012</v>
      </c>
      <c r="F256" s="86">
        <v>0</v>
      </c>
      <c r="G256" s="87">
        <v>0</v>
      </c>
      <c r="H256" s="97">
        <f t="shared" si="18"/>
        <v>-92020.450000000012</v>
      </c>
      <c r="I256" s="106">
        <f t="shared" si="22"/>
        <v>0</v>
      </c>
      <c r="J256" s="11">
        <v>555.66999999999996</v>
      </c>
      <c r="K256" s="16">
        <v>546500</v>
      </c>
      <c r="L256" s="15" t="s">
        <v>130</v>
      </c>
    </row>
    <row r="257" spans="1:12">
      <c r="A257" s="12"/>
      <c r="B257" s="47"/>
      <c r="C257" s="48"/>
      <c r="D257" s="37">
        <v>41487</v>
      </c>
      <c r="E257" s="89">
        <f>+H256</f>
        <v>-92020.450000000012</v>
      </c>
      <c r="F257" s="86">
        <v>0</v>
      </c>
      <c r="G257" s="87">
        <v>0</v>
      </c>
      <c r="H257" s="98">
        <f t="shared" si="18"/>
        <v>-92020.450000000012</v>
      </c>
      <c r="I257" s="106">
        <f t="shared" si="22"/>
        <v>0</v>
      </c>
      <c r="J257" s="11">
        <v>555.66999999999996</v>
      </c>
      <c r="K257" s="16">
        <v>546500</v>
      </c>
      <c r="L257" s="15" t="s">
        <v>130</v>
      </c>
    </row>
    <row r="258" spans="1:12">
      <c r="A258" s="12"/>
      <c r="B258" s="47"/>
      <c r="C258" s="48"/>
      <c r="D258" s="37">
        <v>41518</v>
      </c>
      <c r="E258" s="89">
        <f t="shared" ref="E258:E267" si="38">+H257</f>
        <v>-92020.450000000012</v>
      </c>
      <c r="F258" s="86">
        <v>0</v>
      </c>
      <c r="G258" s="87">
        <v>0</v>
      </c>
      <c r="H258" s="98">
        <f t="shared" si="18"/>
        <v>-92020.450000000012</v>
      </c>
      <c r="I258" s="106">
        <f t="shared" si="22"/>
        <v>0</v>
      </c>
      <c r="J258" s="11">
        <v>555.66999999999996</v>
      </c>
      <c r="K258" s="16">
        <v>546500</v>
      </c>
      <c r="L258" s="15" t="s">
        <v>130</v>
      </c>
    </row>
    <row r="259" spans="1:12">
      <c r="A259" s="12"/>
      <c r="B259" s="47"/>
      <c r="C259" s="48"/>
      <c r="D259" s="37">
        <v>41548</v>
      </c>
      <c r="E259" s="89">
        <f t="shared" si="38"/>
        <v>-92020.450000000012</v>
      </c>
      <c r="F259" s="86">
        <v>0</v>
      </c>
      <c r="G259" s="87">
        <v>0</v>
      </c>
      <c r="H259" s="98">
        <f t="shared" si="18"/>
        <v>-92020.450000000012</v>
      </c>
      <c r="I259" s="106">
        <f t="shared" si="22"/>
        <v>0</v>
      </c>
      <c r="J259" s="11">
        <v>555.66999999999996</v>
      </c>
      <c r="K259" s="16">
        <v>546500</v>
      </c>
      <c r="L259" s="15" t="s">
        <v>130</v>
      </c>
    </row>
    <row r="260" spans="1:12">
      <c r="A260" s="12"/>
      <c r="B260" s="47"/>
      <c r="C260" s="48"/>
      <c r="D260" s="37">
        <v>41579</v>
      </c>
      <c r="E260" s="89">
        <f t="shared" si="38"/>
        <v>-92020.450000000012</v>
      </c>
      <c r="F260" s="86">
        <v>0</v>
      </c>
      <c r="G260" s="87">
        <v>0</v>
      </c>
      <c r="H260" s="98">
        <f t="shared" si="18"/>
        <v>-92020.450000000012</v>
      </c>
      <c r="I260" s="106">
        <f t="shared" si="22"/>
        <v>0</v>
      </c>
      <c r="J260" s="11">
        <v>555.66999999999996</v>
      </c>
      <c r="K260" s="16">
        <v>546500</v>
      </c>
      <c r="L260" s="15" t="s">
        <v>130</v>
      </c>
    </row>
    <row r="261" spans="1:12">
      <c r="A261" s="12"/>
      <c r="B261" s="47"/>
      <c r="C261" s="48"/>
      <c r="D261" s="37">
        <v>41609</v>
      </c>
      <c r="E261" s="89">
        <f t="shared" si="38"/>
        <v>-92020.450000000012</v>
      </c>
      <c r="F261" s="91">
        <v>0</v>
      </c>
      <c r="G261" s="92">
        <v>0</v>
      </c>
      <c r="H261" s="98">
        <f t="shared" si="18"/>
        <v>-92020.450000000012</v>
      </c>
      <c r="I261" s="106">
        <f t="shared" si="22"/>
        <v>0</v>
      </c>
      <c r="J261" s="11">
        <v>555.66999999999996</v>
      </c>
      <c r="K261" s="16">
        <v>546500</v>
      </c>
      <c r="L261" s="15" t="s">
        <v>130</v>
      </c>
    </row>
    <row r="262" spans="1:12">
      <c r="A262" s="12"/>
      <c r="B262" s="47"/>
      <c r="C262" s="48"/>
      <c r="D262" s="37">
        <v>41640</v>
      </c>
      <c r="E262" s="89">
        <f t="shared" si="38"/>
        <v>-92020.450000000012</v>
      </c>
      <c r="F262" s="86">
        <v>0</v>
      </c>
      <c r="G262" s="92">
        <v>0</v>
      </c>
      <c r="H262" s="98">
        <f t="shared" si="18"/>
        <v>-92020.450000000012</v>
      </c>
      <c r="I262" s="106">
        <f t="shared" si="22"/>
        <v>0</v>
      </c>
      <c r="J262" s="11">
        <v>555.66999999999996</v>
      </c>
      <c r="K262" s="16">
        <v>546500</v>
      </c>
      <c r="L262" s="15" t="s">
        <v>130</v>
      </c>
    </row>
    <row r="263" spans="1:12">
      <c r="A263" s="12"/>
      <c r="B263" s="47"/>
      <c r="C263" s="48"/>
      <c r="D263" s="37">
        <v>41671</v>
      </c>
      <c r="E263" s="89">
        <f t="shared" si="38"/>
        <v>-92020.450000000012</v>
      </c>
      <c r="F263" s="86">
        <v>0</v>
      </c>
      <c r="G263" s="92">
        <v>0</v>
      </c>
      <c r="H263" s="98">
        <f t="shared" si="18"/>
        <v>-92020.450000000012</v>
      </c>
      <c r="I263" s="106">
        <f t="shared" si="22"/>
        <v>0</v>
      </c>
      <c r="J263" s="11">
        <v>555.66999999999996</v>
      </c>
      <c r="K263" s="16">
        <v>546500</v>
      </c>
      <c r="L263" s="15" t="s">
        <v>130</v>
      </c>
    </row>
    <row r="264" spans="1:12">
      <c r="A264" s="12"/>
      <c r="B264" s="47"/>
      <c r="C264" s="48"/>
      <c r="D264" s="37">
        <v>41699</v>
      </c>
      <c r="E264" s="89">
        <f t="shared" si="38"/>
        <v>-92020.450000000012</v>
      </c>
      <c r="F264" s="86">
        <v>0</v>
      </c>
      <c r="G264" s="92">
        <v>0</v>
      </c>
      <c r="H264" s="98">
        <f t="shared" si="18"/>
        <v>-92020.450000000012</v>
      </c>
      <c r="I264" s="106">
        <f t="shared" si="22"/>
        <v>0</v>
      </c>
      <c r="J264" s="11">
        <v>555.66999999999996</v>
      </c>
      <c r="K264" s="16">
        <v>546500</v>
      </c>
      <c r="L264" s="15" t="s">
        <v>130</v>
      </c>
    </row>
    <row r="265" spans="1:12">
      <c r="A265" s="12"/>
      <c r="B265" s="47"/>
      <c r="C265" s="48"/>
      <c r="D265" s="37">
        <v>41730</v>
      </c>
      <c r="E265" s="89">
        <f t="shared" si="38"/>
        <v>-92020.450000000012</v>
      </c>
      <c r="F265" s="86">
        <v>0</v>
      </c>
      <c r="G265" s="87">
        <v>0</v>
      </c>
      <c r="H265" s="92">
        <f t="shared" si="18"/>
        <v>-92020.450000000012</v>
      </c>
      <c r="I265" s="106">
        <f t="shared" si="22"/>
        <v>0</v>
      </c>
      <c r="J265" s="11">
        <v>555.66999999999996</v>
      </c>
      <c r="K265" s="16">
        <v>546500</v>
      </c>
      <c r="L265" s="15" t="s">
        <v>130</v>
      </c>
    </row>
    <row r="266" spans="1:12">
      <c r="A266" s="12"/>
      <c r="B266" s="47"/>
      <c r="C266" s="48"/>
      <c r="D266" s="37">
        <v>41760</v>
      </c>
      <c r="E266" s="89">
        <f t="shared" si="38"/>
        <v>-92020.450000000012</v>
      </c>
      <c r="F266" s="86">
        <v>0</v>
      </c>
      <c r="G266" s="87">
        <v>0</v>
      </c>
      <c r="H266" s="92">
        <f t="shared" si="18"/>
        <v>-92020.450000000012</v>
      </c>
      <c r="I266" s="106">
        <f t="shared" si="22"/>
        <v>0</v>
      </c>
      <c r="J266" s="11">
        <v>555.66999999999996</v>
      </c>
      <c r="K266" s="16">
        <v>546500</v>
      </c>
      <c r="L266" s="15" t="s">
        <v>130</v>
      </c>
    </row>
    <row r="267" spans="1:12">
      <c r="A267" s="12"/>
      <c r="B267" s="49"/>
      <c r="C267" s="48"/>
      <c r="D267" s="37">
        <v>41791</v>
      </c>
      <c r="E267" s="89">
        <f t="shared" si="38"/>
        <v>-92020.450000000012</v>
      </c>
      <c r="F267" s="93">
        <v>0</v>
      </c>
      <c r="G267" s="94">
        <v>0</v>
      </c>
      <c r="H267" s="92">
        <f t="shared" si="18"/>
        <v>-92020.450000000012</v>
      </c>
      <c r="I267" s="106">
        <f t="shared" si="22"/>
        <v>0</v>
      </c>
      <c r="J267" s="11">
        <v>555.66999999999996</v>
      </c>
      <c r="K267" s="16">
        <v>546500</v>
      </c>
      <c r="L267" s="15" t="s">
        <v>130</v>
      </c>
    </row>
    <row r="268" spans="1:12">
      <c r="A268" s="10">
        <v>187995</v>
      </c>
      <c r="B268" s="25" t="s">
        <v>76</v>
      </c>
      <c r="C268" s="46" t="s">
        <v>190</v>
      </c>
      <c r="D268" s="37">
        <v>41456</v>
      </c>
      <c r="E268" s="96">
        <f>+'Base Jul 12 - Jun 13'!H279</f>
        <v>-2.8194335754960775E-11</v>
      </c>
      <c r="F268" s="86">
        <v>0</v>
      </c>
      <c r="G268" s="87">
        <v>0</v>
      </c>
      <c r="H268" s="97">
        <f t="shared" si="18"/>
        <v>-2.8194335754960775E-11</v>
      </c>
      <c r="I268" s="106">
        <f t="shared" si="22"/>
        <v>0</v>
      </c>
      <c r="J268" s="11">
        <v>555.66999999999996</v>
      </c>
      <c r="K268" s="16">
        <v>546500</v>
      </c>
      <c r="L268" s="15" t="s">
        <v>130</v>
      </c>
    </row>
    <row r="269" spans="1:12">
      <c r="A269" s="12"/>
      <c r="B269" s="47"/>
      <c r="C269" s="48"/>
      <c r="D269" s="37">
        <v>41487</v>
      </c>
      <c r="E269" s="89">
        <f>+H268</f>
        <v>-2.8194335754960775E-11</v>
      </c>
      <c r="F269" s="86">
        <v>0</v>
      </c>
      <c r="G269" s="87">
        <v>0</v>
      </c>
      <c r="H269" s="98">
        <f t="shared" si="18"/>
        <v>-2.8194335754960775E-11</v>
      </c>
      <c r="I269" s="106">
        <f t="shared" si="22"/>
        <v>0</v>
      </c>
      <c r="J269" s="11">
        <v>555.66999999999996</v>
      </c>
      <c r="K269" s="16">
        <v>546500</v>
      </c>
      <c r="L269" s="15" t="s">
        <v>130</v>
      </c>
    </row>
    <row r="270" spans="1:12">
      <c r="A270" s="12"/>
      <c r="B270" s="47"/>
      <c r="C270" s="48"/>
      <c r="D270" s="37">
        <v>41518</v>
      </c>
      <c r="E270" s="89">
        <f t="shared" ref="E270:E276" si="39">+H269</f>
        <v>-2.8194335754960775E-11</v>
      </c>
      <c r="F270" s="86">
        <v>0</v>
      </c>
      <c r="G270" s="87">
        <v>0</v>
      </c>
      <c r="H270" s="98">
        <f t="shared" si="18"/>
        <v>-2.8194335754960775E-11</v>
      </c>
      <c r="I270" s="106">
        <f t="shared" si="22"/>
        <v>0</v>
      </c>
      <c r="J270" s="11">
        <v>555.66999999999996</v>
      </c>
      <c r="K270" s="16">
        <v>546500</v>
      </c>
      <c r="L270" s="15" t="s">
        <v>130</v>
      </c>
    </row>
    <row r="271" spans="1:12">
      <c r="A271" s="12"/>
      <c r="B271" s="47"/>
      <c r="C271" s="48"/>
      <c r="D271" s="37">
        <v>41548</v>
      </c>
      <c r="E271" s="89">
        <f t="shared" si="39"/>
        <v>-2.8194335754960775E-11</v>
      </c>
      <c r="F271" s="86">
        <v>0</v>
      </c>
      <c r="G271" s="87">
        <v>0</v>
      </c>
      <c r="H271" s="98">
        <f t="shared" si="18"/>
        <v>-2.8194335754960775E-11</v>
      </c>
      <c r="I271" s="106">
        <f t="shared" si="22"/>
        <v>0</v>
      </c>
      <c r="J271" s="11">
        <v>555.66999999999996</v>
      </c>
      <c r="K271" s="16">
        <v>546500</v>
      </c>
      <c r="L271" s="15" t="s">
        <v>130</v>
      </c>
    </row>
    <row r="272" spans="1:12">
      <c r="A272" s="12"/>
      <c r="B272" s="47"/>
      <c r="C272" s="48"/>
      <c r="D272" s="37">
        <v>41579</v>
      </c>
      <c r="E272" s="89">
        <f t="shared" si="39"/>
        <v>-2.8194335754960775E-11</v>
      </c>
      <c r="F272" s="86">
        <v>0</v>
      </c>
      <c r="G272" s="87">
        <v>0</v>
      </c>
      <c r="H272" s="98">
        <f t="shared" si="18"/>
        <v>-2.8194335754960775E-11</v>
      </c>
      <c r="I272" s="106">
        <f t="shared" si="22"/>
        <v>0</v>
      </c>
      <c r="J272" s="11">
        <v>555.66999999999996</v>
      </c>
      <c r="K272" s="16">
        <v>546500</v>
      </c>
      <c r="L272" s="15" t="s">
        <v>130</v>
      </c>
    </row>
    <row r="273" spans="1:12">
      <c r="A273" s="12"/>
      <c r="B273" s="47"/>
      <c r="C273" s="48"/>
      <c r="D273" s="37">
        <v>41609</v>
      </c>
      <c r="E273" s="89">
        <f t="shared" si="39"/>
        <v>-2.8194335754960775E-11</v>
      </c>
      <c r="F273" s="91">
        <v>0</v>
      </c>
      <c r="G273" s="92">
        <v>0</v>
      </c>
      <c r="H273" s="98">
        <f t="shared" si="18"/>
        <v>-2.8194335754960775E-11</v>
      </c>
      <c r="I273" s="106">
        <f t="shared" si="22"/>
        <v>0</v>
      </c>
      <c r="J273" s="11">
        <v>555.66999999999996</v>
      </c>
      <c r="K273" s="16">
        <v>546500</v>
      </c>
      <c r="L273" s="15" t="s">
        <v>130</v>
      </c>
    </row>
    <row r="274" spans="1:12">
      <c r="A274" s="12"/>
      <c r="B274" s="47"/>
      <c r="C274" s="48"/>
      <c r="D274" s="37">
        <v>41640</v>
      </c>
      <c r="E274" s="89">
        <f t="shared" si="39"/>
        <v>-2.8194335754960775E-11</v>
      </c>
      <c r="F274" s="86">
        <v>0</v>
      </c>
      <c r="G274" s="92">
        <v>0</v>
      </c>
      <c r="H274" s="98">
        <f t="shared" si="18"/>
        <v>-2.8194335754960775E-11</v>
      </c>
      <c r="I274" s="106">
        <f t="shared" si="22"/>
        <v>0</v>
      </c>
      <c r="J274" s="11">
        <v>555.66999999999996</v>
      </c>
      <c r="K274" s="16">
        <v>546500</v>
      </c>
      <c r="L274" s="15" t="s">
        <v>130</v>
      </c>
    </row>
    <row r="275" spans="1:12">
      <c r="A275" s="12"/>
      <c r="B275" s="47"/>
      <c r="C275" s="48"/>
      <c r="D275" s="37">
        <v>41671</v>
      </c>
      <c r="E275" s="89">
        <f t="shared" si="39"/>
        <v>-2.8194335754960775E-11</v>
      </c>
      <c r="F275" s="86">
        <v>0</v>
      </c>
      <c r="G275" s="92">
        <v>0</v>
      </c>
      <c r="H275" s="98">
        <f t="shared" si="18"/>
        <v>-2.8194335754960775E-11</v>
      </c>
      <c r="I275" s="106">
        <f t="shared" si="22"/>
        <v>0</v>
      </c>
      <c r="J275" s="11">
        <v>555.66999999999996</v>
      </c>
      <c r="K275" s="16">
        <v>546500</v>
      </c>
      <c r="L275" s="15" t="s">
        <v>130</v>
      </c>
    </row>
    <row r="276" spans="1:12">
      <c r="A276" s="12"/>
      <c r="B276" s="47"/>
      <c r="C276" s="48"/>
      <c r="D276" s="37">
        <v>41699</v>
      </c>
      <c r="E276" s="89">
        <f t="shared" si="39"/>
        <v>-2.8194335754960775E-11</v>
      </c>
      <c r="F276" s="86">
        <v>0</v>
      </c>
      <c r="G276" s="92">
        <v>0</v>
      </c>
      <c r="H276" s="98">
        <f t="shared" si="18"/>
        <v>-2.8194335754960775E-11</v>
      </c>
      <c r="I276" s="106">
        <f t="shared" si="22"/>
        <v>0</v>
      </c>
      <c r="J276" s="11">
        <v>555.66999999999996</v>
      </c>
      <c r="K276" s="16">
        <v>546500</v>
      </c>
      <c r="L276" s="15" t="s">
        <v>130</v>
      </c>
    </row>
    <row r="277" spans="1:12">
      <c r="A277" s="12"/>
      <c r="B277" s="47"/>
      <c r="C277" s="48"/>
      <c r="D277" s="37">
        <v>41730</v>
      </c>
      <c r="E277" s="89">
        <f>+H274</f>
        <v>-2.8194335754960775E-11</v>
      </c>
      <c r="F277" s="86">
        <v>0</v>
      </c>
      <c r="G277" s="87">
        <v>0</v>
      </c>
      <c r="H277" s="92">
        <f t="shared" si="18"/>
        <v>-2.8194335754960775E-11</v>
      </c>
      <c r="I277" s="106">
        <f t="shared" si="22"/>
        <v>0</v>
      </c>
      <c r="J277" s="11">
        <v>555.66999999999996</v>
      </c>
      <c r="K277" s="16">
        <v>546500</v>
      </c>
      <c r="L277" s="15" t="s">
        <v>130</v>
      </c>
    </row>
    <row r="278" spans="1:12">
      <c r="A278" s="12"/>
      <c r="B278" s="47"/>
      <c r="C278" s="48"/>
      <c r="D278" s="37">
        <v>41760</v>
      </c>
      <c r="E278" s="89">
        <f t="shared" ref="E278" si="40">+H277</f>
        <v>-2.8194335754960775E-11</v>
      </c>
      <c r="F278" s="86">
        <v>0</v>
      </c>
      <c r="G278" s="87">
        <v>0</v>
      </c>
      <c r="H278" s="92">
        <f t="shared" si="18"/>
        <v>-2.8194335754960775E-11</v>
      </c>
      <c r="I278" s="106">
        <f t="shared" si="22"/>
        <v>0</v>
      </c>
      <c r="J278" s="11">
        <v>555.66999999999996</v>
      </c>
      <c r="K278" s="16">
        <v>546500</v>
      </c>
      <c r="L278" s="15" t="s">
        <v>130</v>
      </c>
    </row>
    <row r="279" spans="1:12">
      <c r="A279" s="12"/>
      <c r="B279" s="49"/>
      <c r="C279" s="48"/>
      <c r="D279" s="37">
        <v>41791</v>
      </c>
      <c r="E279" s="89">
        <f t="shared" ref="E279" si="41">H278</f>
        <v>-2.8194335754960775E-11</v>
      </c>
      <c r="F279" s="93">
        <v>0</v>
      </c>
      <c r="G279" s="94">
        <v>0</v>
      </c>
      <c r="H279" s="92">
        <f t="shared" si="18"/>
        <v>-2.8194335754960775E-11</v>
      </c>
      <c r="I279" s="106">
        <f t="shared" si="22"/>
        <v>0</v>
      </c>
      <c r="J279" s="11">
        <v>555.66999999999996</v>
      </c>
      <c r="K279" s="16">
        <v>546500</v>
      </c>
      <c r="L279" s="15" t="s">
        <v>130</v>
      </c>
    </row>
    <row r="280" spans="1:12">
      <c r="A280" s="10">
        <v>210649</v>
      </c>
      <c r="B280" s="25" t="s">
        <v>121</v>
      </c>
      <c r="C280" s="36" t="s">
        <v>62</v>
      </c>
      <c r="D280" s="37">
        <v>41456</v>
      </c>
      <c r="E280" s="96">
        <f>+'Base Jul 12 - Jun 13'!H291</f>
        <v>-2843636.71</v>
      </c>
      <c r="F280" s="86">
        <v>0</v>
      </c>
      <c r="G280" s="87">
        <v>0</v>
      </c>
      <c r="H280" s="97">
        <f t="shared" si="18"/>
        <v>-2843636.71</v>
      </c>
      <c r="I280" s="106">
        <f t="shared" si="22"/>
        <v>0</v>
      </c>
      <c r="J280" s="11">
        <v>555.66999999999996</v>
      </c>
      <c r="K280" s="16">
        <v>546500</v>
      </c>
      <c r="L280" s="15" t="s">
        <v>130</v>
      </c>
    </row>
    <row r="281" spans="1:12">
      <c r="A281" s="12"/>
      <c r="B281" s="47"/>
      <c r="C281" s="48"/>
      <c r="D281" s="37">
        <v>41487</v>
      </c>
      <c r="E281" s="89">
        <f>+H280</f>
        <v>-2843636.71</v>
      </c>
      <c r="F281" s="86">
        <v>0</v>
      </c>
      <c r="G281" s="87">
        <v>0</v>
      </c>
      <c r="H281" s="98">
        <f t="shared" si="18"/>
        <v>-2843636.71</v>
      </c>
      <c r="I281" s="106">
        <f t="shared" si="22"/>
        <v>0</v>
      </c>
      <c r="J281" s="11">
        <v>555.66999999999996</v>
      </c>
      <c r="K281" s="16">
        <v>546500</v>
      </c>
      <c r="L281" s="15" t="s">
        <v>130</v>
      </c>
    </row>
    <row r="282" spans="1:12">
      <c r="A282" s="12"/>
      <c r="B282" s="47"/>
      <c r="C282" s="48"/>
      <c r="D282" s="37">
        <v>41518</v>
      </c>
      <c r="E282" s="89">
        <f t="shared" ref="E282:E291" si="42">+H281</f>
        <v>-2843636.71</v>
      </c>
      <c r="F282" s="86">
        <v>0</v>
      </c>
      <c r="G282" s="87">
        <v>0</v>
      </c>
      <c r="H282" s="98">
        <f t="shared" si="18"/>
        <v>-2843636.71</v>
      </c>
      <c r="I282" s="106">
        <f t="shared" si="22"/>
        <v>0</v>
      </c>
      <c r="J282" s="11">
        <v>555.66999999999996</v>
      </c>
      <c r="K282" s="16">
        <v>546500</v>
      </c>
      <c r="L282" s="15" t="s">
        <v>130</v>
      </c>
    </row>
    <row r="283" spans="1:12">
      <c r="A283" s="12"/>
      <c r="B283" s="47"/>
      <c r="C283" s="48"/>
      <c r="D283" s="37">
        <v>41548</v>
      </c>
      <c r="E283" s="89">
        <f t="shared" si="42"/>
        <v>-2843636.71</v>
      </c>
      <c r="F283" s="86">
        <v>0</v>
      </c>
      <c r="G283" s="87">
        <v>0</v>
      </c>
      <c r="H283" s="98">
        <f t="shared" si="18"/>
        <v>-2843636.71</v>
      </c>
      <c r="I283" s="106">
        <f t="shared" si="22"/>
        <v>0</v>
      </c>
      <c r="J283" s="11">
        <v>555.66999999999996</v>
      </c>
      <c r="K283" s="16">
        <v>546500</v>
      </c>
      <c r="L283" s="15" t="s">
        <v>130</v>
      </c>
    </row>
    <row r="284" spans="1:12">
      <c r="A284" s="12"/>
      <c r="B284" s="47"/>
      <c r="C284" s="48"/>
      <c r="D284" s="37">
        <v>41579</v>
      </c>
      <c r="E284" s="89">
        <f t="shared" si="42"/>
        <v>-2843636.71</v>
      </c>
      <c r="F284" s="86">
        <v>0</v>
      </c>
      <c r="G284" s="87">
        <v>0</v>
      </c>
      <c r="H284" s="98">
        <f t="shared" si="18"/>
        <v>-2843636.71</v>
      </c>
      <c r="I284" s="106">
        <f t="shared" si="22"/>
        <v>0</v>
      </c>
      <c r="J284" s="11">
        <v>555.66999999999996</v>
      </c>
      <c r="K284" s="16">
        <v>546500</v>
      </c>
      <c r="L284" s="15" t="s">
        <v>130</v>
      </c>
    </row>
    <row r="285" spans="1:12">
      <c r="A285" s="12"/>
      <c r="B285" s="47"/>
      <c r="C285" s="48"/>
      <c r="D285" s="37">
        <v>41609</v>
      </c>
      <c r="E285" s="89">
        <f t="shared" si="42"/>
        <v>-2843636.71</v>
      </c>
      <c r="F285" s="91">
        <v>0</v>
      </c>
      <c r="G285" s="92">
        <v>0</v>
      </c>
      <c r="H285" s="98">
        <f t="shared" si="18"/>
        <v>-2843636.71</v>
      </c>
      <c r="I285" s="106">
        <f t="shared" si="22"/>
        <v>0</v>
      </c>
      <c r="J285" s="11">
        <v>555.66999999999996</v>
      </c>
      <c r="K285" s="16">
        <v>546500</v>
      </c>
      <c r="L285" s="15" t="s">
        <v>130</v>
      </c>
    </row>
    <row r="286" spans="1:12">
      <c r="A286" s="12"/>
      <c r="B286" s="47"/>
      <c r="C286" s="48"/>
      <c r="D286" s="37">
        <v>41640</v>
      </c>
      <c r="E286" s="89">
        <f t="shared" si="42"/>
        <v>-2843636.71</v>
      </c>
      <c r="F286" s="86">
        <v>0</v>
      </c>
      <c r="G286" s="92">
        <v>0</v>
      </c>
      <c r="H286" s="98">
        <f t="shared" si="18"/>
        <v>-2843636.71</v>
      </c>
      <c r="I286" s="106">
        <f t="shared" si="22"/>
        <v>0</v>
      </c>
      <c r="J286" s="11">
        <v>555.66999999999996</v>
      </c>
      <c r="K286" s="16">
        <v>546500</v>
      </c>
      <c r="L286" s="15" t="s">
        <v>130</v>
      </c>
    </row>
    <row r="287" spans="1:12">
      <c r="A287" s="12"/>
      <c r="B287" s="47"/>
      <c r="C287" s="48"/>
      <c r="D287" s="37">
        <v>41671</v>
      </c>
      <c r="E287" s="89">
        <f t="shared" si="42"/>
        <v>-2843636.71</v>
      </c>
      <c r="F287" s="86">
        <v>0</v>
      </c>
      <c r="G287" s="92">
        <v>0</v>
      </c>
      <c r="H287" s="98">
        <f t="shared" si="18"/>
        <v>-2843636.71</v>
      </c>
      <c r="I287" s="106">
        <f t="shared" si="22"/>
        <v>0</v>
      </c>
      <c r="J287" s="11">
        <v>555.66999999999996</v>
      </c>
      <c r="K287" s="16">
        <v>546500</v>
      </c>
      <c r="L287" s="15" t="s">
        <v>130</v>
      </c>
    </row>
    <row r="288" spans="1:12">
      <c r="A288" s="12"/>
      <c r="B288" s="47"/>
      <c r="C288" s="48"/>
      <c r="D288" s="37">
        <v>41699</v>
      </c>
      <c r="E288" s="89">
        <f t="shared" si="42"/>
        <v>-2843636.71</v>
      </c>
      <c r="F288" s="86">
        <v>0</v>
      </c>
      <c r="G288" s="92">
        <v>0</v>
      </c>
      <c r="H288" s="98">
        <f t="shared" si="18"/>
        <v>-2843636.71</v>
      </c>
      <c r="I288" s="106">
        <f t="shared" si="22"/>
        <v>0</v>
      </c>
      <c r="J288" s="11">
        <v>555.66999999999996</v>
      </c>
      <c r="K288" s="16">
        <v>546500</v>
      </c>
      <c r="L288" s="15" t="s">
        <v>130</v>
      </c>
    </row>
    <row r="289" spans="1:13">
      <c r="A289" s="12"/>
      <c r="B289" s="47"/>
      <c r="C289" s="48"/>
      <c r="D289" s="37">
        <v>41730</v>
      </c>
      <c r="E289" s="89">
        <f t="shared" si="42"/>
        <v>-2843636.71</v>
      </c>
      <c r="F289" s="86">
        <v>0</v>
      </c>
      <c r="G289" s="87">
        <v>0</v>
      </c>
      <c r="H289" s="92">
        <f t="shared" si="18"/>
        <v>-2843636.71</v>
      </c>
      <c r="I289" s="106">
        <f t="shared" si="22"/>
        <v>0</v>
      </c>
      <c r="J289" s="11">
        <v>555.66999999999996</v>
      </c>
      <c r="K289" s="16">
        <v>546500</v>
      </c>
      <c r="L289" s="15" t="s">
        <v>130</v>
      </c>
    </row>
    <row r="290" spans="1:13">
      <c r="A290" s="12"/>
      <c r="B290" s="47"/>
      <c r="C290" s="48"/>
      <c r="D290" s="37">
        <v>41760</v>
      </c>
      <c r="E290" s="89">
        <f t="shared" si="42"/>
        <v>-2843636.71</v>
      </c>
      <c r="F290" s="86">
        <v>0</v>
      </c>
      <c r="G290" s="87">
        <v>0</v>
      </c>
      <c r="H290" s="92">
        <f t="shared" si="18"/>
        <v>-2843636.71</v>
      </c>
      <c r="I290" s="106">
        <f t="shared" si="22"/>
        <v>0</v>
      </c>
      <c r="J290" s="11">
        <v>555.66999999999996</v>
      </c>
      <c r="K290" s="16">
        <v>546500</v>
      </c>
      <c r="L290" s="15" t="s">
        <v>130</v>
      </c>
    </row>
    <row r="291" spans="1:13">
      <c r="A291" s="12"/>
      <c r="B291" s="49"/>
      <c r="C291" s="48"/>
      <c r="D291" s="37">
        <v>41791</v>
      </c>
      <c r="E291" s="89">
        <f t="shared" si="42"/>
        <v>-2843636.71</v>
      </c>
      <c r="F291" s="93">
        <v>0</v>
      </c>
      <c r="G291" s="94">
        <v>0</v>
      </c>
      <c r="H291" s="92">
        <f t="shared" si="18"/>
        <v>-2843636.71</v>
      </c>
      <c r="I291" s="106">
        <f t="shared" si="22"/>
        <v>0</v>
      </c>
      <c r="J291" s="11">
        <v>555.66999999999996</v>
      </c>
      <c r="K291" s="16">
        <v>546500</v>
      </c>
      <c r="L291" s="15" t="s">
        <v>130</v>
      </c>
    </row>
    <row r="292" spans="1:13">
      <c r="A292" s="10">
        <v>235190</v>
      </c>
      <c r="B292" s="41" t="s">
        <v>3</v>
      </c>
      <c r="C292" s="36" t="s">
        <v>62</v>
      </c>
      <c r="D292" s="37">
        <v>41456</v>
      </c>
      <c r="E292" s="96">
        <f>+'Base Jul 12 - Jun 13'!H303</f>
        <v>1.8189894035458565E-11</v>
      </c>
      <c r="F292" s="86">
        <v>0</v>
      </c>
      <c r="G292" s="87">
        <v>0</v>
      </c>
      <c r="H292" s="96">
        <f t="shared" si="18"/>
        <v>1.8189894035458565E-11</v>
      </c>
      <c r="I292" s="106">
        <f t="shared" si="22"/>
        <v>0</v>
      </c>
      <c r="J292" s="76">
        <v>557</v>
      </c>
      <c r="K292" s="16">
        <v>500700</v>
      </c>
      <c r="L292" s="15" t="s">
        <v>142</v>
      </c>
      <c r="M292" s="20"/>
    </row>
    <row r="293" spans="1:13">
      <c r="A293" s="12"/>
      <c r="B293" s="38"/>
      <c r="C293" s="38"/>
      <c r="D293" s="37">
        <v>41487</v>
      </c>
      <c r="E293" s="89">
        <f>+H292</f>
        <v>1.8189894035458565E-11</v>
      </c>
      <c r="F293" s="86">
        <v>0</v>
      </c>
      <c r="G293" s="87">
        <v>0</v>
      </c>
      <c r="H293" s="89">
        <f t="shared" si="18"/>
        <v>1.8189894035458565E-11</v>
      </c>
      <c r="I293" s="106">
        <f t="shared" si="22"/>
        <v>0</v>
      </c>
      <c r="J293" s="76">
        <v>557</v>
      </c>
      <c r="K293" s="16">
        <v>500700</v>
      </c>
      <c r="L293" s="15" t="s">
        <v>142</v>
      </c>
      <c r="M293" s="20"/>
    </row>
    <row r="294" spans="1:13">
      <c r="A294" s="12"/>
      <c r="B294" s="38"/>
      <c r="C294" s="38"/>
      <c r="D294" s="37">
        <v>41518</v>
      </c>
      <c r="E294" s="89">
        <f t="shared" ref="E294:E303" si="43">+H293</f>
        <v>1.8189894035458565E-11</v>
      </c>
      <c r="F294" s="86">
        <v>0</v>
      </c>
      <c r="G294" s="87">
        <v>0</v>
      </c>
      <c r="H294" s="89">
        <f t="shared" si="18"/>
        <v>1.8189894035458565E-11</v>
      </c>
      <c r="I294" s="106">
        <f t="shared" si="22"/>
        <v>0</v>
      </c>
      <c r="J294" s="76">
        <v>557</v>
      </c>
      <c r="K294" s="16">
        <v>500700</v>
      </c>
      <c r="L294" s="15" t="s">
        <v>142</v>
      </c>
      <c r="M294" s="20"/>
    </row>
    <row r="295" spans="1:13">
      <c r="A295" s="12"/>
      <c r="B295" s="38"/>
      <c r="C295" s="38"/>
      <c r="D295" s="37">
        <v>41548</v>
      </c>
      <c r="E295" s="89">
        <f t="shared" si="43"/>
        <v>1.8189894035458565E-11</v>
      </c>
      <c r="F295" s="86">
        <v>0</v>
      </c>
      <c r="G295" s="87">
        <v>0</v>
      </c>
      <c r="H295" s="89">
        <f t="shared" si="18"/>
        <v>1.8189894035458565E-11</v>
      </c>
      <c r="I295" s="106">
        <f t="shared" si="22"/>
        <v>0</v>
      </c>
      <c r="J295" s="76">
        <v>557</v>
      </c>
      <c r="K295" s="16">
        <v>500700</v>
      </c>
      <c r="L295" s="15" t="s">
        <v>142</v>
      </c>
      <c r="M295" s="20"/>
    </row>
    <row r="296" spans="1:13">
      <c r="A296" s="12"/>
      <c r="B296" s="38"/>
      <c r="C296" s="38"/>
      <c r="D296" s="37">
        <v>41579</v>
      </c>
      <c r="E296" s="89">
        <f t="shared" si="43"/>
        <v>1.8189894035458565E-11</v>
      </c>
      <c r="F296" s="86">
        <v>0</v>
      </c>
      <c r="G296" s="87">
        <v>0</v>
      </c>
      <c r="H296" s="89">
        <f t="shared" si="18"/>
        <v>1.8189894035458565E-11</v>
      </c>
      <c r="I296" s="106">
        <f t="shared" si="22"/>
        <v>0</v>
      </c>
      <c r="J296" s="76">
        <v>557</v>
      </c>
      <c r="K296" s="16">
        <v>500700</v>
      </c>
      <c r="L296" s="15" t="s">
        <v>142</v>
      </c>
      <c r="M296" s="20"/>
    </row>
    <row r="297" spans="1:13">
      <c r="A297" s="12"/>
      <c r="B297" s="38"/>
      <c r="C297" s="38"/>
      <c r="D297" s="37">
        <v>41609</v>
      </c>
      <c r="E297" s="89">
        <f t="shared" si="43"/>
        <v>1.8189894035458565E-11</v>
      </c>
      <c r="F297" s="91">
        <v>0</v>
      </c>
      <c r="G297" s="92">
        <v>0</v>
      </c>
      <c r="H297" s="89">
        <f t="shared" si="18"/>
        <v>1.8189894035458565E-11</v>
      </c>
      <c r="I297" s="106">
        <f t="shared" si="22"/>
        <v>0</v>
      </c>
      <c r="J297" s="76">
        <v>557</v>
      </c>
      <c r="K297" s="16">
        <v>500700</v>
      </c>
      <c r="L297" s="15" t="s">
        <v>142</v>
      </c>
      <c r="M297" s="20"/>
    </row>
    <row r="298" spans="1:13">
      <c r="A298" s="12"/>
      <c r="B298" s="38"/>
      <c r="C298" s="38"/>
      <c r="D298" s="37">
        <v>41640</v>
      </c>
      <c r="E298" s="89">
        <f t="shared" si="43"/>
        <v>1.8189894035458565E-11</v>
      </c>
      <c r="F298" s="86">
        <v>0</v>
      </c>
      <c r="G298" s="92">
        <v>0</v>
      </c>
      <c r="H298" s="89">
        <f t="shared" si="18"/>
        <v>1.8189894035458565E-11</v>
      </c>
      <c r="I298" s="106">
        <f t="shared" si="22"/>
        <v>0</v>
      </c>
      <c r="J298" s="76">
        <v>557</v>
      </c>
      <c r="K298" s="16">
        <v>500700</v>
      </c>
      <c r="L298" s="15" t="s">
        <v>142</v>
      </c>
      <c r="M298" s="20"/>
    </row>
    <row r="299" spans="1:13">
      <c r="A299" s="12"/>
      <c r="B299" s="38"/>
      <c r="C299" s="38"/>
      <c r="D299" s="37">
        <v>41671</v>
      </c>
      <c r="E299" s="89">
        <f t="shared" si="43"/>
        <v>1.8189894035458565E-11</v>
      </c>
      <c r="F299" s="86">
        <v>0</v>
      </c>
      <c r="G299" s="92">
        <v>0</v>
      </c>
      <c r="H299" s="89">
        <f t="shared" si="18"/>
        <v>1.8189894035458565E-11</v>
      </c>
      <c r="I299" s="106">
        <f t="shared" si="22"/>
        <v>0</v>
      </c>
      <c r="J299" s="76">
        <v>557</v>
      </c>
      <c r="K299" s="16">
        <v>500700</v>
      </c>
      <c r="L299" s="15" t="s">
        <v>142</v>
      </c>
      <c r="M299" s="20"/>
    </row>
    <row r="300" spans="1:13">
      <c r="A300" s="12"/>
      <c r="B300" s="38"/>
      <c r="C300" s="38"/>
      <c r="D300" s="37">
        <v>41699</v>
      </c>
      <c r="E300" s="89">
        <f t="shared" si="43"/>
        <v>1.8189894035458565E-11</v>
      </c>
      <c r="F300" s="86">
        <v>0</v>
      </c>
      <c r="G300" s="92">
        <v>0</v>
      </c>
      <c r="H300" s="89">
        <f t="shared" si="18"/>
        <v>1.8189894035458565E-11</v>
      </c>
      <c r="I300" s="106">
        <f t="shared" si="22"/>
        <v>0</v>
      </c>
      <c r="J300" s="76">
        <v>557</v>
      </c>
      <c r="K300" s="16">
        <v>500700</v>
      </c>
      <c r="L300" s="15" t="s">
        <v>142</v>
      </c>
      <c r="M300" s="20"/>
    </row>
    <row r="301" spans="1:13">
      <c r="A301" s="12"/>
      <c r="B301" s="38"/>
      <c r="C301" s="38"/>
      <c r="D301" s="37">
        <v>41730</v>
      </c>
      <c r="E301" s="89">
        <f t="shared" si="43"/>
        <v>1.8189894035458565E-11</v>
      </c>
      <c r="F301" s="86">
        <v>0</v>
      </c>
      <c r="G301" s="87">
        <v>0</v>
      </c>
      <c r="H301" s="89">
        <f t="shared" si="18"/>
        <v>1.8189894035458565E-11</v>
      </c>
      <c r="I301" s="106">
        <f t="shared" si="22"/>
        <v>0</v>
      </c>
      <c r="J301" s="76">
        <v>557</v>
      </c>
      <c r="K301" s="16">
        <v>500700</v>
      </c>
      <c r="L301" s="15" t="s">
        <v>142</v>
      </c>
      <c r="M301" s="20"/>
    </row>
    <row r="302" spans="1:13">
      <c r="A302" s="12"/>
      <c r="B302" s="38"/>
      <c r="C302" s="38"/>
      <c r="D302" s="37">
        <v>41760</v>
      </c>
      <c r="E302" s="89">
        <f t="shared" si="43"/>
        <v>1.8189894035458565E-11</v>
      </c>
      <c r="F302" s="86">
        <v>0</v>
      </c>
      <c r="G302" s="87">
        <v>0</v>
      </c>
      <c r="H302" s="89">
        <f t="shared" si="18"/>
        <v>1.8189894035458565E-11</v>
      </c>
      <c r="I302" s="106">
        <f t="shared" si="22"/>
        <v>0</v>
      </c>
      <c r="J302" s="76">
        <v>557</v>
      </c>
      <c r="K302" s="16">
        <v>500700</v>
      </c>
      <c r="L302" s="15" t="s">
        <v>142</v>
      </c>
      <c r="M302" s="20"/>
    </row>
    <row r="303" spans="1:13">
      <c r="A303" s="12"/>
      <c r="B303" s="38"/>
      <c r="C303" s="38"/>
      <c r="D303" s="37">
        <v>41791</v>
      </c>
      <c r="E303" s="89">
        <f t="shared" si="43"/>
        <v>1.8189894035458565E-11</v>
      </c>
      <c r="F303" s="93">
        <v>0</v>
      </c>
      <c r="G303" s="94">
        <v>0</v>
      </c>
      <c r="H303" s="89">
        <f t="shared" si="18"/>
        <v>1.8189894035458565E-11</v>
      </c>
      <c r="I303" s="106">
        <f t="shared" si="22"/>
        <v>0</v>
      </c>
      <c r="J303" s="76">
        <v>557</v>
      </c>
      <c r="K303" s="16">
        <v>500700</v>
      </c>
      <c r="L303" s="15" t="s">
        <v>142</v>
      </c>
      <c r="M303" s="20"/>
    </row>
    <row r="304" spans="1:13">
      <c r="A304" s="10">
        <v>235190</v>
      </c>
      <c r="B304" s="35" t="s">
        <v>3</v>
      </c>
      <c r="C304" s="36" t="s">
        <v>62</v>
      </c>
      <c r="D304" s="37">
        <v>41456</v>
      </c>
      <c r="E304" s="96">
        <f>+'Base Jul 12 - Jun 13'!H315</f>
        <v>3.4560798667371273E-11</v>
      </c>
      <c r="F304" s="86">
        <v>0</v>
      </c>
      <c r="G304" s="87">
        <v>0</v>
      </c>
      <c r="H304" s="96">
        <f t="shared" si="18"/>
        <v>3.4560798667371273E-11</v>
      </c>
      <c r="I304" s="106">
        <f t="shared" si="22"/>
        <v>0</v>
      </c>
      <c r="J304" s="76">
        <v>557</v>
      </c>
      <c r="K304" s="16">
        <v>500700</v>
      </c>
      <c r="L304" s="15" t="s">
        <v>142</v>
      </c>
    </row>
    <row r="305" spans="1:12">
      <c r="A305" s="12"/>
      <c r="B305" s="38"/>
      <c r="C305" s="38"/>
      <c r="D305" s="37">
        <v>41487</v>
      </c>
      <c r="E305" s="89">
        <f>+H304</f>
        <v>3.4560798667371273E-11</v>
      </c>
      <c r="F305" s="86">
        <v>0</v>
      </c>
      <c r="G305" s="87">
        <v>0</v>
      </c>
      <c r="H305" s="89">
        <f t="shared" si="18"/>
        <v>3.4560798667371273E-11</v>
      </c>
      <c r="I305" s="106">
        <f t="shared" si="22"/>
        <v>0</v>
      </c>
      <c r="J305" s="76">
        <v>557</v>
      </c>
      <c r="K305" s="16">
        <v>500700</v>
      </c>
      <c r="L305" s="15" t="s">
        <v>142</v>
      </c>
    </row>
    <row r="306" spans="1:12">
      <c r="A306" s="12"/>
      <c r="B306" s="38"/>
      <c r="C306" s="38"/>
      <c r="D306" s="37">
        <v>41518</v>
      </c>
      <c r="E306" s="89">
        <f t="shared" ref="E306:E314" si="44">+H305</f>
        <v>3.4560798667371273E-11</v>
      </c>
      <c r="F306" s="86">
        <v>0</v>
      </c>
      <c r="G306" s="87">
        <v>0</v>
      </c>
      <c r="H306" s="89">
        <f t="shared" si="18"/>
        <v>3.4560798667371273E-11</v>
      </c>
      <c r="I306" s="106">
        <f t="shared" si="22"/>
        <v>0</v>
      </c>
      <c r="J306" s="76">
        <v>557</v>
      </c>
      <c r="K306" s="16">
        <v>500700</v>
      </c>
      <c r="L306" s="15" t="s">
        <v>142</v>
      </c>
    </row>
    <row r="307" spans="1:12">
      <c r="A307" s="12"/>
      <c r="B307" s="38"/>
      <c r="C307" s="38"/>
      <c r="D307" s="37">
        <v>41548</v>
      </c>
      <c r="E307" s="89">
        <f t="shared" si="44"/>
        <v>3.4560798667371273E-11</v>
      </c>
      <c r="F307" s="86">
        <v>0</v>
      </c>
      <c r="G307" s="87">
        <v>0</v>
      </c>
      <c r="H307" s="89">
        <f t="shared" si="18"/>
        <v>3.4560798667371273E-11</v>
      </c>
      <c r="I307" s="106">
        <f t="shared" si="22"/>
        <v>0</v>
      </c>
      <c r="J307" s="76">
        <v>557</v>
      </c>
      <c r="K307" s="16">
        <v>500700</v>
      </c>
      <c r="L307" s="15" t="s">
        <v>142</v>
      </c>
    </row>
    <row r="308" spans="1:12">
      <c r="A308" s="12"/>
      <c r="B308" s="38"/>
      <c r="C308" s="38"/>
      <c r="D308" s="37">
        <v>41579</v>
      </c>
      <c r="E308" s="89">
        <f t="shared" si="44"/>
        <v>3.4560798667371273E-11</v>
      </c>
      <c r="F308" s="86">
        <v>0</v>
      </c>
      <c r="G308" s="87">
        <v>0</v>
      </c>
      <c r="H308" s="89">
        <f t="shared" si="18"/>
        <v>3.4560798667371273E-11</v>
      </c>
      <c r="I308" s="106">
        <f t="shared" si="22"/>
        <v>0</v>
      </c>
      <c r="J308" s="76">
        <v>557</v>
      </c>
      <c r="K308" s="16">
        <v>500700</v>
      </c>
      <c r="L308" s="15" t="s">
        <v>142</v>
      </c>
    </row>
    <row r="309" spans="1:12">
      <c r="A309" s="12"/>
      <c r="B309" s="38"/>
      <c r="C309" s="38"/>
      <c r="D309" s="37">
        <v>41609</v>
      </c>
      <c r="E309" s="89">
        <f t="shared" si="44"/>
        <v>3.4560798667371273E-11</v>
      </c>
      <c r="F309" s="91">
        <v>0</v>
      </c>
      <c r="G309" s="92">
        <v>0</v>
      </c>
      <c r="H309" s="89">
        <f t="shared" si="18"/>
        <v>3.4560798667371273E-11</v>
      </c>
      <c r="I309" s="106">
        <f t="shared" si="22"/>
        <v>0</v>
      </c>
      <c r="J309" s="76">
        <v>557</v>
      </c>
      <c r="K309" s="16">
        <v>500700</v>
      </c>
      <c r="L309" s="15" t="s">
        <v>142</v>
      </c>
    </row>
    <row r="310" spans="1:12">
      <c r="A310" s="12"/>
      <c r="B310" s="38"/>
      <c r="C310" s="38"/>
      <c r="D310" s="37">
        <v>41640</v>
      </c>
      <c r="E310" s="89">
        <f t="shared" si="44"/>
        <v>3.4560798667371273E-11</v>
      </c>
      <c r="F310" s="86">
        <v>0</v>
      </c>
      <c r="G310" s="92">
        <v>0</v>
      </c>
      <c r="H310" s="89">
        <f t="shared" si="18"/>
        <v>3.4560798667371273E-11</v>
      </c>
      <c r="I310" s="106">
        <f t="shared" si="22"/>
        <v>0</v>
      </c>
      <c r="J310" s="76">
        <v>557</v>
      </c>
      <c r="K310" s="16">
        <v>500700</v>
      </c>
      <c r="L310" s="15" t="s">
        <v>142</v>
      </c>
    </row>
    <row r="311" spans="1:12">
      <c r="A311" s="12"/>
      <c r="B311" s="38"/>
      <c r="C311" s="38"/>
      <c r="D311" s="37">
        <v>41671</v>
      </c>
      <c r="E311" s="89">
        <f t="shared" si="44"/>
        <v>3.4560798667371273E-11</v>
      </c>
      <c r="F311" s="86">
        <v>0</v>
      </c>
      <c r="G311" s="92">
        <v>0</v>
      </c>
      <c r="H311" s="89">
        <f t="shared" si="18"/>
        <v>3.4560798667371273E-11</v>
      </c>
      <c r="I311" s="106">
        <f t="shared" si="22"/>
        <v>0</v>
      </c>
      <c r="J311" s="76">
        <v>557</v>
      </c>
      <c r="K311" s="16">
        <v>500700</v>
      </c>
      <c r="L311" s="15" t="s">
        <v>142</v>
      </c>
    </row>
    <row r="312" spans="1:12">
      <c r="A312" s="12"/>
      <c r="B312" s="38"/>
      <c r="C312" s="38"/>
      <c r="D312" s="37">
        <v>41699</v>
      </c>
      <c r="E312" s="89">
        <f t="shared" si="44"/>
        <v>3.4560798667371273E-11</v>
      </c>
      <c r="F312" s="86">
        <v>0</v>
      </c>
      <c r="G312" s="92">
        <v>0</v>
      </c>
      <c r="H312" s="89">
        <f t="shared" si="18"/>
        <v>3.4560798667371273E-11</v>
      </c>
      <c r="I312" s="106">
        <f t="shared" si="22"/>
        <v>0</v>
      </c>
      <c r="J312" s="76">
        <v>557</v>
      </c>
      <c r="K312" s="16">
        <v>500700</v>
      </c>
      <c r="L312" s="15" t="s">
        <v>142</v>
      </c>
    </row>
    <row r="313" spans="1:12">
      <c r="A313" s="12"/>
      <c r="B313" s="38"/>
      <c r="C313" s="38"/>
      <c r="D313" s="37">
        <v>41730</v>
      </c>
      <c r="E313" s="89">
        <f t="shared" si="44"/>
        <v>3.4560798667371273E-11</v>
      </c>
      <c r="F313" s="86">
        <v>0</v>
      </c>
      <c r="G313" s="87">
        <v>0</v>
      </c>
      <c r="H313" s="89">
        <f t="shared" si="18"/>
        <v>3.4560798667371273E-11</v>
      </c>
      <c r="I313" s="106">
        <f t="shared" si="22"/>
        <v>0</v>
      </c>
      <c r="J313" s="76">
        <v>557</v>
      </c>
      <c r="K313" s="16">
        <v>500700</v>
      </c>
      <c r="L313" s="15" t="s">
        <v>142</v>
      </c>
    </row>
    <row r="314" spans="1:12">
      <c r="A314" s="12"/>
      <c r="B314" s="38"/>
      <c r="C314" s="38"/>
      <c r="D314" s="37">
        <v>41760</v>
      </c>
      <c r="E314" s="89">
        <f t="shared" si="44"/>
        <v>3.4560798667371273E-11</v>
      </c>
      <c r="F314" s="86">
        <v>0</v>
      </c>
      <c r="G314" s="87">
        <v>0</v>
      </c>
      <c r="H314" s="89">
        <f t="shared" si="18"/>
        <v>3.4560798667371273E-11</v>
      </c>
      <c r="I314" s="106">
        <f t="shared" si="22"/>
        <v>0</v>
      </c>
      <c r="J314" s="76">
        <v>557</v>
      </c>
      <c r="K314" s="16">
        <v>500700</v>
      </c>
      <c r="L314" s="15" t="s">
        <v>142</v>
      </c>
    </row>
    <row r="315" spans="1:12">
      <c r="A315" s="12"/>
      <c r="B315" s="38"/>
      <c r="C315" s="38"/>
      <c r="D315" s="37">
        <v>41791</v>
      </c>
      <c r="E315" s="89">
        <f t="shared" ref="E315" si="45">H314</f>
        <v>3.4560798667371273E-11</v>
      </c>
      <c r="F315" s="93">
        <v>0</v>
      </c>
      <c r="G315" s="94">
        <v>0</v>
      </c>
      <c r="H315" s="95">
        <f t="shared" si="18"/>
        <v>3.4560798667371273E-11</v>
      </c>
      <c r="I315" s="106">
        <f t="shared" si="22"/>
        <v>0</v>
      </c>
      <c r="J315" s="76">
        <v>557</v>
      </c>
      <c r="K315" s="16">
        <v>500700</v>
      </c>
      <c r="L315" s="15" t="s">
        <v>142</v>
      </c>
    </row>
    <row r="316" spans="1:12">
      <c r="A316" s="10">
        <v>248025</v>
      </c>
      <c r="B316" s="35" t="s">
        <v>131</v>
      </c>
      <c r="C316" s="36" t="s">
        <v>62</v>
      </c>
      <c r="D316" s="37">
        <v>41456</v>
      </c>
      <c r="E316" s="96">
        <f>+'Base Jul 12 - Jun 13'!H327</f>
        <v>-207000.00000000093</v>
      </c>
      <c r="F316" s="86">
        <v>0</v>
      </c>
      <c r="G316" s="87">
        <v>0</v>
      </c>
      <c r="H316" s="87">
        <f t="shared" ref="H316:H363" si="46">SUM(E316:G316)</f>
        <v>-207000.00000000093</v>
      </c>
      <c r="I316" s="106">
        <f t="shared" ref="I316:I363" si="47">SUM(F316:G316)</f>
        <v>0</v>
      </c>
      <c r="J316" s="11">
        <v>555.25</v>
      </c>
      <c r="K316" s="16">
        <v>505219</v>
      </c>
      <c r="L316" s="15" t="s">
        <v>143</v>
      </c>
    </row>
    <row r="317" spans="1:12">
      <c r="A317" s="17"/>
      <c r="B317" s="41"/>
      <c r="C317" s="41"/>
      <c r="D317" s="37">
        <v>41487</v>
      </c>
      <c r="E317" s="89">
        <f>H316</f>
        <v>-207000.00000000093</v>
      </c>
      <c r="F317" s="86">
        <v>0</v>
      </c>
      <c r="G317" s="87">
        <v>0</v>
      </c>
      <c r="H317" s="87">
        <f>E317+F317+G317</f>
        <v>-207000.00000000093</v>
      </c>
      <c r="I317" s="106">
        <f t="shared" si="47"/>
        <v>0</v>
      </c>
      <c r="J317" s="11">
        <v>555.25</v>
      </c>
      <c r="K317" s="16">
        <v>505219</v>
      </c>
      <c r="L317" s="15" t="s">
        <v>143</v>
      </c>
    </row>
    <row r="318" spans="1:12">
      <c r="A318" s="12"/>
      <c r="B318" s="38"/>
      <c r="C318" s="38"/>
      <c r="D318" s="37">
        <v>41518</v>
      </c>
      <c r="E318" s="89">
        <f>+H317</f>
        <v>-207000.00000000093</v>
      </c>
      <c r="F318" s="86">
        <v>0</v>
      </c>
      <c r="G318" s="87">
        <v>0</v>
      </c>
      <c r="H318" s="87">
        <f t="shared" si="46"/>
        <v>-207000.00000000093</v>
      </c>
      <c r="I318" s="106">
        <f t="shared" si="47"/>
        <v>0</v>
      </c>
      <c r="J318" s="11">
        <v>555.25</v>
      </c>
      <c r="K318" s="16">
        <v>505219</v>
      </c>
      <c r="L318" s="15" t="s">
        <v>143</v>
      </c>
    </row>
    <row r="319" spans="1:12">
      <c r="A319" s="12"/>
      <c r="B319" s="38"/>
      <c r="C319" s="38"/>
      <c r="D319" s="37">
        <v>41548</v>
      </c>
      <c r="E319" s="89">
        <f t="shared" ref="E319:E326" si="48">+H318</f>
        <v>-207000.00000000093</v>
      </c>
      <c r="F319" s="86">
        <v>115650.18</v>
      </c>
      <c r="G319" s="87">
        <v>0</v>
      </c>
      <c r="H319" s="87">
        <f t="shared" si="46"/>
        <v>-91349.820000000938</v>
      </c>
      <c r="I319" s="106">
        <f t="shared" si="47"/>
        <v>115650.18</v>
      </c>
      <c r="J319" s="11">
        <v>555.25</v>
      </c>
      <c r="K319" s="16">
        <v>505219</v>
      </c>
      <c r="L319" s="15" t="s">
        <v>143</v>
      </c>
    </row>
    <row r="320" spans="1:12">
      <c r="A320" s="12"/>
      <c r="B320" s="38"/>
      <c r="C320" s="38"/>
      <c r="D320" s="37">
        <v>41579</v>
      </c>
      <c r="E320" s="89">
        <f t="shared" si="48"/>
        <v>-91349.820000000938</v>
      </c>
      <c r="F320" s="86">
        <v>0</v>
      </c>
      <c r="G320" s="87">
        <v>-115650.18</v>
      </c>
      <c r="H320" s="87">
        <f t="shared" si="46"/>
        <v>-207000.00000000093</v>
      </c>
      <c r="I320" s="106">
        <f t="shared" si="47"/>
        <v>-115650.18</v>
      </c>
      <c r="J320" s="11">
        <v>555.25</v>
      </c>
      <c r="K320" s="16">
        <v>505219</v>
      </c>
      <c r="L320" s="15" t="s">
        <v>143</v>
      </c>
    </row>
    <row r="321" spans="1:12">
      <c r="A321" s="12"/>
      <c r="B321" s="38"/>
      <c r="C321" s="38"/>
      <c r="D321" s="37">
        <v>41609</v>
      </c>
      <c r="E321" s="89">
        <f t="shared" si="48"/>
        <v>-207000.00000000093</v>
      </c>
      <c r="F321" s="91">
        <v>0</v>
      </c>
      <c r="G321" s="92">
        <v>0</v>
      </c>
      <c r="H321" s="87">
        <f t="shared" si="46"/>
        <v>-207000.00000000093</v>
      </c>
      <c r="I321" s="106">
        <f t="shared" si="47"/>
        <v>0</v>
      </c>
      <c r="J321" s="11">
        <v>555.25</v>
      </c>
      <c r="K321" s="16">
        <v>505219</v>
      </c>
      <c r="L321" s="15" t="s">
        <v>143</v>
      </c>
    </row>
    <row r="322" spans="1:12">
      <c r="A322" s="12"/>
      <c r="B322" s="38"/>
      <c r="C322" s="38"/>
      <c r="D322" s="37">
        <v>41640</v>
      </c>
      <c r="E322" s="89">
        <f t="shared" si="48"/>
        <v>-207000.00000000093</v>
      </c>
      <c r="F322" s="86">
        <v>0</v>
      </c>
      <c r="G322" s="92">
        <v>0</v>
      </c>
      <c r="H322" s="87">
        <f t="shared" si="46"/>
        <v>-207000.00000000093</v>
      </c>
      <c r="I322" s="106">
        <f t="shared" si="47"/>
        <v>0</v>
      </c>
      <c r="J322" s="11">
        <v>555.25</v>
      </c>
      <c r="K322" s="16">
        <v>505219</v>
      </c>
      <c r="L322" s="15" t="s">
        <v>143</v>
      </c>
    </row>
    <row r="323" spans="1:12">
      <c r="A323" s="12"/>
      <c r="B323" s="38"/>
      <c r="C323" s="38"/>
      <c r="D323" s="37">
        <v>41671</v>
      </c>
      <c r="E323" s="89">
        <f t="shared" si="48"/>
        <v>-207000.00000000093</v>
      </c>
      <c r="F323" s="86">
        <v>0</v>
      </c>
      <c r="G323" s="92">
        <v>0</v>
      </c>
      <c r="H323" s="87">
        <f t="shared" si="46"/>
        <v>-207000.00000000093</v>
      </c>
      <c r="I323" s="106">
        <f t="shared" si="47"/>
        <v>0</v>
      </c>
      <c r="J323" s="11">
        <v>555.25</v>
      </c>
      <c r="K323" s="16">
        <v>505219</v>
      </c>
      <c r="L323" s="15" t="s">
        <v>143</v>
      </c>
    </row>
    <row r="324" spans="1:12">
      <c r="A324" s="12"/>
      <c r="B324" s="38"/>
      <c r="C324" s="38"/>
      <c r="D324" s="37">
        <v>41699</v>
      </c>
      <c r="E324" s="89">
        <f t="shared" si="48"/>
        <v>-207000.00000000093</v>
      </c>
      <c r="F324" s="86">
        <v>0</v>
      </c>
      <c r="G324" s="92">
        <v>0</v>
      </c>
      <c r="H324" s="87">
        <f t="shared" ref="H324:H326" si="49">SUM(E324:G324)</f>
        <v>-207000.00000000093</v>
      </c>
      <c r="I324" s="106">
        <f t="shared" si="47"/>
        <v>0</v>
      </c>
      <c r="J324" s="11">
        <v>555.25</v>
      </c>
      <c r="K324" s="16">
        <v>505219</v>
      </c>
      <c r="L324" s="15" t="s">
        <v>143</v>
      </c>
    </row>
    <row r="325" spans="1:12">
      <c r="A325" s="12"/>
      <c r="B325" s="38"/>
      <c r="C325" s="38"/>
      <c r="D325" s="37">
        <v>41730</v>
      </c>
      <c r="E325" s="89">
        <f t="shared" si="48"/>
        <v>-207000.00000000093</v>
      </c>
      <c r="F325" s="86">
        <v>0</v>
      </c>
      <c r="G325" s="87">
        <v>0</v>
      </c>
      <c r="H325" s="87">
        <f t="shared" si="49"/>
        <v>-207000.00000000093</v>
      </c>
      <c r="I325" s="106">
        <f t="shared" si="47"/>
        <v>0</v>
      </c>
      <c r="J325" s="11">
        <v>555.25</v>
      </c>
      <c r="K325" s="16">
        <v>505219</v>
      </c>
      <c r="L325" s="15" t="s">
        <v>143</v>
      </c>
    </row>
    <row r="326" spans="1:12">
      <c r="A326" s="12"/>
      <c r="B326" s="38"/>
      <c r="C326" s="38"/>
      <c r="D326" s="37">
        <v>41760</v>
      </c>
      <c r="E326" s="89">
        <f t="shared" si="48"/>
        <v>-207000.00000000093</v>
      </c>
      <c r="F326" s="86">
        <v>0</v>
      </c>
      <c r="G326" s="87">
        <v>0</v>
      </c>
      <c r="H326" s="87">
        <f t="shared" si="49"/>
        <v>-207000.00000000093</v>
      </c>
      <c r="I326" s="106">
        <f t="shared" si="47"/>
        <v>0</v>
      </c>
      <c r="J326" s="11">
        <v>555.25</v>
      </c>
      <c r="K326" s="16">
        <v>505219</v>
      </c>
      <c r="L326" s="15" t="s">
        <v>143</v>
      </c>
    </row>
    <row r="327" spans="1:12">
      <c r="A327" s="12"/>
      <c r="B327" s="38"/>
      <c r="C327" s="38"/>
      <c r="D327" s="37">
        <v>41791</v>
      </c>
      <c r="E327" s="89">
        <f t="shared" ref="E327" si="50">H326</f>
        <v>-207000.00000000093</v>
      </c>
      <c r="F327" s="93">
        <v>0</v>
      </c>
      <c r="G327" s="94">
        <v>0</v>
      </c>
      <c r="H327" s="92">
        <f t="shared" si="46"/>
        <v>-207000.00000000093</v>
      </c>
      <c r="I327" s="106">
        <f t="shared" si="47"/>
        <v>0</v>
      </c>
      <c r="J327" s="11">
        <v>555.25</v>
      </c>
      <c r="K327" s="16">
        <v>505219</v>
      </c>
      <c r="L327" s="15" t="s">
        <v>143</v>
      </c>
    </row>
    <row r="328" spans="1:12">
      <c r="A328" s="10">
        <v>248070</v>
      </c>
      <c r="B328" s="35" t="s">
        <v>14</v>
      </c>
      <c r="C328" s="36" t="s">
        <v>67</v>
      </c>
      <c r="D328" s="37">
        <v>41456</v>
      </c>
      <c r="E328" s="96">
        <f>+'Base Jul 12 - Jun 13'!H339</f>
        <v>-1924986.67</v>
      </c>
      <c r="F328" s="86">
        <v>3308485.39</v>
      </c>
      <c r="G328" s="87">
        <v>-2105748.7200000002</v>
      </c>
      <c r="H328" s="96">
        <f t="shared" si="46"/>
        <v>-722250</v>
      </c>
      <c r="I328" s="106">
        <f t="shared" si="47"/>
        <v>1202736.67</v>
      </c>
      <c r="J328" s="11" t="s">
        <v>47</v>
      </c>
      <c r="K328" s="16" t="s">
        <v>45</v>
      </c>
      <c r="L328" s="15" t="s">
        <v>46</v>
      </c>
    </row>
    <row r="329" spans="1:12">
      <c r="A329" s="17"/>
      <c r="B329" s="41"/>
      <c r="C329" s="41"/>
      <c r="D329" s="37">
        <v>41487</v>
      </c>
      <c r="E329" s="89">
        <f>H328</f>
        <v>-722250</v>
      </c>
      <c r="F329" s="86">
        <v>0</v>
      </c>
      <c r="G329" s="87">
        <v>0</v>
      </c>
      <c r="H329" s="89">
        <f>E329+F329+G329</f>
        <v>-722250</v>
      </c>
      <c r="I329" s="106">
        <f t="shared" si="47"/>
        <v>0</v>
      </c>
      <c r="J329" s="11" t="s">
        <v>47</v>
      </c>
      <c r="K329" s="16" t="s">
        <v>45</v>
      </c>
      <c r="L329" s="15" t="s">
        <v>46</v>
      </c>
    </row>
    <row r="330" spans="1:12">
      <c r="A330" s="12"/>
      <c r="B330" s="38"/>
      <c r="C330" s="38"/>
      <c r="D330" s="37">
        <v>41518</v>
      </c>
      <c r="E330" s="89">
        <f>+H329</f>
        <v>-722250</v>
      </c>
      <c r="F330" s="86">
        <v>198000</v>
      </c>
      <c r="G330" s="87">
        <v>-98000</v>
      </c>
      <c r="H330" s="89">
        <f t="shared" si="46"/>
        <v>-622250</v>
      </c>
      <c r="I330" s="106">
        <f t="shared" si="47"/>
        <v>100000</v>
      </c>
      <c r="J330" s="76">
        <v>535</v>
      </c>
      <c r="K330" s="16">
        <v>545500</v>
      </c>
      <c r="L330" s="15" t="s">
        <v>44</v>
      </c>
    </row>
    <row r="331" spans="1:12">
      <c r="A331" s="12"/>
      <c r="B331" s="38"/>
      <c r="C331" s="38"/>
      <c r="D331" s="37">
        <v>41548</v>
      </c>
      <c r="E331" s="89">
        <f t="shared" ref="E331:E338" si="51">+H330</f>
        <v>-622250</v>
      </c>
      <c r="F331" s="86">
        <v>0</v>
      </c>
      <c r="G331" s="87">
        <v>0</v>
      </c>
      <c r="H331" s="89">
        <f t="shared" si="46"/>
        <v>-622250</v>
      </c>
      <c r="I331" s="106">
        <f t="shared" si="47"/>
        <v>0</v>
      </c>
      <c r="J331" s="11" t="s">
        <v>48</v>
      </c>
      <c r="K331" s="16" t="s">
        <v>45</v>
      </c>
      <c r="L331" s="15" t="s">
        <v>46</v>
      </c>
    </row>
    <row r="332" spans="1:12">
      <c r="A332" s="12"/>
      <c r="B332" s="38"/>
      <c r="C332" s="38"/>
      <c r="D332" s="37">
        <v>41579</v>
      </c>
      <c r="E332" s="89">
        <f t="shared" si="51"/>
        <v>-622250</v>
      </c>
      <c r="F332" s="86">
        <v>11500</v>
      </c>
      <c r="G332" s="87">
        <v>0</v>
      </c>
      <c r="H332" s="89">
        <f t="shared" si="46"/>
        <v>-610750</v>
      </c>
      <c r="I332" s="106">
        <f t="shared" si="47"/>
        <v>11500</v>
      </c>
      <c r="J332" s="76">
        <v>535</v>
      </c>
      <c r="K332" s="16">
        <v>545500</v>
      </c>
      <c r="L332" s="15" t="s">
        <v>44</v>
      </c>
    </row>
    <row r="333" spans="1:12">
      <c r="A333" s="12"/>
      <c r="B333" s="38"/>
      <c r="C333" s="38"/>
      <c r="D333" s="37">
        <v>41609</v>
      </c>
      <c r="E333" s="89">
        <f t="shared" si="51"/>
        <v>-610750</v>
      </c>
      <c r="F333" s="91">
        <v>0</v>
      </c>
      <c r="G333" s="92">
        <v>0</v>
      </c>
      <c r="H333" s="89">
        <f t="shared" si="46"/>
        <v>-610750</v>
      </c>
      <c r="I333" s="106">
        <f t="shared" si="47"/>
        <v>0</v>
      </c>
      <c r="J333" s="11" t="s">
        <v>47</v>
      </c>
      <c r="K333" s="16" t="s">
        <v>45</v>
      </c>
      <c r="L333" s="15" t="s">
        <v>46</v>
      </c>
    </row>
    <row r="334" spans="1:12">
      <c r="A334" s="12"/>
      <c r="B334" s="38"/>
      <c r="C334" s="38"/>
      <c r="D334" s="37">
        <v>41640</v>
      </c>
      <c r="E334" s="89">
        <f t="shared" si="51"/>
        <v>-610750</v>
      </c>
      <c r="F334" s="86">
        <v>0</v>
      </c>
      <c r="G334" s="92">
        <v>0</v>
      </c>
      <c r="H334" s="89">
        <f t="shared" si="46"/>
        <v>-610750</v>
      </c>
      <c r="I334" s="106">
        <f t="shared" si="47"/>
        <v>0</v>
      </c>
      <c r="J334" s="11" t="s">
        <v>49</v>
      </c>
      <c r="K334" s="16" t="s">
        <v>45</v>
      </c>
      <c r="L334" s="15" t="s">
        <v>46</v>
      </c>
    </row>
    <row r="335" spans="1:12">
      <c r="A335" s="12"/>
      <c r="B335" s="38"/>
      <c r="C335" s="38"/>
      <c r="D335" s="37">
        <v>41671</v>
      </c>
      <c r="E335" s="89">
        <f t="shared" si="51"/>
        <v>-610750</v>
      </c>
      <c r="F335" s="86">
        <v>0</v>
      </c>
      <c r="G335" s="92">
        <v>0</v>
      </c>
      <c r="H335" s="89">
        <f>E335+F335+G335</f>
        <v>-610750</v>
      </c>
      <c r="I335" s="106">
        <f t="shared" si="47"/>
        <v>0</v>
      </c>
      <c r="J335" s="11" t="s">
        <v>50</v>
      </c>
      <c r="K335" s="16">
        <v>545500</v>
      </c>
      <c r="L335" s="15" t="s">
        <v>44</v>
      </c>
    </row>
    <row r="336" spans="1:12">
      <c r="A336" s="12"/>
      <c r="B336" s="38"/>
      <c r="C336" s="38"/>
      <c r="D336" s="37">
        <v>41699</v>
      </c>
      <c r="E336" s="89">
        <f t="shared" si="51"/>
        <v>-610750</v>
      </c>
      <c r="F336" s="86">
        <v>0</v>
      </c>
      <c r="G336" s="92">
        <v>0</v>
      </c>
      <c r="H336" s="89">
        <f t="shared" ref="H336:H337" si="52">E336+F336+G336</f>
        <v>-610750</v>
      </c>
      <c r="I336" s="106">
        <f t="shared" si="47"/>
        <v>0</v>
      </c>
      <c r="J336" s="11" t="s">
        <v>47</v>
      </c>
      <c r="K336" s="16" t="s">
        <v>45</v>
      </c>
      <c r="L336" s="15" t="s">
        <v>46</v>
      </c>
    </row>
    <row r="337" spans="1:13">
      <c r="A337" s="12"/>
      <c r="B337" s="38"/>
      <c r="C337" s="38"/>
      <c r="D337" s="37">
        <v>41730</v>
      </c>
      <c r="E337" s="89">
        <f t="shared" si="51"/>
        <v>-610750</v>
      </c>
      <c r="F337" s="86">
        <v>0</v>
      </c>
      <c r="G337" s="87">
        <v>0</v>
      </c>
      <c r="H337" s="89">
        <f t="shared" si="52"/>
        <v>-610750</v>
      </c>
      <c r="I337" s="106">
        <f t="shared" si="47"/>
        <v>0</v>
      </c>
      <c r="J337" s="11" t="s">
        <v>47</v>
      </c>
      <c r="K337" s="16" t="s">
        <v>45</v>
      </c>
      <c r="L337" s="15" t="s">
        <v>46</v>
      </c>
    </row>
    <row r="338" spans="1:13">
      <c r="A338" s="12"/>
      <c r="B338" s="38"/>
      <c r="C338" s="38"/>
      <c r="D338" s="37">
        <v>41760</v>
      </c>
      <c r="E338" s="89">
        <f t="shared" si="51"/>
        <v>-610750</v>
      </c>
      <c r="F338" s="86">
        <v>0</v>
      </c>
      <c r="G338" s="87">
        <v>0</v>
      </c>
      <c r="H338" s="89">
        <f t="shared" si="46"/>
        <v>-610750</v>
      </c>
      <c r="I338" s="106">
        <f t="shared" si="47"/>
        <v>0</v>
      </c>
      <c r="J338" s="11" t="s">
        <v>47</v>
      </c>
      <c r="K338" s="16" t="s">
        <v>45</v>
      </c>
      <c r="L338" s="15" t="s">
        <v>46</v>
      </c>
    </row>
    <row r="339" spans="1:13">
      <c r="A339" s="12"/>
      <c r="B339" s="38"/>
      <c r="C339" s="38"/>
      <c r="D339" s="37">
        <v>41791</v>
      </c>
      <c r="E339" s="89">
        <f t="shared" ref="E339" si="53">H338</f>
        <v>-610750</v>
      </c>
      <c r="F339" s="93">
        <v>0</v>
      </c>
      <c r="G339" s="94">
        <v>0</v>
      </c>
      <c r="H339" s="89">
        <f t="shared" si="46"/>
        <v>-610750</v>
      </c>
      <c r="I339" s="106">
        <f t="shared" si="47"/>
        <v>0</v>
      </c>
      <c r="J339" s="11" t="s">
        <v>47</v>
      </c>
      <c r="K339" s="16" t="s">
        <v>45</v>
      </c>
      <c r="L339" s="15" t="s">
        <v>46</v>
      </c>
    </row>
    <row r="340" spans="1:13">
      <c r="A340" s="10">
        <v>280301</v>
      </c>
      <c r="B340" s="35" t="s">
        <v>16</v>
      </c>
      <c r="C340" s="36" t="s">
        <v>64</v>
      </c>
      <c r="D340" s="37">
        <v>41456</v>
      </c>
      <c r="E340" s="96">
        <f>+'Base Jul 12 - Jun 13'!H351</f>
        <v>0</v>
      </c>
      <c r="F340" s="86">
        <v>0</v>
      </c>
      <c r="G340" s="87">
        <v>0</v>
      </c>
      <c r="H340" s="96">
        <f t="shared" si="46"/>
        <v>0</v>
      </c>
      <c r="I340" s="106">
        <f t="shared" si="47"/>
        <v>0</v>
      </c>
      <c r="J340" s="21">
        <v>924.1</v>
      </c>
      <c r="K340" s="16">
        <v>548050</v>
      </c>
      <c r="L340" s="50" t="s">
        <v>51</v>
      </c>
    </row>
    <row r="341" spans="1:13">
      <c r="A341" s="12"/>
      <c r="B341" s="38"/>
      <c r="C341" s="38"/>
      <c r="D341" s="37">
        <v>41487</v>
      </c>
      <c r="E341" s="89">
        <f>+H340</f>
        <v>0</v>
      </c>
      <c r="F341" s="86">
        <v>0</v>
      </c>
      <c r="G341" s="87">
        <v>0</v>
      </c>
      <c r="H341" s="87">
        <f t="shared" si="46"/>
        <v>0</v>
      </c>
      <c r="I341" s="106">
        <f t="shared" si="47"/>
        <v>0</v>
      </c>
      <c r="J341" s="21">
        <v>924.1</v>
      </c>
      <c r="K341" s="16">
        <v>548050</v>
      </c>
      <c r="L341" s="50" t="s">
        <v>51</v>
      </c>
    </row>
    <row r="342" spans="1:13">
      <c r="A342" s="12"/>
      <c r="B342" s="38"/>
      <c r="C342" s="38"/>
      <c r="D342" s="37">
        <v>41518</v>
      </c>
      <c r="E342" s="89">
        <f t="shared" ref="E342:E350" si="54">+H341</f>
        <v>0</v>
      </c>
      <c r="F342" s="86">
        <v>0</v>
      </c>
      <c r="G342" s="87">
        <v>0</v>
      </c>
      <c r="H342" s="87">
        <f t="shared" si="46"/>
        <v>0</v>
      </c>
      <c r="I342" s="106">
        <f t="shared" si="47"/>
        <v>0</v>
      </c>
      <c r="J342" s="21">
        <v>924.1</v>
      </c>
      <c r="K342" s="16">
        <v>548050</v>
      </c>
      <c r="L342" s="50" t="s">
        <v>51</v>
      </c>
    </row>
    <row r="343" spans="1:13">
      <c r="A343" s="12"/>
      <c r="B343" s="38"/>
      <c r="C343" s="38"/>
      <c r="D343" s="37">
        <v>41548</v>
      </c>
      <c r="E343" s="89">
        <f t="shared" si="54"/>
        <v>0</v>
      </c>
      <c r="F343" s="86">
        <v>0</v>
      </c>
      <c r="G343" s="87">
        <v>0</v>
      </c>
      <c r="H343" s="87">
        <f t="shared" si="46"/>
        <v>0</v>
      </c>
      <c r="I343" s="106">
        <f t="shared" si="47"/>
        <v>0</v>
      </c>
      <c r="J343" s="21">
        <v>924.1</v>
      </c>
      <c r="K343" s="16">
        <v>548050</v>
      </c>
      <c r="L343" s="50" t="s">
        <v>51</v>
      </c>
    </row>
    <row r="344" spans="1:13">
      <c r="A344" s="12"/>
      <c r="B344" s="38"/>
      <c r="C344" s="38"/>
      <c r="D344" s="37">
        <v>41579</v>
      </c>
      <c r="E344" s="89">
        <f t="shared" si="54"/>
        <v>0</v>
      </c>
      <c r="F344" s="86">
        <v>0</v>
      </c>
      <c r="G344" s="87">
        <v>0</v>
      </c>
      <c r="H344" s="87">
        <f t="shared" si="46"/>
        <v>0</v>
      </c>
      <c r="I344" s="106">
        <f t="shared" si="47"/>
        <v>0</v>
      </c>
      <c r="J344" s="21">
        <v>924.1</v>
      </c>
      <c r="K344" s="16">
        <v>548050</v>
      </c>
      <c r="L344" s="50" t="s">
        <v>51</v>
      </c>
    </row>
    <row r="345" spans="1:13">
      <c r="A345" s="12"/>
      <c r="B345" s="38"/>
      <c r="C345" s="38"/>
      <c r="D345" s="37">
        <v>41609</v>
      </c>
      <c r="E345" s="89">
        <f t="shared" si="54"/>
        <v>0</v>
      </c>
      <c r="F345" s="91">
        <v>0</v>
      </c>
      <c r="G345" s="92">
        <v>0</v>
      </c>
      <c r="H345" s="87">
        <f t="shared" si="46"/>
        <v>0</v>
      </c>
      <c r="I345" s="106">
        <f t="shared" si="47"/>
        <v>0</v>
      </c>
      <c r="J345" s="21">
        <v>924.1</v>
      </c>
      <c r="K345" s="16">
        <v>548050</v>
      </c>
      <c r="L345" s="50" t="s">
        <v>51</v>
      </c>
    </row>
    <row r="346" spans="1:13">
      <c r="A346" s="12"/>
      <c r="B346" s="38"/>
      <c r="C346" s="38"/>
      <c r="D346" s="37">
        <v>41640</v>
      </c>
      <c r="E346" s="89">
        <f t="shared" si="54"/>
        <v>0</v>
      </c>
      <c r="F346" s="86">
        <v>0</v>
      </c>
      <c r="G346" s="92">
        <v>0</v>
      </c>
      <c r="H346" s="87">
        <f t="shared" si="46"/>
        <v>0</v>
      </c>
      <c r="I346" s="106">
        <f t="shared" si="47"/>
        <v>0</v>
      </c>
      <c r="J346" s="21">
        <v>924.1</v>
      </c>
      <c r="K346" s="16">
        <v>548050</v>
      </c>
      <c r="L346" s="50" t="s">
        <v>51</v>
      </c>
    </row>
    <row r="347" spans="1:13">
      <c r="A347" s="12"/>
      <c r="B347" s="38"/>
      <c r="C347" s="38"/>
      <c r="D347" s="37">
        <v>41671</v>
      </c>
      <c r="E347" s="89">
        <f t="shared" si="54"/>
        <v>0</v>
      </c>
      <c r="F347" s="86">
        <v>0</v>
      </c>
      <c r="G347" s="92">
        <v>0</v>
      </c>
      <c r="H347" s="87">
        <f t="shared" si="46"/>
        <v>0</v>
      </c>
      <c r="I347" s="106">
        <f t="shared" si="47"/>
        <v>0</v>
      </c>
      <c r="J347" s="21">
        <v>924.1</v>
      </c>
      <c r="K347" s="16">
        <v>548050</v>
      </c>
      <c r="L347" s="50" t="s">
        <v>51</v>
      </c>
    </row>
    <row r="348" spans="1:13">
      <c r="A348" s="12"/>
      <c r="B348" s="38"/>
      <c r="C348" s="38"/>
      <c r="D348" s="37">
        <v>41699</v>
      </c>
      <c r="E348" s="89">
        <f t="shared" si="54"/>
        <v>0</v>
      </c>
      <c r="F348" s="86">
        <v>0</v>
      </c>
      <c r="G348" s="92">
        <v>0</v>
      </c>
      <c r="H348" s="87">
        <f t="shared" si="46"/>
        <v>0</v>
      </c>
      <c r="I348" s="106">
        <f t="shared" si="47"/>
        <v>0</v>
      </c>
      <c r="J348" s="21">
        <v>924.1</v>
      </c>
      <c r="K348" s="16">
        <v>548050</v>
      </c>
      <c r="L348" s="50" t="s">
        <v>51</v>
      </c>
    </row>
    <row r="349" spans="1:13">
      <c r="A349" s="12"/>
      <c r="B349" s="38"/>
      <c r="C349" s="38"/>
      <c r="D349" s="37">
        <v>41730</v>
      </c>
      <c r="E349" s="89">
        <f t="shared" si="54"/>
        <v>0</v>
      </c>
      <c r="F349" s="86">
        <v>0</v>
      </c>
      <c r="G349" s="87">
        <v>0</v>
      </c>
      <c r="H349" s="87">
        <f t="shared" si="46"/>
        <v>0</v>
      </c>
      <c r="I349" s="106">
        <f t="shared" si="47"/>
        <v>0</v>
      </c>
      <c r="J349" s="21">
        <v>924.1</v>
      </c>
      <c r="K349" s="16">
        <v>548050</v>
      </c>
      <c r="L349" s="50" t="s">
        <v>51</v>
      </c>
    </row>
    <row r="350" spans="1:13">
      <c r="A350" s="12"/>
      <c r="B350" s="38"/>
      <c r="C350" s="38"/>
      <c r="D350" s="37">
        <v>41760</v>
      </c>
      <c r="E350" s="89">
        <f t="shared" si="54"/>
        <v>0</v>
      </c>
      <c r="F350" s="86">
        <v>0</v>
      </c>
      <c r="G350" s="87">
        <v>0</v>
      </c>
      <c r="H350" s="87">
        <f t="shared" si="46"/>
        <v>0</v>
      </c>
      <c r="I350" s="106">
        <f t="shared" si="47"/>
        <v>0</v>
      </c>
      <c r="J350" s="21">
        <v>924.1</v>
      </c>
      <c r="K350" s="16">
        <v>548050</v>
      </c>
      <c r="L350" s="50" t="s">
        <v>51</v>
      </c>
    </row>
    <row r="351" spans="1:13">
      <c r="A351" s="12"/>
      <c r="B351" s="38"/>
      <c r="C351" s="38"/>
      <c r="D351" s="37">
        <v>41791</v>
      </c>
      <c r="E351" s="89">
        <f t="shared" ref="E351" si="55">H350</f>
        <v>0</v>
      </c>
      <c r="F351" s="93">
        <v>0</v>
      </c>
      <c r="G351" s="94">
        <v>0</v>
      </c>
      <c r="H351" s="100">
        <f t="shared" si="46"/>
        <v>0</v>
      </c>
      <c r="I351" s="106">
        <f t="shared" si="47"/>
        <v>0</v>
      </c>
      <c r="J351" s="21">
        <v>924.1</v>
      </c>
      <c r="K351" s="16">
        <v>548050</v>
      </c>
      <c r="L351" s="50" t="s">
        <v>51</v>
      </c>
    </row>
    <row r="352" spans="1:13">
      <c r="A352" s="10">
        <v>280311</v>
      </c>
      <c r="B352" s="35" t="s">
        <v>17</v>
      </c>
      <c r="C352" s="36" t="s">
        <v>64</v>
      </c>
      <c r="D352" s="37">
        <v>41456</v>
      </c>
      <c r="E352" s="96">
        <f>+'Base Jul 12 - Jun 13'!H363</f>
        <v>-52464254.510000005</v>
      </c>
      <c r="F352" s="102">
        <v>1647916.36</v>
      </c>
      <c r="G352" s="104">
        <v>-1119122.1299999999</v>
      </c>
      <c r="H352" s="96">
        <f t="shared" si="46"/>
        <v>-51935460.280000009</v>
      </c>
      <c r="I352" s="106">
        <f t="shared" si="47"/>
        <v>528794.23000000021</v>
      </c>
      <c r="J352" s="76">
        <v>925</v>
      </c>
      <c r="K352" s="16">
        <v>545050</v>
      </c>
      <c r="L352" s="15" t="s">
        <v>52</v>
      </c>
      <c r="M352" s="20"/>
    </row>
    <row r="353" spans="1:13">
      <c r="A353" s="12"/>
      <c r="B353" s="38"/>
      <c r="C353" s="38"/>
      <c r="D353" s="37">
        <v>41487</v>
      </c>
      <c r="E353" s="89">
        <f>+H352</f>
        <v>-51935460.280000009</v>
      </c>
      <c r="F353" s="86">
        <v>1010056.2</v>
      </c>
      <c r="G353" s="87">
        <v>-788130.21</v>
      </c>
      <c r="H353" s="90">
        <f t="shared" si="46"/>
        <v>-51713534.290000007</v>
      </c>
      <c r="I353" s="106">
        <f t="shared" si="47"/>
        <v>221925.99</v>
      </c>
      <c r="J353" s="76">
        <v>925</v>
      </c>
      <c r="K353" s="16">
        <v>545050</v>
      </c>
      <c r="L353" s="15" t="s">
        <v>52</v>
      </c>
      <c r="M353" s="20"/>
    </row>
    <row r="354" spans="1:13">
      <c r="A354" s="12"/>
      <c r="B354" s="38"/>
      <c r="C354" s="38"/>
      <c r="D354" s="37">
        <v>41518</v>
      </c>
      <c r="E354" s="89">
        <f t="shared" ref="E354:E363" si="56">+H353</f>
        <v>-51713534.290000007</v>
      </c>
      <c r="F354" s="86">
        <v>3575186.58</v>
      </c>
      <c r="G354" s="87">
        <v>-4866782.41</v>
      </c>
      <c r="H354" s="90">
        <f t="shared" si="46"/>
        <v>-53005130.120000005</v>
      </c>
      <c r="I354" s="106">
        <f t="shared" si="47"/>
        <v>-1291595.83</v>
      </c>
      <c r="J354" s="76">
        <v>925</v>
      </c>
      <c r="K354" s="16">
        <v>545050</v>
      </c>
      <c r="L354" s="15" t="s">
        <v>52</v>
      </c>
      <c r="M354" s="20"/>
    </row>
    <row r="355" spans="1:13">
      <c r="A355" s="12"/>
      <c r="B355" s="38"/>
      <c r="C355" s="38"/>
      <c r="D355" s="37">
        <v>41548</v>
      </c>
      <c r="E355" s="89">
        <f t="shared" si="56"/>
        <v>-53005130.120000005</v>
      </c>
      <c r="F355" s="86">
        <v>3861402.2</v>
      </c>
      <c r="G355" s="87">
        <v>-3283020.57</v>
      </c>
      <c r="H355" s="90">
        <f t="shared" si="46"/>
        <v>-52426748.490000002</v>
      </c>
      <c r="I355" s="106">
        <f t="shared" si="47"/>
        <v>578381.63000000035</v>
      </c>
      <c r="J355" s="76">
        <v>925</v>
      </c>
      <c r="K355" s="16">
        <v>545050</v>
      </c>
      <c r="L355" s="15" t="s">
        <v>52</v>
      </c>
      <c r="M355" s="20"/>
    </row>
    <row r="356" spans="1:13">
      <c r="A356" s="12"/>
      <c r="B356" s="38"/>
      <c r="C356" s="38"/>
      <c r="D356" s="37">
        <v>41579</v>
      </c>
      <c r="E356" s="89">
        <f t="shared" si="56"/>
        <v>-52426748.490000002</v>
      </c>
      <c r="F356" s="86">
        <v>3983725.15</v>
      </c>
      <c r="G356" s="87">
        <v>-1116495.25</v>
      </c>
      <c r="H356" s="90">
        <f t="shared" si="46"/>
        <v>-49559518.590000004</v>
      </c>
      <c r="I356" s="106">
        <f t="shared" si="47"/>
        <v>2867229.9</v>
      </c>
      <c r="J356" s="76">
        <v>925</v>
      </c>
      <c r="K356" s="16">
        <v>545050</v>
      </c>
      <c r="L356" s="15" t="s">
        <v>52</v>
      </c>
      <c r="M356" s="20"/>
    </row>
    <row r="357" spans="1:13">
      <c r="A357" s="12"/>
      <c r="B357" s="38"/>
      <c r="C357" s="38"/>
      <c r="D357" s="37">
        <v>41609</v>
      </c>
      <c r="E357" s="89">
        <f t="shared" si="56"/>
        <v>-49559518.590000004</v>
      </c>
      <c r="F357" s="86">
        <v>0</v>
      </c>
      <c r="G357" s="87">
        <v>0</v>
      </c>
      <c r="H357" s="90">
        <f t="shared" si="46"/>
        <v>-49559518.590000004</v>
      </c>
      <c r="I357" s="106">
        <f t="shared" si="47"/>
        <v>0</v>
      </c>
      <c r="J357" s="76">
        <v>925</v>
      </c>
      <c r="K357" s="16">
        <v>545050</v>
      </c>
      <c r="L357" s="15" t="s">
        <v>52</v>
      </c>
      <c r="M357" s="20"/>
    </row>
    <row r="358" spans="1:13">
      <c r="A358" s="12"/>
      <c r="B358" s="38"/>
      <c r="C358" s="38"/>
      <c r="D358" s="37">
        <v>41640</v>
      </c>
      <c r="E358" s="89">
        <f t="shared" si="56"/>
        <v>-49559518.590000004</v>
      </c>
      <c r="F358" s="86">
        <v>0</v>
      </c>
      <c r="G358" s="87">
        <v>0</v>
      </c>
      <c r="H358" s="90">
        <f t="shared" si="46"/>
        <v>-49559518.590000004</v>
      </c>
      <c r="I358" s="106">
        <f t="shared" si="47"/>
        <v>0</v>
      </c>
      <c r="J358" s="76">
        <v>925</v>
      </c>
      <c r="K358" s="16">
        <v>545050</v>
      </c>
      <c r="L358" s="15" t="s">
        <v>52</v>
      </c>
    </row>
    <row r="359" spans="1:13">
      <c r="A359" s="12"/>
      <c r="B359" s="38"/>
      <c r="C359" s="38"/>
      <c r="D359" s="37">
        <v>41671</v>
      </c>
      <c r="E359" s="89">
        <f t="shared" si="56"/>
        <v>-49559518.590000004</v>
      </c>
      <c r="F359" s="86">
        <v>0</v>
      </c>
      <c r="G359" s="87">
        <v>0</v>
      </c>
      <c r="H359" s="90">
        <f t="shared" si="46"/>
        <v>-49559518.590000004</v>
      </c>
      <c r="I359" s="106">
        <f t="shared" si="47"/>
        <v>0</v>
      </c>
      <c r="J359" s="76">
        <v>925</v>
      </c>
      <c r="K359" s="16">
        <v>545050</v>
      </c>
      <c r="L359" s="15" t="s">
        <v>52</v>
      </c>
    </row>
    <row r="360" spans="1:13">
      <c r="A360" s="12"/>
      <c r="B360" s="38"/>
      <c r="C360" s="38"/>
      <c r="D360" s="37">
        <v>41699</v>
      </c>
      <c r="E360" s="89">
        <f t="shared" si="56"/>
        <v>-49559518.590000004</v>
      </c>
      <c r="F360" s="86">
        <v>0</v>
      </c>
      <c r="G360" s="87">
        <v>0</v>
      </c>
      <c r="H360" s="90">
        <f t="shared" si="46"/>
        <v>-49559518.590000004</v>
      </c>
      <c r="I360" s="106">
        <f t="shared" si="47"/>
        <v>0</v>
      </c>
      <c r="J360" s="76">
        <v>925</v>
      </c>
      <c r="K360" s="16">
        <v>545050</v>
      </c>
      <c r="L360" s="15" t="s">
        <v>52</v>
      </c>
    </row>
    <row r="361" spans="1:13">
      <c r="A361" s="12"/>
      <c r="B361" s="38"/>
      <c r="C361" s="38"/>
      <c r="D361" s="37">
        <v>41730</v>
      </c>
      <c r="E361" s="89">
        <f t="shared" si="56"/>
        <v>-49559518.590000004</v>
      </c>
      <c r="F361" s="86">
        <v>0</v>
      </c>
      <c r="G361" s="87">
        <v>0</v>
      </c>
      <c r="H361" s="90">
        <f t="shared" si="46"/>
        <v>-49559518.590000004</v>
      </c>
      <c r="I361" s="106">
        <f t="shared" si="47"/>
        <v>0</v>
      </c>
      <c r="J361" s="76">
        <v>925</v>
      </c>
      <c r="K361" s="16">
        <v>545050</v>
      </c>
      <c r="L361" s="15" t="s">
        <v>52</v>
      </c>
    </row>
    <row r="362" spans="1:13">
      <c r="A362" s="12"/>
      <c r="B362" s="38"/>
      <c r="C362" s="38"/>
      <c r="D362" s="37">
        <v>41760</v>
      </c>
      <c r="E362" s="89">
        <f t="shared" si="56"/>
        <v>-49559518.590000004</v>
      </c>
      <c r="F362" s="86">
        <v>0</v>
      </c>
      <c r="G362" s="87">
        <v>0</v>
      </c>
      <c r="H362" s="90">
        <f t="shared" si="46"/>
        <v>-49559518.590000004</v>
      </c>
      <c r="I362" s="106">
        <f t="shared" si="47"/>
        <v>0</v>
      </c>
      <c r="J362" s="76">
        <v>925</v>
      </c>
      <c r="K362" s="16">
        <v>545050</v>
      </c>
      <c r="L362" s="15" t="s">
        <v>52</v>
      </c>
    </row>
    <row r="363" spans="1:13">
      <c r="A363" s="12"/>
      <c r="B363" s="38"/>
      <c r="C363" s="38"/>
      <c r="D363" s="37">
        <v>41791</v>
      </c>
      <c r="E363" s="89">
        <f t="shared" si="56"/>
        <v>-49559518.590000004</v>
      </c>
      <c r="F363" s="93">
        <v>0</v>
      </c>
      <c r="G363" s="94">
        <v>0</v>
      </c>
      <c r="H363" s="95">
        <f t="shared" si="46"/>
        <v>-49559518.590000004</v>
      </c>
      <c r="I363" s="106">
        <f t="shared" si="47"/>
        <v>0</v>
      </c>
      <c r="J363" s="76">
        <v>925</v>
      </c>
      <c r="K363" s="16">
        <v>545050</v>
      </c>
      <c r="L363" s="15" t="s">
        <v>52</v>
      </c>
    </row>
    <row r="364" spans="1:13">
      <c r="A364" s="10">
        <v>280490</v>
      </c>
      <c r="B364" s="35" t="s">
        <v>19</v>
      </c>
      <c r="C364" s="36" t="s">
        <v>67</v>
      </c>
      <c r="D364" s="37">
        <v>41456</v>
      </c>
      <c r="E364" s="96">
        <f>+'Base Jul 12 - Jun 13'!H375</f>
        <v>-3587043.4600000004</v>
      </c>
      <c r="F364" s="102">
        <v>28376.49</v>
      </c>
      <c r="G364" s="104">
        <v>-10984.7</v>
      </c>
      <c r="H364" s="96">
        <f t="shared" ref="H364:H379" si="57">SUM(E364:G364)</f>
        <v>-3569651.6700000004</v>
      </c>
      <c r="I364" s="106">
        <f t="shared" ref="I364:I419" si="58">SUM(F364:G364)</f>
        <v>17391.79</v>
      </c>
      <c r="J364" s="76">
        <v>920</v>
      </c>
      <c r="K364" s="16">
        <v>501160</v>
      </c>
      <c r="L364" s="15" t="s">
        <v>53</v>
      </c>
    </row>
    <row r="365" spans="1:13">
      <c r="A365" s="12"/>
      <c r="B365" s="38"/>
      <c r="C365" s="38"/>
      <c r="D365" s="37">
        <v>41487</v>
      </c>
      <c r="E365" s="89">
        <f>+H364</f>
        <v>-3569651.6700000004</v>
      </c>
      <c r="F365" s="86">
        <v>23347.91</v>
      </c>
      <c r="G365" s="87">
        <v>-10984.7</v>
      </c>
      <c r="H365" s="90">
        <f t="shared" si="57"/>
        <v>-3557288.4600000004</v>
      </c>
      <c r="I365" s="106">
        <f t="shared" si="58"/>
        <v>12363.21</v>
      </c>
      <c r="J365" s="76">
        <v>920</v>
      </c>
      <c r="K365" s="16">
        <v>501160</v>
      </c>
      <c r="L365" s="15" t="s">
        <v>53</v>
      </c>
    </row>
    <row r="366" spans="1:13">
      <c r="A366" s="12"/>
      <c r="B366" s="38"/>
      <c r="C366" s="38"/>
      <c r="D366" s="37">
        <v>41518</v>
      </c>
      <c r="E366" s="89">
        <f t="shared" ref="E366:E375" si="59">+H365</f>
        <v>-3557288.4600000004</v>
      </c>
      <c r="F366" s="86">
        <v>22143.69</v>
      </c>
      <c r="G366" s="87">
        <v>-10984.7</v>
      </c>
      <c r="H366" s="90">
        <f t="shared" si="57"/>
        <v>-3546129.4700000007</v>
      </c>
      <c r="I366" s="106">
        <f t="shared" si="58"/>
        <v>11158.989999999998</v>
      </c>
      <c r="J366" s="76">
        <v>920</v>
      </c>
      <c r="K366" s="16">
        <v>501160</v>
      </c>
      <c r="L366" s="15" t="s">
        <v>53</v>
      </c>
    </row>
    <row r="367" spans="1:13">
      <c r="A367" s="12"/>
      <c r="B367" s="38"/>
      <c r="C367" s="38"/>
      <c r="D367" s="37">
        <v>41548</v>
      </c>
      <c r="E367" s="89">
        <f t="shared" si="59"/>
        <v>-3546129.4700000007</v>
      </c>
      <c r="F367" s="86">
        <v>25742.95</v>
      </c>
      <c r="G367" s="87">
        <v>-10984.7</v>
      </c>
      <c r="H367" s="90">
        <f t="shared" si="57"/>
        <v>-3531371.2200000007</v>
      </c>
      <c r="I367" s="106">
        <f t="shared" si="58"/>
        <v>14758.25</v>
      </c>
      <c r="J367" s="76">
        <v>920</v>
      </c>
      <c r="K367" s="16">
        <v>501160</v>
      </c>
      <c r="L367" s="15" t="s">
        <v>53</v>
      </c>
    </row>
    <row r="368" spans="1:13">
      <c r="A368" s="12"/>
      <c r="B368" s="38"/>
      <c r="C368" s="38"/>
      <c r="D368" s="37">
        <v>41579</v>
      </c>
      <c r="E368" s="89">
        <f t="shared" si="59"/>
        <v>-3531371.2200000007</v>
      </c>
      <c r="F368" s="86">
        <v>14336.01</v>
      </c>
      <c r="G368" s="87">
        <v>-10984.7</v>
      </c>
      <c r="H368" s="90">
        <f t="shared" si="57"/>
        <v>-3528019.9100000011</v>
      </c>
      <c r="I368" s="106">
        <f t="shared" si="58"/>
        <v>3351.3099999999995</v>
      </c>
      <c r="J368" s="76">
        <v>920</v>
      </c>
      <c r="K368" s="16">
        <v>501160</v>
      </c>
      <c r="L368" s="15" t="s">
        <v>53</v>
      </c>
    </row>
    <row r="369" spans="1:12">
      <c r="A369" s="12"/>
      <c r="B369" s="38"/>
      <c r="C369" s="38"/>
      <c r="D369" s="37">
        <v>41609</v>
      </c>
      <c r="E369" s="89">
        <f t="shared" si="59"/>
        <v>-3528019.9100000011</v>
      </c>
      <c r="F369" s="86">
        <v>0</v>
      </c>
      <c r="G369" s="87">
        <v>0</v>
      </c>
      <c r="H369" s="90">
        <f t="shared" si="57"/>
        <v>-3528019.9100000011</v>
      </c>
      <c r="I369" s="106">
        <f t="shared" si="58"/>
        <v>0</v>
      </c>
      <c r="J369" s="76">
        <v>920</v>
      </c>
      <c r="K369" s="16">
        <v>501160</v>
      </c>
      <c r="L369" s="15" t="s">
        <v>53</v>
      </c>
    </row>
    <row r="370" spans="1:12">
      <c r="A370" s="12"/>
      <c r="B370" s="38"/>
      <c r="C370" s="38"/>
      <c r="D370" s="37">
        <v>41640</v>
      </c>
      <c r="E370" s="89">
        <f t="shared" si="59"/>
        <v>-3528019.9100000011</v>
      </c>
      <c r="F370" s="86">
        <v>0</v>
      </c>
      <c r="G370" s="87">
        <v>0</v>
      </c>
      <c r="H370" s="90">
        <f t="shared" si="57"/>
        <v>-3528019.9100000011</v>
      </c>
      <c r="I370" s="106">
        <f t="shared" si="58"/>
        <v>0</v>
      </c>
      <c r="J370" s="76">
        <v>920</v>
      </c>
      <c r="K370" s="16">
        <v>501160</v>
      </c>
      <c r="L370" s="15" t="s">
        <v>53</v>
      </c>
    </row>
    <row r="371" spans="1:12">
      <c r="A371" s="12"/>
      <c r="B371" s="38"/>
      <c r="C371" s="38"/>
      <c r="D371" s="37">
        <v>41671</v>
      </c>
      <c r="E371" s="89">
        <f t="shared" si="59"/>
        <v>-3528019.9100000011</v>
      </c>
      <c r="F371" s="86">
        <v>0</v>
      </c>
      <c r="G371" s="87">
        <v>0</v>
      </c>
      <c r="H371" s="90">
        <f t="shared" si="57"/>
        <v>-3528019.9100000011</v>
      </c>
      <c r="I371" s="106">
        <f t="shared" si="58"/>
        <v>0</v>
      </c>
      <c r="J371" s="76">
        <v>920</v>
      </c>
      <c r="K371" s="16">
        <v>501160</v>
      </c>
      <c r="L371" s="15" t="s">
        <v>53</v>
      </c>
    </row>
    <row r="372" spans="1:12">
      <c r="A372" s="12"/>
      <c r="B372" s="38"/>
      <c r="C372" s="38"/>
      <c r="D372" s="37">
        <v>41699</v>
      </c>
      <c r="E372" s="89">
        <f t="shared" si="59"/>
        <v>-3528019.9100000011</v>
      </c>
      <c r="F372" s="86">
        <v>0</v>
      </c>
      <c r="G372" s="87">
        <v>0</v>
      </c>
      <c r="H372" s="90">
        <f t="shared" si="57"/>
        <v>-3528019.9100000011</v>
      </c>
      <c r="I372" s="106">
        <f t="shared" si="58"/>
        <v>0</v>
      </c>
      <c r="J372" s="76">
        <v>920</v>
      </c>
      <c r="K372" s="16">
        <v>501160</v>
      </c>
      <c r="L372" s="15" t="s">
        <v>53</v>
      </c>
    </row>
    <row r="373" spans="1:12">
      <c r="A373" s="12"/>
      <c r="B373" s="38"/>
      <c r="C373" s="38"/>
      <c r="D373" s="37">
        <v>41730</v>
      </c>
      <c r="E373" s="89">
        <f t="shared" si="59"/>
        <v>-3528019.9100000011</v>
      </c>
      <c r="F373" s="86">
        <v>0</v>
      </c>
      <c r="G373" s="87">
        <v>0</v>
      </c>
      <c r="H373" s="90">
        <f t="shared" si="57"/>
        <v>-3528019.9100000011</v>
      </c>
      <c r="I373" s="106">
        <f t="shared" si="58"/>
        <v>0</v>
      </c>
      <c r="J373" s="76">
        <v>920</v>
      </c>
      <c r="K373" s="16">
        <v>501160</v>
      </c>
      <c r="L373" s="15" t="s">
        <v>53</v>
      </c>
    </row>
    <row r="374" spans="1:12">
      <c r="A374" s="12"/>
      <c r="B374" s="38"/>
      <c r="C374" s="38"/>
      <c r="D374" s="37">
        <v>41760</v>
      </c>
      <c r="E374" s="89">
        <f t="shared" si="59"/>
        <v>-3528019.9100000011</v>
      </c>
      <c r="F374" s="86">
        <v>0</v>
      </c>
      <c r="G374" s="87">
        <v>0</v>
      </c>
      <c r="H374" s="90">
        <f t="shared" si="57"/>
        <v>-3528019.9100000011</v>
      </c>
      <c r="I374" s="106">
        <f t="shared" si="58"/>
        <v>0</v>
      </c>
      <c r="J374" s="76">
        <v>920</v>
      </c>
      <c r="K374" s="16">
        <v>501160</v>
      </c>
      <c r="L374" s="15" t="s">
        <v>53</v>
      </c>
    </row>
    <row r="375" spans="1:12">
      <c r="A375" s="12"/>
      <c r="B375" s="38"/>
      <c r="C375" s="38"/>
      <c r="D375" s="37">
        <v>41791</v>
      </c>
      <c r="E375" s="89">
        <f t="shared" si="59"/>
        <v>-3528019.9100000011</v>
      </c>
      <c r="F375" s="93">
        <v>0</v>
      </c>
      <c r="G375" s="94">
        <v>0</v>
      </c>
      <c r="H375" s="100">
        <f t="shared" si="57"/>
        <v>-3528019.9100000011</v>
      </c>
      <c r="I375" s="106">
        <f t="shared" si="58"/>
        <v>0</v>
      </c>
      <c r="J375" s="76">
        <v>920</v>
      </c>
      <c r="K375" s="16">
        <v>501160</v>
      </c>
      <c r="L375" s="15" t="s">
        <v>53</v>
      </c>
    </row>
    <row r="376" spans="1:12">
      <c r="A376" s="10">
        <v>284915</v>
      </c>
      <c r="B376" s="25" t="s">
        <v>137</v>
      </c>
      <c r="C376" s="46" t="s">
        <v>64</v>
      </c>
      <c r="D376" s="37">
        <v>41456</v>
      </c>
      <c r="E376" s="96">
        <f>+'Base Jul 12 - Jun 13'!H387</f>
        <v>-2632677.7500000005</v>
      </c>
      <c r="F376" s="86">
        <v>0</v>
      </c>
      <c r="G376" s="87">
        <v>-8417.5</v>
      </c>
      <c r="H376" s="90">
        <f t="shared" si="57"/>
        <v>-2641095.2500000005</v>
      </c>
      <c r="I376" s="106">
        <f t="shared" si="58"/>
        <v>-8417.5</v>
      </c>
      <c r="J376" s="53">
        <v>254.10499999999999</v>
      </c>
      <c r="K376" s="16">
        <v>288503</v>
      </c>
      <c r="L376" s="15" t="s">
        <v>161</v>
      </c>
    </row>
    <row r="377" spans="1:12">
      <c r="A377" s="12"/>
      <c r="B377" s="47"/>
      <c r="C377" s="48"/>
      <c r="D377" s="37">
        <v>41487</v>
      </c>
      <c r="E377" s="89">
        <f t="shared" ref="E377:E387" si="60">+H376</f>
        <v>-2641095.2500000005</v>
      </c>
      <c r="F377" s="86">
        <v>0</v>
      </c>
      <c r="G377" s="87">
        <v>-8417.5</v>
      </c>
      <c r="H377" s="90">
        <f t="shared" si="57"/>
        <v>-2649512.7500000005</v>
      </c>
      <c r="I377" s="106">
        <f t="shared" si="58"/>
        <v>-8417.5</v>
      </c>
      <c r="J377" s="53">
        <v>254.10499999999999</v>
      </c>
      <c r="K377" s="16">
        <v>288503</v>
      </c>
      <c r="L377" s="15" t="s">
        <v>161</v>
      </c>
    </row>
    <row r="378" spans="1:12">
      <c r="A378" s="12"/>
      <c r="B378" s="47"/>
      <c r="C378" s="48"/>
      <c r="D378" s="37">
        <v>41518</v>
      </c>
      <c r="E378" s="89">
        <f t="shared" si="60"/>
        <v>-2649512.7500000005</v>
      </c>
      <c r="F378" s="86">
        <v>0</v>
      </c>
      <c r="G378" s="87">
        <v>-5565858.25</v>
      </c>
      <c r="H378" s="90">
        <f t="shared" si="57"/>
        <v>-8215371</v>
      </c>
      <c r="I378" s="106">
        <f t="shared" si="58"/>
        <v>-5565858.25</v>
      </c>
      <c r="J378" s="53" t="s">
        <v>163</v>
      </c>
      <c r="K378" s="16" t="s">
        <v>162</v>
      </c>
      <c r="L378" s="15" t="s">
        <v>164</v>
      </c>
    </row>
    <row r="379" spans="1:12">
      <c r="A379" s="12"/>
      <c r="B379" s="47"/>
      <c r="C379" s="48"/>
      <c r="D379" s="37">
        <v>41548</v>
      </c>
      <c r="E379" s="89">
        <f t="shared" si="60"/>
        <v>-8215371</v>
      </c>
      <c r="F379" s="86">
        <v>0</v>
      </c>
      <c r="G379" s="87">
        <v>-16074.07</v>
      </c>
      <c r="H379" s="90">
        <f t="shared" si="57"/>
        <v>-8231445.0700000003</v>
      </c>
      <c r="I379" s="106">
        <f t="shared" si="58"/>
        <v>-16074.07</v>
      </c>
      <c r="J379" s="53">
        <v>254.10499999999999</v>
      </c>
      <c r="K379" s="16">
        <v>288503</v>
      </c>
      <c r="L379" s="15" t="s">
        <v>161</v>
      </c>
    </row>
    <row r="380" spans="1:12">
      <c r="A380" s="12"/>
      <c r="B380" s="47"/>
      <c r="C380" s="48"/>
      <c r="D380" s="37">
        <v>41579</v>
      </c>
      <c r="E380" s="89">
        <f t="shared" si="60"/>
        <v>-8231445.0700000003</v>
      </c>
      <c r="F380" s="86">
        <v>0</v>
      </c>
      <c r="G380" s="87">
        <v>-16074.07</v>
      </c>
      <c r="H380" s="90">
        <f t="shared" ref="H380:H423" si="61">SUM(E380:G380)</f>
        <v>-8247519.1400000006</v>
      </c>
      <c r="I380" s="106">
        <f t="shared" si="58"/>
        <v>-16074.07</v>
      </c>
      <c r="J380" s="53">
        <v>254.10499999999999</v>
      </c>
      <c r="K380" s="16">
        <v>288503</v>
      </c>
      <c r="L380" s="15" t="s">
        <v>161</v>
      </c>
    </row>
    <row r="381" spans="1:12">
      <c r="A381" s="12"/>
      <c r="B381" s="47"/>
      <c r="C381" s="48"/>
      <c r="D381" s="37">
        <v>41609</v>
      </c>
      <c r="E381" s="89">
        <f t="shared" si="60"/>
        <v>-8247519.1400000006</v>
      </c>
      <c r="F381" s="91">
        <v>0</v>
      </c>
      <c r="G381" s="92">
        <v>0</v>
      </c>
      <c r="H381" s="90">
        <f t="shared" si="61"/>
        <v>-8247519.1400000006</v>
      </c>
      <c r="I381" s="106">
        <f t="shared" si="58"/>
        <v>0</v>
      </c>
      <c r="J381" s="53">
        <v>254.10499999999999</v>
      </c>
      <c r="K381" s="16">
        <v>288503</v>
      </c>
      <c r="L381" s="15" t="s">
        <v>161</v>
      </c>
    </row>
    <row r="382" spans="1:12">
      <c r="A382" s="12"/>
      <c r="B382" s="47"/>
      <c r="C382" s="48"/>
      <c r="D382" s="37">
        <v>41640</v>
      </c>
      <c r="E382" s="89">
        <f t="shared" si="60"/>
        <v>-8247519.1400000006</v>
      </c>
      <c r="F382" s="86">
        <v>0</v>
      </c>
      <c r="G382" s="92">
        <v>0</v>
      </c>
      <c r="H382" s="90">
        <f t="shared" si="61"/>
        <v>-8247519.1400000006</v>
      </c>
      <c r="I382" s="106">
        <f t="shared" si="58"/>
        <v>0</v>
      </c>
      <c r="J382" s="53">
        <v>254.10499999999999</v>
      </c>
      <c r="K382" s="16">
        <v>288503</v>
      </c>
      <c r="L382" s="15" t="s">
        <v>161</v>
      </c>
    </row>
    <row r="383" spans="1:12">
      <c r="A383" s="12"/>
      <c r="B383" s="47"/>
      <c r="C383" s="48"/>
      <c r="D383" s="37">
        <v>41671</v>
      </c>
      <c r="E383" s="89">
        <f t="shared" si="60"/>
        <v>-8247519.1400000006</v>
      </c>
      <c r="F383" s="86">
        <v>0</v>
      </c>
      <c r="G383" s="92">
        <v>0</v>
      </c>
      <c r="H383" s="90">
        <f t="shared" si="61"/>
        <v>-8247519.1400000006</v>
      </c>
      <c r="I383" s="106">
        <f t="shared" si="58"/>
        <v>0</v>
      </c>
      <c r="J383" s="53">
        <v>254.10499999999999</v>
      </c>
      <c r="K383" s="16">
        <v>288503</v>
      </c>
      <c r="L383" s="15" t="s">
        <v>161</v>
      </c>
    </row>
    <row r="384" spans="1:12">
      <c r="A384" s="12"/>
      <c r="B384" s="47"/>
      <c r="C384" s="48"/>
      <c r="D384" s="37">
        <v>41699</v>
      </c>
      <c r="E384" s="89">
        <f t="shared" si="60"/>
        <v>-8247519.1400000006</v>
      </c>
      <c r="F384" s="86">
        <v>0</v>
      </c>
      <c r="G384" s="92">
        <v>0</v>
      </c>
      <c r="H384" s="90">
        <f t="shared" si="61"/>
        <v>-8247519.1400000006</v>
      </c>
      <c r="I384" s="106">
        <f t="shared" si="58"/>
        <v>0</v>
      </c>
      <c r="J384" s="53">
        <v>254.10499999999999</v>
      </c>
      <c r="K384" s="16">
        <v>288503</v>
      </c>
      <c r="L384" s="15" t="s">
        <v>161</v>
      </c>
    </row>
    <row r="385" spans="1:12">
      <c r="A385" s="12"/>
      <c r="B385" s="47"/>
      <c r="C385" s="48"/>
      <c r="D385" s="37">
        <v>41730</v>
      </c>
      <c r="E385" s="89">
        <f t="shared" si="60"/>
        <v>-8247519.1400000006</v>
      </c>
      <c r="F385" s="86">
        <v>0</v>
      </c>
      <c r="G385" s="87">
        <v>0</v>
      </c>
      <c r="H385" s="90">
        <f t="shared" si="61"/>
        <v>-8247519.1400000006</v>
      </c>
      <c r="I385" s="106">
        <f t="shared" si="58"/>
        <v>0</v>
      </c>
      <c r="J385" s="53">
        <v>254.10499999999999</v>
      </c>
      <c r="K385" s="16">
        <v>288503</v>
      </c>
      <c r="L385" s="15" t="s">
        <v>161</v>
      </c>
    </row>
    <row r="386" spans="1:12">
      <c r="A386" s="12"/>
      <c r="B386" s="47"/>
      <c r="C386" s="48"/>
      <c r="D386" s="37">
        <v>41760</v>
      </c>
      <c r="E386" s="89">
        <f t="shared" si="60"/>
        <v>-8247519.1400000006</v>
      </c>
      <c r="F386" s="86">
        <v>0</v>
      </c>
      <c r="G386" s="87">
        <v>0</v>
      </c>
      <c r="H386" s="90">
        <f t="shared" si="61"/>
        <v>-8247519.1400000006</v>
      </c>
      <c r="I386" s="106">
        <f t="shared" si="58"/>
        <v>0</v>
      </c>
      <c r="J386" s="53">
        <v>254.10499999999999</v>
      </c>
      <c r="K386" s="16">
        <v>288503</v>
      </c>
      <c r="L386" s="15" t="s">
        <v>161</v>
      </c>
    </row>
    <row r="387" spans="1:12">
      <c r="A387" s="22"/>
      <c r="B387" s="49"/>
      <c r="C387" s="52"/>
      <c r="D387" s="37">
        <v>41791</v>
      </c>
      <c r="E387" s="89">
        <f t="shared" si="60"/>
        <v>-8247519.1400000006</v>
      </c>
      <c r="F387" s="93">
        <v>0</v>
      </c>
      <c r="G387" s="94">
        <v>0</v>
      </c>
      <c r="H387" s="95">
        <f t="shared" si="61"/>
        <v>-8247519.1400000006</v>
      </c>
      <c r="I387" s="106">
        <f t="shared" si="58"/>
        <v>0</v>
      </c>
      <c r="J387" s="53">
        <v>254.10499999999999</v>
      </c>
      <c r="K387" s="16">
        <v>288503</v>
      </c>
      <c r="L387" s="15" t="s">
        <v>161</v>
      </c>
    </row>
    <row r="388" spans="1:12">
      <c r="A388" s="75">
        <v>284916</v>
      </c>
      <c r="B388" s="6" t="s">
        <v>79</v>
      </c>
      <c r="C388" s="36" t="s">
        <v>64</v>
      </c>
      <c r="D388" s="37">
        <v>41456</v>
      </c>
      <c r="E388" s="96">
        <f>+'Base Jul 12 - Jun 13'!H399</f>
        <v>-1525965.63</v>
      </c>
      <c r="F388" s="102">
        <v>3568.08</v>
      </c>
      <c r="G388" s="104">
        <v>-7155.25</v>
      </c>
      <c r="H388" s="90">
        <f t="shared" si="61"/>
        <v>-1529552.7999999998</v>
      </c>
      <c r="I388" s="106">
        <f t="shared" si="58"/>
        <v>-3587.17</v>
      </c>
      <c r="J388" s="21">
        <v>421.4</v>
      </c>
      <c r="K388" s="16">
        <v>505971</v>
      </c>
      <c r="L388" s="15" t="s">
        <v>165</v>
      </c>
    </row>
    <row r="389" spans="1:12">
      <c r="A389" s="12"/>
      <c r="B389" s="38"/>
      <c r="C389" s="38"/>
      <c r="D389" s="37">
        <v>41487</v>
      </c>
      <c r="E389" s="89">
        <f t="shared" ref="E389:E398" si="62">+H388</f>
        <v>-1529552.7999999998</v>
      </c>
      <c r="F389" s="86">
        <v>27565.03</v>
      </c>
      <c r="G389" s="87">
        <v>-7155.25</v>
      </c>
      <c r="H389" s="90">
        <f t="shared" si="61"/>
        <v>-1509143.0199999998</v>
      </c>
      <c r="I389" s="106">
        <f t="shared" si="58"/>
        <v>20409.78</v>
      </c>
      <c r="J389" s="21">
        <v>421.4</v>
      </c>
      <c r="K389" s="16">
        <v>505971</v>
      </c>
      <c r="L389" s="15" t="s">
        <v>165</v>
      </c>
    </row>
    <row r="390" spans="1:12">
      <c r="A390" s="12"/>
      <c r="B390" s="38"/>
      <c r="C390" s="38"/>
      <c r="D390" s="37">
        <v>41518</v>
      </c>
      <c r="E390" s="89">
        <f t="shared" si="62"/>
        <v>-1509143.0199999998</v>
      </c>
      <c r="F390" s="86">
        <v>35040.06</v>
      </c>
      <c r="G390" s="87">
        <v>-7155.25</v>
      </c>
      <c r="H390" s="90">
        <f t="shared" si="61"/>
        <v>-1481258.2099999997</v>
      </c>
      <c r="I390" s="106">
        <f t="shared" si="58"/>
        <v>27884.809999999998</v>
      </c>
      <c r="J390" s="21">
        <v>421.4</v>
      </c>
      <c r="K390" s="16">
        <v>505971</v>
      </c>
      <c r="L390" s="15" t="s">
        <v>165</v>
      </c>
    </row>
    <row r="391" spans="1:12">
      <c r="A391" s="12"/>
      <c r="B391" s="38"/>
      <c r="C391" s="38"/>
      <c r="D391" s="37">
        <v>41548</v>
      </c>
      <c r="E391" s="89">
        <f t="shared" si="62"/>
        <v>-1481258.2099999997</v>
      </c>
      <c r="F391" s="86">
        <v>8711.94</v>
      </c>
      <c r="G391" s="87">
        <v>-7155.25</v>
      </c>
      <c r="H391" s="90">
        <f t="shared" si="61"/>
        <v>-1479701.5199999998</v>
      </c>
      <c r="I391" s="106">
        <f t="shared" si="58"/>
        <v>1556.6900000000005</v>
      </c>
      <c r="J391" s="21">
        <v>421.4</v>
      </c>
      <c r="K391" s="16">
        <v>505971</v>
      </c>
      <c r="L391" s="15" t="s">
        <v>165</v>
      </c>
    </row>
    <row r="392" spans="1:12">
      <c r="A392" s="12"/>
      <c r="B392" s="38"/>
      <c r="C392" s="38"/>
      <c r="D392" s="37">
        <v>41579</v>
      </c>
      <c r="E392" s="89">
        <f t="shared" si="62"/>
        <v>-1479701.5199999998</v>
      </c>
      <c r="F392" s="86">
        <v>2711.62</v>
      </c>
      <c r="G392" s="87">
        <v>-7155.25</v>
      </c>
      <c r="H392" s="90">
        <f t="shared" si="61"/>
        <v>-1484145.1499999997</v>
      </c>
      <c r="I392" s="106">
        <f t="shared" si="58"/>
        <v>-4443.63</v>
      </c>
      <c r="J392" s="21">
        <v>421.4</v>
      </c>
      <c r="K392" s="16">
        <v>505971</v>
      </c>
      <c r="L392" s="15" t="s">
        <v>165</v>
      </c>
    </row>
    <row r="393" spans="1:12">
      <c r="A393" s="12"/>
      <c r="B393" s="38"/>
      <c r="C393" s="38"/>
      <c r="D393" s="37">
        <v>41609</v>
      </c>
      <c r="E393" s="89">
        <f t="shared" si="62"/>
        <v>-1484145.1499999997</v>
      </c>
      <c r="F393" s="86">
        <v>0</v>
      </c>
      <c r="G393" s="87">
        <v>0</v>
      </c>
      <c r="H393" s="90">
        <f t="shared" si="61"/>
        <v>-1484145.1499999997</v>
      </c>
      <c r="I393" s="106">
        <f t="shared" si="58"/>
        <v>0</v>
      </c>
      <c r="J393" s="21">
        <v>421.4</v>
      </c>
      <c r="K393" s="16">
        <v>505971</v>
      </c>
      <c r="L393" s="15" t="s">
        <v>165</v>
      </c>
    </row>
    <row r="394" spans="1:12">
      <c r="A394" s="12"/>
      <c r="B394" s="38"/>
      <c r="C394" s="38"/>
      <c r="D394" s="37">
        <v>41640</v>
      </c>
      <c r="E394" s="89">
        <f t="shared" si="62"/>
        <v>-1484145.1499999997</v>
      </c>
      <c r="F394" s="86">
        <v>0</v>
      </c>
      <c r="G394" s="87">
        <v>0</v>
      </c>
      <c r="H394" s="90">
        <f t="shared" si="61"/>
        <v>-1484145.1499999997</v>
      </c>
      <c r="I394" s="106">
        <f t="shared" si="58"/>
        <v>0</v>
      </c>
      <c r="J394" s="21">
        <v>421.4</v>
      </c>
      <c r="K394" s="16">
        <v>505971</v>
      </c>
      <c r="L394" s="15" t="s">
        <v>165</v>
      </c>
    </row>
    <row r="395" spans="1:12">
      <c r="A395" s="12"/>
      <c r="B395" s="38"/>
      <c r="C395" s="38"/>
      <c r="D395" s="37">
        <v>41671</v>
      </c>
      <c r="E395" s="89">
        <f t="shared" si="62"/>
        <v>-1484145.1499999997</v>
      </c>
      <c r="F395" s="86">
        <v>0</v>
      </c>
      <c r="G395" s="87">
        <v>0</v>
      </c>
      <c r="H395" s="90">
        <f t="shared" si="61"/>
        <v>-1484145.1499999997</v>
      </c>
      <c r="I395" s="106">
        <f t="shared" si="58"/>
        <v>0</v>
      </c>
      <c r="J395" s="21">
        <v>421.4</v>
      </c>
      <c r="K395" s="16">
        <v>505971</v>
      </c>
      <c r="L395" s="15" t="s">
        <v>165</v>
      </c>
    </row>
    <row r="396" spans="1:12">
      <c r="A396" s="12"/>
      <c r="B396" s="38"/>
      <c r="C396" s="38"/>
      <c r="D396" s="37">
        <v>41699</v>
      </c>
      <c r="E396" s="89">
        <f t="shared" si="62"/>
        <v>-1484145.1499999997</v>
      </c>
      <c r="F396" s="86">
        <v>0</v>
      </c>
      <c r="G396" s="87">
        <v>0</v>
      </c>
      <c r="H396" s="90">
        <f t="shared" si="61"/>
        <v>-1484145.1499999997</v>
      </c>
      <c r="I396" s="106">
        <f t="shared" si="58"/>
        <v>0</v>
      </c>
      <c r="J396" s="21">
        <v>421.4</v>
      </c>
      <c r="K396" s="16">
        <v>505971</v>
      </c>
      <c r="L396" s="15" t="s">
        <v>165</v>
      </c>
    </row>
    <row r="397" spans="1:12">
      <c r="A397" s="12"/>
      <c r="B397" s="38"/>
      <c r="C397" s="38"/>
      <c r="D397" s="37">
        <v>41730</v>
      </c>
      <c r="E397" s="89">
        <f t="shared" si="62"/>
        <v>-1484145.1499999997</v>
      </c>
      <c r="F397" s="86">
        <v>0</v>
      </c>
      <c r="G397" s="87">
        <v>0</v>
      </c>
      <c r="H397" s="90">
        <f t="shared" si="61"/>
        <v>-1484145.1499999997</v>
      </c>
      <c r="I397" s="106">
        <f t="shared" si="58"/>
        <v>0</v>
      </c>
      <c r="J397" s="21">
        <v>421.4</v>
      </c>
      <c r="K397" s="16">
        <v>505971</v>
      </c>
      <c r="L397" s="15" t="s">
        <v>165</v>
      </c>
    </row>
    <row r="398" spans="1:12">
      <c r="A398" s="12"/>
      <c r="B398" s="38"/>
      <c r="C398" s="38"/>
      <c r="D398" s="37">
        <v>41760</v>
      </c>
      <c r="E398" s="89">
        <f t="shared" si="62"/>
        <v>-1484145.1499999997</v>
      </c>
      <c r="F398" s="86">
        <v>0</v>
      </c>
      <c r="G398" s="87">
        <v>0</v>
      </c>
      <c r="H398" s="90">
        <f t="shared" si="61"/>
        <v>-1484145.1499999997</v>
      </c>
      <c r="I398" s="106">
        <f t="shared" si="58"/>
        <v>0</v>
      </c>
      <c r="J398" s="21">
        <v>421.4</v>
      </c>
      <c r="K398" s="16">
        <v>505971</v>
      </c>
      <c r="L398" s="15" t="s">
        <v>165</v>
      </c>
    </row>
    <row r="399" spans="1:12">
      <c r="A399" s="22"/>
      <c r="B399" s="39"/>
      <c r="C399" s="39"/>
      <c r="D399" s="37">
        <v>41791</v>
      </c>
      <c r="E399" s="89">
        <f t="shared" ref="E399" si="63">H398</f>
        <v>-1484145.1499999997</v>
      </c>
      <c r="F399" s="93">
        <v>0</v>
      </c>
      <c r="G399" s="94">
        <v>0</v>
      </c>
      <c r="H399" s="95">
        <f t="shared" si="61"/>
        <v>-1484145.1499999997</v>
      </c>
      <c r="I399" s="106">
        <f t="shared" si="58"/>
        <v>0</v>
      </c>
      <c r="J399" s="21">
        <v>421.4</v>
      </c>
      <c r="K399" s="16">
        <v>505971</v>
      </c>
      <c r="L399" s="15" t="s">
        <v>165</v>
      </c>
    </row>
    <row r="400" spans="1:12">
      <c r="A400" s="17">
        <v>288307</v>
      </c>
      <c r="B400" s="41" t="s">
        <v>138</v>
      </c>
      <c r="C400" s="51" t="s">
        <v>68</v>
      </c>
      <c r="D400" s="37">
        <v>41456</v>
      </c>
      <c r="E400" s="96">
        <f>+'Base Jul 12 - Jun 13'!H411</f>
        <v>0</v>
      </c>
      <c r="F400" s="86">
        <v>0</v>
      </c>
      <c r="G400" s="87">
        <v>0</v>
      </c>
      <c r="H400" s="89">
        <f t="shared" si="61"/>
        <v>0</v>
      </c>
      <c r="I400" s="106">
        <f t="shared" si="58"/>
        <v>0</v>
      </c>
      <c r="J400" s="76">
        <v>230</v>
      </c>
      <c r="K400" s="16">
        <v>284915</v>
      </c>
      <c r="L400" s="15" t="s">
        <v>137</v>
      </c>
    </row>
    <row r="401" spans="1:12">
      <c r="A401" s="17"/>
      <c r="B401" s="41"/>
      <c r="C401" s="41"/>
      <c r="D401" s="37">
        <v>41487</v>
      </c>
      <c r="E401" s="89">
        <f>+H400</f>
        <v>0</v>
      </c>
      <c r="F401" s="86">
        <v>0</v>
      </c>
      <c r="G401" s="87">
        <v>0</v>
      </c>
      <c r="H401" s="89">
        <f t="shared" si="61"/>
        <v>0</v>
      </c>
      <c r="I401" s="106">
        <f t="shared" si="58"/>
        <v>0</v>
      </c>
      <c r="J401" s="76">
        <v>230</v>
      </c>
      <c r="K401" s="16">
        <v>284915</v>
      </c>
      <c r="L401" s="15" t="s">
        <v>137</v>
      </c>
    </row>
    <row r="402" spans="1:12">
      <c r="A402" s="17"/>
      <c r="B402" s="41"/>
      <c r="C402" s="41"/>
      <c r="D402" s="37">
        <v>41518</v>
      </c>
      <c r="E402" s="89">
        <f t="shared" ref="E402:E410" si="64">+H401</f>
        <v>0</v>
      </c>
      <c r="F402" s="86">
        <v>0</v>
      </c>
      <c r="G402" s="87">
        <v>0</v>
      </c>
      <c r="H402" s="89">
        <f t="shared" si="61"/>
        <v>0</v>
      </c>
      <c r="I402" s="106">
        <f t="shared" si="58"/>
        <v>0</v>
      </c>
      <c r="J402" s="76">
        <v>230</v>
      </c>
      <c r="K402" s="16">
        <v>284915</v>
      </c>
      <c r="L402" s="15" t="s">
        <v>137</v>
      </c>
    </row>
    <row r="403" spans="1:12">
      <c r="A403" s="17"/>
      <c r="B403" s="41"/>
      <c r="C403" s="41"/>
      <c r="D403" s="37">
        <v>41548</v>
      </c>
      <c r="E403" s="89">
        <f t="shared" si="64"/>
        <v>0</v>
      </c>
      <c r="F403" s="86">
        <v>0</v>
      </c>
      <c r="G403" s="87">
        <v>0</v>
      </c>
      <c r="H403" s="89">
        <f t="shared" si="61"/>
        <v>0</v>
      </c>
      <c r="I403" s="106">
        <f t="shared" si="58"/>
        <v>0</v>
      </c>
      <c r="J403" s="76">
        <v>230</v>
      </c>
      <c r="K403" s="16">
        <v>284915</v>
      </c>
      <c r="L403" s="15" t="s">
        <v>137</v>
      </c>
    </row>
    <row r="404" spans="1:12">
      <c r="A404" s="17"/>
      <c r="B404" s="41"/>
      <c r="C404" s="41"/>
      <c r="D404" s="37">
        <v>41579</v>
      </c>
      <c r="E404" s="89">
        <f t="shared" si="64"/>
        <v>0</v>
      </c>
      <c r="F404" s="86">
        <v>0</v>
      </c>
      <c r="G404" s="87">
        <v>0</v>
      </c>
      <c r="H404" s="89">
        <f t="shared" si="61"/>
        <v>0</v>
      </c>
      <c r="I404" s="106">
        <f t="shared" si="58"/>
        <v>0</v>
      </c>
      <c r="J404" s="76">
        <v>230</v>
      </c>
      <c r="K404" s="16">
        <v>284915</v>
      </c>
      <c r="L404" s="15" t="s">
        <v>137</v>
      </c>
    </row>
    <row r="405" spans="1:12">
      <c r="A405" s="17"/>
      <c r="B405" s="41"/>
      <c r="C405" s="41"/>
      <c r="D405" s="37">
        <v>41609</v>
      </c>
      <c r="E405" s="89">
        <f t="shared" si="64"/>
        <v>0</v>
      </c>
      <c r="F405" s="91">
        <v>0</v>
      </c>
      <c r="G405" s="92">
        <v>0</v>
      </c>
      <c r="H405" s="89">
        <f t="shared" si="61"/>
        <v>0</v>
      </c>
      <c r="I405" s="106">
        <f t="shared" si="58"/>
        <v>0</v>
      </c>
      <c r="J405" s="76">
        <v>230</v>
      </c>
      <c r="K405" s="16">
        <v>284915</v>
      </c>
      <c r="L405" s="15" t="s">
        <v>137</v>
      </c>
    </row>
    <row r="406" spans="1:12">
      <c r="A406" s="17"/>
      <c r="B406" s="41"/>
      <c r="C406" s="41"/>
      <c r="D406" s="37">
        <v>41640</v>
      </c>
      <c r="E406" s="89">
        <f t="shared" si="64"/>
        <v>0</v>
      </c>
      <c r="F406" s="86">
        <v>0</v>
      </c>
      <c r="G406" s="92">
        <v>0</v>
      </c>
      <c r="H406" s="89">
        <f t="shared" si="61"/>
        <v>0</v>
      </c>
      <c r="I406" s="106">
        <f t="shared" si="58"/>
        <v>0</v>
      </c>
      <c r="J406" s="76">
        <v>230</v>
      </c>
      <c r="K406" s="16">
        <v>284915</v>
      </c>
      <c r="L406" s="15" t="s">
        <v>137</v>
      </c>
    </row>
    <row r="407" spans="1:12">
      <c r="A407" s="17"/>
      <c r="B407" s="41"/>
      <c r="C407" s="41"/>
      <c r="D407" s="37">
        <v>41671</v>
      </c>
      <c r="E407" s="89">
        <f t="shared" si="64"/>
        <v>0</v>
      </c>
      <c r="F407" s="86">
        <v>0</v>
      </c>
      <c r="G407" s="92">
        <v>0</v>
      </c>
      <c r="H407" s="89">
        <f t="shared" si="61"/>
        <v>0</v>
      </c>
      <c r="I407" s="106">
        <f t="shared" si="58"/>
        <v>0</v>
      </c>
      <c r="J407" s="76">
        <v>230</v>
      </c>
      <c r="K407" s="16">
        <v>284915</v>
      </c>
      <c r="L407" s="15" t="s">
        <v>137</v>
      </c>
    </row>
    <row r="408" spans="1:12">
      <c r="A408" s="17"/>
      <c r="B408" s="41"/>
      <c r="C408" s="41"/>
      <c r="D408" s="37">
        <v>41699</v>
      </c>
      <c r="E408" s="89">
        <f t="shared" si="64"/>
        <v>0</v>
      </c>
      <c r="F408" s="86">
        <v>0</v>
      </c>
      <c r="G408" s="92">
        <v>0</v>
      </c>
      <c r="H408" s="89">
        <f t="shared" si="61"/>
        <v>0</v>
      </c>
      <c r="I408" s="106">
        <f t="shared" si="58"/>
        <v>0</v>
      </c>
      <c r="J408" s="76">
        <v>230</v>
      </c>
      <c r="K408" s="16">
        <v>284915</v>
      </c>
      <c r="L408" s="15" t="s">
        <v>137</v>
      </c>
    </row>
    <row r="409" spans="1:12">
      <c r="A409" s="17"/>
      <c r="B409" s="41"/>
      <c r="C409" s="41"/>
      <c r="D409" s="37">
        <v>41730</v>
      </c>
      <c r="E409" s="89">
        <f t="shared" si="64"/>
        <v>0</v>
      </c>
      <c r="F409" s="86">
        <v>0</v>
      </c>
      <c r="G409" s="87">
        <v>0</v>
      </c>
      <c r="H409" s="89">
        <f t="shared" si="61"/>
        <v>0</v>
      </c>
      <c r="I409" s="106">
        <f t="shared" si="58"/>
        <v>0</v>
      </c>
      <c r="J409" s="76">
        <v>230</v>
      </c>
      <c r="K409" s="16">
        <v>284915</v>
      </c>
      <c r="L409" s="15" t="s">
        <v>137</v>
      </c>
    </row>
    <row r="410" spans="1:12">
      <c r="A410" s="17"/>
      <c r="B410" s="41"/>
      <c r="C410" s="41"/>
      <c r="D410" s="37">
        <v>41760</v>
      </c>
      <c r="E410" s="89">
        <f t="shared" si="64"/>
        <v>0</v>
      </c>
      <c r="F410" s="86">
        <v>0</v>
      </c>
      <c r="G410" s="87">
        <v>0</v>
      </c>
      <c r="H410" s="89">
        <f t="shared" si="61"/>
        <v>0</v>
      </c>
      <c r="I410" s="106">
        <f t="shared" si="58"/>
        <v>0</v>
      </c>
      <c r="J410" s="76">
        <v>230</v>
      </c>
      <c r="K410" s="16">
        <v>284915</v>
      </c>
      <c r="L410" s="15" t="s">
        <v>137</v>
      </c>
    </row>
    <row r="411" spans="1:12">
      <c r="A411" s="17"/>
      <c r="B411" s="41"/>
      <c r="C411" s="41"/>
      <c r="D411" s="37">
        <v>41791</v>
      </c>
      <c r="E411" s="89">
        <f t="shared" ref="E411" si="65">H410</f>
        <v>0</v>
      </c>
      <c r="F411" s="93">
        <v>0</v>
      </c>
      <c r="G411" s="94">
        <v>0</v>
      </c>
      <c r="H411" s="89">
        <f t="shared" si="61"/>
        <v>0</v>
      </c>
      <c r="I411" s="106">
        <f t="shared" si="58"/>
        <v>0</v>
      </c>
      <c r="J411" s="76">
        <v>230</v>
      </c>
      <c r="K411" s="16">
        <v>284915</v>
      </c>
      <c r="L411" s="15" t="s">
        <v>137</v>
      </c>
    </row>
    <row r="412" spans="1:12">
      <c r="A412" s="19">
        <v>288600</v>
      </c>
      <c r="B412" s="40" t="s">
        <v>35</v>
      </c>
      <c r="C412" s="44" t="s">
        <v>64</v>
      </c>
      <c r="D412" s="37">
        <v>41456</v>
      </c>
      <c r="E412" s="96">
        <f>+'Base Jul 12 - Jun 13'!H423</f>
        <v>0</v>
      </c>
      <c r="F412" s="102">
        <v>0</v>
      </c>
      <c r="G412" s="104">
        <v>0</v>
      </c>
      <c r="H412" s="96">
        <f t="shared" si="61"/>
        <v>0</v>
      </c>
      <c r="I412" s="106">
        <f t="shared" si="58"/>
        <v>0</v>
      </c>
      <c r="J412" s="53">
        <v>182.399</v>
      </c>
      <c r="K412" s="16">
        <v>188000</v>
      </c>
      <c r="L412" s="54" t="s">
        <v>54</v>
      </c>
    </row>
    <row r="413" spans="1:12">
      <c r="A413" s="12"/>
      <c r="B413" s="38"/>
      <c r="C413" s="38"/>
      <c r="D413" s="37">
        <v>41487</v>
      </c>
      <c r="E413" s="89">
        <f>+H412</f>
        <v>0</v>
      </c>
      <c r="F413" s="86">
        <v>0</v>
      </c>
      <c r="G413" s="87">
        <v>0</v>
      </c>
      <c r="H413" s="89">
        <f t="shared" si="61"/>
        <v>0</v>
      </c>
      <c r="I413" s="106">
        <f t="shared" si="58"/>
        <v>0</v>
      </c>
      <c r="J413" s="53">
        <v>182.399</v>
      </c>
      <c r="K413" s="16">
        <v>188000</v>
      </c>
      <c r="L413" s="54" t="s">
        <v>54</v>
      </c>
    </row>
    <row r="414" spans="1:12">
      <c r="A414" s="12"/>
      <c r="B414" s="38"/>
      <c r="C414" s="38"/>
      <c r="D414" s="37">
        <v>41518</v>
      </c>
      <c r="E414" s="89">
        <f t="shared" ref="E414:E423" si="66">+H413</f>
        <v>0</v>
      </c>
      <c r="F414" s="86">
        <v>0</v>
      </c>
      <c r="G414" s="87">
        <v>0</v>
      </c>
      <c r="H414" s="89">
        <f t="shared" si="61"/>
        <v>0</v>
      </c>
      <c r="I414" s="106">
        <f t="shared" si="58"/>
        <v>0</v>
      </c>
      <c r="J414" s="53">
        <v>182.399</v>
      </c>
      <c r="K414" s="16">
        <v>188000</v>
      </c>
      <c r="L414" s="54" t="s">
        <v>54</v>
      </c>
    </row>
    <row r="415" spans="1:12">
      <c r="A415" s="12"/>
      <c r="B415" s="38"/>
      <c r="C415" s="38"/>
      <c r="D415" s="37">
        <v>41548</v>
      </c>
      <c r="E415" s="89">
        <f t="shared" si="66"/>
        <v>0</v>
      </c>
      <c r="F415" s="86">
        <v>0</v>
      </c>
      <c r="G415" s="87">
        <v>0</v>
      </c>
      <c r="H415" s="89">
        <f t="shared" si="61"/>
        <v>0</v>
      </c>
      <c r="I415" s="106">
        <f t="shared" si="58"/>
        <v>0</v>
      </c>
      <c r="J415" s="53">
        <v>182.399</v>
      </c>
      <c r="K415" s="16">
        <v>188000</v>
      </c>
      <c r="L415" s="54" t="s">
        <v>54</v>
      </c>
    </row>
    <row r="416" spans="1:12">
      <c r="A416" s="12"/>
      <c r="B416" s="38"/>
      <c r="C416" s="38"/>
      <c r="D416" s="37">
        <v>41579</v>
      </c>
      <c r="E416" s="89">
        <f t="shared" si="66"/>
        <v>0</v>
      </c>
      <c r="F416" s="86">
        <v>0</v>
      </c>
      <c r="G416" s="87">
        <v>0</v>
      </c>
      <c r="H416" s="89">
        <f t="shared" si="61"/>
        <v>0</v>
      </c>
      <c r="I416" s="106">
        <f t="shared" si="58"/>
        <v>0</v>
      </c>
      <c r="J416" s="53">
        <v>182.399</v>
      </c>
      <c r="K416" s="16">
        <v>188000</v>
      </c>
      <c r="L416" s="54" t="s">
        <v>54</v>
      </c>
    </row>
    <row r="417" spans="1:12">
      <c r="A417" s="12"/>
      <c r="B417" s="38"/>
      <c r="C417" s="38"/>
      <c r="D417" s="37">
        <v>41609</v>
      </c>
      <c r="E417" s="89">
        <f t="shared" si="66"/>
        <v>0</v>
      </c>
      <c r="F417" s="86">
        <v>0</v>
      </c>
      <c r="G417" s="87">
        <v>0</v>
      </c>
      <c r="H417" s="89">
        <f t="shared" si="61"/>
        <v>0</v>
      </c>
      <c r="I417" s="106">
        <f t="shared" si="58"/>
        <v>0</v>
      </c>
      <c r="J417" s="53">
        <v>182.399</v>
      </c>
      <c r="K417" s="16">
        <v>188000</v>
      </c>
      <c r="L417" s="54" t="s">
        <v>54</v>
      </c>
    </row>
    <row r="418" spans="1:12">
      <c r="A418" s="12"/>
      <c r="B418" s="38"/>
      <c r="C418" s="38"/>
      <c r="D418" s="37">
        <v>41640</v>
      </c>
      <c r="E418" s="89">
        <f t="shared" si="66"/>
        <v>0</v>
      </c>
      <c r="F418" s="86">
        <v>0</v>
      </c>
      <c r="G418" s="87">
        <v>0</v>
      </c>
      <c r="H418" s="89">
        <f t="shared" si="61"/>
        <v>0</v>
      </c>
      <c r="I418" s="106">
        <f t="shared" si="58"/>
        <v>0</v>
      </c>
      <c r="J418" s="53">
        <v>182.399</v>
      </c>
      <c r="K418" s="16">
        <v>188000</v>
      </c>
      <c r="L418" s="54" t="s">
        <v>54</v>
      </c>
    </row>
    <row r="419" spans="1:12">
      <c r="A419" s="12"/>
      <c r="B419" s="38"/>
      <c r="C419" s="38"/>
      <c r="D419" s="37">
        <v>41671</v>
      </c>
      <c r="E419" s="89">
        <f t="shared" si="66"/>
        <v>0</v>
      </c>
      <c r="F419" s="86">
        <v>0</v>
      </c>
      <c r="G419" s="87">
        <v>0</v>
      </c>
      <c r="H419" s="89">
        <f t="shared" si="61"/>
        <v>0</v>
      </c>
      <c r="I419" s="106">
        <f t="shared" si="58"/>
        <v>0</v>
      </c>
      <c r="J419" s="53">
        <v>182.399</v>
      </c>
      <c r="K419" s="16">
        <v>188000</v>
      </c>
      <c r="L419" s="54" t="s">
        <v>54</v>
      </c>
    </row>
    <row r="420" spans="1:12">
      <c r="A420" s="12"/>
      <c r="B420" s="38"/>
      <c r="C420" s="38"/>
      <c r="D420" s="37">
        <v>41699</v>
      </c>
      <c r="E420" s="89">
        <f t="shared" si="66"/>
        <v>0</v>
      </c>
      <c r="F420" s="86">
        <v>0</v>
      </c>
      <c r="G420" s="87">
        <v>0</v>
      </c>
      <c r="H420" s="89">
        <f t="shared" si="61"/>
        <v>0</v>
      </c>
      <c r="I420" s="106">
        <f t="shared" ref="I420:I674" si="67">SUM(F420:G420)</f>
        <v>0</v>
      </c>
      <c r="J420" s="53">
        <v>182.399</v>
      </c>
      <c r="K420" s="16">
        <v>188000</v>
      </c>
      <c r="L420" s="54" t="s">
        <v>54</v>
      </c>
    </row>
    <row r="421" spans="1:12">
      <c r="A421" s="12"/>
      <c r="B421" s="38"/>
      <c r="C421" s="38"/>
      <c r="D421" s="37">
        <v>41730</v>
      </c>
      <c r="E421" s="89">
        <f t="shared" si="66"/>
        <v>0</v>
      </c>
      <c r="F421" s="86">
        <v>0</v>
      </c>
      <c r="G421" s="87">
        <v>0</v>
      </c>
      <c r="H421" s="89">
        <f t="shared" si="61"/>
        <v>0</v>
      </c>
      <c r="I421" s="106">
        <f t="shared" si="67"/>
        <v>0</v>
      </c>
      <c r="J421" s="53">
        <v>182.399</v>
      </c>
      <c r="K421" s="16">
        <v>188000</v>
      </c>
      <c r="L421" s="54" t="s">
        <v>54</v>
      </c>
    </row>
    <row r="422" spans="1:12">
      <c r="A422" s="12"/>
      <c r="B422" s="38"/>
      <c r="C422" s="38"/>
      <c r="D422" s="37">
        <v>41760</v>
      </c>
      <c r="E422" s="89">
        <f t="shared" si="66"/>
        <v>0</v>
      </c>
      <c r="F422" s="86">
        <v>0</v>
      </c>
      <c r="G422" s="87">
        <v>0</v>
      </c>
      <c r="H422" s="89">
        <f t="shared" si="61"/>
        <v>0</v>
      </c>
      <c r="I422" s="106">
        <f t="shared" si="67"/>
        <v>0</v>
      </c>
      <c r="J422" s="53">
        <v>182.399</v>
      </c>
      <c r="K422" s="16">
        <v>188000</v>
      </c>
      <c r="L422" s="54" t="s">
        <v>54</v>
      </c>
    </row>
    <row r="423" spans="1:12">
      <c r="A423" s="13"/>
      <c r="B423" s="38"/>
      <c r="C423" s="38"/>
      <c r="D423" s="37">
        <v>41791</v>
      </c>
      <c r="E423" s="89">
        <f t="shared" si="66"/>
        <v>0</v>
      </c>
      <c r="F423" s="93">
        <v>0</v>
      </c>
      <c r="G423" s="94">
        <v>0</v>
      </c>
      <c r="H423" s="89">
        <f t="shared" si="61"/>
        <v>0</v>
      </c>
      <c r="I423" s="106">
        <f t="shared" si="67"/>
        <v>0</v>
      </c>
      <c r="J423" s="53">
        <v>182.399</v>
      </c>
      <c r="K423" s="16">
        <v>188000</v>
      </c>
      <c r="L423" s="54" t="s">
        <v>54</v>
      </c>
    </row>
    <row r="424" spans="1:12">
      <c r="A424" s="17">
        <v>288601</v>
      </c>
      <c r="B424" s="35" t="s">
        <v>139</v>
      </c>
      <c r="C424" s="44" t="s">
        <v>67</v>
      </c>
      <c r="D424" s="37">
        <v>41456</v>
      </c>
      <c r="E424" s="96">
        <f>+'Base Jul 12 - Jun 13'!H435</f>
        <v>-90454.04</v>
      </c>
      <c r="F424" s="86">
        <v>0</v>
      </c>
      <c r="G424" s="87">
        <v>-331.12</v>
      </c>
      <c r="H424" s="96">
        <f t="shared" ref="H424:H434" si="68">E424+F424+G424</f>
        <v>-90785.159999999989</v>
      </c>
      <c r="I424" s="106">
        <f t="shared" si="67"/>
        <v>-331.12</v>
      </c>
      <c r="J424" s="76">
        <v>431</v>
      </c>
      <c r="K424" s="16">
        <v>585430</v>
      </c>
      <c r="L424" s="15" t="s">
        <v>55</v>
      </c>
    </row>
    <row r="425" spans="1:12">
      <c r="A425" s="12"/>
      <c r="B425" s="41"/>
      <c r="C425" s="41"/>
      <c r="D425" s="37">
        <v>41487</v>
      </c>
      <c r="E425" s="89">
        <f t="shared" ref="E425:E435" si="69">H424</f>
        <v>-90785.159999999989</v>
      </c>
      <c r="F425" s="86">
        <v>0</v>
      </c>
      <c r="G425" s="87">
        <v>-332.33</v>
      </c>
      <c r="H425" s="89">
        <f t="shared" si="68"/>
        <v>-91117.489999999991</v>
      </c>
      <c r="I425" s="106">
        <f t="shared" si="67"/>
        <v>-332.33</v>
      </c>
      <c r="J425" s="76">
        <v>431</v>
      </c>
      <c r="K425" s="16">
        <v>585430</v>
      </c>
      <c r="L425" s="15" t="s">
        <v>55</v>
      </c>
    </row>
    <row r="426" spans="1:12">
      <c r="A426" s="12"/>
      <c r="B426" s="41"/>
      <c r="C426" s="41"/>
      <c r="D426" s="37">
        <v>41518</v>
      </c>
      <c r="E426" s="89">
        <f t="shared" si="69"/>
        <v>-91117.489999999991</v>
      </c>
      <c r="F426" s="86">
        <v>0</v>
      </c>
      <c r="G426" s="87">
        <v>-333.55</v>
      </c>
      <c r="H426" s="89">
        <f t="shared" si="68"/>
        <v>-91451.04</v>
      </c>
      <c r="I426" s="106">
        <f t="shared" si="67"/>
        <v>-333.55</v>
      </c>
      <c r="J426" s="76">
        <v>431</v>
      </c>
      <c r="K426" s="16">
        <v>585430</v>
      </c>
      <c r="L426" s="15" t="s">
        <v>55</v>
      </c>
    </row>
    <row r="427" spans="1:12">
      <c r="A427" s="12"/>
      <c r="B427" s="41"/>
      <c r="C427" s="41"/>
      <c r="D427" s="37">
        <v>41548</v>
      </c>
      <c r="E427" s="89">
        <f t="shared" si="69"/>
        <v>-91451.04</v>
      </c>
      <c r="F427" s="86">
        <v>0</v>
      </c>
      <c r="G427" s="87">
        <v>-334.77</v>
      </c>
      <c r="H427" s="89">
        <f t="shared" si="68"/>
        <v>-91785.81</v>
      </c>
      <c r="I427" s="106">
        <f t="shared" si="67"/>
        <v>-334.77</v>
      </c>
      <c r="J427" s="76">
        <v>431</v>
      </c>
      <c r="K427" s="16">
        <v>585430</v>
      </c>
      <c r="L427" s="15" t="s">
        <v>55</v>
      </c>
    </row>
    <row r="428" spans="1:12">
      <c r="A428" s="12"/>
      <c r="B428" s="41"/>
      <c r="C428" s="41"/>
      <c r="D428" s="37">
        <v>41579</v>
      </c>
      <c r="E428" s="89">
        <f t="shared" si="69"/>
        <v>-91785.81</v>
      </c>
      <c r="F428" s="86">
        <v>0</v>
      </c>
      <c r="G428" s="87">
        <v>-335.99</v>
      </c>
      <c r="H428" s="89">
        <f t="shared" si="68"/>
        <v>-92121.8</v>
      </c>
      <c r="I428" s="106">
        <f t="shared" si="67"/>
        <v>-335.99</v>
      </c>
      <c r="J428" s="76">
        <v>431</v>
      </c>
      <c r="K428" s="16">
        <v>585430</v>
      </c>
      <c r="L428" s="15" t="s">
        <v>55</v>
      </c>
    </row>
    <row r="429" spans="1:12">
      <c r="A429" s="12"/>
      <c r="B429" s="38"/>
      <c r="C429" s="38"/>
      <c r="D429" s="37">
        <v>41609</v>
      </c>
      <c r="E429" s="89">
        <f t="shared" si="69"/>
        <v>-92121.8</v>
      </c>
      <c r="F429" s="91">
        <v>0</v>
      </c>
      <c r="G429" s="92">
        <v>0</v>
      </c>
      <c r="H429" s="89">
        <f t="shared" si="68"/>
        <v>-92121.8</v>
      </c>
      <c r="I429" s="106">
        <f t="shared" si="67"/>
        <v>0</v>
      </c>
      <c r="J429" s="76">
        <v>431</v>
      </c>
      <c r="K429" s="16">
        <v>585430</v>
      </c>
      <c r="L429" s="15" t="s">
        <v>55</v>
      </c>
    </row>
    <row r="430" spans="1:12">
      <c r="A430" s="12"/>
      <c r="B430" s="38"/>
      <c r="C430" s="38"/>
      <c r="D430" s="37">
        <v>41640</v>
      </c>
      <c r="E430" s="89">
        <f t="shared" si="69"/>
        <v>-92121.8</v>
      </c>
      <c r="F430" s="86">
        <v>0</v>
      </c>
      <c r="G430" s="92">
        <v>0</v>
      </c>
      <c r="H430" s="89">
        <f t="shared" si="68"/>
        <v>-92121.8</v>
      </c>
      <c r="I430" s="106">
        <f t="shared" si="67"/>
        <v>0</v>
      </c>
      <c r="J430" s="76">
        <v>431</v>
      </c>
      <c r="K430" s="16">
        <v>585430</v>
      </c>
      <c r="L430" s="15" t="s">
        <v>55</v>
      </c>
    </row>
    <row r="431" spans="1:12">
      <c r="A431" s="12"/>
      <c r="B431" s="38"/>
      <c r="C431" s="38"/>
      <c r="D431" s="37">
        <v>41671</v>
      </c>
      <c r="E431" s="89">
        <f t="shared" si="69"/>
        <v>-92121.8</v>
      </c>
      <c r="F431" s="86">
        <v>0</v>
      </c>
      <c r="G431" s="92">
        <v>0</v>
      </c>
      <c r="H431" s="89">
        <f t="shared" si="68"/>
        <v>-92121.8</v>
      </c>
      <c r="I431" s="106">
        <f t="shared" si="67"/>
        <v>0</v>
      </c>
      <c r="J431" s="76">
        <v>431</v>
      </c>
      <c r="K431" s="16">
        <v>585430</v>
      </c>
      <c r="L431" s="15" t="s">
        <v>55</v>
      </c>
    </row>
    <row r="432" spans="1:12">
      <c r="A432" s="12"/>
      <c r="B432" s="38"/>
      <c r="C432" s="38"/>
      <c r="D432" s="37">
        <v>41699</v>
      </c>
      <c r="E432" s="89">
        <f t="shared" si="69"/>
        <v>-92121.8</v>
      </c>
      <c r="F432" s="86">
        <v>0</v>
      </c>
      <c r="G432" s="92">
        <v>0</v>
      </c>
      <c r="H432" s="89">
        <f t="shared" si="68"/>
        <v>-92121.8</v>
      </c>
      <c r="I432" s="106">
        <f t="shared" si="67"/>
        <v>0</v>
      </c>
      <c r="J432" s="76">
        <v>431</v>
      </c>
      <c r="K432" s="16">
        <v>585430</v>
      </c>
      <c r="L432" s="15" t="s">
        <v>55</v>
      </c>
    </row>
    <row r="433" spans="1:12">
      <c r="A433" s="12"/>
      <c r="B433" s="38"/>
      <c r="C433" s="38"/>
      <c r="D433" s="37">
        <v>41730</v>
      </c>
      <c r="E433" s="89">
        <f t="shared" si="69"/>
        <v>-92121.8</v>
      </c>
      <c r="F433" s="86">
        <v>0</v>
      </c>
      <c r="G433" s="87">
        <v>0</v>
      </c>
      <c r="H433" s="89">
        <f t="shared" si="68"/>
        <v>-92121.8</v>
      </c>
      <c r="I433" s="106">
        <f t="shared" si="67"/>
        <v>0</v>
      </c>
      <c r="J433" s="76">
        <v>431</v>
      </c>
      <c r="K433" s="16">
        <v>585430</v>
      </c>
      <c r="L433" s="15" t="s">
        <v>55</v>
      </c>
    </row>
    <row r="434" spans="1:12">
      <c r="A434" s="12"/>
      <c r="B434" s="38"/>
      <c r="C434" s="38"/>
      <c r="D434" s="37">
        <v>41760</v>
      </c>
      <c r="E434" s="89">
        <f t="shared" si="69"/>
        <v>-92121.8</v>
      </c>
      <c r="F434" s="86">
        <v>0</v>
      </c>
      <c r="G434" s="87">
        <v>0</v>
      </c>
      <c r="H434" s="89">
        <f t="shared" si="68"/>
        <v>-92121.8</v>
      </c>
      <c r="I434" s="106">
        <f t="shared" si="67"/>
        <v>0</v>
      </c>
      <c r="J434" s="76">
        <v>431</v>
      </c>
      <c r="K434" s="16">
        <v>585430</v>
      </c>
      <c r="L434" s="15" t="s">
        <v>55</v>
      </c>
    </row>
    <row r="435" spans="1:12">
      <c r="A435" s="12"/>
      <c r="B435" s="38"/>
      <c r="C435" s="38"/>
      <c r="D435" s="37">
        <v>41791</v>
      </c>
      <c r="E435" s="89">
        <f t="shared" si="69"/>
        <v>-92121.8</v>
      </c>
      <c r="F435" s="93">
        <v>0</v>
      </c>
      <c r="G435" s="94">
        <v>0</v>
      </c>
      <c r="H435" s="89">
        <f t="shared" ref="H435:H603" si="70">SUM(E435:G435)</f>
        <v>-92121.8</v>
      </c>
      <c r="I435" s="106">
        <f t="shared" si="67"/>
        <v>0</v>
      </c>
      <c r="J435" s="76">
        <v>431</v>
      </c>
      <c r="K435" s="16">
        <v>585430</v>
      </c>
      <c r="L435" s="15" t="s">
        <v>55</v>
      </c>
    </row>
    <row r="436" spans="1:12">
      <c r="A436" s="10">
        <v>288602</v>
      </c>
      <c r="B436" s="35" t="s">
        <v>141</v>
      </c>
      <c r="C436" s="44" t="s">
        <v>67</v>
      </c>
      <c r="D436" s="37">
        <v>41456</v>
      </c>
      <c r="E436" s="96">
        <f>+'Base Jul 12 - Jun 13'!H447</f>
        <v>-47488.369999999915</v>
      </c>
      <c r="F436" s="102">
        <v>0</v>
      </c>
      <c r="G436" s="104">
        <v>-173.84</v>
      </c>
      <c r="H436" s="88">
        <f t="shared" si="70"/>
        <v>-47662.209999999912</v>
      </c>
      <c r="I436" s="106">
        <f t="shared" si="67"/>
        <v>-173.84</v>
      </c>
      <c r="J436" s="76">
        <v>431</v>
      </c>
      <c r="K436" s="16">
        <v>585430</v>
      </c>
      <c r="L436" s="15" t="s">
        <v>55</v>
      </c>
    </row>
    <row r="437" spans="1:12">
      <c r="A437" s="12"/>
      <c r="B437" s="38"/>
      <c r="C437" s="38"/>
      <c r="D437" s="37">
        <v>41487</v>
      </c>
      <c r="E437" s="89">
        <f>+H436</f>
        <v>-47662.209999999912</v>
      </c>
      <c r="F437" s="86">
        <v>0</v>
      </c>
      <c r="G437" s="87">
        <v>-174.47</v>
      </c>
      <c r="H437" s="90">
        <f t="shared" si="70"/>
        <v>-47836.679999999913</v>
      </c>
      <c r="I437" s="106">
        <f t="shared" si="67"/>
        <v>-174.47</v>
      </c>
      <c r="J437" s="76">
        <v>431</v>
      </c>
      <c r="K437" s="16">
        <v>585430</v>
      </c>
      <c r="L437" s="15" t="s">
        <v>55</v>
      </c>
    </row>
    <row r="438" spans="1:12">
      <c r="A438" s="12"/>
      <c r="B438" s="38"/>
      <c r="C438" s="38"/>
      <c r="D438" s="37">
        <v>41518</v>
      </c>
      <c r="E438" s="89">
        <f t="shared" ref="E438:E446" si="71">+H437</f>
        <v>-47836.679999999913</v>
      </c>
      <c r="F438" s="86">
        <v>0</v>
      </c>
      <c r="G438" s="87">
        <v>-175.11</v>
      </c>
      <c r="H438" s="90">
        <f t="shared" si="70"/>
        <v>-48011.789999999914</v>
      </c>
      <c r="I438" s="106">
        <f t="shared" si="67"/>
        <v>-175.11</v>
      </c>
      <c r="J438" s="76">
        <v>431</v>
      </c>
      <c r="K438" s="16">
        <v>585430</v>
      </c>
      <c r="L438" s="15" t="s">
        <v>55</v>
      </c>
    </row>
    <row r="439" spans="1:12">
      <c r="A439" s="12"/>
      <c r="B439" s="38"/>
      <c r="C439" s="38"/>
      <c r="D439" s="37">
        <v>41548</v>
      </c>
      <c r="E439" s="89">
        <f t="shared" si="71"/>
        <v>-48011.789999999914</v>
      </c>
      <c r="F439" s="86">
        <v>0</v>
      </c>
      <c r="G439" s="87">
        <v>-175.75</v>
      </c>
      <c r="H439" s="90">
        <f t="shared" si="70"/>
        <v>-48187.539999999914</v>
      </c>
      <c r="I439" s="106">
        <f t="shared" si="67"/>
        <v>-175.75</v>
      </c>
      <c r="J439" s="76">
        <v>431</v>
      </c>
      <c r="K439" s="16">
        <v>585430</v>
      </c>
      <c r="L439" s="15" t="s">
        <v>55</v>
      </c>
    </row>
    <row r="440" spans="1:12">
      <c r="A440" s="12"/>
      <c r="B440" s="38"/>
      <c r="C440" s="38"/>
      <c r="D440" s="37">
        <v>41579</v>
      </c>
      <c r="E440" s="89">
        <f t="shared" si="71"/>
        <v>-48187.539999999914</v>
      </c>
      <c r="F440" s="86">
        <v>0</v>
      </c>
      <c r="G440" s="87">
        <v>-176.39</v>
      </c>
      <c r="H440" s="90">
        <f t="shared" si="70"/>
        <v>-48363.929999999913</v>
      </c>
      <c r="I440" s="106">
        <f t="shared" si="67"/>
        <v>-176.39</v>
      </c>
      <c r="J440" s="76">
        <v>431</v>
      </c>
      <c r="K440" s="16">
        <v>585430</v>
      </c>
      <c r="L440" s="15" t="s">
        <v>55</v>
      </c>
    </row>
    <row r="441" spans="1:12">
      <c r="A441" s="12"/>
      <c r="B441" s="38"/>
      <c r="C441" s="38"/>
      <c r="D441" s="37">
        <v>41609</v>
      </c>
      <c r="E441" s="89">
        <f t="shared" si="71"/>
        <v>-48363.929999999913</v>
      </c>
      <c r="F441" s="86">
        <v>0</v>
      </c>
      <c r="G441" s="87">
        <v>0</v>
      </c>
      <c r="H441" s="90">
        <f t="shared" si="70"/>
        <v>-48363.929999999913</v>
      </c>
      <c r="I441" s="106">
        <f t="shared" si="67"/>
        <v>0</v>
      </c>
      <c r="J441" s="76">
        <v>431</v>
      </c>
      <c r="K441" s="16">
        <v>585430</v>
      </c>
      <c r="L441" s="15" t="s">
        <v>55</v>
      </c>
    </row>
    <row r="442" spans="1:12">
      <c r="A442" s="12"/>
      <c r="B442" s="38"/>
      <c r="C442" s="38"/>
      <c r="D442" s="37">
        <v>41640</v>
      </c>
      <c r="E442" s="89">
        <f t="shared" si="71"/>
        <v>-48363.929999999913</v>
      </c>
      <c r="F442" s="86">
        <v>0</v>
      </c>
      <c r="G442" s="87">
        <v>0</v>
      </c>
      <c r="H442" s="89">
        <f t="shared" si="70"/>
        <v>-48363.929999999913</v>
      </c>
      <c r="I442" s="106">
        <f t="shared" si="67"/>
        <v>0</v>
      </c>
      <c r="J442" s="76">
        <v>431</v>
      </c>
      <c r="K442" s="16">
        <v>585430</v>
      </c>
      <c r="L442" s="15" t="s">
        <v>55</v>
      </c>
    </row>
    <row r="443" spans="1:12">
      <c r="A443" s="12"/>
      <c r="B443" s="38"/>
      <c r="C443" s="38"/>
      <c r="D443" s="37">
        <v>41671</v>
      </c>
      <c r="E443" s="89">
        <f t="shared" si="71"/>
        <v>-48363.929999999913</v>
      </c>
      <c r="F443" s="86">
        <v>0</v>
      </c>
      <c r="G443" s="87">
        <v>0</v>
      </c>
      <c r="H443" s="89">
        <f t="shared" si="70"/>
        <v>-48363.929999999913</v>
      </c>
      <c r="I443" s="106">
        <f t="shared" si="67"/>
        <v>0</v>
      </c>
      <c r="J443" s="76">
        <v>431</v>
      </c>
      <c r="K443" s="16">
        <v>585430</v>
      </c>
      <c r="L443" s="15" t="s">
        <v>55</v>
      </c>
    </row>
    <row r="444" spans="1:12">
      <c r="A444" s="12"/>
      <c r="B444" s="38"/>
      <c r="C444" s="38"/>
      <c r="D444" s="37">
        <v>41699</v>
      </c>
      <c r="E444" s="89">
        <f t="shared" si="71"/>
        <v>-48363.929999999913</v>
      </c>
      <c r="F444" s="86">
        <v>0</v>
      </c>
      <c r="G444" s="87">
        <v>0</v>
      </c>
      <c r="H444" s="89">
        <f t="shared" si="70"/>
        <v>-48363.929999999913</v>
      </c>
      <c r="I444" s="106">
        <f t="shared" si="67"/>
        <v>0</v>
      </c>
      <c r="J444" s="76">
        <v>431</v>
      </c>
      <c r="K444" s="16">
        <v>585430</v>
      </c>
      <c r="L444" s="15" t="s">
        <v>55</v>
      </c>
    </row>
    <row r="445" spans="1:12">
      <c r="A445" s="12"/>
      <c r="B445" s="38"/>
      <c r="C445" s="38"/>
      <c r="D445" s="37">
        <v>41730</v>
      </c>
      <c r="E445" s="89">
        <f t="shared" si="71"/>
        <v>-48363.929999999913</v>
      </c>
      <c r="F445" s="86">
        <v>0</v>
      </c>
      <c r="G445" s="87">
        <v>0</v>
      </c>
      <c r="H445" s="89">
        <f t="shared" si="70"/>
        <v>-48363.929999999913</v>
      </c>
      <c r="I445" s="106">
        <f t="shared" si="67"/>
        <v>0</v>
      </c>
      <c r="J445" s="76">
        <v>431</v>
      </c>
      <c r="K445" s="16">
        <v>585430</v>
      </c>
      <c r="L445" s="15" t="s">
        <v>55</v>
      </c>
    </row>
    <row r="446" spans="1:12">
      <c r="A446" s="12"/>
      <c r="B446" s="38"/>
      <c r="C446" s="38"/>
      <c r="D446" s="37">
        <v>41760</v>
      </c>
      <c r="E446" s="89">
        <f t="shared" si="71"/>
        <v>-48363.929999999913</v>
      </c>
      <c r="F446" s="86">
        <v>0</v>
      </c>
      <c r="G446" s="87">
        <v>0</v>
      </c>
      <c r="H446" s="89">
        <f t="shared" si="70"/>
        <v>-48363.929999999913</v>
      </c>
      <c r="I446" s="106">
        <f t="shared" si="67"/>
        <v>0</v>
      </c>
      <c r="J446" s="76">
        <v>431</v>
      </c>
      <c r="K446" s="16">
        <v>585430</v>
      </c>
      <c r="L446" s="15" t="s">
        <v>55</v>
      </c>
    </row>
    <row r="447" spans="1:12">
      <c r="A447" s="12"/>
      <c r="B447" s="38"/>
      <c r="C447" s="38"/>
      <c r="D447" s="37">
        <v>41791</v>
      </c>
      <c r="E447" s="89">
        <f t="shared" ref="E447:E459" si="72">H446</f>
        <v>-48363.929999999913</v>
      </c>
      <c r="F447" s="93">
        <v>0</v>
      </c>
      <c r="G447" s="94">
        <v>0</v>
      </c>
      <c r="H447" s="89">
        <f t="shared" si="70"/>
        <v>-48363.929999999913</v>
      </c>
      <c r="I447" s="106">
        <f t="shared" si="67"/>
        <v>0</v>
      </c>
      <c r="J447" s="76">
        <v>431</v>
      </c>
      <c r="K447" s="16">
        <v>585430</v>
      </c>
      <c r="L447" s="15" t="s">
        <v>55</v>
      </c>
    </row>
    <row r="448" spans="1:12">
      <c r="A448" s="10">
        <v>288603</v>
      </c>
      <c r="B448" s="35" t="s">
        <v>140</v>
      </c>
      <c r="C448" s="44" t="s">
        <v>67</v>
      </c>
      <c r="D448" s="37">
        <v>41456</v>
      </c>
      <c r="E448" s="96">
        <f>+'Base Jul 12 - Jun 13'!H459</f>
        <v>-42965.679999999862</v>
      </c>
      <c r="F448" s="86">
        <v>0</v>
      </c>
      <c r="G448" s="87">
        <v>-157.28</v>
      </c>
      <c r="H448" s="96">
        <f t="shared" ref="H448:H458" si="73">E448+F448+G448</f>
        <v>-43122.959999999861</v>
      </c>
      <c r="I448" s="106">
        <f t="shared" si="67"/>
        <v>-157.28</v>
      </c>
      <c r="J448" s="76">
        <v>431</v>
      </c>
      <c r="K448" s="16">
        <v>585430</v>
      </c>
      <c r="L448" s="15" t="s">
        <v>55</v>
      </c>
    </row>
    <row r="449" spans="1:12">
      <c r="A449" s="12"/>
      <c r="B449" s="41"/>
      <c r="C449" s="41"/>
      <c r="D449" s="37">
        <v>41487</v>
      </c>
      <c r="E449" s="89">
        <f t="shared" si="72"/>
        <v>-43122.959999999861</v>
      </c>
      <c r="F449" s="86">
        <v>0</v>
      </c>
      <c r="G449" s="87">
        <v>-157.86000000000001</v>
      </c>
      <c r="H449" s="89">
        <f t="shared" si="73"/>
        <v>-43280.819999999861</v>
      </c>
      <c r="I449" s="106">
        <f t="shared" si="67"/>
        <v>-157.86000000000001</v>
      </c>
      <c r="J449" s="76">
        <v>431</v>
      </c>
      <c r="K449" s="16">
        <v>585430</v>
      </c>
      <c r="L449" s="15" t="s">
        <v>55</v>
      </c>
    </row>
    <row r="450" spans="1:12">
      <c r="A450" s="12"/>
      <c r="B450" s="41"/>
      <c r="C450" s="41"/>
      <c r="D450" s="37">
        <v>41518</v>
      </c>
      <c r="E450" s="89">
        <f t="shared" si="72"/>
        <v>-43280.819999999861</v>
      </c>
      <c r="F450" s="86">
        <v>0</v>
      </c>
      <c r="G450" s="87">
        <v>-158.44</v>
      </c>
      <c r="H450" s="89">
        <f t="shared" si="73"/>
        <v>-43439.259999999864</v>
      </c>
      <c r="I450" s="106">
        <f t="shared" si="67"/>
        <v>-158.44</v>
      </c>
      <c r="J450" s="76">
        <v>431</v>
      </c>
      <c r="K450" s="16">
        <v>585430</v>
      </c>
      <c r="L450" s="15" t="s">
        <v>55</v>
      </c>
    </row>
    <row r="451" spans="1:12">
      <c r="A451" s="12"/>
      <c r="B451" s="41"/>
      <c r="C451" s="41"/>
      <c r="D451" s="37">
        <v>41548</v>
      </c>
      <c r="E451" s="89">
        <f t="shared" si="72"/>
        <v>-43439.259999999864</v>
      </c>
      <c r="F451" s="86">
        <v>0</v>
      </c>
      <c r="G451" s="87">
        <v>-159.02000000000001</v>
      </c>
      <c r="H451" s="89">
        <f t="shared" si="73"/>
        <v>-43598.279999999861</v>
      </c>
      <c r="I451" s="106">
        <f t="shared" si="67"/>
        <v>-159.02000000000001</v>
      </c>
      <c r="J451" s="76">
        <v>431</v>
      </c>
      <c r="K451" s="16">
        <v>585430</v>
      </c>
      <c r="L451" s="15" t="s">
        <v>55</v>
      </c>
    </row>
    <row r="452" spans="1:12">
      <c r="A452" s="12"/>
      <c r="B452" s="41"/>
      <c r="C452" s="41"/>
      <c r="D452" s="37">
        <v>41579</v>
      </c>
      <c r="E452" s="89">
        <f t="shared" si="72"/>
        <v>-43598.279999999861</v>
      </c>
      <c r="F452" s="86">
        <v>0</v>
      </c>
      <c r="G452" s="87">
        <v>-159.6</v>
      </c>
      <c r="H452" s="89">
        <f t="shared" si="73"/>
        <v>-43757.879999999859</v>
      </c>
      <c r="I452" s="106">
        <f t="shared" si="67"/>
        <v>-159.6</v>
      </c>
      <c r="J452" s="76">
        <v>431</v>
      </c>
      <c r="K452" s="16">
        <v>585430</v>
      </c>
      <c r="L452" s="15" t="s">
        <v>55</v>
      </c>
    </row>
    <row r="453" spans="1:12">
      <c r="A453" s="12"/>
      <c r="B453" s="41"/>
      <c r="C453" s="41"/>
      <c r="D453" s="37">
        <v>41609</v>
      </c>
      <c r="E453" s="89">
        <f t="shared" si="72"/>
        <v>-43757.879999999859</v>
      </c>
      <c r="F453" s="91">
        <v>0</v>
      </c>
      <c r="G453" s="92">
        <v>0</v>
      </c>
      <c r="H453" s="89">
        <f t="shared" si="73"/>
        <v>-43757.879999999859</v>
      </c>
      <c r="I453" s="106">
        <f t="shared" si="67"/>
        <v>0</v>
      </c>
      <c r="J453" s="76">
        <v>431</v>
      </c>
      <c r="K453" s="16">
        <v>585430</v>
      </c>
      <c r="L453" s="15" t="s">
        <v>55</v>
      </c>
    </row>
    <row r="454" spans="1:12">
      <c r="A454" s="12"/>
      <c r="B454" s="41"/>
      <c r="C454" s="41"/>
      <c r="D454" s="37">
        <v>41640</v>
      </c>
      <c r="E454" s="89">
        <f t="shared" si="72"/>
        <v>-43757.879999999859</v>
      </c>
      <c r="F454" s="86">
        <v>0</v>
      </c>
      <c r="G454" s="92">
        <v>0</v>
      </c>
      <c r="H454" s="89">
        <f t="shared" si="73"/>
        <v>-43757.879999999859</v>
      </c>
      <c r="I454" s="106">
        <f t="shared" si="67"/>
        <v>0</v>
      </c>
      <c r="J454" s="76">
        <v>431</v>
      </c>
      <c r="K454" s="16">
        <v>585430</v>
      </c>
      <c r="L454" s="15" t="s">
        <v>55</v>
      </c>
    </row>
    <row r="455" spans="1:12">
      <c r="A455" s="12"/>
      <c r="B455" s="41"/>
      <c r="C455" s="41"/>
      <c r="D455" s="37">
        <v>41671</v>
      </c>
      <c r="E455" s="89">
        <f t="shared" si="72"/>
        <v>-43757.879999999859</v>
      </c>
      <c r="F455" s="86">
        <v>0</v>
      </c>
      <c r="G455" s="92">
        <v>0</v>
      </c>
      <c r="H455" s="89">
        <f t="shared" si="73"/>
        <v>-43757.879999999859</v>
      </c>
      <c r="I455" s="106">
        <f t="shared" si="67"/>
        <v>0</v>
      </c>
      <c r="J455" s="76">
        <v>431</v>
      </c>
      <c r="K455" s="16">
        <v>585430</v>
      </c>
      <c r="L455" s="15" t="s">
        <v>55</v>
      </c>
    </row>
    <row r="456" spans="1:12">
      <c r="A456" s="12"/>
      <c r="B456" s="41"/>
      <c r="C456" s="41"/>
      <c r="D456" s="37">
        <v>41699</v>
      </c>
      <c r="E456" s="89">
        <f t="shared" si="72"/>
        <v>-43757.879999999859</v>
      </c>
      <c r="F456" s="86">
        <v>0</v>
      </c>
      <c r="G456" s="92">
        <v>0</v>
      </c>
      <c r="H456" s="89">
        <f t="shared" si="73"/>
        <v>-43757.879999999859</v>
      </c>
      <c r="I456" s="106">
        <f t="shared" si="67"/>
        <v>0</v>
      </c>
      <c r="J456" s="76">
        <v>431</v>
      </c>
      <c r="K456" s="16">
        <v>585430</v>
      </c>
      <c r="L456" s="15" t="s">
        <v>55</v>
      </c>
    </row>
    <row r="457" spans="1:12">
      <c r="A457" s="12"/>
      <c r="B457" s="41"/>
      <c r="C457" s="41"/>
      <c r="D457" s="37">
        <v>41730</v>
      </c>
      <c r="E457" s="89">
        <f t="shared" si="72"/>
        <v>-43757.879999999859</v>
      </c>
      <c r="F457" s="86">
        <v>0</v>
      </c>
      <c r="G457" s="87">
        <v>0</v>
      </c>
      <c r="H457" s="89">
        <f t="shared" si="73"/>
        <v>-43757.879999999859</v>
      </c>
      <c r="I457" s="106">
        <f t="shared" si="67"/>
        <v>0</v>
      </c>
      <c r="J457" s="76">
        <v>431</v>
      </c>
      <c r="K457" s="16">
        <v>585430</v>
      </c>
      <c r="L457" s="15" t="s">
        <v>55</v>
      </c>
    </row>
    <row r="458" spans="1:12">
      <c r="A458" s="12"/>
      <c r="B458" s="41"/>
      <c r="C458" s="41"/>
      <c r="D458" s="37">
        <v>41760</v>
      </c>
      <c r="E458" s="89">
        <f t="shared" si="72"/>
        <v>-43757.879999999859</v>
      </c>
      <c r="F458" s="86">
        <v>0</v>
      </c>
      <c r="G458" s="87">
        <v>0</v>
      </c>
      <c r="H458" s="89">
        <f t="shared" si="73"/>
        <v>-43757.879999999859</v>
      </c>
      <c r="I458" s="106">
        <f t="shared" si="67"/>
        <v>0</v>
      </c>
      <c r="J458" s="76">
        <v>431</v>
      </c>
      <c r="K458" s="16">
        <v>585430</v>
      </c>
      <c r="L458" s="15" t="s">
        <v>55</v>
      </c>
    </row>
    <row r="459" spans="1:12">
      <c r="A459" s="12"/>
      <c r="B459" s="38"/>
      <c r="C459" s="38"/>
      <c r="D459" s="37">
        <v>41791</v>
      </c>
      <c r="E459" s="89">
        <f t="shared" si="72"/>
        <v>-43757.879999999859</v>
      </c>
      <c r="F459" s="93">
        <v>0</v>
      </c>
      <c r="G459" s="94">
        <v>0</v>
      </c>
      <c r="H459" s="89">
        <f t="shared" si="70"/>
        <v>-43757.879999999859</v>
      </c>
      <c r="I459" s="106">
        <f t="shared" si="67"/>
        <v>0</v>
      </c>
      <c r="J459" s="76">
        <v>431</v>
      </c>
      <c r="K459" s="16">
        <v>585430</v>
      </c>
      <c r="L459" s="15" t="s">
        <v>55</v>
      </c>
    </row>
    <row r="460" spans="1:12">
      <c r="A460" s="19">
        <v>288612</v>
      </c>
      <c r="B460" s="25" t="s">
        <v>80</v>
      </c>
      <c r="C460" s="44" t="s">
        <v>64</v>
      </c>
      <c r="D460" s="37">
        <v>41456</v>
      </c>
      <c r="E460" s="96">
        <f>+'Base Jul 12 - Jun 13'!H471</f>
        <v>-46006.660000000011</v>
      </c>
      <c r="F460" s="102">
        <v>0</v>
      </c>
      <c r="G460" s="104">
        <v>-168.41</v>
      </c>
      <c r="H460" s="104">
        <f t="shared" si="70"/>
        <v>-46175.070000000014</v>
      </c>
      <c r="I460" s="106">
        <f t="shared" si="67"/>
        <v>-168.41</v>
      </c>
      <c r="J460" s="53">
        <v>182.399</v>
      </c>
      <c r="K460" s="16">
        <v>188000</v>
      </c>
      <c r="L460" s="54" t="s">
        <v>54</v>
      </c>
    </row>
    <row r="461" spans="1:12">
      <c r="A461" s="12"/>
      <c r="B461" s="47"/>
      <c r="C461" s="47"/>
      <c r="D461" s="37">
        <v>41487</v>
      </c>
      <c r="E461" s="89">
        <f>+H460</f>
        <v>-46175.070000000014</v>
      </c>
      <c r="F461" s="86">
        <v>0</v>
      </c>
      <c r="G461" s="87">
        <v>-169.03</v>
      </c>
      <c r="H461" s="92">
        <f t="shared" si="70"/>
        <v>-46344.100000000013</v>
      </c>
      <c r="I461" s="106">
        <f t="shared" si="67"/>
        <v>-169.03</v>
      </c>
      <c r="J461" s="53">
        <v>182.399</v>
      </c>
      <c r="K461" s="16">
        <v>188000</v>
      </c>
      <c r="L461" s="54" t="s">
        <v>54</v>
      </c>
    </row>
    <row r="462" spans="1:12">
      <c r="A462" s="12"/>
      <c r="B462" s="47"/>
      <c r="C462" s="47"/>
      <c r="D462" s="37">
        <v>41518</v>
      </c>
      <c r="E462" s="89">
        <f t="shared" ref="E462:E470" si="74">+H461</f>
        <v>-46344.100000000013</v>
      </c>
      <c r="F462" s="86">
        <v>0</v>
      </c>
      <c r="G462" s="87">
        <v>-169.65</v>
      </c>
      <c r="H462" s="92">
        <f t="shared" si="70"/>
        <v>-46513.750000000015</v>
      </c>
      <c r="I462" s="106">
        <f t="shared" si="67"/>
        <v>-169.65</v>
      </c>
      <c r="J462" s="53">
        <v>182.399</v>
      </c>
      <c r="K462" s="16">
        <v>188000</v>
      </c>
      <c r="L462" s="54" t="s">
        <v>54</v>
      </c>
    </row>
    <row r="463" spans="1:12">
      <c r="A463" s="12"/>
      <c r="B463" s="47"/>
      <c r="C463" s="47"/>
      <c r="D463" s="37">
        <v>41548</v>
      </c>
      <c r="E463" s="89">
        <f t="shared" si="74"/>
        <v>-46513.750000000015</v>
      </c>
      <c r="F463" s="86">
        <v>0</v>
      </c>
      <c r="G463" s="87">
        <v>-170.27</v>
      </c>
      <c r="H463" s="92">
        <f t="shared" si="70"/>
        <v>-46684.020000000011</v>
      </c>
      <c r="I463" s="106">
        <f t="shared" si="67"/>
        <v>-170.27</v>
      </c>
      <c r="J463" s="53">
        <v>182.399</v>
      </c>
      <c r="K463" s="16">
        <v>188000</v>
      </c>
      <c r="L463" s="54" t="s">
        <v>54</v>
      </c>
    </row>
    <row r="464" spans="1:12">
      <c r="A464" s="12"/>
      <c r="B464" s="47"/>
      <c r="C464" s="47"/>
      <c r="D464" s="37">
        <v>41579</v>
      </c>
      <c r="E464" s="89">
        <f t="shared" si="74"/>
        <v>-46684.020000000011</v>
      </c>
      <c r="F464" s="86">
        <v>0</v>
      </c>
      <c r="G464" s="87">
        <v>-170.89</v>
      </c>
      <c r="H464" s="92">
        <f t="shared" si="70"/>
        <v>-46854.910000000011</v>
      </c>
      <c r="I464" s="106">
        <f t="shared" si="67"/>
        <v>-170.89</v>
      </c>
      <c r="J464" s="53">
        <v>182.399</v>
      </c>
      <c r="K464" s="16">
        <v>188000</v>
      </c>
      <c r="L464" s="54" t="s">
        <v>54</v>
      </c>
    </row>
    <row r="465" spans="1:12">
      <c r="A465" s="12"/>
      <c r="B465" s="47"/>
      <c r="C465" s="47"/>
      <c r="D465" s="37">
        <v>41609</v>
      </c>
      <c r="E465" s="89">
        <f t="shared" si="74"/>
        <v>-46854.910000000011</v>
      </c>
      <c r="F465" s="86">
        <v>0</v>
      </c>
      <c r="G465" s="87">
        <v>0</v>
      </c>
      <c r="H465" s="92">
        <f t="shared" si="70"/>
        <v>-46854.910000000011</v>
      </c>
      <c r="I465" s="106">
        <f t="shared" si="67"/>
        <v>0</v>
      </c>
      <c r="J465" s="53">
        <v>182.399</v>
      </c>
      <c r="K465" s="16">
        <v>188000</v>
      </c>
      <c r="L465" s="54" t="s">
        <v>54</v>
      </c>
    </row>
    <row r="466" spans="1:12">
      <c r="A466" s="12"/>
      <c r="B466" s="47"/>
      <c r="C466" s="47"/>
      <c r="D466" s="37">
        <v>41640</v>
      </c>
      <c r="E466" s="89">
        <f t="shared" si="74"/>
        <v>-46854.910000000011</v>
      </c>
      <c r="F466" s="86">
        <v>0</v>
      </c>
      <c r="G466" s="87">
        <v>0</v>
      </c>
      <c r="H466" s="92">
        <f t="shared" si="70"/>
        <v>-46854.910000000011</v>
      </c>
      <c r="I466" s="106">
        <f t="shared" si="67"/>
        <v>0</v>
      </c>
      <c r="J466" s="53">
        <v>182.399</v>
      </c>
      <c r="K466" s="16">
        <v>188000</v>
      </c>
      <c r="L466" s="54" t="s">
        <v>54</v>
      </c>
    </row>
    <row r="467" spans="1:12">
      <c r="A467" s="12"/>
      <c r="B467" s="47"/>
      <c r="C467" s="47"/>
      <c r="D467" s="37">
        <v>41671</v>
      </c>
      <c r="E467" s="89">
        <f t="shared" si="74"/>
        <v>-46854.910000000011</v>
      </c>
      <c r="F467" s="86">
        <v>0</v>
      </c>
      <c r="G467" s="87">
        <v>0</v>
      </c>
      <c r="H467" s="92">
        <f t="shared" si="70"/>
        <v>-46854.910000000011</v>
      </c>
      <c r="I467" s="106">
        <f t="shared" si="67"/>
        <v>0</v>
      </c>
      <c r="J467" s="53">
        <v>182.399</v>
      </c>
      <c r="K467" s="16">
        <v>188000</v>
      </c>
      <c r="L467" s="54" t="s">
        <v>54</v>
      </c>
    </row>
    <row r="468" spans="1:12">
      <c r="A468" s="12"/>
      <c r="B468" s="47"/>
      <c r="C468" s="47"/>
      <c r="D468" s="37">
        <v>41699</v>
      </c>
      <c r="E468" s="89">
        <f t="shared" si="74"/>
        <v>-46854.910000000011</v>
      </c>
      <c r="F468" s="86">
        <v>0</v>
      </c>
      <c r="G468" s="87">
        <v>0</v>
      </c>
      <c r="H468" s="92">
        <f t="shared" si="70"/>
        <v>-46854.910000000011</v>
      </c>
      <c r="I468" s="106">
        <f t="shared" si="67"/>
        <v>0</v>
      </c>
      <c r="J468" s="53">
        <v>182.399</v>
      </c>
      <c r="K468" s="16">
        <v>188000</v>
      </c>
      <c r="L468" s="54" t="s">
        <v>54</v>
      </c>
    </row>
    <row r="469" spans="1:12">
      <c r="A469" s="12"/>
      <c r="B469" s="47"/>
      <c r="C469" s="47"/>
      <c r="D469" s="37">
        <v>41730</v>
      </c>
      <c r="E469" s="89">
        <f t="shared" si="74"/>
        <v>-46854.910000000011</v>
      </c>
      <c r="F469" s="86">
        <v>0</v>
      </c>
      <c r="G469" s="87">
        <v>0</v>
      </c>
      <c r="H469" s="92">
        <f t="shared" si="70"/>
        <v>-46854.910000000011</v>
      </c>
      <c r="I469" s="106">
        <f t="shared" si="67"/>
        <v>0</v>
      </c>
      <c r="J469" s="53">
        <v>182.399</v>
      </c>
      <c r="K469" s="16">
        <v>188000</v>
      </c>
      <c r="L469" s="54" t="s">
        <v>54</v>
      </c>
    </row>
    <row r="470" spans="1:12">
      <c r="A470" s="12"/>
      <c r="B470" s="47"/>
      <c r="C470" s="47"/>
      <c r="D470" s="37">
        <v>41760</v>
      </c>
      <c r="E470" s="89">
        <f t="shared" si="74"/>
        <v>-46854.910000000011</v>
      </c>
      <c r="F470" s="86">
        <v>0</v>
      </c>
      <c r="G470" s="87">
        <v>0</v>
      </c>
      <c r="H470" s="92">
        <f t="shared" si="70"/>
        <v>-46854.910000000011</v>
      </c>
      <c r="I470" s="106">
        <f t="shared" si="67"/>
        <v>0</v>
      </c>
      <c r="J470" s="53">
        <v>182.399</v>
      </c>
      <c r="K470" s="16">
        <v>188000</v>
      </c>
      <c r="L470" s="54" t="s">
        <v>54</v>
      </c>
    </row>
    <row r="471" spans="1:12">
      <c r="A471" s="22"/>
      <c r="B471" s="49"/>
      <c r="C471" s="49"/>
      <c r="D471" s="37">
        <v>41791</v>
      </c>
      <c r="E471" s="89">
        <f t="shared" ref="E471" si="75">H470</f>
        <v>-46854.910000000011</v>
      </c>
      <c r="F471" s="93">
        <v>0</v>
      </c>
      <c r="G471" s="94">
        <v>0</v>
      </c>
      <c r="H471" s="101">
        <f t="shared" si="70"/>
        <v>-46854.910000000011</v>
      </c>
      <c r="I471" s="106">
        <f t="shared" si="67"/>
        <v>0</v>
      </c>
      <c r="J471" s="53">
        <v>182.399</v>
      </c>
      <c r="K471" s="16">
        <v>188000</v>
      </c>
      <c r="L471" s="54" t="s">
        <v>54</v>
      </c>
    </row>
    <row r="472" spans="1:12">
      <c r="A472" s="17">
        <v>288614</v>
      </c>
      <c r="B472" s="25" t="s">
        <v>81</v>
      </c>
      <c r="C472" s="44" t="s">
        <v>64</v>
      </c>
      <c r="D472" s="37">
        <v>41456</v>
      </c>
      <c r="E472" s="96">
        <f>+'Base Jul 12 - Jun 13'!H483</f>
        <v>-1356758.6600000001</v>
      </c>
      <c r="F472" s="86">
        <v>5792.09</v>
      </c>
      <c r="G472" s="87">
        <v>-4966.57</v>
      </c>
      <c r="H472" s="104">
        <f t="shared" si="70"/>
        <v>-1355933.1400000001</v>
      </c>
      <c r="I472" s="106">
        <f t="shared" si="67"/>
        <v>825.52000000000044</v>
      </c>
      <c r="J472" s="53">
        <v>182.399</v>
      </c>
      <c r="K472" s="16">
        <v>188000</v>
      </c>
      <c r="L472" s="54" t="s">
        <v>54</v>
      </c>
    </row>
    <row r="473" spans="1:12">
      <c r="A473" s="17"/>
      <c r="B473" s="55"/>
      <c r="C473" s="47"/>
      <c r="D473" s="37">
        <v>41487</v>
      </c>
      <c r="E473" s="89">
        <f>+H472</f>
        <v>-1355933.1400000001</v>
      </c>
      <c r="F473" s="86">
        <v>3494.62</v>
      </c>
      <c r="G473" s="87">
        <v>-4963.54</v>
      </c>
      <c r="H473" s="92">
        <f t="shared" si="70"/>
        <v>-1357402.06</v>
      </c>
      <c r="I473" s="106">
        <f t="shared" si="67"/>
        <v>-1468.92</v>
      </c>
      <c r="J473" s="53">
        <v>182.399</v>
      </c>
      <c r="K473" s="16">
        <v>188000</v>
      </c>
      <c r="L473" s="54" t="s">
        <v>54</v>
      </c>
    </row>
    <row r="474" spans="1:12">
      <c r="A474" s="17"/>
      <c r="B474" s="55"/>
      <c r="C474" s="47"/>
      <c r="D474" s="37">
        <v>41518</v>
      </c>
      <c r="E474" s="89">
        <f t="shared" ref="E474:E482" si="76">+H473</f>
        <v>-1357402.06</v>
      </c>
      <c r="F474" s="86">
        <v>346505.97</v>
      </c>
      <c r="G474" s="87">
        <v>-4968.92</v>
      </c>
      <c r="H474" s="92">
        <f t="shared" si="70"/>
        <v>-1015865.0100000001</v>
      </c>
      <c r="I474" s="106">
        <f t="shared" si="67"/>
        <v>341537.05</v>
      </c>
      <c r="J474" s="53">
        <v>182.399</v>
      </c>
      <c r="K474" s="16">
        <v>188000</v>
      </c>
      <c r="L474" s="54" t="s">
        <v>54</v>
      </c>
    </row>
    <row r="475" spans="1:12">
      <c r="A475" s="17"/>
      <c r="B475" s="55"/>
      <c r="C475" s="47"/>
      <c r="D475" s="37">
        <v>41548</v>
      </c>
      <c r="E475" s="89">
        <f t="shared" si="76"/>
        <v>-1015865.0100000001</v>
      </c>
      <c r="F475" s="86">
        <v>1633.23</v>
      </c>
      <c r="G475" s="87">
        <v>-3718.69</v>
      </c>
      <c r="H475" s="92">
        <f t="shared" si="70"/>
        <v>-1017950.4700000001</v>
      </c>
      <c r="I475" s="106">
        <f t="shared" si="67"/>
        <v>-2085.46</v>
      </c>
      <c r="J475" s="53">
        <v>182.399</v>
      </c>
      <c r="K475" s="16">
        <v>188000</v>
      </c>
      <c r="L475" s="54" t="s">
        <v>54</v>
      </c>
    </row>
    <row r="476" spans="1:12">
      <c r="A476" s="17"/>
      <c r="B476" s="55"/>
      <c r="C476" s="47"/>
      <c r="D476" s="37">
        <v>41579</v>
      </c>
      <c r="E476" s="89">
        <f t="shared" si="76"/>
        <v>-1017950.4700000001</v>
      </c>
      <c r="F476" s="86"/>
      <c r="G476" s="87">
        <v>-3726.32</v>
      </c>
      <c r="H476" s="92">
        <f t="shared" si="70"/>
        <v>-1021676.79</v>
      </c>
      <c r="I476" s="106">
        <f t="shared" si="67"/>
        <v>-3726.32</v>
      </c>
      <c r="J476" s="53">
        <v>182.399</v>
      </c>
      <c r="K476" s="16">
        <v>188000</v>
      </c>
      <c r="L476" s="54" t="s">
        <v>54</v>
      </c>
    </row>
    <row r="477" spans="1:12">
      <c r="A477" s="17"/>
      <c r="B477" s="55"/>
      <c r="C477" s="47"/>
      <c r="D477" s="37">
        <v>41609</v>
      </c>
      <c r="E477" s="89">
        <f t="shared" si="76"/>
        <v>-1021676.79</v>
      </c>
      <c r="F477" s="91">
        <v>0</v>
      </c>
      <c r="G477" s="92">
        <v>0</v>
      </c>
      <c r="H477" s="92">
        <f t="shared" si="70"/>
        <v>-1021676.79</v>
      </c>
      <c r="I477" s="106">
        <f t="shared" si="67"/>
        <v>0</v>
      </c>
      <c r="J477" s="53">
        <v>182.399</v>
      </c>
      <c r="K477" s="16">
        <v>188000</v>
      </c>
      <c r="L477" s="54" t="s">
        <v>54</v>
      </c>
    </row>
    <row r="478" spans="1:12">
      <c r="A478" s="17"/>
      <c r="B478" s="55"/>
      <c r="C478" s="47"/>
      <c r="D478" s="37">
        <v>41640</v>
      </c>
      <c r="E478" s="89">
        <f t="shared" si="76"/>
        <v>-1021676.79</v>
      </c>
      <c r="F478" s="86">
        <v>0</v>
      </c>
      <c r="G478" s="92">
        <v>0</v>
      </c>
      <c r="H478" s="92">
        <f t="shared" si="70"/>
        <v>-1021676.79</v>
      </c>
      <c r="I478" s="106">
        <f t="shared" si="67"/>
        <v>0</v>
      </c>
      <c r="J478" s="53">
        <v>182.399</v>
      </c>
      <c r="K478" s="16">
        <v>188000</v>
      </c>
      <c r="L478" s="54" t="s">
        <v>54</v>
      </c>
    </row>
    <row r="479" spans="1:12">
      <c r="A479" s="17"/>
      <c r="B479" s="55"/>
      <c r="C479" s="47"/>
      <c r="D479" s="37">
        <v>41671</v>
      </c>
      <c r="E479" s="89">
        <f t="shared" si="76"/>
        <v>-1021676.79</v>
      </c>
      <c r="F479" s="86">
        <v>0</v>
      </c>
      <c r="G479" s="92">
        <v>0</v>
      </c>
      <c r="H479" s="92">
        <f t="shared" si="70"/>
        <v>-1021676.79</v>
      </c>
      <c r="I479" s="106">
        <f t="shared" si="67"/>
        <v>0</v>
      </c>
      <c r="J479" s="53">
        <v>182.399</v>
      </c>
      <c r="K479" s="16">
        <v>188000</v>
      </c>
      <c r="L479" s="54" t="s">
        <v>54</v>
      </c>
    </row>
    <row r="480" spans="1:12">
      <c r="A480" s="17"/>
      <c r="B480" s="55"/>
      <c r="C480" s="47"/>
      <c r="D480" s="37">
        <v>41699</v>
      </c>
      <c r="E480" s="89">
        <f t="shared" si="76"/>
        <v>-1021676.79</v>
      </c>
      <c r="F480" s="86">
        <v>0</v>
      </c>
      <c r="G480" s="92">
        <v>0</v>
      </c>
      <c r="H480" s="92">
        <f t="shared" si="70"/>
        <v>-1021676.79</v>
      </c>
      <c r="I480" s="106">
        <f t="shared" si="67"/>
        <v>0</v>
      </c>
      <c r="J480" s="53">
        <v>182.399</v>
      </c>
      <c r="K480" s="16">
        <v>188000</v>
      </c>
      <c r="L480" s="54" t="s">
        <v>54</v>
      </c>
    </row>
    <row r="481" spans="1:12">
      <c r="A481" s="17"/>
      <c r="B481" s="55"/>
      <c r="C481" s="47"/>
      <c r="D481" s="37">
        <v>41730</v>
      </c>
      <c r="E481" s="89">
        <f t="shared" si="76"/>
        <v>-1021676.79</v>
      </c>
      <c r="F481" s="86">
        <v>0</v>
      </c>
      <c r="G481" s="87">
        <v>0</v>
      </c>
      <c r="H481" s="92">
        <f t="shared" si="70"/>
        <v>-1021676.79</v>
      </c>
      <c r="I481" s="106">
        <f t="shared" si="67"/>
        <v>0</v>
      </c>
      <c r="J481" s="53">
        <v>182.399</v>
      </c>
      <c r="K481" s="16">
        <v>188000</v>
      </c>
      <c r="L481" s="54" t="s">
        <v>54</v>
      </c>
    </row>
    <row r="482" spans="1:12">
      <c r="A482" s="17"/>
      <c r="B482" s="55"/>
      <c r="C482" s="47"/>
      <c r="D482" s="37">
        <v>41760</v>
      </c>
      <c r="E482" s="89">
        <f t="shared" si="76"/>
        <v>-1021676.79</v>
      </c>
      <c r="F482" s="86">
        <v>0</v>
      </c>
      <c r="G482" s="87">
        <v>0</v>
      </c>
      <c r="H482" s="92">
        <f t="shared" si="70"/>
        <v>-1021676.79</v>
      </c>
      <c r="I482" s="106">
        <f t="shared" si="67"/>
        <v>0</v>
      </c>
      <c r="J482" s="53">
        <v>182.399</v>
      </c>
      <c r="K482" s="16">
        <v>188000</v>
      </c>
      <c r="L482" s="54" t="s">
        <v>54</v>
      </c>
    </row>
    <row r="483" spans="1:12">
      <c r="A483" s="17"/>
      <c r="B483" s="56"/>
      <c r="C483" s="49"/>
      <c r="D483" s="37">
        <v>41791</v>
      </c>
      <c r="E483" s="89">
        <f t="shared" ref="E483" si="77">H482</f>
        <v>-1021676.79</v>
      </c>
      <c r="F483" s="93">
        <v>0</v>
      </c>
      <c r="G483" s="94">
        <v>0</v>
      </c>
      <c r="H483" s="101">
        <f t="shared" si="70"/>
        <v>-1021676.79</v>
      </c>
      <c r="I483" s="106">
        <f t="shared" si="67"/>
        <v>0</v>
      </c>
      <c r="J483" s="53">
        <v>182.399</v>
      </c>
      <c r="K483" s="16">
        <v>188000</v>
      </c>
      <c r="L483" s="54" t="s">
        <v>54</v>
      </c>
    </row>
    <row r="484" spans="1:12">
      <c r="A484" s="19">
        <v>288616</v>
      </c>
      <c r="B484" s="25" t="s">
        <v>82</v>
      </c>
      <c r="C484" s="44" t="s">
        <v>64</v>
      </c>
      <c r="D484" s="37">
        <v>41456</v>
      </c>
      <c r="E484" s="96">
        <f>+'Base Jul 12 - Jun 13'!H495</f>
        <v>-1169155.4999999998</v>
      </c>
      <c r="F484" s="102">
        <v>1630.66</v>
      </c>
      <c r="G484" s="104">
        <v>-4279.82</v>
      </c>
      <c r="H484" s="104">
        <f t="shared" si="70"/>
        <v>-1171804.6599999999</v>
      </c>
      <c r="I484" s="106">
        <f t="shared" si="67"/>
        <v>-2649.16</v>
      </c>
      <c r="J484" s="53">
        <v>182.399</v>
      </c>
      <c r="K484" s="16">
        <v>188000</v>
      </c>
      <c r="L484" s="54" t="s">
        <v>54</v>
      </c>
    </row>
    <row r="485" spans="1:12">
      <c r="A485" s="12"/>
      <c r="B485" s="47"/>
      <c r="C485" s="47"/>
      <c r="D485" s="37">
        <v>41487</v>
      </c>
      <c r="E485" s="89">
        <f>+H484</f>
        <v>-1171804.6599999999</v>
      </c>
      <c r="F485" s="86">
        <v>1164.28</v>
      </c>
      <c r="G485" s="87">
        <v>-4289.5200000000004</v>
      </c>
      <c r="H485" s="92">
        <f t="shared" si="70"/>
        <v>-1174929.8999999999</v>
      </c>
      <c r="I485" s="106">
        <f t="shared" si="67"/>
        <v>-3125.2400000000007</v>
      </c>
      <c r="J485" s="53">
        <v>182.399</v>
      </c>
      <c r="K485" s="16">
        <v>188000</v>
      </c>
      <c r="L485" s="54" t="s">
        <v>54</v>
      </c>
    </row>
    <row r="486" spans="1:12">
      <c r="A486" s="12"/>
      <c r="B486" s="47"/>
      <c r="C486" s="47"/>
      <c r="D486" s="37">
        <v>41518</v>
      </c>
      <c r="E486" s="89">
        <f t="shared" ref="E486:E494" si="78">+H485</f>
        <v>-1174929.8999999999</v>
      </c>
      <c r="F486" s="86">
        <v>818.88</v>
      </c>
      <c r="G486" s="87">
        <v>-4300.96</v>
      </c>
      <c r="H486" s="92">
        <f t="shared" si="70"/>
        <v>-1178411.98</v>
      </c>
      <c r="I486" s="106">
        <f t="shared" si="67"/>
        <v>-3482.08</v>
      </c>
      <c r="J486" s="53">
        <v>182.399</v>
      </c>
      <c r="K486" s="16">
        <v>188000</v>
      </c>
      <c r="L486" s="54" t="s">
        <v>54</v>
      </c>
    </row>
    <row r="487" spans="1:12">
      <c r="A487" s="12"/>
      <c r="B487" s="47"/>
      <c r="C487" s="47"/>
      <c r="D487" s="37">
        <v>41548</v>
      </c>
      <c r="E487" s="89">
        <f t="shared" si="78"/>
        <v>-1178411.98</v>
      </c>
      <c r="F487" s="86">
        <v>1768.76</v>
      </c>
      <c r="G487" s="87">
        <v>-4313.71</v>
      </c>
      <c r="H487" s="92">
        <f t="shared" si="70"/>
        <v>-1180956.93</v>
      </c>
      <c r="I487" s="106">
        <f t="shared" si="67"/>
        <v>-2544.9499999999998</v>
      </c>
      <c r="J487" s="53">
        <v>182.399</v>
      </c>
      <c r="K487" s="16">
        <v>188000</v>
      </c>
      <c r="L487" s="54" t="s">
        <v>54</v>
      </c>
    </row>
    <row r="488" spans="1:12">
      <c r="A488" s="12"/>
      <c r="B488" s="47"/>
      <c r="C488" s="47"/>
      <c r="D488" s="37">
        <v>41579</v>
      </c>
      <c r="E488" s="89">
        <f t="shared" si="78"/>
        <v>-1180956.93</v>
      </c>
      <c r="F488" s="86">
        <v>9716.66</v>
      </c>
      <c r="G488" s="87">
        <v>-4323.0200000000004</v>
      </c>
      <c r="H488" s="92">
        <f t="shared" si="70"/>
        <v>-1175563.29</v>
      </c>
      <c r="I488" s="106">
        <f t="shared" si="67"/>
        <v>5393.6399999999994</v>
      </c>
      <c r="J488" s="53">
        <v>182.399</v>
      </c>
      <c r="K488" s="16">
        <v>188000</v>
      </c>
      <c r="L488" s="54" t="s">
        <v>54</v>
      </c>
    </row>
    <row r="489" spans="1:12">
      <c r="A489" s="12"/>
      <c r="B489" s="47"/>
      <c r="C489" s="47"/>
      <c r="D489" s="37">
        <v>41609</v>
      </c>
      <c r="E489" s="89">
        <f t="shared" si="78"/>
        <v>-1175563.29</v>
      </c>
      <c r="F489" s="86">
        <v>0</v>
      </c>
      <c r="G489" s="87">
        <v>0</v>
      </c>
      <c r="H489" s="92">
        <f t="shared" si="70"/>
        <v>-1175563.29</v>
      </c>
      <c r="I489" s="106">
        <f t="shared" si="67"/>
        <v>0</v>
      </c>
      <c r="J489" s="53">
        <v>182.399</v>
      </c>
      <c r="K489" s="16">
        <v>188000</v>
      </c>
      <c r="L489" s="54" t="s">
        <v>54</v>
      </c>
    </row>
    <row r="490" spans="1:12">
      <c r="A490" s="12"/>
      <c r="B490" s="47"/>
      <c r="C490" s="47"/>
      <c r="D490" s="37">
        <v>41640</v>
      </c>
      <c r="E490" s="89">
        <f t="shared" si="78"/>
        <v>-1175563.29</v>
      </c>
      <c r="F490" s="86">
        <v>0</v>
      </c>
      <c r="G490" s="87">
        <v>0</v>
      </c>
      <c r="H490" s="92">
        <f t="shared" si="70"/>
        <v>-1175563.29</v>
      </c>
      <c r="I490" s="106">
        <f t="shared" si="67"/>
        <v>0</v>
      </c>
      <c r="J490" s="53">
        <v>182.399</v>
      </c>
      <c r="K490" s="16">
        <v>188000</v>
      </c>
      <c r="L490" s="54" t="s">
        <v>54</v>
      </c>
    </row>
    <row r="491" spans="1:12">
      <c r="A491" s="12"/>
      <c r="B491" s="47"/>
      <c r="C491" s="47"/>
      <c r="D491" s="37">
        <v>41671</v>
      </c>
      <c r="E491" s="89">
        <f t="shared" si="78"/>
        <v>-1175563.29</v>
      </c>
      <c r="F491" s="86">
        <v>0</v>
      </c>
      <c r="G491" s="87">
        <v>0</v>
      </c>
      <c r="H491" s="92">
        <f t="shared" si="70"/>
        <v>-1175563.29</v>
      </c>
      <c r="I491" s="106">
        <f t="shared" si="67"/>
        <v>0</v>
      </c>
      <c r="J491" s="53">
        <v>182.399</v>
      </c>
      <c r="K491" s="16">
        <v>188000</v>
      </c>
      <c r="L491" s="54" t="s">
        <v>54</v>
      </c>
    </row>
    <row r="492" spans="1:12">
      <c r="A492" s="12"/>
      <c r="B492" s="47"/>
      <c r="C492" s="47"/>
      <c r="D492" s="37">
        <v>41699</v>
      </c>
      <c r="E492" s="89">
        <f t="shared" si="78"/>
        <v>-1175563.29</v>
      </c>
      <c r="F492" s="86">
        <v>0</v>
      </c>
      <c r="G492" s="87">
        <v>0</v>
      </c>
      <c r="H492" s="92">
        <f t="shared" si="70"/>
        <v>-1175563.29</v>
      </c>
      <c r="I492" s="106">
        <f t="shared" si="67"/>
        <v>0</v>
      </c>
      <c r="J492" s="53">
        <v>182.399</v>
      </c>
      <c r="K492" s="16">
        <v>188000</v>
      </c>
      <c r="L492" s="54" t="s">
        <v>54</v>
      </c>
    </row>
    <row r="493" spans="1:12">
      <c r="A493" s="12"/>
      <c r="B493" s="47"/>
      <c r="C493" s="47"/>
      <c r="D493" s="37">
        <v>41730</v>
      </c>
      <c r="E493" s="89">
        <f t="shared" si="78"/>
        <v>-1175563.29</v>
      </c>
      <c r="F493" s="86">
        <v>0</v>
      </c>
      <c r="G493" s="87">
        <v>0</v>
      </c>
      <c r="H493" s="92">
        <f t="shared" si="70"/>
        <v>-1175563.29</v>
      </c>
      <c r="I493" s="106">
        <f t="shared" si="67"/>
        <v>0</v>
      </c>
      <c r="J493" s="53">
        <v>182.399</v>
      </c>
      <c r="K493" s="16">
        <v>188000</v>
      </c>
      <c r="L493" s="54" t="s">
        <v>54</v>
      </c>
    </row>
    <row r="494" spans="1:12">
      <c r="A494" s="12"/>
      <c r="B494" s="47"/>
      <c r="C494" s="47"/>
      <c r="D494" s="37">
        <v>41760</v>
      </c>
      <c r="E494" s="89">
        <f t="shared" si="78"/>
        <v>-1175563.29</v>
      </c>
      <c r="F494" s="86">
        <v>0</v>
      </c>
      <c r="G494" s="87">
        <v>0</v>
      </c>
      <c r="H494" s="92">
        <f t="shared" si="70"/>
        <v>-1175563.29</v>
      </c>
      <c r="I494" s="106">
        <f t="shared" si="67"/>
        <v>0</v>
      </c>
      <c r="J494" s="53">
        <v>182.399</v>
      </c>
      <c r="K494" s="16">
        <v>188000</v>
      </c>
      <c r="L494" s="54" t="s">
        <v>54</v>
      </c>
    </row>
    <row r="495" spans="1:12">
      <c r="A495" s="22"/>
      <c r="B495" s="49"/>
      <c r="C495" s="49"/>
      <c r="D495" s="37">
        <v>41791</v>
      </c>
      <c r="E495" s="89">
        <f t="shared" ref="E495" si="79">H494</f>
        <v>-1175563.29</v>
      </c>
      <c r="F495" s="93">
        <v>0</v>
      </c>
      <c r="G495" s="94">
        <v>0</v>
      </c>
      <c r="H495" s="101">
        <f t="shared" si="70"/>
        <v>-1175563.29</v>
      </c>
      <c r="I495" s="106">
        <f t="shared" si="67"/>
        <v>0</v>
      </c>
      <c r="J495" s="53">
        <v>182.399</v>
      </c>
      <c r="K495" s="16">
        <v>188000</v>
      </c>
      <c r="L495" s="54" t="s">
        <v>54</v>
      </c>
    </row>
    <row r="496" spans="1:12">
      <c r="A496" s="19">
        <v>288618</v>
      </c>
      <c r="B496" s="25" t="s">
        <v>83</v>
      </c>
      <c r="C496" s="44" t="s">
        <v>64</v>
      </c>
      <c r="D496" s="37">
        <v>41456</v>
      </c>
      <c r="E496" s="96">
        <f>+'Base Jul 12 - Jun 13'!H507</f>
        <v>-374554.36000000004</v>
      </c>
      <c r="F496" s="86">
        <v>13964.78</v>
      </c>
      <c r="G496" s="87">
        <v>-1278.69</v>
      </c>
      <c r="H496" s="104">
        <f t="shared" si="70"/>
        <v>-361868.27</v>
      </c>
      <c r="I496" s="106">
        <f t="shared" si="67"/>
        <v>12686.09</v>
      </c>
      <c r="J496" s="53">
        <v>182.399</v>
      </c>
      <c r="K496" s="16">
        <v>188000</v>
      </c>
      <c r="L496" s="54" t="s">
        <v>54</v>
      </c>
    </row>
    <row r="497" spans="1:12">
      <c r="A497" s="12"/>
      <c r="B497" s="47"/>
      <c r="C497" s="47"/>
      <c r="D497" s="37">
        <v>41487</v>
      </c>
      <c r="E497" s="89">
        <f>+H496</f>
        <v>-361868.27</v>
      </c>
      <c r="F497" s="86">
        <v>10118.75</v>
      </c>
      <c r="G497" s="87">
        <v>-1235.3800000000001</v>
      </c>
      <c r="H497" s="92">
        <f t="shared" si="70"/>
        <v>-352984.9</v>
      </c>
      <c r="I497" s="106">
        <f t="shared" si="67"/>
        <v>8883.369999999999</v>
      </c>
      <c r="J497" s="53">
        <v>182.399</v>
      </c>
      <c r="K497" s="16">
        <v>188000</v>
      </c>
      <c r="L497" s="54" t="s">
        <v>54</v>
      </c>
    </row>
    <row r="498" spans="1:12">
      <c r="A498" s="12"/>
      <c r="B498" s="47"/>
      <c r="C498" s="47"/>
      <c r="D498" s="37">
        <v>41518</v>
      </c>
      <c r="E498" s="89">
        <f t="shared" ref="E498:E506" si="80">+H497</f>
        <v>-352984.9</v>
      </c>
      <c r="F498" s="86">
        <v>1830</v>
      </c>
      <c r="G498" s="87">
        <v>-1205.05</v>
      </c>
      <c r="H498" s="92">
        <f t="shared" si="70"/>
        <v>-352359.95</v>
      </c>
      <c r="I498" s="106">
        <f t="shared" si="67"/>
        <v>624.95000000000005</v>
      </c>
      <c r="J498" s="53">
        <v>182.399</v>
      </c>
      <c r="K498" s="16">
        <v>188000</v>
      </c>
      <c r="L498" s="54" t="s">
        <v>54</v>
      </c>
    </row>
    <row r="499" spans="1:12">
      <c r="A499" s="12"/>
      <c r="B499" s="47"/>
      <c r="C499" s="47"/>
      <c r="D499" s="37">
        <v>41548</v>
      </c>
      <c r="E499" s="89">
        <f t="shared" si="80"/>
        <v>-352359.95</v>
      </c>
      <c r="F499" s="86">
        <v>11620.29</v>
      </c>
      <c r="G499" s="87">
        <v>-1202.92</v>
      </c>
      <c r="H499" s="92">
        <f t="shared" si="70"/>
        <v>-341942.58</v>
      </c>
      <c r="I499" s="106">
        <f t="shared" si="67"/>
        <v>10417.370000000001</v>
      </c>
      <c r="J499" s="53">
        <v>182.399</v>
      </c>
      <c r="K499" s="16">
        <v>188000</v>
      </c>
      <c r="L499" s="54" t="s">
        <v>54</v>
      </c>
    </row>
    <row r="500" spans="1:12">
      <c r="A500" s="12"/>
      <c r="B500" s="47"/>
      <c r="C500" s="47"/>
      <c r="D500" s="37">
        <v>41579</v>
      </c>
      <c r="E500" s="89">
        <f t="shared" si="80"/>
        <v>-341942.58</v>
      </c>
      <c r="F500" s="86">
        <v>1057.3399999999999</v>
      </c>
      <c r="G500" s="87">
        <v>-1167.3499999999999</v>
      </c>
      <c r="H500" s="92">
        <f t="shared" si="70"/>
        <v>-342052.58999999997</v>
      </c>
      <c r="I500" s="106">
        <f t="shared" si="67"/>
        <v>-110.00999999999999</v>
      </c>
      <c r="J500" s="53">
        <v>182.399</v>
      </c>
      <c r="K500" s="16">
        <v>188000</v>
      </c>
      <c r="L500" s="54" t="s">
        <v>54</v>
      </c>
    </row>
    <row r="501" spans="1:12">
      <c r="A501" s="12"/>
      <c r="B501" s="47"/>
      <c r="C501" s="47"/>
      <c r="D501" s="37">
        <v>41609</v>
      </c>
      <c r="E501" s="89">
        <f t="shared" si="80"/>
        <v>-342052.58999999997</v>
      </c>
      <c r="F501" s="91">
        <v>0</v>
      </c>
      <c r="G501" s="92">
        <v>0</v>
      </c>
      <c r="H501" s="92">
        <f t="shared" si="70"/>
        <v>-342052.58999999997</v>
      </c>
      <c r="I501" s="106">
        <f t="shared" si="67"/>
        <v>0</v>
      </c>
      <c r="J501" s="53">
        <v>182.399</v>
      </c>
      <c r="K501" s="16">
        <v>188000</v>
      </c>
      <c r="L501" s="54" t="s">
        <v>54</v>
      </c>
    </row>
    <row r="502" spans="1:12">
      <c r="A502" s="12"/>
      <c r="B502" s="47"/>
      <c r="C502" s="47"/>
      <c r="D502" s="37">
        <v>41640</v>
      </c>
      <c r="E502" s="89">
        <f t="shared" si="80"/>
        <v>-342052.58999999997</v>
      </c>
      <c r="F502" s="86">
        <v>0</v>
      </c>
      <c r="G502" s="92">
        <v>0</v>
      </c>
      <c r="H502" s="92">
        <f t="shared" si="70"/>
        <v>-342052.58999999997</v>
      </c>
      <c r="I502" s="106">
        <f t="shared" si="67"/>
        <v>0</v>
      </c>
      <c r="J502" s="53">
        <v>182.399</v>
      </c>
      <c r="K502" s="16">
        <v>188000</v>
      </c>
      <c r="L502" s="54" t="s">
        <v>54</v>
      </c>
    </row>
    <row r="503" spans="1:12">
      <c r="A503" s="12"/>
      <c r="B503" s="47"/>
      <c r="C503" s="47"/>
      <c r="D503" s="37">
        <v>41671</v>
      </c>
      <c r="E503" s="89">
        <f t="shared" si="80"/>
        <v>-342052.58999999997</v>
      </c>
      <c r="F503" s="86">
        <v>0</v>
      </c>
      <c r="G503" s="92">
        <v>0</v>
      </c>
      <c r="H503" s="92">
        <f t="shared" si="70"/>
        <v>-342052.58999999997</v>
      </c>
      <c r="I503" s="106">
        <f t="shared" si="67"/>
        <v>0</v>
      </c>
      <c r="J503" s="53">
        <v>182.399</v>
      </c>
      <c r="K503" s="16">
        <v>188000</v>
      </c>
      <c r="L503" s="54" t="s">
        <v>54</v>
      </c>
    </row>
    <row r="504" spans="1:12">
      <c r="A504" s="12"/>
      <c r="B504" s="47"/>
      <c r="C504" s="47"/>
      <c r="D504" s="37">
        <v>41699</v>
      </c>
      <c r="E504" s="89">
        <f t="shared" si="80"/>
        <v>-342052.58999999997</v>
      </c>
      <c r="F504" s="86">
        <v>0</v>
      </c>
      <c r="G504" s="92">
        <v>0</v>
      </c>
      <c r="H504" s="92">
        <f t="shared" si="70"/>
        <v>-342052.58999999997</v>
      </c>
      <c r="I504" s="106">
        <f t="shared" si="67"/>
        <v>0</v>
      </c>
      <c r="J504" s="53">
        <v>182.399</v>
      </c>
      <c r="K504" s="16">
        <v>188000</v>
      </c>
      <c r="L504" s="54" t="s">
        <v>54</v>
      </c>
    </row>
    <row r="505" spans="1:12">
      <c r="A505" s="12"/>
      <c r="B505" s="47"/>
      <c r="C505" s="47"/>
      <c r="D505" s="37">
        <v>41730</v>
      </c>
      <c r="E505" s="89">
        <f t="shared" si="80"/>
        <v>-342052.58999999997</v>
      </c>
      <c r="F505" s="86">
        <v>0</v>
      </c>
      <c r="G505" s="87">
        <v>0</v>
      </c>
      <c r="H505" s="92">
        <f t="shared" si="70"/>
        <v>-342052.58999999997</v>
      </c>
      <c r="I505" s="106">
        <f t="shared" si="67"/>
        <v>0</v>
      </c>
      <c r="J505" s="53">
        <v>182.399</v>
      </c>
      <c r="K505" s="16">
        <v>188000</v>
      </c>
      <c r="L505" s="54" t="s">
        <v>54</v>
      </c>
    </row>
    <row r="506" spans="1:12">
      <c r="A506" s="12"/>
      <c r="B506" s="47"/>
      <c r="C506" s="47"/>
      <c r="D506" s="37">
        <v>41760</v>
      </c>
      <c r="E506" s="89">
        <f t="shared" si="80"/>
        <v>-342052.58999999997</v>
      </c>
      <c r="F506" s="86">
        <v>0</v>
      </c>
      <c r="G506" s="87">
        <v>0</v>
      </c>
      <c r="H506" s="92">
        <f t="shared" si="70"/>
        <v>-342052.58999999997</v>
      </c>
      <c r="I506" s="106">
        <f t="shared" si="67"/>
        <v>0</v>
      </c>
      <c r="J506" s="53">
        <v>182.399</v>
      </c>
      <c r="K506" s="16">
        <v>188000</v>
      </c>
      <c r="L506" s="54" t="s">
        <v>54</v>
      </c>
    </row>
    <row r="507" spans="1:12">
      <c r="A507" s="22"/>
      <c r="B507" s="49"/>
      <c r="C507" s="49"/>
      <c r="D507" s="37">
        <v>41791</v>
      </c>
      <c r="E507" s="89">
        <f t="shared" ref="E507" si="81">H506</f>
        <v>-342052.58999999997</v>
      </c>
      <c r="F507" s="93">
        <v>0</v>
      </c>
      <c r="G507" s="94">
        <v>0</v>
      </c>
      <c r="H507" s="101">
        <f t="shared" si="70"/>
        <v>-342052.58999999997</v>
      </c>
      <c r="I507" s="106">
        <f t="shared" si="67"/>
        <v>0</v>
      </c>
      <c r="J507" s="53">
        <v>182.399</v>
      </c>
      <c r="K507" s="16">
        <v>188000</v>
      </c>
      <c r="L507" s="54" t="s">
        <v>54</v>
      </c>
    </row>
    <row r="508" spans="1:12">
      <c r="A508" s="19">
        <v>288620</v>
      </c>
      <c r="B508" s="25" t="s">
        <v>84</v>
      </c>
      <c r="C508" s="44" t="s">
        <v>64</v>
      </c>
      <c r="D508" s="37">
        <v>41456</v>
      </c>
      <c r="E508" s="96">
        <f>+'Base Jul 12 - Jun 13'!H519</f>
        <v>-73472.040000000008</v>
      </c>
      <c r="F508" s="102">
        <v>5312.5</v>
      </c>
      <c r="G508" s="104">
        <v>0</v>
      </c>
      <c r="H508" s="104">
        <f t="shared" si="70"/>
        <v>-68159.540000000008</v>
      </c>
      <c r="I508" s="106">
        <f t="shared" si="67"/>
        <v>5312.5</v>
      </c>
      <c r="J508" s="53">
        <v>182.399</v>
      </c>
      <c r="K508" s="16">
        <v>188000</v>
      </c>
      <c r="L508" s="54" t="s">
        <v>54</v>
      </c>
    </row>
    <row r="509" spans="1:12">
      <c r="A509" s="12"/>
      <c r="B509" s="47"/>
      <c r="C509" s="47"/>
      <c r="D509" s="37">
        <v>41487</v>
      </c>
      <c r="E509" s="89">
        <f>+H508</f>
        <v>-68159.540000000008</v>
      </c>
      <c r="F509" s="86">
        <v>4418.75</v>
      </c>
      <c r="G509" s="87">
        <v>0</v>
      </c>
      <c r="H509" s="92">
        <f t="shared" si="70"/>
        <v>-63740.790000000008</v>
      </c>
      <c r="I509" s="106">
        <f t="shared" si="67"/>
        <v>4418.75</v>
      </c>
      <c r="J509" s="53">
        <v>182.399</v>
      </c>
      <c r="K509" s="16">
        <v>188000</v>
      </c>
      <c r="L509" s="54" t="s">
        <v>54</v>
      </c>
    </row>
    <row r="510" spans="1:12">
      <c r="A510" s="12"/>
      <c r="B510" s="47"/>
      <c r="C510" s="47"/>
      <c r="D510" s="37">
        <v>41518</v>
      </c>
      <c r="E510" s="89">
        <f t="shared" ref="E510:E518" si="82">+H509</f>
        <v>-63740.790000000008</v>
      </c>
      <c r="F510" s="86">
        <v>1403.52</v>
      </c>
      <c r="G510" s="87">
        <v>0</v>
      </c>
      <c r="H510" s="92">
        <f t="shared" si="70"/>
        <v>-62337.270000000011</v>
      </c>
      <c r="I510" s="106">
        <f t="shared" si="67"/>
        <v>1403.52</v>
      </c>
      <c r="J510" s="53">
        <v>182.399</v>
      </c>
      <c r="K510" s="16">
        <v>188000</v>
      </c>
      <c r="L510" s="54" t="s">
        <v>54</v>
      </c>
    </row>
    <row r="511" spans="1:12">
      <c r="A511" s="12"/>
      <c r="B511" s="47"/>
      <c r="C511" s="47"/>
      <c r="D511" s="37">
        <v>41548</v>
      </c>
      <c r="E511" s="89">
        <f t="shared" si="82"/>
        <v>-62337.270000000011</v>
      </c>
      <c r="F511" s="86">
        <v>14782.47</v>
      </c>
      <c r="G511" s="87">
        <v>0</v>
      </c>
      <c r="H511" s="92">
        <f t="shared" si="70"/>
        <v>-47554.80000000001</v>
      </c>
      <c r="I511" s="106">
        <f t="shared" si="67"/>
        <v>14782.47</v>
      </c>
      <c r="J511" s="53">
        <v>182.399</v>
      </c>
      <c r="K511" s="16">
        <v>188000</v>
      </c>
      <c r="L511" s="54" t="s">
        <v>54</v>
      </c>
    </row>
    <row r="512" spans="1:12">
      <c r="A512" s="12"/>
      <c r="B512" s="47"/>
      <c r="C512" s="47"/>
      <c r="D512" s="37">
        <v>41579</v>
      </c>
      <c r="E512" s="89">
        <f t="shared" si="82"/>
        <v>-47554.80000000001</v>
      </c>
      <c r="F512" s="86">
        <v>578.78</v>
      </c>
      <c r="G512" s="87">
        <v>0</v>
      </c>
      <c r="H512" s="92">
        <f t="shared" si="70"/>
        <v>-46976.020000000011</v>
      </c>
      <c r="I512" s="106">
        <f t="shared" si="67"/>
        <v>578.78</v>
      </c>
      <c r="J512" s="53">
        <v>182.399</v>
      </c>
      <c r="K512" s="16">
        <v>188000</v>
      </c>
      <c r="L512" s="54" t="s">
        <v>54</v>
      </c>
    </row>
    <row r="513" spans="1:12">
      <c r="A513" s="12"/>
      <c r="B513" s="47"/>
      <c r="C513" s="47"/>
      <c r="D513" s="37">
        <v>41609</v>
      </c>
      <c r="E513" s="89">
        <f t="shared" si="82"/>
        <v>-46976.020000000011</v>
      </c>
      <c r="F513" s="86">
        <v>0</v>
      </c>
      <c r="G513" s="87">
        <v>0</v>
      </c>
      <c r="H513" s="92">
        <f t="shared" si="70"/>
        <v>-46976.020000000011</v>
      </c>
      <c r="I513" s="106">
        <f t="shared" si="67"/>
        <v>0</v>
      </c>
      <c r="J513" s="53">
        <v>182.399</v>
      </c>
      <c r="K513" s="16">
        <v>188000</v>
      </c>
      <c r="L513" s="54" t="s">
        <v>54</v>
      </c>
    </row>
    <row r="514" spans="1:12">
      <c r="A514" s="12"/>
      <c r="B514" s="47"/>
      <c r="C514" s="47"/>
      <c r="D514" s="37">
        <v>41640</v>
      </c>
      <c r="E514" s="89">
        <f t="shared" si="82"/>
        <v>-46976.020000000011</v>
      </c>
      <c r="F514" s="86">
        <v>0</v>
      </c>
      <c r="G514" s="87">
        <v>0</v>
      </c>
      <c r="H514" s="92">
        <f t="shared" si="70"/>
        <v>-46976.020000000011</v>
      </c>
      <c r="I514" s="106">
        <f t="shared" si="67"/>
        <v>0</v>
      </c>
      <c r="J514" s="53">
        <v>182.399</v>
      </c>
      <c r="K514" s="16">
        <v>188000</v>
      </c>
      <c r="L514" s="54" t="s">
        <v>54</v>
      </c>
    </row>
    <row r="515" spans="1:12">
      <c r="A515" s="12"/>
      <c r="B515" s="47"/>
      <c r="C515" s="47"/>
      <c r="D515" s="37">
        <v>41671</v>
      </c>
      <c r="E515" s="89">
        <f t="shared" si="82"/>
        <v>-46976.020000000011</v>
      </c>
      <c r="F515" s="86">
        <v>0</v>
      </c>
      <c r="G515" s="87">
        <v>0</v>
      </c>
      <c r="H515" s="92">
        <f t="shared" si="70"/>
        <v>-46976.020000000011</v>
      </c>
      <c r="I515" s="106">
        <f t="shared" si="67"/>
        <v>0</v>
      </c>
      <c r="J515" s="53">
        <v>182.399</v>
      </c>
      <c r="K515" s="16">
        <v>188000</v>
      </c>
      <c r="L515" s="54" t="s">
        <v>54</v>
      </c>
    </row>
    <row r="516" spans="1:12">
      <c r="A516" s="12"/>
      <c r="B516" s="47"/>
      <c r="C516" s="47"/>
      <c r="D516" s="37">
        <v>41699</v>
      </c>
      <c r="E516" s="89">
        <f t="shared" si="82"/>
        <v>-46976.020000000011</v>
      </c>
      <c r="F516" s="86">
        <v>0</v>
      </c>
      <c r="G516" s="87">
        <v>0</v>
      </c>
      <c r="H516" s="92">
        <f t="shared" si="70"/>
        <v>-46976.020000000011</v>
      </c>
      <c r="I516" s="106">
        <f t="shared" si="67"/>
        <v>0</v>
      </c>
      <c r="J516" s="53">
        <v>182.399</v>
      </c>
      <c r="K516" s="16">
        <v>188000</v>
      </c>
      <c r="L516" s="54" t="s">
        <v>54</v>
      </c>
    </row>
    <row r="517" spans="1:12">
      <c r="A517" s="12"/>
      <c r="B517" s="47"/>
      <c r="C517" s="47"/>
      <c r="D517" s="37">
        <v>41730</v>
      </c>
      <c r="E517" s="89">
        <f t="shared" si="82"/>
        <v>-46976.020000000011</v>
      </c>
      <c r="F517" s="86">
        <v>0</v>
      </c>
      <c r="G517" s="87">
        <v>0</v>
      </c>
      <c r="H517" s="92">
        <f t="shared" si="70"/>
        <v>-46976.020000000011</v>
      </c>
      <c r="I517" s="106">
        <f t="shared" si="67"/>
        <v>0</v>
      </c>
      <c r="J517" s="53">
        <v>182.399</v>
      </c>
      <c r="K517" s="16">
        <v>188000</v>
      </c>
      <c r="L517" s="54" t="s">
        <v>54</v>
      </c>
    </row>
    <row r="518" spans="1:12">
      <c r="A518" s="12"/>
      <c r="B518" s="47"/>
      <c r="C518" s="47"/>
      <c r="D518" s="37">
        <v>41760</v>
      </c>
      <c r="E518" s="89">
        <f t="shared" si="82"/>
        <v>-46976.020000000011</v>
      </c>
      <c r="F518" s="86">
        <v>0</v>
      </c>
      <c r="G518" s="87">
        <v>0</v>
      </c>
      <c r="H518" s="92">
        <f t="shared" si="70"/>
        <v>-46976.020000000011</v>
      </c>
      <c r="I518" s="106">
        <f t="shared" si="67"/>
        <v>0</v>
      </c>
      <c r="J518" s="53">
        <v>182.399</v>
      </c>
      <c r="K518" s="16">
        <v>188000</v>
      </c>
      <c r="L518" s="54" t="s">
        <v>54</v>
      </c>
    </row>
    <row r="519" spans="1:12">
      <c r="A519" s="22"/>
      <c r="B519" s="49"/>
      <c r="C519" s="49"/>
      <c r="D519" s="37">
        <v>41791</v>
      </c>
      <c r="E519" s="89">
        <f t="shared" ref="E519" si="83">H518</f>
        <v>-46976.020000000011</v>
      </c>
      <c r="F519" s="93">
        <v>0</v>
      </c>
      <c r="G519" s="94">
        <v>0</v>
      </c>
      <c r="H519" s="101">
        <f t="shared" si="70"/>
        <v>-46976.020000000011</v>
      </c>
      <c r="I519" s="106">
        <f t="shared" si="67"/>
        <v>0</v>
      </c>
      <c r="J519" s="53">
        <v>182.399</v>
      </c>
      <c r="K519" s="16">
        <v>188000</v>
      </c>
      <c r="L519" s="54" t="s">
        <v>54</v>
      </c>
    </row>
    <row r="520" spans="1:12">
      <c r="A520" s="19">
        <v>288622</v>
      </c>
      <c r="B520" s="25" t="s">
        <v>85</v>
      </c>
      <c r="C520" s="44" t="s">
        <v>64</v>
      </c>
      <c r="D520" s="37">
        <v>41456</v>
      </c>
      <c r="E520" s="96">
        <f>+'Base Jul 12 - Jun 13'!H531</f>
        <v>-693535.8</v>
      </c>
      <c r="F520" s="86">
        <v>12208.83</v>
      </c>
      <c r="G520" s="87">
        <v>-2538.7600000000002</v>
      </c>
      <c r="H520" s="104">
        <f t="shared" si="70"/>
        <v>-683865.7300000001</v>
      </c>
      <c r="I520" s="106">
        <f t="shared" si="67"/>
        <v>9670.07</v>
      </c>
      <c r="J520" s="53">
        <v>182.399</v>
      </c>
      <c r="K520" s="16">
        <v>188000</v>
      </c>
      <c r="L520" s="54" t="s">
        <v>54</v>
      </c>
    </row>
    <row r="521" spans="1:12">
      <c r="A521" s="12"/>
      <c r="B521" s="47"/>
      <c r="C521" s="47"/>
      <c r="D521" s="37">
        <v>41487</v>
      </c>
      <c r="E521" s="89">
        <f>+H520</f>
        <v>-683865.7300000001</v>
      </c>
      <c r="F521" s="86">
        <v>1451</v>
      </c>
      <c r="G521" s="87">
        <v>-2503.37</v>
      </c>
      <c r="H521" s="92">
        <f t="shared" si="70"/>
        <v>-684918.10000000009</v>
      </c>
      <c r="I521" s="106">
        <f t="shared" si="67"/>
        <v>-1052.3699999999999</v>
      </c>
      <c r="J521" s="53">
        <v>182.399</v>
      </c>
      <c r="K521" s="16">
        <v>188000</v>
      </c>
      <c r="L521" s="54" t="s">
        <v>54</v>
      </c>
    </row>
    <row r="522" spans="1:12">
      <c r="A522" s="12"/>
      <c r="B522" s="47"/>
      <c r="C522" s="47"/>
      <c r="D522" s="37">
        <v>41518</v>
      </c>
      <c r="E522" s="89">
        <f t="shared" ref="E522:E530" si="84">+H521</f>
        <v>-684918.10000000009</v>
      </c>
      <c r="F522" s="86">
        <v>1870.52</v>
      </c>
      <c r="G522" s="87">
        <v>-2507.2199999999998</v>
      </c>
      <c r="H522" s="92">
        <f t="shared" si="70"/>
        <v>-685554.8</v>
      </c>
      <c r="I522" s="106">
        <f t="shared" si="67"/>
        <v>-636.69999999999982</v>
      </c>
      <c r="J522" s="53">
        <v>182.399</v>
      </c>
      <c r="K522" s="16">
        <v>188000</v>
      </c>
      <c r="L522" s="54" t="s">
        <v>54</v>
      </c>
    </row>
    <row r="523" spans="1:12">
      <c r="A523" s="12"/>
      <c r="B523" s="47"/>
      <c r="C523" s="47"/>
      <c r="D523" s="37">
        <v>41548</v>
      </c>
      <c r="E523" s="89">
        <f t="shared" si="84"/>
        <v>-685554.8</v>
      </c>
      <c r="F523" s="86">
        <v>20755.25</v>
      </c>
      <c r="G523" s="87">
        <v>-2509.5500000000002</v>
      </c>
      <c r="H523" s="92">
        <f t="shared" si="70"/>
        <v>-667309.10000000009</v>
      </c>
      <c r="I523" s="106">
        <f t="shared" si="67"/>
        <v>18245.7</v>
      </c>
      <c r="J523" s="53">
        <v>182.399</v>
      </c>
      <c r="K523" s="16">
        <v>188000</v>
      </c>
      <c r="L523" s="54" t="s">
        <v>54</v>
      </c>
    </row>
    <row r="524" spans="1:12">
      <c r="A524" s="12"/>
      <c r="B524" s="47"/>
      <c r="C524" s="47"/>
      <c r="D524" s="37">
        <v>41579</v>
      </c>
      <c r="E524" s="89">
        <f t="shared" si="84"/>
        <v>-667309.10000000009</v>
      </c>
      <c r="F524" s="86">
        <v>202.2</v>
      </c>
      <c r="G524" s="87">
        <v>-2442.7600000000002</v>
      </c>
      <c r="H524" s="92">
        <f t="shared" si="70"/>
        <v>-669549.66000000015</v>
      </c>
      <c r="I524" s="106">
        <f t="shared" si="67"/>
        <v>-2240.5600000000004</v>
      </c>
      <c r="J524" s="53">
        <v>182.399</v>
      </c>
      <c r="K524" s="16">
        <v>188000</v>
      </c>
      <c r="L524" s="54" t="s">
        <v>54</v>
      </c>
    </row>
    <row r="525" spans="1:12">
      <c r="A525" s="12"/>
      <c r="B525" s="47"/>
      <c r="C525" s="47"/>
      <c r="D525" s="37">
        <v>41609</v>
      </c>
      <c r="E525" s="89">
        <f t="shared" si="84"/>
        <v>-669549.66000000015</v>
      </c>
      <c r="F525" s="91">
        <v>0</v>
      </c>
      <c r="G525" s="92">
        <v>0</v>
      </c>
      <c r="H525" s="92">
        <f t="shared" si="70"/>
        <v>-669549.66000000015</v>
      </c>
      <c r="I525" s="106">
        <f t="shared" si="67"/>
        <v>0</v>
      </c>
      <c r="J525" s="53">
        <v>182.399</v>
      </c>
      <c r="K525" s="16">
        <v>188000</v>
      </c>
      <c r="L525" s="54" t="s">
        <v>54</v>
      </c>
    </row>
    <row r="526" spans="1:12">
      <c r="A526" s="12"/>
      <c r="B526" s="47"/>
      <c r="C526" s="47"/>
      <c r="D526" s="37">
        <v>41640</v>
      </c>
      <c r="E526" s="89">
        <f t="shared" si="84"/>
        <v>-669549.66000000015</v>
      </c>
      <c r="F526" s="86">
        <v>0</v>
      </c>
      <c r="G526" s="92">
        <v>0</v>
      </c>
      <c r="H526" s="92">
        <f t="shared" si="70"/>
        <v>-669549.66000000015</v>
      </c>
      <c r="I526" s="106">
        <f t="shared" si="67"/>
        <v>0</v>
      </c>
      <c r="J526" s="53">
        <v>182.399</v>
      </c>
      <c r="K526" s="16">
        <v>188000</v>
      </c>
      <c r="L526" s="54" t="s">
        <v>54</v>
      </c>
    </row>
    <row r="527" spans="1:12">
      <c r="A527" s="12"/>
      <c r="B527" s="47"/>
      <c r="C527" s="47"/>
      <c r="D527" s="37">
        <v>41671</v>
      </c>
      <c r="E527" s="89">
        <f t="shared" si="84"/>
        <v>-669549.66000000015</v>
      </c>
      <c r="F527" s="86">
        <v>0</v>
      </c>
      <c r="G527" s="92">
        <v>0</v>
      </c>
      <c r="H527" s="92">
        <f t="shared" si="70"/>
        <v>-669549.66000000015</v>
      </c>
      <c r="I527" s="106">
        <f t="shared" si="67"/>
        <v>0</v>
      </c>
      <c r="J527" s="53">
        <v>182.399</v>
      </c>
      <c r="K527" s="16">
        <v>188000</v>
      </c>
      <c r="L527" s="54" t="s">
        <v>54</v>
      </c>
    </row>
    <row r="528" spans="1:12">
      <c r="A528" s="12"/>
      <c r="B528" s="47"/>
      <c r="C528" s="47"/>
      <c r="D528" s="37">
        <v>41699</v>
      </c>
      <c r="E528" s="89">
        <f t="shared" si="84"/>
        <v>-669549.66000000015</v>
      </c>
      <c r="F528" s="86">
        <v>0</v>
      </c>
      <c r="G528" s="92">
        <v>0</v>
      </c>
      <c r="H528" s="92">
        <f t="shared" si="70"/>
        <v>-669549.66000000015</v>
      </c>
      <c r="I528" s="106">
        <f t="shared" si="67"/>
        <v>0</v>
      </c>
      <c r="J528" s="53">
        <v>182.399</v>
      </c>
      <c r="K528" s="16">
        <v>188000</v>
      </c>
      <c r="L528" s="54" t="s">
        <v>54</v>
      </c>
    </row>
    <row r="529" spans="1:12">
      <c r="A529" s="12"/>
      <c r="B529" s="47"/>
      <c r="C529" s="47"/>
      <c r="D529" s="37">
        <v>41730</v>
      </c>
      <c r="E529" s="89">
        <f t="shared" si="84"/>
        <v>-669549.66000000015</v>
      </c>
      <c r="F529" s="86">
        <v>0</v>
      </c>
      <c r="G529" s="87">
        <v>0</v>
      </c>
      <c r="H529" s="92">
        <f t="shared" si="70"/>
        <v>-669549.66000000015</v>
      </c>
      <c r="I529" s="106">
        <f t="shared" si="67"/>
        <v>0</v>
      </c>
      <c r="J529" s="53">
        <v>182.399</v>
      </c>
      <c r="K529" s="16">
        <v>188000</v>
      </c>
      <c r="L529" s="54" t="s">
        <v>54</v>
      </c>
    </row>
    <row r="530" spans="1:12">
      <c r="A530" s="12"/>
      <c r="B530" s="47"/>
      <c r="C530" s="47"/>
      <c r="D530" s="37">
        <v>41760</v>
      </c>
      <c r="E530" s="89">
        <f t="shared" si="84"/>
        <v>-669549.66000000015</v>
      </c>
      <c r="F530" s="86">
        <v>0</v>
      </c>
      <c r="G530" s="87">
        <v>0</v>
      </c>
      <c r="H530" s="92">
        <f t="shared" si="70"/>
        <v>-669549.66000000015</v>
      </c>
      <c r="I530" s="106">
        <f t="shared" si="67"/>
        <v>0</v>
      </c>
      <c r="J530" s="53">
        <v>182.399</v>
      </c>
      <c r="K530" s="16">
        <v>188000</v>
      </c>
      <c r="L530" s="54" t="s">
        <v>54</v>
      </c>
    </row>
    <row r="531" spans="1:12">
      <c r="A531" s="22"/>
      <c r="B531" s="49"/>
      <c r="C531" s="49"/>
      <c r="D531" s="37">
        <v>41791</v>
      </c>
      <c r="E531" s="89">
        <f t="shared" ref="E531" si="85">H530</f>
        <v>-669549.66000000015</v>
      </c>
      <c r="F531" s="93">
        <v>0</v>
      </c>
      <c r="G531" s="94">
        <v>0</v>
      </c>
      <c r="H531" s="101">
        <f t="shared" si="70"/>
        <v>-669549.66000000015</v>
      </c>
      <c r="I531" s="106">
        <f t="shared" si="67"/>
        <v>0</v>
      </c>
      <c r="J531" s="53">
        <v>182.399</v>
      </c>
      <c r="K531" s="16">
        <v>188000</v>
      </c>
      <c r="L531" s="54" t="s">
        <v>54</v>
      </c>
    </row>
    <row r="532" spans="1:12">
      <c r="A532" s="19">
        <v>288624</v>
      </c>
      <c r="B532" s="25" t="s">
        <v>86</v>
      </c>
      <c r="C532" s="44" t="s">
        <v>64</v>
      </c>
      <c r="D532" s="37">
        <v>41456</v>
      </c>
      <c r="E532" s="96">
        <f>+'Base Jul 12 - Jun 13'!H543</f>
        <v>-761717.61999999965</v>
      </c>
      <c r="F532" s="102">
        <v>18516.73</v>
      </c>
      <c r="G532" s="104">
        <v>-2788.35</v>
      </c>
      <c r="H532" s="104">
        <f t="shared" si="70"/>
        <v>-745989.23999999964</v>
      </c>
      <c r="I532" s="106">
        <f t="shared" si="67"/>
        <v>15728.38</v>
      </c>
      <c r="J532" s="53">
        <v>182.399</v>
      </c>
      <c r="K532" s="16">
        <v>188000</v>
      </c>
      <c r="L532" s="54" t="s">
        <v>54</v>
      </c>
    </row>
    <row r="533" spans="1:12">
      <c r="A533" s="12"/>
      <c r="B533" s="47"/>
      <c r="C533" s="47"/>
      <c r="D533" s="37">
        <v>41487</v>
      </c>
      <c r="E533" s="89">
        <f>+H532</f>
        <v>-745989.23999999964</v>
      </c>
      <c r="F533" s="86">
        <v>4952.6000000000004</v>
      </c>
      <c r="G533" s="87">
        <v>-2730.78</v>
      </c>
      <c r="H533" s="92">
        <f t="shared" si="70"/>
        <v>-743767.41999999969</v>
      </c>
      <c r="I533" s="106">
        <f t="shared" si="67"/>
        <v>2221.8200000000002</v>
      </c>
      <c r="J533" s="53">
        <v>182.399</v>
      </c>
      <c r="K533" s="16">
        <v>188000</v>
      </c>
      <c r="L533" s="54" t="s">
        <v>54</v>
      </c>
    </row>
    <row r="534" spans="1:12">
      <c r="A534" s="12"/>
      <c r="B534" s="47"/>
      <c r="C534" s="47"/>
      <c r="D534" s="37">
        <v>41518</v>
      </c>
      <c r="E534" s="89">
        <f t="shared" ref="E534:E542" si="86">+H533</f>
        <v>-743767.41999999969</v>
      </c>
      <c r="F534" s="86">
        <v>17104.439999999999</v>
      </c>
      <c r="G534" s="87">
        <v>-16247.23</v>
      </c>
      <c r="H534" s="92">
        <f t="shared" si="70"/>
        <v>-742910.20999999973</v>
      </c>
      <c r="I534" s="106">
        <f t="shared" si="67"/>
        <v>857.20999999999913</v>
      </c>
      <c r="J534" s="53">
        <v>182.399</v>
      </c>
      <c r="K534" s="16">
        <v>188000</v>
      </c>
      <c r="L534" s="54" t="s">
        <v>54</v>
      </c>
    </row>
    <row r="535" spans="1:12">
      <c r="A535" s="12"/>
      <c r="B535" s="47"/>
      <c r="C535" s="47"/>
      <c r="D535" s="37">
        <v>41548</v>
      </c>
      <c r="E535" s="89">
        <f t="shared" si="86"/>
        <v>-742910.20999999973</v>
      </c>
      <c r="F535" s="86">
        <v>78982.45</v>
      </c>
      <c r="G535" s="87">
        <v>-2719.51</v>
      </c>
      <c r="H535" s="92">
        <f t="shared" si="70"/>
        <v>-666647.26999999979</v>
      </c>
      <c r="I535" s="106">
        <f t="shared" si="67"/>
        <v>76262.94</v>
      </c>
      <c r="J535" s="53">
        <v>182.399</v>
      </c>
      <c r="K535" s="16">
        <v>188000</v>
      </c>
      <c r="L535" s="54" t="s">
        <v>54</v>
      </c>
    </row>
    <row r="536" spans="1:12">
      <c r="A536" s="12"/>
      <c r="B536" s="47"/>
      <c r="C536" s="47"/>
      <c r="D536" s="37">
        <v>41579</v>
      </c>
      <c r="E536" s="89">
        <f t="shared" si="86"/>
        <v>-666647.26999999979</v>
      </c>
      <c r="F536" s="86">
        <v>5006.83</v>
      </c>
      <c r="G536" s="87">
        <v>-2440.34</v>
      </c>
      <c r="H536" s="92">
        <f t="shared" si="70"/>
        <v>-664080.7799999998</v>
      </c>
      <c r="I536" s="106">
        <f t="shared" si="67"/>
        <v>2566.4899999999998</v>
      </c>
      <c r="J536" s="53">
        <v>182.399</v>
      </c>
      <c r="K536" s="16">
        <v>188000</v>
      </c>
      <c r="L536" s="54" t="s">
        <v>54</v>
      </c>
    </row>
    <row r="537" spans="1:12">
      <c r="A537" s="12"/>
      <c r="B537" s="47"/>
      <c r="C537" s="47"/>
      <c r="D537" s="37">
        <v>41609</v>
      </c>
      <c r="E537" s="89">
        <f t="shared" si="86"/>
        <v>-664080.7799999998</v>
      </c>
      <c r="F537" s="86">
        <v>0</v>
      </c>
      <c r="G537" s="87">
        <v>0</v>
      </c>
      <c r="H537" s="92">
        <f t="shared" si="70"/>
        <v>-664080.7799999998</v>
      </c>
      <c r="I537" s="106">
        <f t="shared" si="67"/>
        <v>0</v>
      </c>
      <c r="J537" s="53">
        <v>182.399</v>
      </c>
      <c r="K537" s="16">
        <v>188000</v>
      </c>
      <c r="L537" s="54" t="s">
        <v>54</v>
      </c>
    </row>
    <row r="538" spans="1:12">
      <c r="A538" s="12"/>
      <c r="B538" s="47"/>
      <c r="C538" s="47"/>
      <c r="D538" s="37">
        <v>41640</v>
      </c>
      <c r="E538" s="89">
        <f t="shared" si="86"/>
        <v>-664080.7799999998</v>
      </c>
      <c r="F538" s="86">
        <v>0</v>
      </c>
      <c r="G538" s="87">
        <v>0</v>
      </c>
      <c r="H538" s="92">
        <f t="shared" si="70"/>
        <v>-664080.7799999998</v>
      </c>
      <c r="I538" s="106">
        <f t="shared" si="67"/>
        <v>0</v>
      </c>
      <c r="J538" s="53">
        <v>182.399</v>
      </c>
      <c r="K538" s="16">
        <v>188000</v>
      </c>
      <c r="L538" s="54" t="s">
        <v>54</v>
      </c>
    </row>
    <row r="539" spans="1:12">
      <c r="A539" s="12"/>
      <c r="B539" s="47"/>
      <c r="C539" s="47"/>
      <c r="D539" s="37">
        <v>41671</v>
      </c>
      <c r="E539" s="89">
        <f t="shared" si="86"/>
        <v>-664080.7799999998</v>
      </c>
      <c r="F539" s="86">
        <v>0</v>
      </c>
      <c r="G539" s="87">
        <v>0</v>
      </c>
      <c r="H539" s="92">
        <f t="shared" si="70"/>
        <v>-664080.7799999998</v>
      </c>
      <c r="I539" s="106">
        <f t="shared" si="67"/>
        <v>0</v>
      </c>
      <c r="J539" s="53">
        <v>182.399</v>
      </c>
      <c r="K539" s="16">
        <v>188000</v>
      </c>
      <c r="L539" s="54" t="s">
        <v>54</v>
      </c>
    </row>
    <row r="540" spans="1:12">
      <c r="A540" s="12"/>
      <c r="B540" s="47"/>
      <c r="C540" s="47"/>
      <c r="D540" s="37">
        <v>41699</v>
      </c>
      <c r="E540" s="89">
        <f t="shared" si="86"/>
        <v>-664080.7799999998</v>
      </c>
      <c r="F540" s="86">
        <v>0</v>
      </c>
      <c r="G540" s="87">
        <v>0</v>
      </c>
      <c r="H540" s="92">
        <f t="shared" si="70"/>
        <v>-664080.7799999998</v>
      </c>
      <c r="I540" s="106">
        <f t="shared" si="67"/>
        <v>0</v>
      </c>
      <c r="J540" s="53">
        <v>182.399</v>
      </c>
      <c r="K540" s="16">
        <v>188000</v>
      </c>
      <c r="L540" s="54" t="s">
        <v>54</v>
      </c>
    </row>
    <row r="541" spans="1:12">
      <c r="A541" s="12"/>
      <c r="B541" s="47"/>
      <c r="C541" s="47"/>
      <c r="D541" s="37">
        <v>41730</v>
      </c>
      <c r="E541" s="89">
        <f t="shared" si="86"/>
        <v>-664080.7799999998</v>
      </c>
      <c r="F541" s="86">
        <v>0</v>
      </c>
      <c r="G541" s="87">
        <v>0</v>
      </c>
      <c r="H541" s="92">
        <f t="shared" si="70"/>
        <v>-664080.7799999998</v>
      </c>
      <c r="I541" s="106">
        <f t="shared" si="67"/>
        <v>0</v>
      </c>
      <c r="J541" s="53">
        <v>182.399</v>
      </c>
      <c r="K541" s="16">
        <v>188000</v>
      </c>
      <c r="L541" s="54" t="s">
        <v>54</v>
      </c>
    </row>
    <row r="542" spans="1:12">
      <c r="A542" s="12"/>
      <c r="B542" s="47"/>
      <c r="C542" s="47"/>
      <c r="D542" s="37">
        <v>41760</v>
      </c>
      <c r="E542" s="89">
        <f t="shared" si="86"/>
        <v>-664080.7799999998</v>
      </c>
      <c r="F542" s="86">
        <v>0</v>
      </c>
      <c r="G542" s="87">
        <v>0</v>
      </c>
      <c r="H542" s="92">
        <f t="shared" si="70"/>
        <v>-664080.7799999998</v>
      </c>
      <c r="I542" s="106">
        <f t="shared" si="67"/>
        <v>0</v>
      </c>
      <c r="J542" s="53">
        <v>182.399</v>
      </c>
      <c r="K542" s="16">
        <v>188000</v>
      </c>
      <c r="L542" s="54" t="s">
        <v>54</v>
      </c>
    </row>
    <row r="543" spans="1:12">
      <c r="A543" s="22"/>
      <c r="B543" s="49"/>
      <c r="C543" s="49"/>
      <c r="D543" s="37">
        <v>41791</v>
      </c>
      <c r="E543" s="89">
        <f t="shared" ref="E543" si="87">H542</f>
        <v>-664080.7799999998</v>
      </c>
      <c r="F543" s="93">
        <v>0</v>
      </c>
      <c r="G543" s="94">
        <v>0</v>
      </c>
      <c r="H543" s="101">
        <f t="shared" si="70"/>
        <v>-664080.7799999998</v>
      </c>
      <c r="I543" s="106">
        <f t="shared" si="67"/>
        <v>0</v>
      </c>
      <c r="J543" s="53">
        <v>182.399</v>
      </c>
      <c r="K543" s="16">
        <v>188000</v>
      </c>
      <c r="L543" s="54" t="s">
        <v>54</v>
      </c>
    </row>
    <row r="544" spans="1:12">
      <c r="A544" s="19">
        <v>288626</v>
      </c>
      <c r="B544" s="25" t="s">
        <v>87</v>
      </c>
      <c r="C544" s="44" t="s">
        <v>64</v>
      </c>
      <c r="D544" s="37">
        <v>41456</v>
      </c>
      <c r="E544" s="96">
        <f>+'Base Jul 12 - Jun 13'!H555</f>
        <v>-473813.08999999997</v>
      </c>
      <c r="F544" s="86">
        <v>6489.96</v>
      </c>
      <c r="G544" s="87">
        <v>-1734.45</v>
      </c>
      <c r="H544" s="104">
        <f t="shared" si="70"/>
        <v>-469057.57999999996</v>
      </c>
      <c r="I544" s="106">
        <f t="shared" si="67"/>
        <v>4755.51</v>
      </c>
      <c r="J544" s="53">
        <v>182.399</v>
      </c>
      <c r="K544" s="16">
        <v>188000</v>
      </c>
      <c r="L544" s="54" t="s">
        <v>54</v>
      </c>
    </row>
    <row r="545" spans="1:12">
      <c r="A545" s="12"/>
      <c r="B545" s="47"/>
      <c r="C545" s="47"/>
      <c r="D545" s="37">
        <v>41487</v>
      </c>
      <c r="E545" s="89">
        <f>+H544</f>
        <v>-469057.57999999996</v>
      </c>
      <c r="F545" s="86">
        <v>1713.8</v>
      </c>
      <c r="G545" s="87">
        <v>-1717.04</v>
      </c>
      <c r="H545" s="92">
        <f t="shared" si="70"/>
        <v>-469060.81999999995</v>
      </c>
      <c r="I545" s="106">
        <f t="shared" si="67"/>
        <v>-3.2400000000000091</v>
      </c>
      <c r="J545" s="53">
        <v>182.399</v>
      </c>
      <c r="K545" s="16">
        <v>188000</v>
      </c>
      <c r="L545" s="54" t="s">
        <v>54</v>
      </c>
    </row>
    <row r="546" spans="1:12">
      <c r="A546" s="12"/>
      <c r="B546" s="47"/>
      <c r="C546" s="47"/>
      <c r="D546" s="37">
        <v>41518</v>
      </c>
      <c r="E546" s="89">
        <f t="shared" ref="E546:E554" si="88">+H545</f>
        <v>-469060.81999999995</v>
      </c>
      <c r="F546" s="86">
        <v>7488.53</v>
      </c>
      <c r="G546" s="87">
        <v>-6947.81</v>
      </c>
      <c r="H546" s="92">
        <f t="shared" si="70"/>
        <v>-468520.09999999992</v>
      </c>
      <c r="I546" s="106">
        <f t="shared" si="67"/>
        <v>540.71999999999935</v>
      </c>
      <c r="J546" s="53">
        <v>182.399</v>
      </c>
      <c r="K546" s="16">
        <v>188000</v>
      </c>
      <c r="L546" s="54" t="s">
        <v>54</v>
      </c>
    </row>
    <row r="547" spans="1:12">
      <c r="A547" s="12"/>
      <c r="B547" s="47"/>
      <c r="C547" s="47"/>
      <c r="D547" s="37">
        <v>41548</v>
      </c>
      <c r="E547" s="89">
        <f t="shared" si="88"/>
        <v>-468520.09999999992</v>
      </c>
      <c r="F547" s="86">
        <v>18463.41</v>
      </c>
      <c r="G547" s="87">
        <v>-1715.07</v>
      </c>
      <c r="H547" s="92">
        <f t="shared" si="70"/>
        <v>-451771.75999999995</v>
      </c>
      <c r="I547" s="106">
        <f t="shared" si="67"/>
        <v>16748.34</v>
      </c>
      <c r="J547" s="53">
        <v>182.399</v>
      </c>
      <c r="K547" s="16">
        <v>188000</v>
      </c>
      <c r="L547" s="54" t="s">
        <v>54</v>
      </c>
    </row>
    <row r="548" spans="1:12">
      <c r="A548" s="12"/>
      <c r="B548" s="47"/>
      <c r="C548" s="47"/>
      <c r="D548" s="37">
        <v>41579</v>
      </c>
      <c r="E548" s="89">
        <f t="shared" si="88"/>
        <v>-451771.75999999995</v>
      </c>
      <c r="F548" s="86"/>
      <c r="G548" s="87">
        <v>-1653.76</v>
      </c>
      <c r="H548" s="92">
        <f t="shared" si="70"/>
        <v>-453425.51999999996</v>
      </c>
      <c r="I548" s="106">
        <f t="shared" si="67"/>
        <v>-1653.76</v>
      </c>
      <c r="J548" s="53">
        <v>182.399</v>
      </c>
      <c r="K548" s="16">
        <v>188000</v>
      </c>
      <c r="L548" s="54" t="s">
        <v>54</v>
      </c>
    </row>
    <row r="549" spans="1:12">
      <c r="A549" s="12"/>
      <c r="B549" s="47"/>
      <c r="C549" s="47"/>
      <c r="D549" s="37">
        <v>41609</v>
      </c>
      <c r="E549" s="89">
        <f t="shared" si="88"/>
        <v>-453425.51999999996</v>
      </c>
      <c r="F549" s="91">
        <v>0</v>
      </c>
      <c r="G549" s="92">
        <v>0</v>
      </c>
      <c r="H549" s="92">
        <f t="shared" si="70"/>
        <v>-453425.51999999996</v>
      </c>
      <c r="I549" s="106">
        <f t="shared" si="67"/>
        <v>0</v>
      </c>
      <c r="J549" s="53">
        <v>182.399</v>
      </c>
      <c r="K549" s="16">
        <v>188000</v>
      </c>
      <c r="L549" s="54" t="s">
        <v>54</v>
      </c>
    </row>
    <row r="550" spans="1:12">
      <c r="A550" s="12"/>
      <c r="B550" s="47"/>
      <c r="C550" s="47"/>
      <c r="D550" s="37">
        <v>41640</v>
      </c>
      <c r="E550" s="89">
        <f t="shared" si="88"/>
        <v>-453425.51999999996</v>
      </c>
      <c r="F550" s="86">
        <v>0</v>
      </c>
      <c r="G550" s="92">
        <v>0</v>
      </c>
      <c r="H550" s="92">
        <f t="shared" si="70"/>
        <v>-453425.51999999996</v>
      </c>
      <c r="I550" s="106">
        <f t="shared" si="67"/>
        <v>0</v>
      </c>
      <c r="J550" s="53">
        <v>182.399</v>
      </c>
      <c r="K550" s="16">
        <v>188000</v>
      </c>
      <c r="L550" s="54" t="s">
        <v>54</v>
      </c>
    </row>
    <row r="551" spans="1:12">
      <c r="A551" s="12"/>
      <c r="B551" s="47"/>
      <c r="C551" s="47"/>
      <c r="D551" s="37">
        <v>41671</v>
      </c>
      <c r="E551" s="89">
        <f t="shared" si="88"/>
        <v>-453425.51999999996</v>
      </c>
      <c r="F551" s="86">
        <v>0</v>
      </c>
      <c r="G551" s="92">
        <v>0</v>
      </c>
      <c r="H551" s="92">
        <f t="shared" si="70"/>
        <v>-453425.51999999996</v>
      </c>
      <c r="I551" s="106">
        <f t="shared" si="67"/>
        <v>0</v>
      </c>
      <c r="J551" s="53">
        <v>182.399</v>
      </c>
      <c r="K551" s="16">
        <v>188000</v>
      </c>
      <c r="L551" s="54" t="s">
        <v>54</v>
      </c>
    </row>
    <row r="552" spans="1:12">
      <c r="A552" s="12"/>
      <c r="B552" s="47"/>
      <c r="C552" s="47"/>
      <c r="D552" s="37">
        <v>41699</v>
      </c>
      <c r="E552" s="89">
        <f t="shared" si="88"/>
        <v>-453425.51999999996</v>
      </c>
      <c r="F552" s="86">
        <v>0</v>
      </c>
      <c r="G552" s="92">
        <v>0</v>
      </c>
      <c r="H552" s="92">
        <f t="shared" si="70"/>
        <v>-453425.51999999996</v>
      </c>
      <c r="I552" s="106">
        <f t="shared" si="67"/>
        <v>0</v>
      </c>
      <c r="J552" s="53">
        <v>182.399</v>
      </c>
      <c r="K552" s="16">
        <v>188000</v>
      </c>
      <c r="L552" s="54" t="s">
        <v>54</v>
      </c>
    </row>
    <row r="553" spans="1:12">
      <c r="A553" s="12"/>
      <c r="B553" s="47"/>
      <c r="C553" s="47"/>
      <c r="D553" s="37">
        <v>41730</v>
      </c>
      <c r="E553" s="89">
        <f t="shared" si="88"/>
        <v>-453425.51999999996</v>
      </c>
      <c r="F553" s="86">
        <v>0</v>
      </c>
      <c r="G553" s="87">
        <v>0</v>
      </c>
      <c r="H553" s="92">
        <f t="shared" si="70"/>
        <v>-453425.51999999996</v>
      </c>
      <c r="I553" s="106">
        <f t="shared" si="67"/>
        <v>0</v>
      </c>
      <c r="J553" s="53">
        <v>182.399</v>
      </c>
      <c r="K553" s="16">
        <v>188000</v>
      </c>
      <c r="L553" s="54" t="s">
        <v>54</v>
      </c>
    </row>
    <row r="554" spans="1:12">
      <c r="A554" s="12"/>
      <c r="B554" s="47"/>
      <c r="C554" s="47"/>
      <c r="D554" s="37">
        <v>41760</v>
      </c>
      <c r="E554" s="89">
        <f t="shared" si="88"/>
        <v>-453425.51999999996</v>
      </c>
      <c r="F554" s="86">
        <v>0</v>
      </c>
      <c r="G554" s="87">
        <v>0</v>
      </c>
      <c r="H554" s="92">
        <f t="shared" si="70"/>
        <v>-453425.51999999996</v>
      </c>
      <c r="I554" s="106">
        <f t="shared" si="67"/>
        <v>0</v>
      </c>
      <c r="J554" s="53">
        <v>182.399</v>
      </c>
      <c r="K554" s="16">
        <v>188000</v>
      </c>
      <c r="L554" s="54" t="s">
        <v>54</v>
      </c>
    </row>
    <row r="555" spans="1:12">
      <c r="A555" s="22"/>
      <c r="B555" s="49"/>
      <c r="C555" s="49"/>
      <c r="D555" s="37">
        <v>41791</v>
      </c>
      <c r="E555" s="89">
        <f t="shared" ref="E555" si="89">H554</f>
        <v>-453425.51999999996</v>
      </c>
      <c r="F555" s="93">
        <v>0</v>
      </c>
      <c r="G555" s="94">
        <v>0</v>
      </c>
      <c r="H555" s="101">
        <f t="shared" si="70"/>
        <v>-453425.51999999996</v>
      </c>
      <c r="I555" s="106">
        <f t="shared" si="67"/>
        <v>0</v>
      </c>
      <c r="J555" s="53">
        <v>182.399</v>
      </c>
      <c r="K555" s="16">
        <v>188000</v>
      </c>
      <c r="L555" s="54" t="s">
        <v>54</v>
      </c>
    </row>
    <row r="556" spans="1:12">
      <c r="A556" s="19">
        <v>288628</v>
      </c>
      <c r="B556" s="25" t="s">
        <v>88</v>
      </c>
      <c r="C556" s="44" t="s">
        <v>64</v>
      </c>
      <c r="D556" s="37">
        <v>41456</v>
      </c>
      <c r="E556" s="96">
        <f>+'Base Jul 12 - Jun 13'!H567</f>
        <v>-71696.48000000001</v>
      </c>
      <c r="F556" s="102">
        <v>0</v>
      </c>
      <c r="G556" s="104">
        <v>-262.45</v>
      </c>
      <c r="H556" s="104">
        <f t="shared" si="70"/>
        <v>-71958.930000000008</v>
      </c>
      <c r="I556" s="106">
        <f t="shared" si="67"/>
        <v>-262.45</v>
      </c>
      <c r="J556" s="53">
        <v>182.399</v>
      </c>
      <c r="K556" s="16">
        <v>188000</v>
      </c>
      <c r="L556" s="54" t="s">
        <v>54</v>
      </c>
    </row>
    <row r="557" spans="1:12">
      <c r="A557" s="12"/>
      <c r="B557" s="47"/>
      <c r="C557" s="47"/>
      <c r="D557" s="37">
        <v>41487</v>
      </c>
      <c r="E557" s="89">
        <f>+H556</f>
        <v>-71958.930000000008</v>
      </c>
      <c r="F557" s="86">
        <v>648</v>
      </c>
      <c r="G557" s="87">
        <v>-263.41000000000003</v>
      </c>
      <c r="H557" s="92">
        <f t="shared" si="70"/>
        <v>-71574.340000000011</v>
      </c>
      <c r="I557" s="106">
        <f t="shared" si="67"/>
        <v>384.59</v>
      </c>
      <c r="J557" s="53">
        <v>182.399</v>
      </c>
      <c r="K557" s="16">
        <v>188000</v>
      </c>
      <c r="L557" s="54" t="s">
        <v>54</v>
      </c>
    </row>
    <row r="558" spans="1:12">
      <c r="A558" s="12"/>
      <c r="B558" s="47"/>
      <c r="C558" s="47"/>
      <c r="D558" s="37">
        <v>41518</v>
      </c>
      <c r="E558" s="89">
        <f t="shared" ref="E558:E566" si="90">+H557</f>
        <v>-71574.340000000011</v>
      </c>
      <c r="F558" s="86">
        <v>659.79</v>
      </c>
      <c r="G558" s="87">
        <v>-273.8</v>
      </c>
      <c r="H558" s="92">
        <f t="shared" si="70"/>
        <v>-71188.35000000002</v>
      </c>
      <c r="I558" s="106">
        <f t="shared" si="67"/>
        <v>385.98999999999995</v>
      </c>
      <c r="J558" s="53">
        <v>182.399</v>
      </c>
      <c r="K558" s="16">
        <v>188000</v>
      </c>
      <c r="L558" s="54" t="s">
        <v>54</v>
      </c>
    </row>
    <row r="559" spans="1:12">
      <c r="A559" s="12"/>
      <c r="B559" s="47"/>
      <c r="C559" s="47"/>
      <c r="D559" s="37">
        <v>41548</v>
      </c>
      <c r="E559" s="89">
        <f t="shared" si="90"/>
        <v>-71188.35000000002</v>
      </c>
      <c r="F559" s="86">
        <v>1143.99</v>
      </c>
      <c r="G559" s="87">
        <v>-260.58999999999997</v>
      </c>
      <c r="H559" s="92">
        <f t="shared" si="70"/>
        <v>-70304.950000000012</v>
      </c>
      <c r="I559" s="106">
        <f t="shared" si="67"/>
        <v>883.40000000000009</v>
      </c>
      <c r="J559" s="53">
        <v>182.399</v>
      </c>
      <c r="K559" s="16">
        <v>188000</v>
      </c>
      <c r="L559" s="54" t="s">
        <v>54</v>
      </c>
    </row>
    <row r="560" spans="1:12">
      <c r="A560" s="12"/>
      <c r="B560" s="47"/>
      <c r="C560" s="47"/>
      <c r="D560" s="37">
        <v>41579</v>
      </c>
      <c r="E560" s="89">
        <f t="shared" si="90"/>
        <v>-70304.950000000012</v>
      </c>
      <c r="F560" s="86">
        <v>0</v>
      </c>
      <c r="G560" s="87">
        <v>-257.36</v>
      </c>
      <c r="H560" s="92">
        <f t="shared" si="70"/>
        <v>-70562.310000000012</v>
      </c>
      <c r="I560" s="106">
        <f t="shared" si="67"/>
        <v>-257.36</v>
      </c>
      <c r="J560" s="53">
        <v>182.399</v>
      </c>
      <c r="K560" s="16">
        <v>188000</v>
      </c>
      <c r="L560" s="54" t="s">
        <v>54</v>
      </c>
    </row>
    <row r="561" spans="1:12">
      <c r="A561" s="12"/>
      <c r="B561" s="47"/>
      <c r="C561" s="47"/>
      <c r="D561" s="37">
        <v>41609</v>
      </c>
      <c r="E561" s="89">
        <f t="shared" si="90"/>
        <v>-70562.310000000012</v>
      </c>
      <c r="F561" s="107">
        <v>0</v>
      </c>
      <c r="G561" s="108">
        <v>0</v>
      </c>
      <c r="H561" s="92">
        <f t="shared" si="70"/>
        <v>-70562.310000000012</v>
      </c>
      <c r="I561" s="106">
        <f t="shared" si="67"/>
        <v>0</v>
      </c>
      <c r="J561" s="53">
        <v>182.399</v>
      </c>
      <c r="K561" s="16">
        <v>188000</v>
      </c>
      <c r="L561" s="54" t="s">
        <v>54</v>
      </c>
    </row>
    <row r="562" spans="1:12">
      <c r="A562" s="12"/>
      <c r="B562" s="47"/>
      <c r="C562" s="47"/>
      <c r="D562" s="37">
        <v>41640</v>
      </c>
      <c r="E562" s="89">
        <f t="shared" si="90"/>
        <v>-70562.310000000012</v>
      </c>
      <c r="F562" s="107">
        <v>0</v>
      </c>
      <c r="G562" s="108">
        <v>0</v>
      </c>
      <c r="H562" s="92">
        <f t="shared" si="70"/>
        <v>-70562.310000000012</v>
      </c>
      <c r="I562" s="106">
        <f t="shared" si="67"/>
        <v>0</v>
      </c>
      <c r="J562" s="53">
        <v>182.399</v>
      </c>
      <c r="K562" s="16">
        <v>188000</v>
      </c>
      <c r="L562" s="54" t="s">
        <v>54</v>
      </c>
    </row>
    <row r="563" spans="1:12">
      <c r="A563" s="12"/>
      <c r="B563" s="47"/>
      <c r="C563" s="47"/>
      <c r="D563" s="37">
        <v>41671</v>
      </c>
      <c r="E563" s="89">
        <f t="shared" si="90"/>
        <v>-70562.310000000012</v>
      </c>
      <c r="F563" s="107">
        <v>0</v>
      </c>
      <c r="G563" s="108">
        <v>0</v>
      </c>
      <c r="H563" s="92">
        <f t="shared" si="70"/>
        <v>-70562.310000000012</v>
      </c>
      <c r="I563" s="106">
        <f t="shared" si="67"/>
        <v>0</v>
      </c>
      <c r="J563" s="53">
        <v>182.399</v>
      </c>
      <c r="K563" s="16">
        <v>188000</v>
      </c>
      <c r="L563" s="54" t="s">
        <v>54</v>
      </c>
    </row>
    <row r="564" spans="1:12">
      <c r="A564" s="12"/>
      <c r="B564" s="47"/>
      <c r="C564" s="47"/>
      <c r="D564" s="37">
        <v>41699</v>
      </c>
      <c r="E564" s="89">
        <f t="shared" si="90"/>
        <v>-70562.310000000012</v>
      </c>
      <c r="F564" s="107">
        <v>0</v>
      </c>
      <c r="G564" s="108">
        <v>0</v>
      </c>
      <c r="H564" s="92">
        <f t="shared" si="70"/>
        <v>-70562.310000000012</v>
      </c>
      <c r="I564" s="106">
        <f t="shared" si="67"/>
        <v>0</v>
      </c>
      <c r="J564" s="53">
        <v>182.399</v>
      </c>
      <c r="K564" s="16">
        <v>188000</v>
      </c>
      <c r="L564" s="54" t="s">
        <v>54</v>
      </c>
    </row>
    <row r="565" spans="1:12">
      <c r="A565" s="12"/>
      <c r="B565" s="47"/>
      <c r="C565" s="47"/>
      <c r="D565" s="37">
        <v>41730</v>
      </c>
      <c r="E565" s="89">
        <f t="shared" si="90"/>
        <v>-70562.310000000012</v>
      </c>
      <c r="F565" s="107">
        <v>0</v>
      </c>
      <c r="G565" s="108">
        <v>0</v>
      </c>
      <c r="H565" s="92">
        <f t="shared" si="70"/>
        <v>-70562.310000000012</v>
      </c>
      <c r="I565" s="106">
        <f t="shared" si="67"/>
        <v>0</v>
      </c>
      <c r="J565" s="53">
        <v>182.399</v>
      </c>
      <c r="K565" s="16">
        <v>188000</v>
      </c>
      <c r="L565" s="54" t="s">
        <v>54</v>
      </c>
    </row>
    <row r="566" spans="1:12">
      <c r="A566" s="12"/>
      <c r="B566" s="47"/>
      <c r="C566" s="47"/>
      <c r="D566" s="37">
        <v>41760</v>
      </c>
      <c r="E566" s="89">
        <f t="shared" si="90"/>
        <v>-70562.310000000012</v>
      </c>
      <c r="F566" s="107">
        <v>0</v>
      </c>
      <c r="G566" s="108">
        <v>0</v>
      </c>
      <c r="H566" s="92">
        <f t="shared" si="70"/>
        <v>-70562.310000000012</v>
      </c>
      <c r="I566" s="106">
        <f t="shared" si="67"/>
        <v>0</v>
      </c>
      <c r="J566" s="53">
        <v>182.399</v>
      </c>
      <c r="K566" s="16">
        <v>188000</v>
      </c>
      <c r="L566" s="54" t="s">
        <v>54</v>
      </c>
    </row>
    <row r="567" spans="1:12">
      <c r="A567" s="22"/>
      <c r="B567" s="49"/>
      <c r="C567" s="49"/>
      <c r="D567" s="37">
        <v>41791</v>
      </c>
      <c r="E567" s="89">
        <f t="shared" ref="E567" si="91">H566</f>
        <v>-70562.310000000012</v>
      </c>
      <c r="F567" s="109">
        <v>0</v>
      </c>
      <c r="G567" s="110">
        <v>0</v>
      </c>
      <c r="H567" s="101">
        <f t="shared" si="70"/>
        <v>-70562.310000000012</v>
      </c>
      <c r="I567" s="106">
        <f t="shared" si="67"/>
        <v>0</v>
      </c>
      <c r="J567" s="53">
        <v>182.399</v>
      </c>
      <c r="K567" s="16">
        <v>188000</v>
      </c>
      <c r="L567" s="54" t="s">
        <v>54</v>
      </c>
    </row>
    <row r="568" spans="1:12">
      <c r="A568" s="19">
        <v>288629</v>
      </c>
      <c r="B568" s="25" t="s">
        <v>89</v>
      </c>
      <c r="C568" s="44" t="s">
        <v>64</v>
      </c>
      <c r="D568" s="37">
        <v>41456</v>
      </c>
      <c r="E568" s="96">
        <f>+'Base Jul 12 - Jun 13'!H579</f>
        <v>-129316.86</v>
      </c>
      <c r="F568" s="86">
        <v>1602.5</v>
      </c>
      <c r="G568" s="87">
        <v>0</v>
      </c>
      <c r="H568" s="104">
        <f t="shared" si="70"/>
        <v>-127714.36</v>
      </c>
      <c r="I568" s="106">
        <f t="shared" si="67"/>
        <v>1602.5</v>
      </c>
      <c r="J568" s="53">
        <v>182.399</v>
      </c>
      <c r="K568" s="16">
        <v>188000</v>
      </c>
      <c r="L568" s="54" t="s">
        <v>54</v>
      </c>
    </row>
    <row r="569" spans="1:12">
      <c r="A569" s="12"/>
      <c r="B569" s="47"/>
      <c r="C569" s="47"/>
      <c r="D569" s="37">
        <v>41487</v>
      </c>
      <c r="E569" s="89">
        <f>+H568</f>
        <v>-127714.36</v>
      </c>
      <c r="F569" s="86">
        <v>31654.02</v>
      </c>
      <c r="G569" s="87">
        <v>0</v>
      </c>
      <c r="H569" s="92">
        <f t="shared" si="70"/>
        <v>-96060.34</v>
      </c>
      <c r="I569" s="106">
        <f t="shared" si="67"/>
        <v>31654.02</v>
      </c>
      <c r="J569" s="53">
        <v>182.399</v>
      </c>
      <c r="K569" s="16">
        <v>188000</v>
      </c>
      <c r="L569" s="54" t="s">
        <v>54</v>
      </c>
    </row>
    <row r="570" spans="1:12">
      <c r="A570" s="12"/>
      <c r="B570" s="47"/>
      <c r="C570" s="47"/>
      <c r="D570" s="37">
        <v>41518</v>
      </c>
      <c r="E570" s="89">
        <f t="shared" ref="E570:E578" si="92">+H569</f>
        <v>-96060.34</v>
      </c>
      <c r="F570" s="86">
        <v>0</v>
      </c>
      <c r="G570" s="87">
        <v>-3184.79</v>
      </c>
      <c r="H570" s="92">
        <f t="shared" si="70"/>
        <v>-99245.12999999999</v>
      </c>
      <c r="I570" s="106">
        <f t="shared" si="67"/>
        <v>-3184.79</v>
      </c>
      <c r="J570" s="53">
        <v>182.399</v>
      </c>
      <c r="K570" s="16">
        <v>188000</v>
      </c>
      <c r="L570" s="54" t="s">
        <v>54</v>
      </c>
    </row>
    <row r="571" spans="1:12">
      <c r="A571" s="12"/>
      <c r="B571" s="47"/>
      <c r="C571" s="47"/>
      <c r="D571" s="37">
        <v>41548</v>
      </c>
      <c r="E571" s="89">
        <f t="shared" si="92"/>
        <v>-99245.12999999999</v>
      </c>
      <c r="F571" s="86">
        <v>0</v>
      </c>
      <c r="G571" s="87">
        <v>-12.16</v>
      </c>
      <c r="H571" s="92">
        <f t="shared" si="70"/>
        <v>-99257.29</v>
      </c>
      <c r="I571" s="106">
        <f t="shared" si="67"/>
        <v>-12.16</v>
      </c>
      <c r="J571" s="53">
        <v>182.399</v>
      </c>
      <c r="K571" s="16">
        <v>188000</v>
      </c>
      <c r="L571" s="54" t="s">
        <v>54</v>
      </c>
    </row>
    <row r="572" spans="1:12">
      <c r="A572" s="12"/>
      <c r="B572" s="47"/>
      <c r="C572" s="47"/>
      <c r="D572" s="37">
        <v>41579</v>
      </c>
      <c r="E572" s="89">
        <f t="shared" si="92"/>
        <v>-99257.29</v>
      </c>
      <c r="F572" s="86">
        <v>0</v>
      </c>
      <c r="G572" s="87">
        <v>-12.18</v>
      </c>
      <c r="H572" s="92">
        <f t="shared" si="70"/>
        <v>-99269.469999999987</v>
      </c>
      <c r="I572" s="106">
        <f t="shared" si="67"/>
        <v>-12.18</v>
      </c>
      <c r="J572" s="53">
        <v>182.399</v>
      </c>
      <c r="K572" s="16">
        <v>188000</v>
      </c>
      <c r="L572" s="54" t="s">
        <v>54</v>
      </c>
    </row>
    <row r="573" spans="1:12">
      <c r="A573" s="12"/>
      <c r="B573" s="47"/>
      <c r="C573" s="47"/>
      <c r="D573" s="37">
        <v>41609</v>
      </c>
      <c r="E573" s="89">
        <f t="shared" si="92"/>
        <v>-99269.469999999987</v>
      </c>
      <c r="F573" s="111">
        <v>0</v>
      </c>
      <c r="G573" s="112">
        <v>0</v>
      </c>
      <c r="H573" s="92">
        <f t="shared" si="70"/>
        <v>-99269.469999999987</v>
      </c>
      <c r="I573" s="106">
        <f t="shared" si="67"/>
        <v>0</v>
      </c>
      <c r="J573" s="53">
        <v>182.399</v>
      </c>
      <c r="K573" s="16">
        <v>188000</v>
      </c>
      <c r="L573" s="54" t="s">
        <v>54</v>
      </c>
    </row>
    <row r="574" spans="1:12">
      <c r="A574" s="12"/>
      <c r="B574" s="47"/>
      <c r="C574" s="47"/>
      <c r="D574" s="37">
        <v>41640</v>
      </c>
      <c r="E574" s="89">
        <f t="shared" si="92"/>
        <v>-99269.469999999987</v>
      </c>
      <c r="F574" s="107">
        <v>0</v>
      </c>
      <c r="G574" s="112">
        <v>0</v>
      </c>
      <c r="H574" s="92">
        <f t="shared" si="70"/>
        <v>-99269.469999999987</v>
      </c>
      <c r="I574" s="106">
        <f t="shared" si="67"/>
        <v>0</v>
      </c>
      <c r="J574" s="53">
        <v>182.399</v>
      </c>
      <c r="K574" s="16">
        <v>188000</v>
      </c>
      <c r="L574" s="54" t="s">
        <v>54</v>
      </c>
    </row>
    <row r="575" spans="1:12">
      <c r="A575" s="12"/>
      <c r="B575" s="47"/>
      <c r="C575" s="47"/>
      <c r="D575" s="37">
        <v>41671</v>
      </c>
      <c r="E575" s="89">
        <f t="shared" si="92"/>
        <v>-99269.469999999987</v>
      </c>
      <c r="F575" s="107">
        <v>0</v>
      </c>
      <c r="G575" s="112">
        <v>0</v>
      </c>
      <c r="H575" s="92">
        <f t="shared" si="70"/>
        <v>-99269.469999999987</v>
      </c>
      <c r="I575" s="106">
        <f t="shared" si="67"/>
        <v>0</v>
      </c>
      <c r="J575" s="53">
        <v>182.399</v>
      </c>
      <c r="K575" s="16">
        <v>188000</v>
      </c>
      <c r="L575" s="54" t="s">
        <v>54</v>
      </c>
    </row>
    <row r="576" spans="1:12">
      <c r="A576" s="12"/>
      <c r="B576" s="47"/>
      <c r="C576" s="47"/>
      <c r="D576" s="37">
        <v>41699</v>
      </c>
      <c r="E576" s="89">
        <f t="shared" si="92"/>
        <v>-99269.469999999987</v>
      </c>
      <c r="F576" s="107">
        <v>0</v>
      </c>
      <c r="G576" s="112">
        <v>0</v>
      </c>
      <c r="H576" s="92">
        <f t="shared" si="70"/>
        <v>-99269.469999999987</v>
      </c>
      <c r="I576" s="106">
        <f t="shared" si="67"/>
        <v>0</v>
      </c>
      <c r="J576" s="53">
        <v>182.399</v>
      </c>
      <c r="K576" s="16">
        <v>188000</v>
      </c>
      <c r="L576" s="54" t="s">
        <v>54</v>
      </c>
    </row>
    <row r="577" spans="1:12">
      <c r="A577" s="12"/>
      <c r="B577" s="47"/>
      <c r="C577" s="47"/>
      <c r="D577" s="37">
        <v>41730</v>
      </c>
      <c r="E577" s="89">
        <f t="shared" si="92"/>
        <v>-99269.469999999987</v>
      </c>
      <c r="F577" s="107">
        <v>0</v>
      </c>
      <c r="G577" s="108">
        <v>0</v>
      </c>
      <c r="H577" s="92">
        <f t="shared" si="70"/>
        <v>-99269.469999999987</v>
      </c>
      <c r="I577" s="106">
        <f t="shared" si="67"/>
        <v>0</v>
      </c>
      <c r="J577" s="53">
        <v>182.399</v>
      </c>
      <c r="K577" s="16">
        <v>188000</v>
      </c>
      <c r="L577" s="54" t="s">
        <v>54</v>
      </c>
    </row>
    <row r="578" spans="1:12">
      <c r="A578" s="12"/>
      <c r="B578" s="47"/>
      <c r="C578" s="47"/>
      <c r="D578" s="37">
        <v>41760</v>
      </c>
      <c r="E578" s="89">
        <f t="shared" si="92"/>
        <v>-99269.469999999987</v>
      </c>
      <c r="F578" s="107">
        <v>0</v>
      </c>
      <c r="G578" s="108">
        <v>0</v>
      </c>
      <c r="H578" s="92">
        <f t="shared" si="70"/>
        <v>-99269.469999999987</v>
      </c>
      <c r="I578" s="106">
        <f t="shared" si="67"/>
        <v>0</v>
      </c>
      <c r="J578" s="53">
        <v>182.399</v>
      </c>
      <c r="K578" s="16">
        <v>188000</v>
      </c>
      <c r="L578" s="54" t="s">
        <v>54</v>
      </c>
    </row>
    <row r="579" spans="1:12">
      <c r="A579" s="22"/>
      <c r="B579" s="49"/>
      <c r="C579" s="49"/>
      <c r="D579" s="37">
        <v>41791</v>
      </c>
      <c r="E579" s="89">
        <f t="shared" ref="E579" si="93">H578</f>
        <v>-99269.469999999987</v>
      </c>
      <c r="F579" s="109">
        <v>0</v>
      </c>
      <c r="G579" s="110">
        <v>0</v>
      </c>
      <c r="H579" s="101">
        <f t="shared" si="70"/>
        <v>-99269.469999999987</v>
      </c>
      <c r="I579" s="106">
        <f t="shared" si="67"/>
        <v>0</v>
      </c>
      <c r="J579" s="53">
        <v>182.399</v>
      </c>
      <c r="K579" s="16">
        <v>188000</v>
      </c>
      <c r="L579" s="54" t="s">
        <v>54</v>
      </c>
    </row>
    <row r="580" spans="1:12">
      <c r="A580" s="19">
        <v>288630</v>
      </c>
      <c r="B580" s="25" t="s">
        <v>90</v>
      </c>
      <c r="C580" s="44" t="s">
        <v>64</v>
      </c>
      <c r="D580" s="37">
        <v>41456</v>
      </c>
      <c r="E580" s="96">
        <f>+'Base Jul 12 - Jun 13'!H591</f>
        <v>-892653.8600000001</v>
      </c>
      <c r="F580" s="102">
        <v>3642.5</v>
      </c>
      <c r="G580" s="104">
        <v>-486.5</v>
      </c>
      <c r="H580" s="104">
        <f t="shared" si="70"/>
        <v>-889497.8600000001</v>
      </c>
      <c r="I580" s="106">
        <f t="shared" si="67"/>
        <v>3156</v>
      </c>
      <c r="J580" s="53">
        <v>182.399</v>
      </c>
      <c r="K580" s="16">
        <v>188000</v>
      </c>
      <c r="L580" s="54" t="s">
        <v>54</v>
      </c>
    </row>
    <row r="581" spans="1:12">
      <c r="A581" s="12"/>
      <c r="B581" s="47"/>
      <c r="C581" s="47"/>
      <c r="D581" s="37">
        <v>41487</v>
      </c>
      <c r="E581" s="89">
        <f>+H580</f>
        <v>-889497.8600000001</v>
      </c>
      <c r="F581" s="86">
        <v>10349.26</v>
      </c>
      <c r="G581" s="87">
        <v>-484.78</v>
      </c>
      <c r="H581" s="92">
        <f t="shared" si="70"/>
        <v>-879633.38000000012</v>
      </c>
      <c r="I581" s="106">
        <f t="shared" si="67"/>
        <v>9864.48</v>
      </c>
      <c r="J581" s="53">
        <v>182.399</v>
      </c>
      <c r="K581" s="16">
        <v>188000</v>
      </c>
      <c r="L581" s="54" t="s">
        <v>54</v>
      </c>
    </row>
    <row r="582" spans="1:12">
      <c r="A582" s="12"/>
      <c r="B582" s="47"/>
      <c r="C582" s="47"/>
      <c r="D582" s="37">
        <v>41518</v>
      </c>
      <c r="E582" s="89">
        <f t="shared" ref="E582:E590" si="94">+H581</f>
        <v>-879633.38000000012</v>
      </c>
      <c r="F582" s="86">
        <v>55351</v>
      </c>
      <c r="G582" s="87">
        <v>-479.4</v>
      </c>
      <c r="H582" s="92">
        <f t="shared" si="70"/>
        <v>-824761.78000000014</v>
      </c>
      <c r="I582" s="106">
        <f t="shared" si="67"/>
        <v>54871.6</v>
      </c>
      <c r="J582" s="53">
        <v>182.399</v>
      </c>
      <c r="K582" s="16">
        <v>188000</v>
      </c>
      <c r="L582" s="54" t="s">
        <v>54</v>
      </c>
    </row>
    <row r="583" spans="1:12">
      <c r="A583" s="12"/>
      <c r="B583" s="47"/>
      <c r="C583" s="47"/>
      <c r="D583" s="37">
        <v>41548</v>
      </c>
      <c r="E583" s="89">
        <f t="shared" si="94"/>
        <v>-824761.78000000014</v>
      </c>
      <c r="F583" s="86">
        <v>39160.239999999998</v>
      </c>
      <c r="G583" s="87">
        <v>-449.5</v>
      </c>
      <c r="H583" s="92">
        <f t="shared" si="70"/>
        <v>-786051.04000000015</v>
      </c>
      <c r="I583" s="106">
        <f t="shared" si="67"/>
        <v>38710.74</v>
      </c>
      <c r="J583" s="53">
        <v>182.399</v>
      </c>
      <c r="K583" s="16">
        <v>188000</v>
      </c>
      <c r="L583" s="54" t="s">
        <v>54</v>
      </c>
    </row>
    <row r="584" spans="1:12">
      <c r="A584" s="12"/>
      <c r="B584" s="47"/>
      <c r="C584" s="47"/>
      <c r="D584" s="37">
        <v>41579</v>
      </c>
      <c r="E584" s="89">
        <f t="shared" si="94"/>
        <v>-786051.04000000015</v>
      </c>
      <c r="F584" s="86">
        <v>0</v>
      </c>
      <c r="G584" s="87">
        <v>-428.4</v>
      </c>
      <c r="H584" s="92">
        <f t="shared" si="70"/>
        <v>-786479.44000000018</v>
      </c>
      <c r="I584" s="106">
        <f t="shared" si="67"/>
        <v>-428.4</v>
      </c>
      <c r="J584" s="53">
        <v>182.399</v>
      </c>
      <c r="K584" s="16">
        <v>188000</v>
      </c>
      <c r="L584" s="54" t="s">
        <v>54</v>
      </c>
    </row>
    <row r="585" spans="1:12">
      <c r="A585" s="12"/>
      <c r="B585" s="47"/>
      <c r="C585" s="47"/>
      <c r="D585" s="37">
        <v>41609</v>
      </c>
      <c r="E585" s="89">
        <f t="shared" si="94"/>
        <v>-786479.44000000018</v>
      </c>
      <c r="F585" s="107">
        <v>0</v>
      </c>
      <c r="G585" s="108">
        <v>0</v>
      </c>
      <c r="H585" s="92">
        <f t="shared" si="70"/>
        <v>-786479.44000000018</v>
      </c>
      <c r="I585" s="106">
        <f t="shared" si="67"/>
        <v>0</v>
      </c>
      <c r="J585" s="53">
        <v>182.399</v>
      </c>
      <c r="K585" s="16">
        <v>188000</v>
      </c>
      <c r="L585" s="54" t="s">
        <v>54</v>
      </c>
    </row>
    <row r="586" spans="1:12">
      <c r="A586" s="12"/>
      <c r="B586" s="47"/>
      <c r="C586" s="47"/>
      <c r="D586" s="37">
        <v>41640</v>
      </c>
      <c r="E586" s="89">
        <f t="shared" si="94"/>
        <v>-786479.44000000018</v>
      </c>
      <c r="F586" s="107">
        <v>0</v>
      </c>
      <c r="G586" s="108">
        <v>0</v>
      </c>
      <c r="H586" s="92">
        <f t="shared" si="70"/>
        <v>-786479.44000000018</v>
      </c>
      <c r="I586" s="106">
        <f t="shared" si="67"/>
        <v>0</v>
      </c>
      <c r="J586" s="53">
        <v>182.399</v>
      </c>
      <c r="K586" s="16">
        <v>188000</v>
      </c>
      <c r="L586" s="54" t="s">
        <v>54</v>
      </c>
    </row>
    <row r="587" spans="1:12">
      <c r="A587" s="12"/>
      <c r="B587" s="47"/>
      <c r="C587" s="47"/>
      <c r="D587" s="37">
        <v>41671</v>
      </c>
      <c r="E587" s="89">
        <f t="shared" si="94"/>
        <v>-786479.44000000018</v>
      </c>
      <c r="F587" s="107">
        <v>0</v>
      </c>
      <c r="G587" s="108">
        <v>0</v>
      </c>
      <c r="H587" s="92">
        <f t="shared" si="70"/>
        <v>-786479.44000000018</v>
      </c>
      <c r="I587" s="106">
        <f t="shared" si="67"/>
        <v>0</v>
      </c>
      <c r="J587" s="53">
        <v>182.399</v>
      </c>
      <c r="K587" s="16">
        <v>188000</v>
      </c>
      <c r="L587" s="54" t="s">
        <v>54</v>
      </c>
    </row>
    <row r="588" spans="1:12">
      <c r="A588" s="12"/>
      <c r="B588" s="47"/>
      <c r="C588" s="47"/>
      <c r="D588" s="37">
        <v>41699</v>
      </c>
      <c r="E588" s="89">
        <f t="shared" si="94"/>
        <v>-786479.44000000018</v>
      </c>
      <c r="F588" s="107">
        <v>0</v>
      </c>
      <c r="G588" s="108">
        <v>0</v>
      </c>
      <c r="H588" s="92">
        <f t="shared" si="70"/>
        <v>-786479.44000000018</v>
      </c>
      <c r="I588" s="106">
        <f t="shared" si="67"/>
        <v>0</v>
      </c>
      <c r="J588" s="53">
        <v>182.399</v>
      </c>
      <c r="K588" s="16">
        <v>188000</v>
      </c>
      <c r="L588" s="54" t="s">
        <v>54</v>
      </c>
    </row>
    <row r="589" spans="1:12">
      <c r="A589" s="12"/>
      <c r="B589" s="47"/>
      <c r="C589" s="47"/>
      <c r="D589" s="37">
        <v>41730</v>
      </c>
      <c r="E589" s="89">
        <f t="shared" si="94"/>
        <v>-786479.44000000018</v>
      </c>
      <c r="F589" s="107">
        <v>0</v>
      </c>
      <c r="G589" s="108">
        <v>0</v>
      </c>
      <c r="H589" s="92">
        <f t="shared" si="70"/>
        <v>-786479.44000000018</v>
      </c>
      <c r="I589" s="106">
        <f t="shared" si="67"/>
        <v>0</v>
      </c>
      <c r="J589" s="53">
        <v>182.399</v>
      </c>
      <c r="K589" s="16">
        <v>188000</v>
      </c>
      <c r="L589" s="54" t="s">
        <v>54</v>
      </c>
    </row>
    <row r="590" spans="1:12">
      <c r="A590" s="12"/>
      <c r="B590" s="47"/>
      <c r="C590" s="47"/>
      <c r="D590" s="37">
        <v>41760</v>
      </c>
      <c r="E590" s="89">
        <f t="shared" si="94"/>
        <v>-786479.44000000018</v>
      </c>
      <c r="F590" s="107">
        <v>0</v>
      </c>
      <c r="G590" s="108">
        <v>0</v>
      </c>
      <c r="H590" s="92">
        <f t="shared" si="70"/>
        <v>-786479.44000000018</v>
      </c>
      <c r="I590" s="106">
        <f t="shared" si="67"/>
        <v>0</v>
      </c>
      <c r="J590" s="53">
        <v>182.399</v>
      </c>
      <c r="K590" s="16">
        <v>188000</v>
      </c>
      <c r="L590" s="54" t="s">
        <v>54</v>
      </c>
    </row>
    <row r="591" spans="1:12">
      <c r="A591" s="22"/>
      <c r="B591" s="49"/>
      <c r="C591" s="49"/>
      <c r="D591" s="37">
        <v>41791</v>
      </c>
      <c r="E591" s="89">
        <f t="shared" ref="E591" si="95">H590</f>
        <v>-786479.44000000018</v>
      </c>
      <c r="F591" s="109">
        <v>0</v>
      </c>
      <c r="G591" s="110">
        <v>0</v>
      </c>
      <c r="H591" s="101">
        <f t="shared" si="70"/>
        <v>-786479.44000000018</v>
      </c>
      <c r="I591" s="106">
        <f t="shared" si="67"/>
        <v>0</v>
      </c>
      <c r="J591" s="53">
        <v>182.399</v>
      </c>
      <c r="K591" s="16">
        <v>188000</v>
      </c>
      <c r="L591" s="54" t="s">
        <v>54</v>
      </c>
    </row>
    <row r="592" spans="1:12">
      <c r="A592" s="19">
        <v>288632</v>
      </c>
      <c r="B592" s="25" t="s">
        <v>91</v>
      </c>
      <c r="C592" s="44" t="s">
        <v>64</v>
      </c>
      <c r="D592" s="37">
        <v>41456</v>
      </c>
      <c r="E592" s="96">
        <f>+'Base Jul 12 - Jun 13'!H603</f>
        <v>-303287.39999999997</v>
      </c>
      <c r="F592" s="86">
        <v>1367.19</v>
      </c>
      <c r="G592" s="87">
        <v>-1110.22</v>
      </c>
      <c r="H592" s="104">
        <f t="shared" si="70"/>
        <v>-303030.42999999993</v>
      </c>
      <c r="I592" s="106">
        <f t="shared" si="67"/>
        <v>256.97000000000003</v>
      </c>
      <c r="J592" s="53">
        <v>182.399</v>
      </c>
      <c r="K592" s="16">
        <v>188000</v>
      </c>
      <c r="L592" s="54" t="s">
        <v>54</v>
      </c>
    </row>
    <row r="593" spans="1:12">
      <c r="A593" s="12"/>
      <c r="B593" s="47"/>
      <c r="C593" s="47"/>
      <c r="D593" s="37">
        <v>41487</v>
      </c>
      <c r="E593" s="89">
        <f>+H592</f>
        <v>-303030.42999999993</v>
      </c>
      <c r="F593" s="86">
        <v>223.75</v>
      </c>
      <c r="G593" s="87">
        <v>-1109.28</v>
      </c>
      <c r="H593" s="92">
        <f t="shared" si="70"/>
        <v>-303915.95999999996</v>
      </c>
      <c r="I593" s="106">
        <f t="shared" si="67"/>
        <v>-885.53</v>
      </c>
      <c r="J593" s="53">
        <v>182.399</v>
      </c>
      <c r="K593" s="16">
        <v>188000</v>
      </c>
      <c r="L593" s="54" t="s">
        <v>54</v>
      </c>
    </row>
    <row r="594" spans="1:12">
      <c r="A594" s="12"/>
      <c r="B594" s="47"/>
      <c r="C594" s="47"/>
      <c r="D594" s="37">
        <v>41518</v>
      </c>
      <c r="E594" s="89">
        <f t="shared" ref="E594:E603" si="96">+H593</f>
        <v>-303915.95999999996</v>
      </c>
      <c r="F594" s="86">
        <v>639.85</v>
      </c>
      <c r="G594" s="87">
        <v>-1112.52</v>
      </c>
      <c r="H594" s="92">
        <f t="shared" si="70"/>
        <v>-304388.63</v>
      </c>
      <c r="I594" s="106">
        <f t="shared" si="67"/>
        <v>-472.66999999999996</v>
      </c>
      <c r="J594" s="53">
        <v>182.399</v>
      </c>
      <c r="K594" s="16">
        <v>188000</v>
      </c>
      <c r="L594" s="54" t="s">
        <v>54</v>
      </c>
    </row>
    <row r="595" spans="1:12">
      <c r="A595" s="12"/>
      <c r="B595" s="47"/>
      <c r="C595" s="47"/>
      <c r="D595" s="37">
        <v>41548</v>
      </c>
      <c r="E595" s="89">
        <f t="shared" si="96"/>
        <v>-304388.63</v>
      </c>
      <c r="F595" s="86">
        <v>947.78</v>
      </c>
      <c r="G595" s="87">
        <v>-1114.25</v>
      </c>
      <c r="H595" s="92">
        <f t="shared" si="70"/>
        <v>-304555.09999999998</v>
      </c>
      <c r="I595" s="106">
        <f t="shared" si="67"/>
        <v>-166.47000000000003</v>
      </c>
      <c r="J595" s="53">
        <v>182.399</v>
      </c>
      <c r="K595" s="16">
        <v>188000</v>
      </c>
      <c r="L595" s="54" t="s">
        <v>54</v>
      </c>
    </row>
    <row r="596" spans="1:12">
      <c r="A596" s="12"/>
      <c r="B596" s="47"/>
      <c r="C596" s="47"/>
      <c r="D596" s="37">
        <v>41579</v>
      </c>
      <c r="E596" s="89">
        <f t="shared" si="96"/>
        <v>-304555.09999999998</v>
      </c>
      <c r="F596" s="86">
        <v>664.85</v>
      </c>
      <c r="G596" s="87">
        <v>-1114.8599999999999</v>
      </c>
      <c r="H596" s="92">
        <f t="shared" si="70"/>
        <v>-305005.11</v>
      </c>
      <c r="I596" s="106">
        <f t="shared" si="67"/>
        <v>-450.00999999999988</v>
      </c>
      <c r="J596" s="53">
        <v>182.399</v>
      </c>
      <c r="K596" s="16">
        <v>188000</v>
      </c>
      <c r="L596" s="54" t="s">
        <v>54</v>
      </c>
    </row>
    <row r="597" spans="1:12">
      <c r="A597" s="12"/>
      <c r="B597" s="47"/>
      <c r="C597" s="47"/>
      <c r="D597" s="37">
        <v>41609</v>
      </c>
      <c r="E597" s="89">
        <f t="shared" si="96"/>
        <v>-305005.11</v>
      </c>
      <c r="F597" s="111">
        <v>0</v>
      </c>
      <c r="G597" s="112">
        <v>0</v>
      </c>
      <c r="H597" s="92">
        <f t="shared" si="70"/>
        <v>-305005.11</v>
      </c>
      <c r="I597" s="106">
        <f t="shared" si="67"/>
        <v>0</v>
      </c>
      <c r="J597" s="53">
        <v>182.399</v>
      </c>
      <c r="K597" s="16">
        <v>188000</v>
      </c>
      <c r="L597" s="54" t="s">
        <v>54</v>
      </c>
    </row>
    <row r="598" spans="1:12">
      <c r="A598" s="12"/>
      <c r="B598" s="47"/>
      <c r="C598" s="47"/>
      <c r="D598" s="37">
        <v>41640</v>
      </c>
      <c r="E598" s="89">
        <f t="shared" si="96"/>
        <v>-305005.11</v>
      </c>
      <c r="F598" s="107">
        <v>0</v>
      </c>
      <c r="G598" s="112">
        <v>0</v>
      </c>
      <c r="H598" s="92">
        <f t="shared" si="70"/>
        <v>-305005.11</v>
      </c>
      <c r="I598" s="106">
        <f t="shared" si="67"/>
        <v>0</v>
      </c>
      <c r="J598" s="53">
        <v>182.399</v>
      </c>
      <c r="K598" s="16">
        <v>188000</v>
      </c>
      <c r="L598" s="54" t="s">
        <v>54</v>
      </c>
    </row>
    <row r="599" spans="1:12">
      <c r="A599" s="12"/>
      <c r="B599" s="47"/>
      <c r="C599" s="47"/>
      <c r="D599" s="37">
        <v>41671</v>
      </c>
      <c r="E599" s="89">
        <f t="shared" si="96"/>
        <v>-305005.11</v>
      </c>
      <c r="F599" s="107">
        <v>0</v>
      </c>
      <c r="G599" s="112">
        <v>0</v>
      </c>
      <c r="H599" s="92">
        <f t="shared" si="70"/>
        <v>-305005.11</v>
      </c>
      <c r="I599" s="106">
        <f t="shared" si="67"/>
        <v>0</v>
      </c>
      <c r="J599" s="53">
        <v>182.399</v>
      </c>
      <c r="K599" s="16">
        <v>188000</v>
      </c>
      <c r="L599" s="54" t="s">
        <v>54</v>
      </c>
    </row>
    <row r="600" spans="1:12">
      <c r="A600" s="12"/>
      <c r="B600" s="47"/>
      <c r="C600" s="47"/>
      <c r="D600" s="37">
        <v>41699</v>
      </c>
      <c r="E600" s="89">
        <f t="shared" si="96"/>
        <v>-305005.11</v>
      </c>
      <c r="F600" s="107">
        <v>0</v>
      </c>
      <c r="G600" s="112">
        <v>0</v>
      </c>
      <c r="H600" s="92">
        <f t="shared" si="70"/>
        <v>-305005.11</v>
      </c>
      <c r="I600" s="106">
        <f t="shared" si="67"/>
        <v>0</v>
      </c>
      <c r="J600" s="53">
        <v>182.399</v>
      </c>
      <c r="K600" s="16">
        <v>188000</v>
      </c>
      <c r="L600" s="54" t="s">
        <v>54</v>
      </c>
    </row>
    <row r="601" spans="1:12">
      <c r="A601" s="12"/>
      <c r="B601" s="47"/>
      <c r="C601" s="47"/>
      <c r="D601" s="37">
        <v>41730</v>
      </c>
      <c r="E601" s="89">
        <f t="shared" si="96"/>
        <v>-305005.11</v>
      </c>
      <c r="F601" s="107">
        <v>0</v>
      </c>
      <c r="G601" s="108">
        <v>0</v>
      </c>
      <c r="H601" s="92">
        <f t="shared" si="70"/>
        <v>-305005.11</v>
      </c>
      <c r="I601" s="106">
        <f t="shared" si="67"/>
        <v>0</v>
      </c>
      <c r="J601" s="53">
        <v>182.399</v>
      </c>
      <c r="K601" s="16">
        <v>188000</v>
      </c>
      <c r="L601" s="54" t="s">
        <v>54</v>
      </c>
    </row>
    <row r="602" spans="1:12">
      <c r="A602" s="12"/>
      <c r="B602" s="47"/>
      <c r="C602" s="47"/>
      <c r="D602" s="37">
        <v>41760</v>
      </c>
      <c r="E602" s="89">
        <f t="shared" si="96"/>
        <v>-305005.11</v>
      </c>
      <c r="F602" s="107">
        <v>0</v>
      </c>
      <c r="G602" s="108">
        <v>0</v>
      </c>
      <c r="H602" s="92">
        <f t="shared" si="70"/>
        <v>-305005.11</v>
      </c>
      <c r="I602" s="106">
        <f t="shared" si="67"/>
        <v>0</v>
      </c>
      <c r="J602" s="53">
        <v>182.399</v>
      </c>
      <c r="K602" s="16">
        <v>188000</v>
      </c>
      <c r="L602" s="54" t="s">
        <v>54</v>
      </c>
    </row>
    <row r="603" spans="1:12">
      <c r="A603" s="22"/>
      <c r="B603" s="49"/>
      <c r="C603" s="49"/>
      <c r="D603" s="37">
        <v>41791</v>
      </c>
      <c r="E603" s="89">
        <f t="shared" si="96"/>
        <v>-305005.11</v>
      </c>
      <c r="F603" s="109">
        <v>0</v>
      </c>
      <c r="G603" s="110">
        <v>0</v>
      </c>
      <c r="H603" s="101">
        <f t="shared" si="70"/>
        <v>-305005.11</v>
      </c>
      <c r="I603" s="106">
        <f t="shared" si="67"/>
        <v>0</v>
      </c>
      <c r="J603" s="53">
        <v>182.399</v>
      </c>
      <c r="K603" s="16">
        <v>188000</v>
      </c>
      <c r="L603" s="54" t="s">
        <v>54</v>
      </c>
    </row>
    <row r="604" spans="1:12">
      <c r="A604" s="19">
        <v>288634</v>
      </c>
      <c r="B604" s="25" t="s">
        <v>92</v>
      </c>
      <c r="C604" s="44" t="s">
        <v>64</v>
      </c>
      <c r="D604" s="37">
        <v>41456</v>
      </c>
      <c r="E604" s="96">
        <f>+'Base Jul 12 - Jun 13'!H615</f>
        <v>-514925.11000000004</v>
      </c>
      <c r="F604" s="86">
        <v>0</v>
      </c>
      <c r="G604" s="87">
        <v>-1884.94</v>
      </c>
      <c r="H604" s="104">
        <f t="shared" ref="H604:H667" si="97">SUM(E604:G604)</f>
        <v>-516810.05000000005</v>
      </c>
      <c r="I604" s="106">
        <f t="shared" si="67"/>
        <v>-1884.94</v>
      </c>
      <c r="J604" s="53">
        <v>182.399</v>
      </c>
      <c r="K604" s="16">
        <v>188000</v>
      </c>
      <c r="L604" s="54" t="s">
        <v>54</v>
      </c>
    </row>
    <row r="605" spans="1:12">
      <c r="A605" s="12"/>
      <c r="B605" s="47"/>
      <c r="C605" s="47"/>
      <c r="D605" s="37">
        <v>41487</v>
      </c>
      <c r="E605" s="89">
        <f>+H604</f>
        <v>-516810.05000000005</v>
      </c>
      <c r="F605" s="86">
        <v>0</v>
      </c>
      <c r="G605" s="87">
        <v>-1891.84</v>
      </c>
      <c r="H605" s="92">
        <f t="shared" si="97"/>
        <v>-518701.89000000007</v>
      </c>
      <c r="I605" s="106">
        <f t="shared" si="67"/>
        <v>-1891.84</v>
      </c>
      <c r="J605" s="53">
        <v>182.399</v>
      </c>
      <c r="K605" s="16">
        <v>188000</v>
      </c>
      <c r="L605" s="54" t="s">
        <v>54</v>
      </c>
    </row>
    <row r="606" spans="1:12">
      <c r="A606" s="12"/>
      <c r="B606" s="47"/>
      <c r="C606" s="47"/>
      <c r="D606" s="37">
        <v>41518</v>
      </c>
      <c r="E606" s="89">
        <f t="shared" ref="E606:E614" si="98">+H605</f>
        <v>-518701.89000000007</v>
      </c>
      <c r="F606" s="86">
        <v>43423.34</v>
      </c>
      <c r="G606" s="87">
        <v>-1898.77</v>
      </c>
      <c r="H606" s="92">
        <f t="shared" si="97"/>
        <v>-477177.32000000007</v>
      </c>
      <c r="I606" s="106">
        <f t="shared" si="67"/>
        <v>41524.57</v>
      </c>
      <c r="J606" s="53">
        <v>182.399</v>
      </c>
      <c r="K606" s="16">
        <v>188000</v>
      </c>
      <c r="L606" s="54" t="s">
        <v>54</v>
      </c>
    </row>
    <row r="607" spans="1:12">
      <c r="A607" s="12"/>
      <c r="B607" s="47"/>
      <c r="C607" s="47"/>
      <c r="D607" s="37">
        <v>41548</v>
      </c>
      <c r="E607" s="89">
        <f t="shared" si="98"/>
        <v>-477177.32000000007</v>
      </c>
      <c r="F607" s="86">
        <v>268333.33</v>
      </c>
      <c r="G607" s="87">
        <v>-36746.76</v>
      </c>
      <c r="H607" s="92">
        <f t="shared" si="97"/>
        <v>-245590.75000000006</v>
      </c>
      <c r="I607" s="106">
        <f t="shared" si="67"/>
        <v>231586.57</v>
      </c>
      <c r="J607" s="53">
        <v>182.399</v>
      </c>
      <c r="K607" s="16">
        <v>188000</v>
      </c>
      <c r="L607" s="54" t="s">
        <v>54</v>
      </c>
    </row>
    <row r="608" spans="1:12">
      <c r="A608" s="12"/>
      <c r="B608" s="47"/>
      <c r="C608" s="47"/>
      <c r="D608" s="37">
        <v>41579</v>
      </c>
      <c r="E608" s="89">
        <f t="shared" si="98"/>
        <v>-245590.75000000006</v>
      </c>
      <c r="F608" s="86">
        <v>59.11</v>
      </c>
      <c r="G608" s="87">
        <v>-899.01</v>
      </c>
      <c r="H608" s="92">
        <f t="shared" si="97"/>
        <v>-246430.65000000008</v>
      </c>
      <c r="I608" s="106">
        <f t="shared" si="67"/>
        <v>-839.9</v>
      </c>
      <c r="J608" s="53">
        <v>182.399</v>
      </c>
      <c r="K608" s="16">
        <v>188000</v>
      </c>
      <c r="L608" s="54" t="s">
        <v>54</v>
      </c>
    </row>
    <row r="609" spans="1:12">
      <c r="A609" s="12"/>
      <c r="B609" s="47"/>
      <c r="C609" s="47"/>
      <c r="D609" s="37">
        <v>41609</v>
      </c>
      <c r="E609" s="89">
        <f t="shared" si="98"/>
        <v>-246430.65000000008</v>
      </c>
      <c r="F609" s="111">
        <v>0</v>
      </c>
      <c r="G609" s="112">
        <v>0</v>
      </c>
      <c r="H609" s="92">
        <f t="shared" si="97"/>
        <v>-246430.65000000008</v>
      </c>
      <c r="I609" s="106">
        <f t="shared" si="67"/>
        <v>0</v>
      </c>
      <c r="J609" s="53">
        <v>182.399</v>
      </c>
      <c r="K609" s="16">
        <v>188000</v>
      </c>
      <c r="L609" s="54" t="s">
        <v>54</v>
      </c>
    </row>
    <row r="610" spans="1:12">
      <c r="A610" s="12"/>
      <c r="B610" s="47"/>
      <c r="C610" s="47"/>
      <c r="D610" s="37">
        <v>41640</v>
      </c>
      <c r="E610" s="89">
        <f t="shared" si="98"/>
        <v>-246430.65000000008</v>
      </c>
      <c r="F610" s="107">
        <v>0</v>
      </c>
      <c r="G610" s="112">
        <v>0</v>
      </c>
      <c r="H610" s="92">
        <f t="shared" si="97"/>
        <v>-246430.65000000008</v>
      </c>
      <c r="I610" s="106">
        <f t="shared" si="67"/>
        <v>0</v>
      </c>
      <c r="J610" s="53">
        <v>182.399</v>
      </c>
      <c r="K610" s="16">
        <v>188000</v>
      </c>
      <c r="L610" s="54" t="s">
        <v>54</v>
      </c>
    </row>
    <row r="611" spans="1:12">
      <c r="A611" s="12"/>
      <c r="B611" s="47"/>
      <c r="C611" s="47"/>
      <c r="D611" s="37">
        <v>41671</v>
      </c>
      <c r="E611" s="89">
        <f t="shared" si="98"/>
        <v>-246430.65000000008</v>
      </c>
      <c r="F611" s="107">
        <v>0</v>
      </c>
      <c r="G611" s="112">
        <v>0</v>
      </c>
      <c r="H611" s="92">
        <f t="shared" si="97"/>
        <v>-246430.65000000008</v>
      </c>
      <c r="I611" s="106">
        <f t="shared" si="67"/>
        <v>0</v>
      </c>
      <c r="J611" s="53">
        <v>182.399</v>
      </c>
      <c r="K611" s="16">
        <v>188000</v>
      </c>
      <c r="L611" s="54" t="s">
        <v>54</v>
      </c>
    </row>
    <row r="612" spans="1:12">
      <c r="A612" s="12"/>
      <c r="B612" s="47"/>
      <c r="C612" s="47"/>
      <c r="D612" s="37">
        <v>41699</v>
      </c>
      <c r="E612" s="89">
        <f t="shared" si="98"/>
        <v>-246430.65000000008</v>
      </c>
      <c r="F612" s="107">
        <v>0</v>
      </c>
      <c r="G612" s="112">
        <v>0</v>
      </c>
      <c r="H612" s="92">
        <f t="shared" si="97"/>
        <v>-246430.65000000008</v>
      </c>
      <c r="I612" s="106">
        <f t="shared" si="67"/>
        <v>0</v>
      </c>
      <c r="J612" s="53">
        <v>182.399</v>
      </c>
      <c r="K612" s="16">
        <v>188000</v>
      </c>
      <c r="L612" s="54" t="s">
        <v>54</v>
      </c>
    </row>
    <row r="613" spans="1:12">
      <c r="A613" s="12"/>
      <c r="B613" s="47"/>
      <c r="C613" s="47"/>
      <c r="D613" s="37">
        <v>41730</v>
      </c>
      <c r="E613" s="89">
        <f t="shared" si="98"/>
        <v>-246430.65000000008</v>
      </c>
      <c r="F613" s="107">
        <v>0</v>
      </c>
      <c r="G613" s="108">
        <v>0</v>
      </c>
      <c r="H613" s="92">
        <f t="shared" si="97"/>
        <v>-246430.65000000008</v>
      </c>
      <c r="I613" s="106">
        <f t="shared" si="67"/>
        <v>0</v>
      </c>
      <c r="J613" s="53">
        <v>182.399</v>
      </c>
      <c r="K613" s="16">
        <v>188000</v>
      </c>
      <c r="L613" s="54" t="s">
        <v>54</v>
      </c>
    </row>
    <row r="614" spans="1:12">
      <c r="A614" s="12"/>
      <c r="B614" s="47"/>
      <c r="C614" s="47"/>
      <c r="D614" s="37">
        <v>41760</v>
      </c>
      <c r="E614" s="89">
        <f t="shared" si="98"/>
        <v>-246430.65000000008</v>
      </c>
      <c r="F614" s="107">
        <v>0</v>
      </c>
      <c r="G614" s="108">
        <v>0</v>
      </c>
      <c r="H614" s="92">
        <f t="shared" si="97"/>
        <v>-246430.65000000008</v>
      </c>
      <c r="I614" s="106">
        <f t="shared" si="67"/>
        <v>0</v>
      </c>
      <c r="J614" s="53">
        <v>182.399</v>
      </c>
      <c r="K614" s="16">
        <v>188000</v>
      </c>
      <c r="L614" s="54" t="s">
        <v>54</v>
      </c>
    </row>
    <row r="615" spans="1:12">
      <c r="A615" s="22"/>
      <c r="B615" s="49"/>
      <c r="C615" s="49"/>
      <c r="D615" s="37">
        <v>41791</v>
      </c>
      <c r="E615" s="89">
        <f t="shared" ref="E615" si="99">H614</f>
        <v>-246430.65000000008</v>
      </c>
      <c r="F615" s="109">
        <v>0</v>
      </c>
      <c r="G615" s="110">
        <v>0</v>
      </c>
      <c r="H615" s="101">
        <f t="shared" si="97"/>
        <v>-246430.65000000008</v>
      </c>
      <c r="I615" s="106">
        <f t="shared" si="67"/>
        <v>0</v>
      </c>
      <c r="J615" s="53">
        <v>182.399</v>
      </c>
      <c r="K615" s="16">
        <v>188000</v>
      </c>
      <c r="L615" s="54" t="s">
        <v>54</v>
      </c>
    </row>
    <row r="616" spans="1:12">
      <c r="A616" s="19">
        <v>288636</v>
      </c>
      <c r="B616" s="25" t="s">
        <v>93</v>
      </c>
      <c r="C616" s="44" t="s">
        <v>64</v>
      </c>
      <c r="D616" s="37">
        <v>41456</v>
      </c>
      <c r="E616" s="96">
        <f>+'Base Jul 12 - Jun 13'!H627</f>
        <v>-68725.300000000017</v>
      </c>
      <c r="F616" s="102">
        <v>0</v>
      </c>
      <c r="G616" s="104">
        <v>-251.58</v>
      </c>
      <c r="H616" s="104">
        <f t="shared" si="97"/>
        <v>-68976.880000000019</v>
      </c>
      <c r="I616" s="106">
        <f t="shared" si="67"/>
        <v>-251.58</v>
      </c>
      <c r="J616" s="53">
        <v>182.399</v>
      </c>
      <c r="K616" s="16">
        <v>188000</v>
      </c>
      <c r="L616" s="54" t="s">
        <v>54</v>
      </c>
    </row>
    <row r="617" spans="1:12">
      <c r="A617" s="12"/>
      <c r="B617" s="47"/>
      <c r="C617" s="47"/>
      <c r="D617" s="37">
        <v>41487</v>
      </c>
      <c r="E617" s="89">
        <f>+H616</f>
        <v>-68976.880000000019</v>
      </c>
      <c r="F617" s="86">
        <v>0</v>
      </c>
      <c r="G617" s="87">
        <v>-252.5</v>
      </c>
      <c r="H617" s="92">
        <f t="shared" si="97"/>
        <v>-69229.380000000019</v>
      </c>
      <c r="I617" s="106">
        <f t="shared" si="67"/>
        <v>-252.5</v>
      </c>
      <c r="J617" s="53">
        <v>182.399</v>
      </c>
      <c r="K617" s="16">
        <v>188000</v>
      </c>
      <c r="L617" s="54" t="s">
        <v>54</v>
      </c>
    </row>
    <row r="618" spans="1:12">
      <c r="A618" s="12"/>
      <c r="B618" s="47"/>
      <c r="C618" s="47"/>
      <c r="D618" s="37">
        <v>41518</v>
      </c>
      <c r="E618" s="89">
        <f t="shared" ref="E618:E626" si="100">+H617</f>
        <v>-69229.380000000019</v>
      </c>
      <c r="F618" s="86">
        <v>0</v>
      </c>
      <c r="G618" s="87">
        <v>-253.42</v>
      </c>
      <c r="H618" s="92">
        <f t="shared" si="97"/>
        <v>-69482.800000000017</v>
      </c>
      <c r="I618" s="106">
        <f t="shared" si="67"/>
        <v>-253.42</v>
      </c>
      <c r="J618" s="53">
        <v>182.399</v>
      </c>
      <c r="K618" s="16">
        <v>188000</v>
      </c>
      <c r="L618" s="54" t="s">
        <v>54</v>
      </c>
    </row>
    <row r="619" spans="1:12">
      <c r="A619" s="12"/>
      <c r="B619" s="47"/>
      <c r="C619" s="47"/>
      <c r="D619" s="37">
        <v>41548</v>
      </c>
      <c r="E619" s="89">
        <f t="shared" si="100"/>
        <v>-69482.800000000017</v>
      </c>
      <c r="F619" s="86">
        <v>0</v>
      </c>
      <c r="G619" s="87">
        <v>-254.35</v>
      </c>
      <c r="H619" s="92">
        <f t="shared" si="97"/>
        <v>-69737.150000000023</v>
      </c>
      <c r="I619" s="106">
        <f t="shared" si="67"/>
        <v>-254.35</v>
      </c>
      <c r="J619" s="53">
        <v>182.399</v>
      </c>
      <c r="K619" s="16">
        <v>188000</v>
      </c>
      <c r="L619" s="54" t="s">
        <v>54</v>
      </c>
    </row>
    <row r="620" spans="1:12">
      <c r="A620" s="12"/>
      <c r="B620" s="47"/>
      <c r="C620" s="47"/>
      <c r="D620" s="37">
        <v>41579</v>
      </c>
      <c r="E620" s="89">
        <f t="shared" si="100"/>
        <v>-69737.150000000023</v>
      </c>
      <c r="F620" s="86">
        <v>949.87</v>
      </c>
      <c r="G620" s="87">
        <v>-255.28</v>
      </c>
      <c r="H620" s="92">
        <f t="shared" si="97"/>
        <v>-69042.560000000027</v>
      </c>
      <c r="I620" s="106">
        <f t="shared" si="67"/>
        <v>694.59</v>
      </c>
      <c r="J620" s="53">
        <v>182.399</v>
      </c>
      <c r="K620" s="16">
        <v>188000</v>
      </c>
      <c r="L620" s="54" t="s">
        <v>54</v>
      </c>
    </row>
    <row r="621" spans="1:12">
      <c r="A621" s="12"/>
      <c r="B621" s="47"/>
      <c r="C621" s="47"/>
      <c r="D621" s="37">
        <v>41609</v>
      </c>
      <c r="E621" s="89">
        <f t="shared" si="100"/>
        <v>-69042.560000000027</v>
      </c>
      <c r="F621" s="107">
        <v>0</v>
      </c>
      <c r="G621" s="108">
        <v>0</v>
      </c>
      <c r="H621" s="92">
        <f t="shared" si="97"/>
        <v>-69042.560000000027</v>
      </c>
      <c r="I621" s="106">
        <f t="shared" si="67"/>
        <v>0</v>
      </c>
      <c r="J621" s="53">
        <v>182.399</v>
      </c>
      <c r="K621" s="16">
        <v>188000</v>
      </c>
      <c r="L621" s="54" t="s">
        <v>54</v>
      </c>
    </row>
    <row r="622" spans="1:12">
      <c r="A622" s="12"/>
      <c r="B622" s="47"/>
      <c r="C622" s="47"/>
      <c r="D622" s="37">
        <v>41640</v>
      </c>
      <c r="E622" s="89">
        <f t="shared" si="100"/>
        <v>-69042.560000000027</v>
      </c>
      <c r="F622" s="107">
        <v>0</v>
      </c>
      <c r="G622" s="108">
        <v>0</v>
      </c>
      <c r="H622" s="92">
        <f t="shared" si="97"/>
        <v>-69042.560000000027</v>
      </c>
      <c r="I622" s="106">
        <f t="shared" si="67"/>
        <v>0</v>
      </c>
      <c r="J622" s="53">
        <v>182.399</v>
      </c>
      <c r="K622" s="16">
        <v>188000</v>
      </c>
      <c r="L622" s="54" t="s">
        <v>54</v>
      </c>
    </row>
    <row r="623" spans="1:12">
      <c r="A623" s="12"/>
      <c r="B623" s="47"/>
      <c r="C623" s="47"/>
      <c r="D623" s="37">
        <v>41671</v>
      </c>
      <c r="E623" s="89">
        <f t="shared" si="100"/>
        <v>-69042.560000000027</v>
      </c>
      <c r="F623" s="107">
        <v>0</v>
      </c>
      <c r="G623" s="108">
        <v>0</v>
      </c>
      <c r="H623" s="92">
        <f t="shared" si="97"/>
        <v>-69042.560000000027</v>
      </c>
      <c r="I623" s="106">
        <f t="shared" si="67"/>
        <v>0</v>
      </c>
      <c r="J623" s="53">
        <v>182.399</v>
      </c>
      <c r="K623" s="16">
        <v>188000</v>
      </c>
      <c r="L623" s="54" t="s">
        <v>54</v>
      </c>
    </row>
    <row r="624" spans="1:12">
      <c r="A624" s="12"/>
      <c r="B624" s="47"/>
      <c r="C624" s="47"/>
      <c r="D624" s="37">
        <v>41699</v>
      </c>
      <c r="E624" s="89">
        <f t="shared" si="100"/>
        <v>-69042.560000000027</v>
      </c>
      <c r="F624" s="107">
        <v>0</v>
      </c>
      <c r="G624" s="108">
        <v>0</v>
      </c>
      <c r="H624" s="92">
        <f t="shared" si="97"/>
        <v>-69042.560000000027</v>
      </c>
      <c r="I624" s="106">
        <f t="shared" si="67"/>
        <v>0</v>
      </c>
      <c r="J624" s="53">
        <v>182.399</v>
      </c>
      <c r="K624" s="16">
        <v>188000</v>
      </c>
      <c r="L624" s="54" t="s">
        <v>54</v>
      </c>
    </row>
    <row r="625" spans="1:12">
      <c r="A625" s="12"/>
      <c r="B625" s="47"/>
      <c r="C625" s="47"/>
      <c r="D625" s="37">
        <v>41730</v>
      </c>
      <c r="E625" s="89">
        <f t="shared" si="100"/>
        <v>-69042.560000000027</v>
      </c>
      <c r="F625" s="107">
        <v>0</v>
      </c>
      <c r="G625" s="108">
        <v>0</v>
      </c>
      <c r="H625" s="92">
        <f t="shared" si="97"/>
        <v>-69042.560000000027</v>
      </c>
      <c r="I625" s="106">
        <f t="shared" si="67"/>
        <v>0</v>
      </c>
      <c r="J625" s="53">
        <v>182.399</v>
      </c>
      <c r="K625" s="16">
        <v>188000</v>
      </c>
      <c r="L625" s="54" t="s">
        <v>54</v>
      </c>
    </row>
    <row r="626" spans="1:12">
      <c r="A626" s="12"/>
      <c r="B626" s="47"/>
      <c r="C626" s="47"/>
      <c r="D626" s="37">
        <v>41760</v>
      </c>
      <c r="E626" s="89">
        <f t="shared" si="100"/>
        <v>-69042.560000000027</v>
      </c>
      <c r="F626" s="107">
        <v>0</v>
      </c>
      <c r="G626" s="108">
        <v>0</v>
      </c>
      <c r="H626" s="92">
        <f t="shared" si="97"/>
        <v>-69042.560000000027</v>
      </c>
      <c r="I626" s="106">
        <f t="shared" si="67"/>
        <v>0</v>
      </c>
      <c r="J626" s="53">
        <v>182.399</v>
      </c>
      <c r="K626" s="16">
        <v>188000</v>
      </c>
      <c r="L626" s="54" t="s">
        <v>54</v>
      </c>
    </row>
    <row r="627" spans="1:12">
      <c r="A627" s="22"/>
      <c r="B627" s="49"/>
      <c r="C627" s="49"/>
      <c r="D627" s="37">
        <v>41791</v>
      </c>
      <c r="E627" s="89">
        <f t="shared" ref="E627" si="101">H626</f>
        <v>-69042.560000000027</v>
      </c>
      <c r="F627" s="109">
        <v>0</v>
      </c>
      <c r="G627" s="110">
        <v>0</v>
      </c>
      <c r="H627" s="101">
        <f t="shared" si="97"/>
        <v>-69042.560000000027</v>
      </c>
      <c r="I627" s="106">
        <f t="shared" si="67"/>
        <v>0</v>
      </c>
      <c r="J627" s="53">
        <v>182.399</v>
      </c>
      <c r="K627" s="16">
        <v>188000</v>
      </c>
      <c r="L627" s="54" t="s">
        <v>54</v>
      </c>
    </row>
    <row r="628" spans="1:12">
      <c r="A628" s="19">
        <v>288637</v>
      </c>
      <c r="B628" s="25" t="s">
        <v>94</v>
      </c>
      <c r="C628" s="44" t="s">
        <v>64</v>
      </c>
      <c r="D628" s="37">
        <v>41456</v>
      </c>
      <c r="E628" s="96">
        <f>+'Base Jul 12 - Jun 13'!H639</f>
        <v>0</v>
      </c>
      <c r="F628" s="86">
        <v>0</v>
      </c>
      <c r="G628" s="87">
        <v>0</v>
      </c>
      <c r="H628" s="104">
        <f t="shared" si="97"/>
        <v>0</v>
      </c>
      <c r="I628" s="106">
        <f t="shared" si="67"/>
        <v>0</v>
      </c>
      <c r="J628" s="53">
        <v>182.399</v>
      </c>
      <c r="K628" s="16">
        <v>188000</v>
      </c>
      <c r="L628" s="54" t="s">
        <v>54</v>
      </c>
    </row>
    <row r="629" spans="1:12">
      <c r="A629" s="12"/>
      <c r="B629" s="47"/>
      <c r="C629" s="47"/>
      <c r="D629" s="37">
        <v>41487</v>
      </c>
      <c r="E629" s="89">
        <f>+H628</f>
        <v>0</v>
      </c>
      <c r="F629" s="86">
        <v>0</v>
      </c>
      <c r="G629" s="87">
        <v>0</v>
      </c>
      <c r="H629" s="92">
        <f t="shared" si="97"/>
        <v>0</v>
      </c>
      <c r="I629" s="106">
        <f t="shared" si="67"/>
        <v>0</v>
      </c>
      <c r="J629" s="53">
        <v>182.399</v>
      </c>
      <c r="K629" s="16">
        <v>188000</v>
      </c>
      <c r="L629" s="54" t="s">
        <v>54</v>
      </c>
    </row>
    <row r="630" spans="1:12">
      <c r="A630" s="12"/>
      <c r="B630" s="47"/>
      <c r="C630" s="47"/>
      <c r="D630" s="37">
        <v>41518</v>
      </c>
      <c r="E630" s="89">
        <f t="shared" ref="E630:E639" si="102">+H629</f>
        <v>0</v>
      </c>
      <c r="F630" s="86">
        <v>0</v>
      </c>
      <c r="G630" s="87">
        <v>0</v>
      </c>
      <c r="H630" s="92">
        <f t="shared" si="97"/>
        <v>0</v>
      </c>
      <c r="I630" s="106">
        <f t="shared" si="67"/>
        <v>0</v>
      </c>
      <c r="J630" s="53">
        <v>182.399</v>
      </c>
      <c r="K630" s="16">
        <v>188000</v>
      </c>
      <c r="L630" s="54" t="s">
        <v>54</v>
      </c>
    </row>
    <row r="631" spans="1:12">
      <c r="A631" s="12"/>
      <c r="B631" s="47"/>
      <c r="C631" s="47"/>
      <c r="D631" s="37">
        <v>41548</v>
      </c>
      <c r="E631" s="89">
        <f t="shared" si="102"/>
        <v>0</v>
      </c>
      <c r="F631" s="86">
        <v>0</v>
      </c>
      <c r="G631" s="87">
        <v>0</v>
      </c>
      <c r="H631" s="92">
        <f t="shared" si="97"/>
        <v>0</v>
      </c>
      <c r="I631" s="106">
        <f t="shared" si="67"/>
        <v>0</v>
      </c>
      <c r="J631" s="53">
        <v>182.399</v>
      </c>
      <c r="K631" s="16">
        <v>188000</v>
      </c>
      <c r="L631" s="54" t="s">
        <v>54</v>
      </c>
    </row>
    <row r="632" spans="1:12">
      <c r="A632" s="12"/>
      <c r="B632" s="47"/>
      <c r="C632" s="47"/>
      <c r="D632" s="37">
        <v>41579</v>
      </c>
      <c r="E632" s="89">
        <f t="shared" si="102"/>
        <v>0</v>
      </c>
      <c r="F632" s="86">
        <v>1053</v>
      </c>
      <c r="G632" s="87">
        <v>-250000</v>
      </c>
      <c r="H632" s="92">
        <f t="shared" si="97"/>
        <v>-248947</v>
      </c>
      <c r="I632" s="106">
        <f t="shared" si="67"/>
        <v>-248947</v>
      </c>
      <c r="J632" s="53">
        <v>182.399</v>
      </c>
      <c r="K632" s="16">
        <v>188000</v>
      </c>
      <c r="L632" s="54" t="s">
        <v>54</v>
      </c>
    </row>
    <row r="633" spans="1:12">
      <c r="A633" s="12"/>
      <c r="B633" s="47"/>
      <c r="C633" s="47"/>
      <c r="D633" s="37">
        <v>41609</v>
      </c>
      <c r="E633" s="89">
        <f t="shared" si="102"/>
        <v>-248947</v>
      </c>
      <c r="F633" s="111">
        <v>0</v>
      </c>
      <c r="G633" s="112">
        <v>0</v>
      </c>
      <c r="H633" s="92">
        <f t="shared" si="97"/>
        <v>-248947</v>
      </c>
      <c r="I633" s="106">
        <f t="shared" si="67"/>
        <v>0</v>
      </c>
      <c r="J633" s="53">
        <v>182.399</v>
      </c>
      <c r="K633" s="16">
        <v>188000</v>
      </c>
      <c r="L633" s="54" t="s">
        <v>54</v>
      </c>
    </row>
    <row r="634" spans="1:12">
      <c r="A634" s="12"/>
      <c r="B634" s="47"/>
      <c r="C634" s="47"/>
      <c r="D634" s="37">
        <v>41640</v>
      </c>
      <c r="E634" s="89">
        <f t="shared" si="102"/>
        <v>-248947</v>
      </c>
      <c r="F634" s="107">
        <v>0</v>
      </c>
      <c r="G634" s="112">
        <v>0</v>
      </c>
      <c r="H634" s="92">
        <f t="shared" si="97"/>
        <v>-248947</v>
      </c>
      <c r="I634" s="106">
        <f t="shared" si="67"/>
        <v>0</v>
      </c>
      <c r="J634" s="53">
        <v>182.399</v>
      </c>
      <c r="K634" s="16">
        <v>188000</v>
      </c>
      <c r="L634" s="54" t="s">
        <v>54</v>
      </c>
    </row>
    <row r="635" spans="1:12">
      <c r="A635" s="12"/>
      <c r="B635" s="47"/>
      <c r="C635" s="47"/>
      <c r="D635" s="37">
        <v>41671</v>
      </c>
      <c r="E635" s="89">
        <f t="shared" si="102"/>
        <v>-248947</v>
      </c>
      <c r="F635" s="107">
        <v>0</v>
      </c>
      <c r="G635" s="112">
        <v>0</v>
      </c>
      <c r="H635" s="92">
        <f t="shared" si="97"/>
        <v>-248947</v>
      </c>
      <c r="I635" s="106">
        <f t="shared" si="67"/>
        <v>0</v>
      </c>
      <c r="J635" s="53">
        <v>182.399</v>
      </c>
      <c r="K635" s="16">
        <v>188000</v>
      </c>
      <c r="L635" s="54" t="s">
        <v>54</v>
      </c>
    </row>
    <row r="636" spans="1:12">
      <c r="A636" s="12"/>
      <c r="B636" s="47"/>
      <c r="C636" s="47"/>
      <c r="D636" s="37">
        <v>41699</v>
      </c>
      <c r="E636" s="89">
        <f t="shared" si="102"/>
        <v>-248947</v>
      </c>
      <c r="F636" s="107">
        <v>0</v>
      </c>
      <c r="G636" s="112">
        <v>0</v>
      </c>
      <c r="H636" s="92">
        <f t="shared" si="97"/>
        <v>-248947</v>
      </c>
      <c r="I636" s="106">
        <f t="shared" si="67"/>
        <v>0</v>
      </c>
      <c r="J636" s="53">
        <v>182.399</v>
      </c>
      <c r="K636" s="16">
        <v>188000</v>
      </c>
      <c r="L636" s="54" t="s">
        <v>54</v>
      </c>
    </row>
    <row r="637" spans="1:12">
      <c r="A637" s="12"/>
      <c r="B637" s="47"/>
      <c r="C637" s="47"/>
      <c r="D637" s="37">
        <v>41730</v>
      </c>
      <c r="E637" s="89">
        <f t="shared" si="102"/>
        <v>-248947</v>
      </c>
      <c r="F637" s="107">
        <v>0</v>
      </c>
      <c r="G637" s="108">
        <v>0</v>
      </c>
      <c r="H637" s="92">
        <f t="shared" si="97"/>
        <v>-248947</v>
      </c>
      <c r="I637" s="106">
        <f t="shared" si="67"/>
        <v>0</v>
      </c>
      <c r="J637" s="53">
        <v>182.399</v>
      </c>
      <c r="K637" s="16">
        <v>188000</v>
      </c>
      <c r="L637" s="54" t="s">
        <v>54</v>
      </c>
    </row>
    <row r="638" spans="1:12">
      <c r="A638" s="12"/>
      <c r="B638" s="47"/>
      <c r="C638" s="47"/>
      <c r="D638" s="37">
        <v>41760</v>
      </c>
      <c r="E638" s="89">
        <f t="shared" si="102"/>
        <v>-248947</v>
      </c>
      <c r="F638" s="107">
        <v>0</v>
      </c>
      <c r="G638" s="108">
        <v>0</v>
      </c>
      <c r="H638" s="92">
        <f t="shared" si="97"/>
        <v>-248947</v>
      </c>
      <c r="I638" s="106">
        <f t="shared" si="67"/>
        <v>0</v>
      </c>
      <c r="J638" s="53">
        <v>182.399</v>
      </c>
      <c r="K638" s="16">
        <v>188000</v>
      </c>
      <c r="L638" s="54" t="s">
        <v>54</v>
      </c>
    </row>
    <row r="639" spans="1:12">
      <c r="A639" s="22"/>
      <c r="B639" s="49"/>
      <c r="C639" s="49"/>
      <c r="D639" s="37">
        <v>41791</v>
      </c>
      <c r="E639" s="89">
        <f t="shared" si="102"/>
        <v>-248947</v>
      </c>
      <c r="F639" s="109">
        <v>0</v>
      </c>
      <c r="G639" s="110">
        <v>0</v>
      </c>
      <c r="H639" s="101">
        <f t="shared" si="97"/>
        <v>-248947</v>
      </c>
      <c r="I639" s="106">
        <f t="shared" si="67"/>
        <v>0</v>
      </c>
      <c r="J639" s="53">
        <v>182.399</v>
      </c>
      <c r="K639" s="16">
        <v>188000</v>
      </c>
      <c r="L639" s="54" t="s">
        <v>54</v>
      </c>
    </row>
    <row r="640" spans="1:12">
      <c r="A640" s="19">
        <v>288638</v>
      </c>
      <c r="B640" s="25" t="s">
        <v>95</v>
      </c>
      <c r="C640" s="44" t="s">
        <v>64</v>
      </c>
      <c r="D640" s="37">
        <v>41456</v>
      </c>
      <c r="E640" s="96">
        <f>+'Base Jul 12 - Jun 13'!H651</f>
        <v>-231697.70999999996</v>
      </c>
      <c r="F640" s="86">
        <v>842.76</v>
      </c>
      <c r="G640" s="87">
        <v>-848.16</v>
      </c>
      <c r="H640" s="104">
        <f t="shared" si="97"/>
        <v>-231703.10999999996</v>
      </c>
      <c r="I640" s="106">
        <f t="shared" si="67"/>
        <v>-5.3999999999999773</v>
      </c>
      <c r="J640" s="53">
        <v>182.399</v>
      </c>
      <c r="K640" s="16">
        <v>188000</v>
      </c>
      <c r="L640" s="54" t="s">
        <v>54</v>
      </c>
    </row>
    <row r="641" spans="1:12">
      <c r="A641" s="12"/>
      <c r="B641" s="47"/>
      <c r="C641" s="47"/>
      <c r="D641" s="37">
        <v>41487</v>
      </c>
      <c r="E641" s="89">
        <f>+H640</f>
        <v>-231703.10999999996</v>
      </c>
      <c r="F641" s="86">
        <v>349.08</v>
      </c>
      <c r="G641" s="87">
        <v>-848.17</v>
      </c>
      <c r="H641" s="92">
        <f t="shared" si="97"/>
        <v>-232202.19999999998</v>
      </c>
      <c r="I641" s="106">
        <f t="shared" si="67"/>
        <v>-499.09</v>
      </c>
      <c r="J641" s="53">
        <v>182.399</v>
      </c>
      <c r="K641" s="16">
        <v>188000</v>
      </c>
      <c r="L641" s="54" t="s">
        <v>54</v>
      </c>
    </row>
    <row r="642" spans="1:12">
      <c r="A642" s="12"/>
      <c r="B642" s="47"/>
      <c r="C642" s="47"/>
      <c r="D642" s="37">
        <v>41518</v>
      </c>
      <c r="E642" s="89">
        <f t="shared" ref="E642:E650" si="103">+H641</f>
        <v>-232202.19999999998</v>
      </c>
      <c r="F642" s="86">
        <v>848.9</v>
      </c>
      <c r="G642" s="87">
        <v>-850</v>
      </c>
      <c r="H642" s="92">
        <f t="shared" si="97"/>
        <v>-232203.3</v>
      </c>
      <c r="I642" s="106">
        <f t="shared" si="67"/>
        <v>-1.1000000000000227</v>
      </c>
      <c r="J642" s="53">
        <v>182.399</v>
      </c>
      <c r="K642" s="16">
        <v>188000</v>
      </c>
      <c r="L642" s="54" t="s">
        <v>54</v>
      </c>
    </row>
    <row r="643" spans="1:12">
      <c r="A643" s="12"/>
      <c r="B643" s="47"/>
      <c r="C643" s="47"/>
      <c r="D643" s="37">
        <v>41548</v>
      </c>
      <c r="E643" s="89">
        <f t="shared" si="103"/>
        <v>-232203.3</v>
      </c>
      <c r="F643" s="86">
        <v>6318.44</v>
      </c>
      <c r="G643" s="87">
        <v>-850.01</v>
      </c>
      <c r="H643" s="92">
        <f t="shared" si="97"/>
        <v>-226734.87</v>
      </c>
      <c r="I643" s="106">
        <f t="shared" si="67"/>
        <v>5468.4299999999994</v>
      </c>
      <c r="J643" s="53">
        <v>182.399</v>
      </c>
      <c r="K643" s="16">
        <v>188000</v>
      </c>
      <c r="L643" s="54" t="s">
        <v>54</v>
      </c>
    </row>
    <row r="644" spans="1:12">
      <c r="A644" s="12"/>
      <c r="B644" s="47"/>
      <c r="C644" s="47"/>
      <c r="D644" s="37">
        <v>41579</v>
      </c>
      <c r="E644" s="89">
        <f t="shared" si="103"/>
        <v>-226734.87</v>
      </c>
      <c r="F644" s="86">
        <v>495.96</v>
      </c>
      <c r="G644" s="87">
        <v>-829.99</v>
      </c>
      <c r="H644" s="92">
        <f t="shared" si="97"/>
        <v>-227068.9</v>
      </c>
      <c r="I644" s="106">
        <f t="shared" si="67"/>
        <v>-334.03000000000003</v>
      </c>
      <c r="J644" s="53">
        <v>182.399</v>
      </c>
      <c r="K644" s="16">
        <v>188000</v>
      </c>
      <c r="L644" s="54" t="s">
        <v>54</v>
      </c>
    </row>
    <row r="645" spans="1:12">
      <c r="A645" s="12"/>
      <c r="B645" s="47"/>
      <c r="C645" s="47"/>
      <c r="D645" s="37">
        <v>41609</v>
      </c>
      <c r="E645" s="89">
        <f t="shared" si="103"/>
        <v>-227068.9</v>
      </c>
      <c r="F645" s="111">
        <v>0</v>
      </c>
      <c r="G645" s="112">
        <v>0</v>
      </c>
      <c r="H645" s="92">
        <f t="shared" si="97"/>
        <v>-227068.9</v>
      </c>
      <c r="I645" s="106">
        <f t="shared" si="67"/>
        <v>0</v>
      </c>
      <c r="J645" s="53">
        <v>182.399</v>
      </c>
      <c r="K645" s="16">
        <v>188000</v>
      </c>
      <c r="L645" s="54" t="s">
        <v>54</v>
      </c>
    </row>
    <row r="646" spans="1:12">
      <c r="A646" s="12"/>
      <c r="B646" s="47"/>
      <c r="C646" s="47"/>
      <c r="D646" s="37">
        <v>41640</v>
      </c>
      <c r="E646" s="89">
        <f t="shared" si="103"/>
        <v>-227068.9</v>
      </c>
      <c r="F646" s="107">
        <v>0</v>
      </c>
      <c r="G646" s="112">
        <v>0</v>
      </c>
      <c r="H646" s="92">
        <f t="shared" si="97"/>
        <v>-227068.9</v>
      </c>
      <c r="I646" s="106">
        <f t="shared" si="67"/>
        <v>0</v>
      </c>
      <c r="J646" s="53">
        <v>182.399</v>
      </c>
      <c r="K646" s="16">
        <v>188000</v>
      </c>
      <c r="L646" s="54" t="s">
        <v>54</v>
      </c>
    </row>
    <row r="647" spans="1:12">
      <c r="A647" s="12"/>
      <c r="B647" s="47"/>
      <c r="C647" s="47"/>
      <c r="D647" s="37">
        <v>41671</v>
      </c>
      <c r="E647" s="89">
        <f t="shared" si="103"/>
        <v>-227068.9</v>
      </c>
      <c r="F647" s="107">
        <v>0</v>
      </c>
      <c r="G647" s="112">
        <v>0</v>
      </c>
      <c r="H647" s="92">
        <f t="shared" si="97"/>
        <v>-227068.9</v>
      </c>
      <c r="I647" s="106">
        <f t="shared" si="67"/>
        <v>0</v>
      </c>
      <c r="J647" s="53">
        <v>182.399</v>
      </c>
      <c r="K647" s="16">
        <v>188000</v>
      </c>
      <c r="L647" s="54" t="s">
        <v>54</v>
      </c>
    </row>
    <row r="648" spans="1:12">
      <c r="A648" s="12"/>
      <c r="B648" s="47"/>
      <c r="C648" s="47"/>
      <c r="D648" s="37">
        <v>41699</v>
      </c>
      <c r="E648" s="89">
        <f t="shared" si="103"/>
        <v>-227068.9</v>
      </c>
      <c r="F648" s="107">
        <v>0</v>
      </c>
      <c r="G648" s="112">
        <v>0</v>
      </c>
      <c r="H648" s="92">
        <f t="shared" si="97"/>
        <v>-227068.9</v>
      </c>
      <c r="I648" s="106">
        <f t="shared" si="67"/>
        <v>0</v>
      </c>
      <c r="J648" s="53">
        <v>182.399</v>
      </c>
      <c r="K648" s="16">
        <v>188000</v>
      </c>
      <c r="L648" s="54" t="s">
        <v>54</v>
      </c>
    </row>
    <row r="649" spans="1:12">
      <c r="A649" s="12"/>
      <c r="B649" s="47"/>
      <c r="C649" s="47"/>
      <c r="D649" s="37">
        <v>41730</v>
      </c>
      <c r="E649" s="89">
        <f t="shared" si="103"/>
        <v>-227068.9</v>
      </c>
      <c r="F649" s="107">
        <v>0</v>
      </c>
      <c r="G649" s="108">
        <v>0</v>
      </c>
      <c r="H649" s="92">
        <f t="shared" si="97"/>
        <v>-227068.9</v>
      </c>
      <c r="I649" s="106">
        <f t="shared" si="67"/>
        <v>0</v>
      </c>
      <c r="J649" s="53">
        <v>182.399</v>
      </c>
      <c r="K649" s="16">
        <v>188000</v>
      </c>
      <c r="L649" s="54" t="s">
        <v>54</v>
      </c>
    </row>
    <row r="650" spans="1:12">
      <c r="A650" s="12"/>
      <c r="B650" s="47"/>
      <c r="C650" s="47"/>
      <c r="D650" s="37">
        <v>41760</v>
      </c>
      <c r="E650" s="89">
        <f t="shared" si="103"/>
        <v>-227068.9</v>
      </c>
      <c r="F650" s="107">
        <v>0</v>
      </c>
      <c r="G650" s="108">
        <v>0</v>
      </c>
      <c r="H650" s="92">
        <f t="shared" si="97"/>
        <v>-227068.9</v>
      </c>
      <c r="I650" s="106">
        <f t="shared" si="67"/>
        <v>0</v>
      </c>
      <c r="J650" s="53">
        <v>182.399</v>
      </c>
      <c r="K650" s="16">
        <v>188000</v>
      </c>
      <c r="L650" s="54" t="s">
        <v>54</v>
      </c>
    </row>
    <row r="651" spans="1:12">
      <c r="A651" s="22"/>
      <c r="B651" s="49"/>
      <c r="C651" s="49"/>
      <c r="D651" s="37">
        <v>41791</v>
      </c>
      <c r="E651" s="89">
        <f t="shared" ref="E651" si="104">H650</f>
        <v>-227068.9</v>
      </c>
      <c r="F651" s="109">
        <v>0</v>
      </c>
      <c r="G651" s="110">
        <v>0</v>
      </c>
      <c r="H651" s="101">
        <f t="shared" si="97"/>
        <v>-227068.9</v>
      </c>
      <c r="I651" s="106">
        <f t="shared" si="67"/>
        <v>0</v>
      </c>
      <c r="J651" s="53">
        <v>182.399</v>
      </c>
      <c r="K651" s="16">
        <v>188000</v>
      </c>
      <c r="L651" s="54" t="s">
        <v>54</v>
      </c>
    </row>
    <row r="652" spans="1:12">
      <c r="A652" s="19">
        <v>288640</v>
      </c>
      <c r="B652" s="25" t="s">
        <v>96</v>
      </c>
      <c r="C652" s="44" t="s">
        <v>64</v>
      </c>
      <c r="D652" s="37">
        <v>41456</v>
      </c>
      <c r="E652" s="96">
        <f>+'Base Jul 12 - Jun 13'!H663</f>
        <v>-897966.45</v>
      </c>
      <c r="F652" s="102">
        <v>9828.41</v>
      </c>
      <c r="G652" s="104">
        <v>-3287.11</v>
      </c>
      <c r="H652" s="104">
        <f t="shared" si="97"/>
        <v>-891425.14999999991</v>
      </c>
      <c r="I652" s="106">
        <f t="shared" si="67"/>
        <v>6541.2999999999993</v>
      </c>
      <c r="J652" s="53">
        <v>182.399</v>
      </c>
      <c r="K652" s="16">
        <v>188000</v>
      </c>
      <c r="L652" s="54" t="s">
        <v>54</v>
      </c>
    </row>
    <row r="653" spans="1:12">
      <c r="A653" s="12"/>
      <c r="B653" s="47"/>
      <c r="C653" s="47"/>
      <c r="D653" s="37">
        <v>41487</v>
      </c>
      <c r="E653" s="89">
        <f>+H652</f>
        <v>-891425.14999999991</v>
      </c>
      <c r="F653" s="86">
        <v>40494.53</v>
      </c>
      <c r="G653" s="87">
        <v>-3263.16</v>
      </c>
      <c r="H653" s="92">
        <f t="shared" si="97"/>
        <v>-854193.77999999991</v>
      </c>
      <c r="I653" s="106">
        <f t="shared" si="67"/>
        <v>37231.369999999995</v>
      </c>
      <c r="J653" s="53">
        <v>182.399</v>
      </c>
      <c r="K653" s="16">
        <v>188000</v>
      </c>
      <c r="L653" s="54" t="s">
        <v>54</v>
      </c>
    </row>
    <row r="654" spans="1:12">
      <c r="A654" s="12"/>
      <c r="B654" s="47"/>
      <c r="C654" s="47"/>
      <c r="D654" s="37">
        <v>41518</v>
      </c>
      <c r="E654" s="89">
        <f t="shared" ref="E654:E662" si="105">+H653</f>
        <v>-854193.77999999991</v>
      </c>
      <c r="F654" s="86">
        <v>2700.62</v>
      </c>
      <c r="G654" s="87">
        <v>-32151.87</v>
      </c>
      <c r="H654" s="92">
        <f t="shared" si="97"/>
        <v>-883645.02999999991</v>
      </c>
      <c r="I654" s="106">
        <f t="shared" si="67"/>
        <v>-29451.25</v>
      </c>
      <c r="J654" s="53">
        <v>182.399</v>
      </c>
      <c r="K654" s="16">
        <v>188000</v>
      </c>
      <c r="L654" s="54" t="s">
        <v>54</v>
      </c>
    </row>
    <row r="655" spans="1:12">
      <c r="A655" s="12"/>
      <c r="B655" s="47"/>
      <c r="C655" s="47"/>
      <c r="D655" s="37">
        <v>41548</v>
      </c>
      <c r="E655" s="89">
        <f t="shared" si="105"/>
        <v>-883645.02999999991</v>
      </c>
      <c r="F655" s="86">
        <v>10242.34</v>
      </c>
      <c r="G655" s="87">
        <v>-3234.68</v>
      </c>
      <c r="H655" s="92">
        <f t="shared" si="97"/>
        <v>-876637.37</v>
      </c>
      <c r="I655" s="106">
        <f t="shared" si="67"/>
        <v>7007.66</v>
      </c>
      <c r="J655" s="53">
        <v>182.399</v>
      </c>
      <c r="K655" s="16">
        <v>188000</v>
      </c>
      <c r="L655" s="54" t="s">
        <v>54</v>
      </c>
    </row>
    <row r="656" spans="1:12">
      <c r="A656" s="12"/>
      <c r="B656" s="47"/>
      <c r="C656" s="47"/>
      <c r="D656" s="37">
        <v>41579</v>
      </c>
      <c r="E656" s="89">
        <f t="shared" si="105"/>
        <v>-876637.37</v>
      </c>
      <c r="F656" s="86">
        <v>13675.31</v>
      </c>
      <c r="G656" s="87">
        <v>-3209.03</v>
      </c>
      <c r="H656" s="92">
        <f t="shared" si="97"/>
        <v>-866171.09</v>
      </c>
      <c r="I656" s="106">
        <f t="shared" si="67"/>
        <v>10466.279999999999</v>
      </c>
      <c r="J656" s="53">
        <v>182.399</v>
      </c>
      <c r="K656" s="16">
        <v>188000</v>
      </c>
      <c r="L656" s="54" t="s">
        <v>54</v>
      </c>
    </row>
    <row r="657" spans="1:12">
      <c r="A657" s="12"/>
      <c r="B657" s="47"/>
      <c r="C657" s="47"/>
      <c r="D657" s="37">
        <v>41609</v>
      </c>
      <c r="E657" s="89">
        <f t="shared" si="105"/>
        <v>-866171.09</v>
      </c>
      <c r="F657" s="107">
        <v>0</v>
      </c>
      <c r="G657" s="108">
        <v>0</v>
      </c>
      <c r="H657" s="92">
        <f t="shared" si="97"/>
        <v>-866171.09</v>
      </c>
      <c r="I657" s="106">
        <f t="shared" si="67"/>
        <v>0</v>
      </c>
      <c r="J657" s="53">
        <v>182.399</v>
      </c>
      <c r="K657" s="16">
        <v>188000</v>
      </c>
      <c r="L657" s="54" t="s">
        <v>54</v>
      </c>
    </row>
    <row r="658" spans="1:12">
      <c r="A658" s="12"/>
      <c r="B658" s="47"/>
      <c r="C658" s="47"/>
      <c r="D658" s="37">
        <v>41640</v>
      </c>
      <c r="E658" s="89">
        <f t="shared" si="105"/>
        <v>-866171.09</v>
      </c>
      <c r="F658" s="107">
        <v>0</v>
      </c>
      <c r="G658" s="108">
        <v>0</v>
      </c>
      <c r="H658" s="92">
        <f t="shared" si="97"/>
        <v>-866171.09</v>
      </c>
      <c r="I658" s="106">
        <f t="shared" si="67"/>
        <v>0</v>
      </c>
      <c r="J658" s="53">
        <v>182.399</v>
      </c>
      <c r="K658" s="16">
        <v>188000</v>
      </c>
      <c r="L658" s="54" t="s">
        <v>54</v>
      </c>
    </row>
    <row r="659" spans="1:12">
      <c r="A659" s="12"/>
      <c r="B659" s="47"/>
      <c r="C659" s="47"/>
      <c r="D659" s="37">
        <v>41671</v>
      </c>
      <c r="E659" s="89">
        <f t="shared" si="105"/>
        <v>-866171.09</v>
      </c>
      <c r="F659" s="107">
        <v>0</v>
      </c>
      <c r="G659" s="108">
        <v>0</v>
      </c>
      <c r="H659" s="92">
        <f t="shared" si="97"/>
        <v>-866171.09</v>
      </c>
      <c r="I659" s="106">
        <f t="shared" si="67"/>
        <v>0</v>
      </c>
      <c r="J659" s="53">
        <v>182.399</v>
      </c>
      <c r="K659" s="16">
        <v>188000</v>
      </c>
      <c r="L659" s="54" t="s">
        <v>54</v>
      </c>
    </row>
    <row r="660" spans="1:12">
      <c r="A660" s="12"/>
      <c r="B660" s="47"/>
      <c r="C660" s="47"/>
      <c r="D660" s="37">
        <v>41699</v>
      </c>
      <c r="E660" s="89">
        <f t="shared" si="105"/>
        <v>-866171.09</v>
      </c>
      <c r="F660" s="107">
        <v>0</v>
      </c>
      <c r="G660" s="108">
        <v>0</v>
      </c>
      <c r="H660" s="92">
        <f t="shared" si="97"/>
        <v>-866171.09</v>
      </c>
      <c r="I660" s="106">
        <f t="shared" si="67"/>
        <v>0</v>
      </c>
      <c r="J660" s="53">
        <v>182.399</v>
      </c>
      <c r="K660" s="16">
        <v>188000</v>
      </c>
      <c r="L660" s="54" t="s">
        <v>54</v>
      </c>
    </row>
    <row r="661" spans="1:12">
      <c r="A661" s="12"/>
      <c r="B661" s="47"/>
      <c r="C661" s="47"/>
      <c r="D661" s="37">
        <v>41730</v>
      </c>
      <c r="E661" s="89">
        <f t="shared" si="105"/>
        <v>-866171.09</v>
      </c>
      <c r="F661" s="107">
        <v>0</v>
      </c>
      <c r="G661" s="108">
        <v>0</v>
      </c>
      <c r="H661" s="92">
        <f t="shared" si="97"/>
        <v>-866171.09</v>
      </c>
      <c r="I661" s="106">
        <f t="shared" si="67"/>
        <v>0</v>
      </c>
      <c r="J661" s="53">
        <v>182.399</v>
      </c>
      <c r="K661" s="16">
        <v>188000</v>
      </c>
      <c r="L661" s="54" t="s">
        <v>54</v>
      </c>
    </row>
    <row r="662" spans="1:12">
      <c r="A662" s="12"/>
      <c r="B662" s="47"/>
      <c r="C662" s="47"/>
      <c r="D662" s="37">
        <v>41760</v>
      </c>
      <c r="E662" s="89">
        <f t="shared" si="105"/>
        <v>-866171.09</v>
      </c>
      <c r="F662" s="107">
        <v>0</v>
      </c>
      <c r="G662" s="108">
        <v>0</v>
      </c>
      <c r="H662" s="92">
        <f t="shared" si="97"/>
        <v>-866171.09</v>
      </c>
      <c r="I662" s="106">
        <f t="shared" si="67"/>
        <v>0</v>
      </c>
      <c r="J662" s="53">
        <v>182.399</v>
      </c>
      <c r="K662" s="16">
        <v>188000</v>
      </c>
      <c r="L662" s="54" t="s">
        <v>54</v>
      </c>
    </row>
    <row r="663" spans="1:12">
      <c r="A663" s="22"/>
      <c r="B663" s="49"/>
      <c r="C663" s="49"/>
      <c r="D663" s="37">
        <v>41791</v>
      </c>
      <c r="E663" s="89">
        <f t="shared" ref="E663" si="106">H662</f>
        <v>-866171.09</v>
      </c>
      <c r="F663" s="109">
        <v>0</v>
      </c>
      <c r="G663" s="110">
        <v>0</v>
      </c>
      <c r="H663" s="101">
        <f t="shared" si="97"/>
        <v>-866171.09</v>
      </c>
      <c r="I663" s="106">
        <f t="shared" si="67"/>
        <v>0</v>
      </c>
      <c r="J663" s="53">
        <v>182.399</v>
      </c>
      <c r="K663" s="16">
        <v>188000</v>
      </c>
      <c r="L663" s="54" t="s">
        <v>54</v>
      </c>
    </row>
    <row r="664" spans="1:12">
      <c r="A664" s="19">
        <v>288642</v>
      </c>
      <c r="B664" s="25" t="s">
        <v>97</v>
      </c>
      <c r="C664" s="44" t="s">
        <v>64</v>
      </c>
      <c r="D664" s="37">
        <v>41456</v>
      </c>
      <c r="E664" s="96">
        <f>+'Base Jul 12 - Jun 13'!H675</f>
        <v>-182261.33000000002</v>
      </c>
      <c r="F664" s="86">
        <v>0</v>
      </c>
      <c r="G664" s="87">
        <v>-667.19</v>
      </c>
      <c r="H664" s="104">
        <f t="shared" si="97"/>
        <v>-182928.52000000002</v>
      </c>
      <c r="I664" s="106">
        <f t="shared" si="67"/>
        <v>-667.19</v>
      </c>
      <c r="J664" s="53">
        <v>182.399</v>
      </c>
      <c r="K664" s="16">
        <v>188000</v>
      </c>
      <c r="L664" s="54" t="s">
        <v>54</v>
      </c>
    </row>
    <row r="665" spans="1:12">
      <c r="A665" s="12"/>
      <c r="B665" s="47"/>
      <c r="C665" s="47"/>
      <c r="D665" s="37">
        <v>41487</v>
      </c>
      <c r="E665" s="89">
        <f>+H664</f>
        <v>-182928.52000000002</v>
      </c>
      <c r="F665" s="86">
        <v>3121.25</v>
      </c>
      <c r="G665" s="87">
        <v>-669.63</v>
      </c>
      <c r="H665" s="92">
        <f t="shared" si="97"/>
        <v>-180476.90000000002</v>
      </c>
      <c r="I665" s="106">
        <f t="shared" si="67"/>
        <v>2451.62</v>
      </c>
      <c r="J665" s="53">
        <v>182.399</v>
      </c>
      <c r="K665" s="16">
        <v>188000</v>
      </c>
      <c r="L665" s="54" t="s">
        <v>54</v>
      </c>
    </row>
    <row r="666" spans="1:12">
      <c r="A666" s="12"/>
      <c r="B666" s="47"/>
      <c r="C666" s="47"/>
      <c r="D666" s="37">
        <v>41518</v>
      </c>
      <c r="E666" s="89">
        <f t="shared" ref="E666:E675" si="107">+H665</f>
        <v>-180476.90000000002</v>
      </c>
      <c r="F666" s="86">
        <v>2744</v>
      </c>
      <c r="G666" s="87">
        <v>-660.66</v>
      </c>
      <c r="H666" s="92">
        <f t="shared" si="97"/>
        <v>-178393.56000000003</v>
      </c>
      <c r="I666" s="106">
        <f t="shared" si="67"/>
        <v>2083.34</v>
      </c>
      <c r="J666" s="53">
        <v>182.399</v>
      </c>
      <c r="K666" s="16">
        <v>188000</v>
      </c>
      <c r="L666" s="54" t="s">
        <v>54</v>
      </c>
    </row>
    <row r="667" spans="1:12">
      <c r="A667" s="12"/>
      <c r="B667" s="47"/>
      <c r="C667" s="47"/>
      <c r="D667" s="37">
        <v>41548</v>
      </c>
      <c r="E667" s="89">
        <f t="shared" si="107"/>
        <v>-178393.56000000003</v>
      </c>
      <c r="F667" s="86">
        <v>3786.59</v>
      </c>
      <c r="G667" s="87">
        <v>-653.03</v>
      </c>
      <c r="H667" s="92">
        <f t="shared" si="97"/>
        <v>-175260.00000000003</v>
      </c>
      <c r="I667" s="106">
        <f t="shared" si="67"/>
        <v>3133.5600000000004</v>
      </c>
      <c r="J667" s="53">
        <v>182.399</v>
      </c>
      <c r="K667" s="16">
        <v>188000</v>
      </c>
      <c r="L667" s="54" t="s">
        <v>54</v>
      </c>
    </row>
    <row r="668" spans="1:12">
      <c r="A668" s="12"/>
      <c r="B668" s="47"/>
      <c r="C668" s="47"/>
      <c r="D668" s="37">
        <v>41579</v>
      </c>
      <c r="E668" s="89">
        <f t="shared" si="107"/>
        <v>-175260.00000000003</v>
      </c>
      <c r="F668" s="86"/>
      <c r="G668" s="87">
        <v>-641.55999999999995</v>
      </c>
      <c r="H668" s="92">
        <f t="shared" ref="H668:H731" si="108">SUM(E668:G668)</f>
        <v>-175901.56000000003</v>
      </c>
      <c r="I668" s="106">
        <f t="shared" si="67"/>
        <v>-641.55999999999995</v>
      </c>
      <c r="J668" s="53">
        <v>182.399</v>
      </c>
      <c r="K668" s="16">
        <v>188000</v>
      </c>
      <c r="L668" s="54" t="s">
        <v>54</v>
      </c>
    </row>
    <row r="669" spans="1:12">
      <c r="A669" s="12"/>
      <c r="B669" s="47"/>
      <c r="C669" s="47"/>
      <c r="D669" s="37">
        <v>41609</v>
      </c>
      <c r="E669" s="89">
        <f t="shared" si="107"/>
        <v>-175901.56000000003</v>
      </c>
      <c r="F669" s="111">
        <v>0</v>
      </c>
      <c r="G669" s="112">
        <v>0</v>
      </c>
      <c r="H669" s="92">
        <f t="shared" si="108"/>
        <v>-175901.56000000003</v>
      </c>
      <c r="I669" s="106">
        <f t="shared" si="67"/>
        <v>0</v>
      </c>
      <c r="J669" s="53">
        <v>182.399</v>
      </c>
      <c r="K669" s="16">
        <v>188000</v>
      </c>
      <c r="L669" s="54" t="s">
        <v>54</v>
      </c>
    </row>
    <row r="670" spans="1:12">
      <c r="A670" s="12"/>
      <c r="B670" s="47"/>
      <c r="C670" s="47"/>
      <c r="D670" s="37">
        <v>41640</v>
      </c>
      <c r="E670" s="89">
        <f t="shared" si="107"/>
        <v>-175901.56000000003</v>
      </c>
      <c r="F670" s="107">
        <v>0</v>
      </c>
      <c r="G670" s="112">
        <v>0</v>
      </c>
      <c r="H670" s="92">
        <f t="shared" si="108"/>
        <v>-175901.56000000003</v>
      </c>
      <c r="I670" s="106">
        <f t="shared" si="67"/>
        <v>0</v>
      </c>
      <c r="J670" s="53">
        <v>182.399</v>
      </c>
      <c r="K670" s="16">
        <v>188000</v>
      </c>
      <c r="L670" s="54" t="s">
        <v>54</v>
      </c>
    </row>
    <row r="671" spans="1:12">
      <c r="A671" s="12"/>
      <c r="B671" s="47"/>
      <c r="C671" s="47"/>
      <c r="D671" s="37">
        <v>41671</v>
      </c>
      <c r="E671" s="89">
        <f t="shared" si="107"/>
        <v>-175901.56000000003</v>
      </c>
      <c r="F671" s="107">
        <v>0</v>
      </c>
      <c r="G671" s="112">
        <v>0</v>
      </c>
      <c r="H671" s="92">
        <f t="shared" si="108"/>
        <v>-175901.56000000003</v>
      </c>
      <c r="I671" s="106">
        <f t="shared" si="67"/>
        <v>0</v>
      </c>
      <c r="J671" s="53">
        <v>182.399</v>
      </c>
      <c r="K671" s="16">
        <v>188000</v>
      </c>
      <c r="L671" s="54" t="s">
        <v>54</v>
      </c>
    </row>
    <row r="672" spans="1:12">
      <c r="A672" s="12"/>
      <c r="B672" s="47"/>
      <c r="C672" s="47"/>
      <c r="D672" s="37">
        <v>41699</v>
      </c>
      <c r="E672" s="89">
        <f t="shared" si="107"/>
        <v>-175901.56000000003</v>
      </c>
      <c r="F672" s="107">
        <v>0</v>
      </c>
      <c r="G672" s="112">
        <v>0</v>
      </c>
      <c r="H672" s="92">
        <f t="shared" si="108"/>
        <v>-175901.56000000003</v>
      </c>
      <c r="I672" s="106">
        <f t="shared" si="67"/>
        <v>0</v>
      </c>
      <c r="J672" s="53">
        <v>182.399</v>
      </c>
      <c r="K672" s="16">
        <v>188000</v>
      </c>
      <c r="L672" s="54" t="s">
        <v>54</v>
      </c>
    </row>
    <row r="673" spans="1:12">
      <c r="A673" s="12"/>
      <c r="B673" s="47"/>
      <c r="C673" s="47"/>
      <c r="D673" s="37">
        <v>41730</v>
      </c>
      <c r="E673" s="89">
        <f t="shared" si="107"/>
        <v>-175901.56000000003</v>
      </c>
      <c r="F673" s="107">
        <v>0</v>
      </c>
      <c r="G673" s="108">
        <v>0</v>
      </c>
      <c r="H673" s="92">
        <f t="shared" si="108"/>
        <v>-175901.56000000003</v>
      </c>
      <c r="I673" s="106">
        <f t="shared" si="67"/>
        <v>0</v>
      </c>
      <c r="J673" s="53">
        <v>182.399</v>
      </c>
      <c r="K673" s="16">
        <v>188000</v>
      </c>
      <c r="L673" s="54" t="s">
        <v>54</v>
      </c>
    </row>
    <row r="674" spans="1:12">
      <c r="A674" s="12"/>
      <c r="B674" s="47"/>
      <c r="C674" s="47"/>
      <c r="D674" s="37">
        <v>41760</v>
      </c>
      <c r="E674" s="89">
        <f t="shared" si="107"/>
        <v>-175901.56000000003</v>
      </c>
      <c r="F674" s="107">
        <v>0</v>
      </c>
      <c r="G674" s="108">
        <v>0</v>
      </c>
      <c r="H674" s="92">
        <f t="shared" si="108"/>
        <v>-175901.56000000003</v>
      </c>
      <c r="I674" s="106">
        <f t="shared" si="67"/>
        <v>0</v>
      </c>
      <c r="J674" s="53">
        <v>182.399</v>
      </c>
      <c r="K674" s="16">
        <v>188000</v>
      </c>
      <c r="L674" s="54" t="s">
        <v>54</v>
      </c>
    </row>
    <row r="675" spans="1:12">
      <c r="A675" s="22"/>
      <c r="B675" s="49"/>
      <c r="C675" s="49"/>
      <c r="D675" s="37">
        <v>41791</v>
      </c>
      <c r="E675" s="89">
        <f t="shared" si="107"/>
        <v>-175901.56000000003</v>
      </c>
      <c r="F675" s="109">
        <v>0</v>
      </c>
      <c r="G675" s="110">
        <v>0</v>
      </c>
      <c r="H675" s="101">
        <f t="shared" si="108"/>
        <v>-175901.56000000003</v>
      </c>
      <c r="I675" s="106">
        <f t="shared" ref="I675:I738" si="109">SUM(F675:G675)</f>
        <v>0</v>
      </c>
      <c r="J675" s="53">
        <v>182.399</v>
      </c>
      <c r="K675" s="16">
        <v>188000</v>
      </c>
      <c r="L675" s="54" t="s">
        <v>54</v>
      </c>
    </row>
    <row r="676" spans="1:12">
      <c r="A676" s="19">
        <v>288644</v>
      </c>
      <c r="B676" s="25" t="s">
        <v>98</v>
      </c>
      <c r="C676" s="44" t="s">
        <v>64</v>
      </c>
      <c r="D676" s="37">
        <v>41456</v>
      </c>
      <c r="E676" s="96">
        <f>+'Base Jul 12 - Jun 13'!H687</f>
        <v>-1199570.8400000001</v>
      </c>
      <c r="F676" s="86">
        <v>0</v>
      </c>
      <c r="G676" s="87">
        <v>0</v>
      </c>
      <c r="H676" s="104">
        <f t="shared" si="108"/>
        <v>-1199570.8400000001</v>
      </c>
      <c r="I676" s="106">
        <f t="shared" si="109"/>
        <v>0</v>
      </c>
      <c r="J676" s="53">
        <v>182.399</v>
      </c>
      <c r="K676" s="16">
        <v>188000</v>
      </c>
      <c r="L676" s="54" t="s">
        <v>54</v>
      </c>
    </row>
    <row r="677" spans="1:12">
      <c r="A677" s="12"/>
      <c r="B677" s="47"/>
      <c r="C677" s="47"/>
      <c r="D677" s="37">
        <v>41487</v>
      </c>
      <c r="E677" s="89">
        <f>+H676</f>
        <v>-1199570.8400000001</v>
      </c>
      <c r="F677" s="86">
        <v>798.5</v>
      </c>
      <c r="G677" s="87">
        <v>0</v>
      </c>
      <c r="H677" s="92">
        <f t="shared" si="108"/>
        <v>-1198772.3400000001</v>
      </c>
      <c r="I677" s="106">
        <f t="shared" si="109"/>
        <v>798.5</v>
      </c>
      <c r="J677" s="53">
        <v>182.399</v>
      </c>
      <c r="K677" s="16">
        <v>188000</v>
      </c>
      <c r="L677" s="54" t="s">
        <v>54</v>
      </c>
    </row>
    <row r="678" spans="1:12">
      <c r="A678" s="12"/>
      <c r="B678" s="47"/>
      <c r="C678" s="47"/>
      <c r="D678" s="37">
        <v>41518</v>
      </c>
      <c r="E678" s="89">
        <f t="shared" ref="E678:E686" si="110">+H677</f>
        <v>-1198772.3400000001</v>
      </c>
      <c r="F678" s="86">
        <v>845.03</v>
      </c>
      <c r="G678" s="87">
        <v>-91528</v>
      </c>
      <c r="H678" s="92">
        <f t="shared" si="108"/>
        <v>-1289455.31</v>
      </c>
      <c r="I678" s="106">
        <f t="shared" si="109"/>
        <v>-90682.97</v>
      </c>
      <c r="J678" s="53">
        <v>182.399</v>
      </c>
      <c r="K678" s="16">
        <v>188000</v>
      </c>
      <c r="L678" s="54" t="s">
        <v>54</v>
      </c>
    </row>
    <row r="679" spans="1:12">
      <c r="A679" s="12"/>
      <c r="B679" s="47"/>
      <c r="C679" s="47"/>
      <c r="D679" s="37">
        <v>41548</v>
      </c>
      <c r="E679" s="89">
        <f t="shared" si="110"/>
        <v>-1289455.31</v>
      </c>
      <c r="F679" s="86">
        <v>556.05999999999995</v>
      </c>
      <c r="G679" s="87"/>
      <c r="H679" s="92">
        <f t="shared" si="108"/>
        <v>-1288899.25</v>
      </c>
      <c r="I679" s="106">
        <f t="shared" si="109"/>
        <v>556.05999999999995</v>
      </c>
      <c r="J679" s="53">
        <v>182.399</v>
      </c>
      <c r="K679" s="16">
        <v>188000</v>
      </c>
      <c r="L679" s="54" t="s">
        <v>54</v>
      </c>
    </row>
    <row r="680" spans="1:12">
      <c r="A680" s="12"/>
      <c r="B680" s="47"/>
      <c r="C680" s="47"/>
      <c r="D680" s="37">
        <v>41579</v>
      </c>
      <c r="E680" s="89">
        <f t="shared" si="110"/>
        <v>-1288899.25</v>
      </c>
      <c r="F680" s="86">
        <v>3216.43</v>
      </c>
      <c r="G680" s="87">
        <v>-162</v>
      </c>
      <c r="H680" s="92">
        <f t="shared" si="108"/>
        <v>-1285844.82</v>
      </c>
      <c r="I680" s="106">
        <f t="shared" si="109"/>
        <v>3054.43</v>
      </c>
      <c r="J680" s="53">
        <v>182.399</v>
      </c>
      <c r="K680" s="16">
        <v>188000</v>
      </c>
      <c r="L680" s="54" t="s">
        <v>54</v>
      </c>
    </row>
    <row r="681" spans="1:12">
      <c r="A681" s="12"/>
      <c r="B681" s="47"/>
      <c r="C681" s="47"/>
      <c r="D681" s="37">
        <v>41609</v>
      </c>
      <c r="E681" s="89">
        <f t="shared" si="110"/>
        <v>-1285844.82</v>
      </c>
      <c r="F681" s="111">
        <v>0</v>
      </c>
      <c r="G681" s="112">
        <v>0</v>
      </c>
      <c r="H681" s="92">
        <f t="shared" si="108"/>
        <v>-1285844.82</v>
      </c>
      <c r="I681" s="106">
        <f t="shared" si="109"/>
        <v>0</v>
      </c>
      <c r="J681" s="53">
        <v>182.399</v>
      </c>
      <c r="K681" s="16">
        <v>188000</v>
      </c>
      <c r="L681" s="54" t="s">
        <v>54</v>
      </c>
    </row>
    <row r="682" spans="1:12">
      <c r="A682" s="12"/>
      <c r="B682" s="47"/>
      <c r="C682" s="47"/>
      <c r="D682" s="37">
        <v>41640</v>
      </c>
      <c r="E682" s="89">
        <f t="shared" si="110"/>
        <v>-1285844.82</v>
      </c>
      <c r="F682" s="107">
        <v>0</v>
      </c>
      <c r="G682" s="112">
        <v>0</v>
      </c>
      <c r="H682" s="92">
        <f t="shared" si="108"/>
        <v>-1285844.82</v>
      </c>
      <c r="I682" s="106">
        <f t="shared" si="109"/>
        <v>0</v>
      </c>
      <c r="J682" s="53">
        <v>182.399</v>
      </c>
      <c r="K682" s="16">
        <v>188000</v>
      </c>
      <c r="L682" s="54" t="s">
        <v>54</v>
      </c>
    </row>
    <row r="683" spans="1:12">
      <c r="A683" s="12"/>
      <c r="B683" s="47"/>
      <c r="C683" s="47"/>
      <c r="D683" s="37">
        <v>41671</v>
      </c>
      <c r="E683" s="89">
        <f t="shared" si="110"/>
        <v>-1285844.82</v>
      </c>
      <c r="F683" s="107">
        <v>0</v>
      </c>
      <c r="G683" s="112">
        <v>0</v>
      </c>
      <c r="H683" s="92">
        <f t="shared" si="108"/>
        <v>-1285844.82</v>
      </c>
      <c r="I683" s="106">
        <f t="shared" si="109"/>
        <v>0</v>
      </c>
      <c r="J683" s="53">
        <v>182.399</v>
      </c>
      <c r="K683" s="16">
        <v>188000</v>
      </c>
      <c r="L683" s="54" t="s">
        <v>54</v>
      </c>
    </row>
    <row r="684" spans="1:12">
      <c r="A684" s="12"/>
      <c r="B684" s="47"/>
      <c r="C684" s="47"/>
      <c r="D684" s="37">
        <v>41699</v>
      </c>
      <c r="E684" s="89">
        <f t="shared" si="110"/>
        <v>-1285844.82</v>
      </c>
      <c r="F684" s="107">
        <v>0</v>
      </c>
      <c r="G684" s="112">
        <v>0</v>
      </c>
      <c r="H684" s="92">
        <f t="shared" si="108"/>
        <v>-1285844.82</v>
      </c>
      <c r="I684" s="106">
        <f t="shared" si="109"/>
        <v>0</v>
      </c>
      <c r="J684" s="53">
        <v>182.399</v>
      </c>
      <c r="K684" s="16">
        <v>188000</v>
      </c>
      <c r="L684" s="54" t="s">
        <v>54</v>
      </c>
    </row>
    <row r="685" spans="1:12">
      <c r="A685" s="12"/>
      <c r="B685" s="47"/>
      <c r="C685" s="47"/>
      <c r="D685" s="37">
        <v>41730</v>
      </c>
      <c r="E685" s="89">
        <f t="shared" si="110"/>
        <v>-1285844.82</v>
      </c>
      <c r="F685" s="107">
        <v>0</v>
      </c>
      <c r="G685" s="108">
        <v>0</v>
      </c>
      <c r="H685" s="92">
        <f t="shared" si="108"/>
        <v>-1285844.82</v>
      </c>
      <c r="I685" s="106">
        <f t="shared" si="109"/>
        <v>0</v>
      </c>
      <c r="J685" s="53">
        <v>182.399</v>
      </c>
      <c r="K685" s="16">
        <v>188000</v>
      </c>
      <c r="L685" s="54" t="s">
        <v>54</v>
      </c>
    </row>
    <row r="686" spans="1:12">
      <c r="A686" s="12"/>
      <c r="B686" s="47"/>
      <c r="C686" s="47"/>
      <c r="D686" s="37">
        <v>41760</v>
      </c>
      <c r="E686" s="89">
        <f t="shared" si="110"/>
        <v>-1285844.82</v>
      </c>
      <c r="F686" s="107">
        <v>0</v>
      </c>
      <c r="G686" s="108">
        <v>0</v>
      </c>
      <c r="H686" s="92">
        <f t="shared" si="108"/>
        <v>-1285844.82</v>
      </c>
      <c r="I686" s="106">
        <f t="shared" si="109"/>
        <v>0</v>
      </c>
      <c r="J686" s="53">
        <v>182.399</v>
      </c>
      <c r="K686" s="16">
        <v>188000</v>
      </c>
      <c r="L686" s="54" t="s">
        <v>54</v>
      </c>
    </row>
    <row r="687" spans="1:12">
      <c r="A687" s="22"/>
      <c r="B687" s="49"/>
      <c r="C687" s="49"/>
      <c r="D687" s="37">
        <v>41791</v>
      </c>
      <c r="E687" s="89">
        <f t="shared" ref="E687" si="111">H686</f>
        <v>-1285844.82</v>
      </c>
      <c r="F687" s="109">
        <v>0</v>
      </c>
      <c r="G687" s="110">
        <v>0</v>
      </c>
      <c r="H687" s="101">
        <f t="shared" si="108"/>
        <v>-1285844.82</v>
      </c>
      <c r="I687" s="106">
        <f t="shared" si="109"/>
        <v>0</v>
      </c>
      <c r="J687" s="53">
        <v>182.399</v>
      </c>
      <c r="K687" s="16">
        <v>188000</v>
      </c>
      <c r="L687" s="54" t="s">
        <v>54</v>
      </c>
    </row>
    <row r="688" spans="1:12">
      <c r="A688" s="19">
        <v>288646</v>
      </c>
      <c r="B688" s="25" t="s">
        <v>99</v>
      </c>
      <c r="C688" s="44" t="s">
        <v>64</v>
      </c>
      <c r="D688" s="37">
        <v>41456</v>
      </c>
      <c r="E688" s="96">
        <f>+'Base Jul 12 - Jun 13'!H699</f>
        <v>-266594.36000000016</v>
      </c>
      <c r="F688" s="102">
        <v>7254.95</v>
      </c>
      <c r="G688" s="104">
        <v>-975.9</v>
      </c>
      <c r="H688" s="104">
        <f t="shared" si="108"/>
        <v>-260315.31000000014</v>
      </c>
      <c r="I688" s="106">
        <f t="shared" si="109"/>
        <v>6279.05</v>
      </c>
      <c r="J688" s="53">
        <v>182.399</v>
      </c>
      <c r="K688" s="16">
        <v>188000</v>
      </c>
      <c r="L688" s="54" t="s">
        <v>54</v>
      </c>
    </row>
    <row r="689" spans="1:12">
      <c r="A689" s="12"/>
      <c r="B689" s="47"/>
      <c r="C689" s="47"/>
      <c r="D689" s="37">
        <v>41487</v>
      </c>
      <c r="E689" s="89">
        <f>+H688</f>
        <v>-260315.31000000014</v>
      </c>
      <c r="F689" s="86">
        <v>3878.57</v>
      </c>
      <c r="G689" s="87">
        <v>-952.91</v>
      </c>
      <c r="H689" s="92">
        <f t="shared" si="108"/>
        <v>-257389.65000000014</v>
      </c>
      <c r="I689" s="106">
        <f t="shared" si="109"/>
        <v>2925.6600000000003</v>
      </c>
      <c r="J689" s="53">
        <v>182.399</v>
      </c>
      <c r="K689" s="16">
        <v>188000</v>
      </c>
      <c r="L689" s="54" t="s">
        <v>54</v>
      </c>
    </row>
    <row r="690" spans="1:12">
      <c r="A690" s="12"/>
      <c r="B690" s="47"/>
      <c r="C690" s="47"/>
      <c r="D690" s="37">
        <v>41518</v>
      </c>
      <c r="E690" s="89">
        <f t="shared" ref="E690:E698" si="112">+H689</f>
        <v>-257389.65000000014</v>
      </c>
      <c r="F690" s="86">
        <v>11844</v>
      </c>
      <c r="G690" s="87">
        <v>-942.2</v>
      </c>
      <c r="H690" s="92">
        <f t="shared" si="108"/>
        <v>-246487.85000000015</v>
      </c>
      <c r="I690" s="106">
        <f t="shared" si="109"/>
        <v>10901.8</v>
      </c>
      <c r="J690" s="53">
        <v>182.399</v>
      </c>
      <c r="K690" s="16">
        <v>188000</v>
      </c>
      <c r="L690" s="54" t="s">
        <v>54</v>
      </c>
    </row>
    <row r="691" spans="1:12">
      <c r="A691" s="12"/>
      <c r="B691" s="47"/>
      <c r="C691" s="47"/>
      <c r="D691" s="37">
        <v>41548</v>
      </c>
      <c r="E691" s="89">
        <f t="shared" si="112"/>
        <v>-246487.85000000015</v>
      </c>
      <c r="F691" s="86">
        <v>89.56</v>
      </c>
      <c r="G691" s="87">
        <v>-902.3</v>
      </c>
      <c r="H691" s="92">
        <f t="shared" si="108"/>
        <v>-247300.59000000014</v>
      </c>
      <c r="I691" s="106">
        <f t="shared" si="109"/>
        <v>-812.74</v>
      </c>
      <c r="J691" s="53">
        <v>182.399</v>
      </c>
      <c r="K691" s="16">
        <v>188000</v>
      </c>
      <c r="L691" s="54" t="s">
        <v>54</v>
      </c>
    </row>
    <row r="692" spans="1:12">
      <c r="A692" s="12"/>
      <c r="B692" s="47"/>
      <c r="C692" s="47"/>
      <c r="D692" s="37">
        <v>41579</v>
      </c>
      <c r="E692" s="89">
        <f t="shared" si="112"/>
        <v>-247300.59000000014</v>
      </c>
      <c r="F692" s="86">
        <v>0</v>
      </c>
      <c r="G692" s="87">
        <v>-905.27</v>
      </c>
      <c r="H692" s="92">
        <f t="shared" si="108"/>
        <v>-248205.86000000013</v>
      </c>
      <c r="I692" s="106">
        <f t="shared" si="109"/>
        <v>-905.27</v>
      </c>
      <c r="J692" s="53">
        <v>182.399</v>
      </c>
      <c r="K692" s="16">
        <v>188000</v>
      </c>
      <c r="L692" s="54" t="s">
        <v>54</v>
      </c>
    </row>
    <row r="693" spans="1:12">
      <c r="A693" s="12"/>
      <c r="B693" s="47"/>
      <c r="C693" s="47"/>
      <c r="D693" s="37">
        <v>41609</v>
      </c>
      <c r="E693" s="89">
        <f t="shared" si="112"/>
        <v>-248205.86000000013</v>
      </c>
      <c r="F693" s="107">
        <v>0</v>
      </c>
      <c r="G693" s="108">
        <v>0</v>
      </c>
      <c r="H693" s="92">
        <f t="shared" si="108"/>
        <v>-248205.86000000013</v>
      </c>
      <c r="I693" s="106">
        <f t="shared" si="109"/>
        <v>0</v>
      </c>
      <c r="J693" s="53">
        <v>182.399</v>
      </c>
      <c r="K693" s="16">
        <v>188000</v>
      </c>
      <c r="L693" s="54" t="s">
        <v>54</v>
      </c>
    </row>
    <row r="694" spans="1:12">
      <c r="A694" s="12"/>
      <c r="B694" s="47"/>
      <c r="C694" s="47"/>
      <c r="D694" s="37">
        <v>41640</v>
      </c>
      <c r="E694" s="89">
        <f t="shared" si="112"/>
        <v>-248205.86000000013</v>
      </c>
      <c r="F694" s="107">
        <v>0</v>
      </c>
      <c r="G694" s="108">
        <v>0</v>
      </c>
      <c r="H694" s="92">
        <f t="shared" si="108"/>
        <v>-248205.86000000013</v>
      </c>
      <c r="I694" s="106">
        <f t="shared" si="109"/>
        <v>0</v>
      </c>
      <c r="J694" s="53">
        <v>182.399</v>
      </c>
      <c r="K694" s="16">
        <v>188000</v>
      </c>
      <c r="L694" s="54" t="s">
        <v>54</v>
      </c>
    </row>
    <row r="695" spans="1:12">
      <c r="A695" s="12"/>
      <c r="B695" s="47"/>
      <c r="C695" s="47"/>
      <c r="D695" s="37">
        <v>41671</v>
      </c>
      <c r="E695" s="89">
        <f t="shared" si="112"/>
        <v>-248205.86000000013</v>
      </c>
      <c r="F695" s="107">
        <v>0</v>
      </c>
      <c r="G695" s="108">
        <v>0</v>
      </c>
      <c r="H695" s="92">
        <f t="shared" si="108"/>
        <v>-248205.86000000013</v>
      </c>
      <c r="I695" s="106">
        <f t="shared" si="109"/>
        <v>0</v>
      </c>
      <c r="J695" s="53">
        <v>182.399</v>
      </c>
      <c r="K695" s="16">
        <v>188000</v>
      </c>
      <c r="L695" s="54" t="s">
        <v>54</v>
      </c>
    </row>
    <row r="696" spans="1:12">
      <c r="A696" s="12"/>
      <c r="B696" s="47"/>
      <c r="C696" s="47"/>
      <c r="D696" s="37">
        <v>41699</v>
      </c>
      <c r="E696" s="89">
        <f t="shared" si="112"/>
        <v>-248205.86000000013</v>
      </c>
      <c r="F696" s="107">
        <v>0</v>
      </c>
      <c r="G696" s="108">
        <v>0</v>
      </c>
      <c r="H696" s="92">
        <f t="shared" si="108"/>
        <v>-248205.86000000013</v>
      </c>
      <c r="I696" s="106">
        <f t="shared" si="109"/>
        <v>0</v>
      </c>
      <c r="J696" s="53">
        <v>182.399</v>
      </c>
      <c r="K696" s="16">
        <v>188000</v>
      </c>
      <c r="L696" s="54" t="s">
        <v>54</v>
      </c>
    </row>
    <row r="697" spans="1:12">
      <c r="A697" s="12"/>
      <c r="B697" s="47"/>
      <c r="C697" s="47"/>
      <c r="D697" s="37">
        <v>41730</v>
      </c>
      <c r="E697" s="89">
        <f t="shared" si="112"/>
        <v>-248205.86000000013</v>
      </c>
      <c r="F697" s="107">
        <v>0</v>
      </c>
      <c r="G697" s="108">
        <v>0</v>
      </c>
      <c r="H697" s="92">
        <f t="shared" si="108"/>
        <v>-248205.86000000013</v>
      </c>
      <c r="I697" s="106">
        <f t="shared" si="109"/>
        <v>0</v>
      </c>
      <c r="J697" s="53">
        <v>182.399</v>
      </c>
      <c r="K697" s="16">
        <v>188000</v>
      </c>
      <c r="L697" s="54" t="s">
        <v>54</v>
      </c>
    </row>
    <row r="698" spans="1:12">
      <c r="A698" s="12"/>
      <c r="B698" s="47"/>
      <c r="C698" s="47"/>
      <c r="D698" s="37">
        <v>41760</v>
      </c>
      <c r="E698" s="89">
        <f t="shared" si="112"/>
        <v>-248205.86000000013</v>
      </c>
      <c r="F698" s="107">
        <v>0</v>
      </c>
      <c r="G698" s="108">
        <v>0</v>
      </c>
      <c r="H698" s="92">
        <f t="shared" si="108"/>
        <v>-248205.86000000013</v>
      </c>
      <c r="I698" s="106">
        <f t="shared" si="109"/>
        <v>0</v>
      </c>
      <c r="J698" s="53">
        <v>182.399</v>
      </c>
      <c r="K698" s="16">
        <v>188000</v>
      </c>
      <c r="L698" s="54" t="s">
        <v>54</v>
      </c>
    </row>
    <row r="699" spans="1:12">
      <c r="A699" s="22"/>
      <c r="B699" s="49"/>
      <c r="C699" s="49"/>
      <c r="D699" s="37">
        <v>41791</v>
      </c>
      <c r="E699" s="89">
        <f t="shared" ref="E699" si="113">H698</f>
        <v>-248205.86000000013</v>
      </c>
      <c r="F699" s="109">
        <v>0</v>
      </c>
      <c r="G699" s="110">
        <v>0</v>
      </c>
      <c r="H699" s="101">
        <f t="shared" si="108"/>
        <v>-248205.86000000013</v>
      </c>
      <c r="I699" s="106">
        <f t="shared" si="109"/>
        <v>0</v>
      </c>
      <c r="J699" s="53">
        <v>182.399</v>
      </c>
      <c r="K699" s="16">
        <v>188000</v>
      </c>
      <c r="L699" s="54" t="s">
        <v>54</v>
      </c>
    </row>
    <row r="700" spans="1:12">
      <c r="A700" s="19">
        <v>288648</v>
      </c>
      <c r="B700" s="25" t="s">
        <v>100</v>
      </c>
      <c r="C700" s="44" t="s">
        <v>64</v>
      </c>
      <c r="D700" s="37">
        <v>41456</v>
      </c>
      <c r="E700" s="96">
        <f>+'Base Jul 12 - Jun 13'!H711</f>
        <v>-426890.60999999993</v>
      </c>
      <c r="F700" s="86">
        <v>1784.35</v>
      </c>
      <c r="G700" s="87">
        <v>-1562.68</v>
      </c>
      <c r="H700" s="104">
        <f t="shared" si="108"/>
        <v>-426668.93999999994</v>
      </c>
      <c r="I700" s="106">
        <f t="shared" si="109"/>
        <v>221.66999999999985</v>
      </c>
      <c r="J700" s="53">
        <v>182.399</v>
      </c>
      <c r="K700" s="16">
        <v>188000</v>
      </c>
      <c r="L700" s="54" t="s">
        <v>54</v>
      </c>
    </row>
    <row r="701" spans="1:12">
      <c r="A701" s="12"/>
      <c r="B701" s="47"/>
      <c r="C701" s="47"/>
      <c r="D701" s="37">
        <v>41487</v>
      </c>
      <c r="E701" s="89">
        <f>+H700</f>
        <v>-426668.93999999994</v>
      </c>
      <c r="F701" s="86">
        <v>2838</v>
      </c>
      <c r="G701" s="87">
        <v>-1561.87</v>
      </c>
      <c r="H701" s="92">
        <f t="shared" si="108"/>
        <v>-425392.80999999994</v>
      </c>
      <c r="I701" s="106">
        <f t="shared" si="109"/>
        <v>1276.1300000000001</v>
      </c>
      <c r="J701" s="53">
        <v>182.399</v>
      </c>
      <c r="K701" s="16">
        <v>188000</v>
      </c>
      <c r="L701" s="54" t="s">
        <v>54</v>
      </c>
    </row>
    <row r="702" spans="1:12">
      <c r="A702" s="12"/>
      <c r="B702" s="47"/>
      <c r="C702" s="47"/>
      <c r="D702" s="37">
        <v>41518</v>
      </c>
      <c r="E702" s="89">
        <f t="shared" ref="E702:E711" si="114">+H701</f>
        <v>-425392.80999999994</v>
      </c>
      <c r="F702" s="86">
        <v>7399</v>
      </c>
      <c r="G702" s="87">
        <v>-1557.2</v>
      </c>
      <c r="H702" s="92">
        <f t="shared" si="108"/>
        <v>-419551.00999999995</v>
      </c>
      <c r="I702" s="106">
        <f t="shared" si="109"/>
        <v>5841.8</v>
      </c>
      <c r="J702" s="53">
        <v>182.399</v>
      </c>
      <c r="K702" s="16">
        <v>188000</v>
      </c>
      <c r="L702" s="54" t="s">
        <v>54</v>
      </c>
    </row>
    <row r="703" spans="1:12">
      <c r="A703" s="12"/>
      <c r="B703" s="47"/>
      <c r="C703" s="47"/>
      <c r="D703" s="37">
        <v>41548</v>
      </c>
      <c r="E703" s="89">
        <f t="shared" si="114"/>
        <v>-419551.00999999995</v>
      </c>
      <c r="F703" s="86">
        <v>17183.71</v>
      </c>
      <c r="G703" s="87">
        <v>-1535.81</v>
      </c>
      <c r="H703" s="92">
        <f t="shared" si="108"/>
        <v>-403903.10999999993</v>
      </c>
      <c r="I703" s="106">
        <f t="shared" si="109"/>
        <v>15647.9</v>
      </c>
      <c r="J703" s="53">
        <v>182.399</v>
      </c>
      <c r="K703" s="16">
        <v>188000</v>
      </c>
      <c r="L703" s="54" t="s">
        <v>54</v>
      </c>
    </row>
    <row r="704" spans="1:12">
      <c r="A704" s="12"/>
      <c r="B704" s="47"/>
      <c r="C704" s="47"/>
      <c r="D704" s="37">
        <v>41579</v>
      </c>
      <c r="E704" s="89">
        <f t="shared" si="114"/>
        <v>-403903.10999999993</v>
      </c>
      <c r="F704" s="86">
        <v>0</v>
      </c>
      <c r="G704" s="87">
        <v>-1478.53</v>
      </c>
      <c r="H704" s="92">
        <f t="shared" si="108"/>
        <v>-405381.63999999996</v>
      </c>
      <c r="I704" s="106">
        <f t="shared" si="109"/>
        <v>-1478.53</v>
      </c>
      <c r="J704" s="53">
        <v>182.399</v>
      </c>
      <c r="K704" s="16">
        <v>188000</v>
      </c>
      <c r="L704" s="54" t="s">
        <v>54</v>
      </c>
    </row>
    <row r="705" spans="1:12">
      <c r="A705" s="12"/>
      <c r="B705" s="47"/>
      <c r="C705" s="47"/>
      <c r="D705" s="37">
        <v>41609</v>
      </c>
      <c r="E705" s="89">
        <f t="shared" si="114"/>
        <v>-405381.63999999996</v>
      </c>
      <c r="F705" s="111">
        <v>0</v>
      </c>
      <c r="G705" s="112">
        <v>0</v>
      </c>
      <c r="H705" s="92">
        <f t="shared" si="108"/>
        <v>-405381.63999999996</v>
      </c>
      <c r="I705" s="106">
        <f t="shared" si="109"/>
        <v>0</v>
      </c>
      <c r="J705" s="53">
        <v>182.399</v>
      </c>
      <c r="K705" s="16">
        <v>188000</v>
      </c>
      <c r="L705" s="54" t="s">
        <v>54</v>
      </c>
    </row>
    <row r="706" spans="1:12">
      <c r="A706" s="12"/>
      <c r="B706" s="47"/>
      <c r="C706" s="47"/>
      <c r="D706" s="37">
        <v>41640</v>
      </c>
      <c r="E706" s="89">
        <f t="shared" si="114"/>
        <v>-405381.63999999996</v>
      </c>
      <c r="F706" s="107">
        <v>0</v>
      </c>
      <c r="G706" s="112">
        <v>0</v>
      </c>
      <c r="H706" s="92">
        <f t="shared" si="108"/>
        <v>-405381.63999999996</v>
      </c>
      <c r="I706" s="106">
        <f t="shared" si="109"/>
        <v>0</v>
      </c>
      <c r="J706" s="53">
        <v>182.399</v>
      </c>
      <c r="K706" s="16">
        <v>188000</v>
      </c>
      <c r="L706" s="54" t="s">
        <v>54</v>
      </c>
    </row>
    <row r="707" spans="1:12">
      <c r="A707" s="12"/>
      <c r="B707" s="47"/>
      <c r="C707" s="47"/>
      <c r="D707" s="37">
        <v>41671</v>
      </c>
      <c r="E707" s="89">
        <f t="shared" si="114"/>
        <v>-405381.63999999996</v>
      </c>
      <c r="F707" s="107">
        <v>0</v>
      </c>
      <c r="G707" s="112">
        <v>0</v>
      </c>
      <c r="H707" s="92">
        <f t="shared" si="108"/>
        <v>-405381.63999999996</v>
      </c>
      <c r="I707" s="106">
        <f t="shared" si="109"/>
        <v>0</v>
      </c>
      <c r="J707" s="53">
        <v>182.399</v>
      </c>
      <c r="K707" s="16">
        <v>188000</v>
      </c>
      <c r="L707" s="54" t="s">
        <v>54</v>
      </c>
    </row>
    <row r="708" spans="1:12">
      <c r="A708" s="12"/>
      <c r="B708" s="47"/>
      <c r="C708" s="47"/>
      <c r="D708" s="37">
        <v>41699</v>
      </c>
      <c r="E708" s="89">
        <f t="shared" si="114"/>
        <v>-405381.63999999996</v>
      </c>
      <c r="F708" s="107">
        <v>0</v>
      </c>
      <c r="G708" s="112">
        <v>0</v>
      </c>
      <c r="H708" s="92">
        <f t="shared" si="108"/>
        <v>-405381.63999999996</v>
      </c>
      <c r="I708" s="106">
        <f t="shared" si="109"/>
        <v>0</v>
      </c>
      <c r="J708" s="53">
        <v>182.399</v>
      </c>
      <c r="K708" s="16">
        <v>188000</v>
      </c>
      <c r="L708" s="54" t="s">
        <v>54</v>
      </c>
    </row>
    <row r="709" spans="1:12">
      <c r="A709" s="12"/>
      <c r="B709" s="47"/>
      <c r="C709" s="47"/>
      <c r="D709" s="37">
        <v>41730</v>
      </c>
      <c r="E709" s="89">
        <f t="shared" si="114"/>
        <v>-405381.63999999996</v>
      </c>
      <c r="F709" s="107">
        <v>0</v>
      </c>
      <c r="G709" s="108">
        <v>0</v>
      </c>
      <c r="H709" s="92">
        <f t="shared" si="108"/>
        <v>-405381.63999999996</v>
      </c>
      <c r="I709" s="106">
        <f t="shared" si="109"/>
        <v>0</v>
      </c>
      <c r="J709" s="53">
        <v>182.399</v>
      </c>
      <c r="K709" s="16">
        <v>188000</v>
      </c>
      <c r="L709" s="54" t="s">
        <v>54</v>
      </c>
    </row>
    <row r="710" spans="1:12">
      <c r="A710" s="12"/>
      <c r="B710" s="47"/>
      <c r="C710" s="47"/>
      <c r="D710" s="37">
        <v>41760</v>
      </c>
      <c r="E710" s="89">
        <f t="shared" si="114"/>
        <v>-405381.63999999996</v>
      </c>
      <c r="F710" s="107">
        <v>0</v>
      </c>
      <c r="G710" s="108">
        <v>0</v>
      </c>
      <c r="H710" s="92">
        <f t="shared" si="108"/>
        <v>-405381.63999999996</v>
      </c>
      <c r="I710" s="106">
        <f t="shared" si="109"/>
        <v>0</v>
      </c>
      <c r="J710" s="53">
        <v>182.399</v>
      </c>
      <c r="K710" s="16">
        <v>188000</v>
      </c>
      <c r="L710" s="54" t="s">
        <v>54</v>
      </c>
    </row>
    <row r="711" spans="1:12">
      <c r="A711" s="22"/>
      <c r="B711" s="49"/>
      <c r="C711" s="49"/>
      <c r="D711" s="37">
        <v>41791</v>
      </c>
      <c r="E711" s="89">
        <f t="shared" si="114"/>
        <v>-405381.63999999996</v>
      </c>
      <c r="F711" s="109">
        <v>0</v>
      </c>
      <c r="G711" s="110">
        <v>0</v>
      </c>
      <c r="H711" s="101">
        <f t="shared" si="108"/>
        <v>-405381.63999999996</v>
      </c>
      <c r="I711" s="106">
        <f t="shared" si="109"/>
        <v>0</v>
      </c>
      <c r="J711" s="53">
        <v>182.399</v>
      </c>
      <c r="K711" s="16">
        <v>188000</v>
      </c>
      <c r="L711" s="54" t="s">
        <v>54</v>
      </c>
    </row>
    <row r="712" spans="1:12">
      <c r="A712" s="19">
        <v>288650</v>
      </c>
      <c r="B712" s="25" t="s">
        <v>101</v>
      </c>
      <c r="C712" s="44" t="s">
        <v>64</v>
      </c>
      <c r="D712" s="37">
        <v>41456</v>
      </c>
      <c r="E712" s="96">
        <f>+'Base Jul 12 - Jun 13'!H723</f>
        <v>-2925740.6</v>
      </c>
      <c r="F712" s="86">
        <v>22887.38</v>
      </c>
      <c r="G712" s="87">
        <v>-10710</v>
      </c>
      <c r="H712" s="104">
        <f t="shared" si="108"/>
        <v>-2913563.22</v>
      </c>
      <c r="I712" s="106">
        <f t="shared" si="109"/>
        <v>12177.380000000001</v>
      </c>
      <c r="J712" s="53">
        <v>182.399</v>
      </c>
      <c r="K712" s="16">
        <v>188000</v>
      </c>
      <c r="L712" s="54" t="s">
        <v>54</v>
      </c>
    </row>
    <row r="713" spans="1:12">
      <c r="A713" s="12"/>
      <c r="B713" s="47"/>
      <c r="C713" s="47"/>
      <c r="D713" s="37">
        <v>41487</v>
      </c>
      <c r="E713" s="89">
        <f>+H712</f>
        <v>-2913563.22</v>
      </c>
      <c r="F713" s="86">
        <v>1579.5</v>
      </c>
      <c r="G713" s="87">
        <v>-10665.42</v>
      </c>
      <c r="H713" s="92">
        <f t="shared" si="108"/>
        <v>-2922649.14</v>
      </c>
      <c r="I713" s="106">
        <f t="shared" si="109"/>
        <v>-9085.92</v>
      </c>
      <c r="J713" s="53">
        <v>182.399</v>
      </c>
      <c r="K713" s="16">
        <v>188000</v>
      </c>
      <c r="L713" s="54" t="s">
        <v>54</v>
      </c>
    </row>
    <row r="714" spans="1:12">
      <c r="A714" s="12"/>
      <c r="B714" s="47"/>
      <c r="C714" s="47"/>
      <c r="D714" s="37">
        <v>41518</v>
      </c>
      <c r="E714" s="89">
        <f t="shared" ref="E714:E722" si="115">+H713</f>
        <v>-2922649.14</v>
      </c>
      <c r="F714" s="86">
        <v>12122.01</v>
      </c>
      <c r="G714" s="87">
        <v>-11098.55</v>
      </c>
      <c r="H714" s="92">
        <f t="shared" si="108"/>
        <v>-2921625.68</v>
      </c>
      <c r="I714" s="106">
        <f t="shared" si="109"/>
        <v>1023.4600000000009</v>
      </c>
      <c r="J714" s="53">
        <v>182.399</v>
      </c>
      <c r="K714" s="16">
        <v>188000</v>
      </c>
      <c r="L714" s="54" t="s">
        <v>54</v>
      </c>
    </row>
    <row r="715" spans="1:12">
      <c r="A715" s="12"/>
      <c r="B715" s="47"/>
      <c r="C715" s="47"/>
      <c r="D715" s="37">
        <v>41548</v>
      </c>
      <c r="E715" s="89">
        <f t="shared" si="115"/>
        <v>-2921625.68</v>
      </c>
      <c r="F715" s="86">
        <v>18211.41</v>
      </c>
      <c r="G715" s="87">
        <v>-10694.94</v>
      </c>
      <c r="H715" s="92">
        <f t="shared" si="108"/>
        <v>-2914109.21</v>
      </c>
      <c r="I715" s="106">
        <f t="shared" si="109"/>
        <v>7516.4699999999993</v>
      </c>
      <c r="J715" s="53">
        <v>182.399</v>
      </c>
      <c r="K715" s="16">
        <v>188000</v>
      </c>
      <c r="L715" s="54" t="s">
        <v>54</v>
      </c>
    </row>
    <row r="716" spans="1:12">
      <c r="A716" s="12"/>
      <c r="B716" s="47"/>
      <c r="C716" s="47"/>
      <c r="D716" s="37">
        <v>41579</v>
      </c>
      <c r="E716" s="89">
        <f t="shared" si="115"/>
        <v>-2914109.21</v>
      </c>
      <c r="F716" s="86">
        <v>1962.08</v>
      </c>
      <c r="G716" s="87">
        <v>-10667.42</v>
      </c>
      <c r="H716" s="92">
        <f t="shared" si="108"/>
        <v>-2922814.55</v>
      </c>
      <c r="I716" s="106">
        <f t="shared" si="109"/>
        <v>-8705.34</v>
      </c>
      <c r="J716" s="53">
        <v>182.399</v>
      </c>
      <c r="K716" s="16">
        <v>188000</v>
      </c>
      <c r="L716" s="54" t="s">
        <v>54</v>
      </c>
    </row>
    <row r="717" spans="1:12">
      <c r="A717" s="12"/>
      <c r="B717" s="47"/>
      <c r="C717" s="47"/>
      <c r="D717" s="37">
        <v>41609</v>
      </c>
      <c r="E717" s="89">
        <f t="shared" si="115"/>
        <v>-2922814.55</v>
      </c>
      <c r="F717" s="111">
        <v>0</v>
      </c>
      <c r="G717" s="112">
        <v>0</v>
      </c>
      <c r="H717" s="92">
        <f t="shared" si="108"/>
        <v>-2922814.55</v>
      </c>
      <c r="I717" s="106">
        <f t="shared" si="109"/>
        <v>0</v>
      </c>
      <c r="J717" s="53">
        <v>182.399</v>
      </c>
      <c r="K717" s="16">
        <v>188000</v>
      </c>
      <c r="L717" s="54" t="s">
        <v>54</v>
      </c>
    </row>
    <row r="718" spans="1:12">
      <c r="A718" s="12"/>
      <c r="B718" s="47"/>
      <c r="C718" s="47"/>
      <c r="D718" s="37">
        <v>41640</v>
      </c>
      <c r="E718" s="89">
        <f t="shared" si="115"/>
        <v>-2922814.55</v>
      </c>
      <c r="F718" s="107">
        <v>0</v>
      </c>
      <c r="G718" s="112">
        <v>0</v>
      </c>
      <c r="H718" s="92">
        <f t="shared" si="108"/>
        <v>-2922814.55</v>
      </c>
      <c r="I718" s="106">
        <f t="shared" si="109"/>
        <v>0</v>
      </c>
      <c r="J718" s="53">
        <v>182.399</v>
      </c>
      <c r="K718" s="16">
        <v>188000</v>
      </c>
      <c r="L718" s="54" t="s">
        <v>54</v>
      </c>
    </row>
    <row r="719" spans="1:12">
      <c r="A719" s="12"/>
      <c r="B719" s="47"/>
      <c r="C719" s="47"/>
      <c r="D719" s="37">
        <v>41671</v>
      </c>
      <c r="E719" s="89">
        <f t="shared" si="115"/>
        <v>-2922814.55</v>
      </c>
      <c r="F719" s="107">
        <v>0</v>
      </c>
      <c r="G719" s="112">
        <v>0</v>
      </c>
      <c r="H719" s="92">
        <f t="shared" si="108"/>
        <v>-2922814.55</v>
      </c>
      <c r="I719" s="106">
        <f t="shared" si="109"/>
        <v>0</v>
      </c>
      <c r="J719" s="53">
        <v>182.399</v>
      </c>
      <c r="K719" s="16">
        <v>188000</v>
      </c>
      <c r="L719" s="54" t="s">
        <v>54</v>
      </c>
    </row>
    <row r="720" spans="1:12">
      <c r="A720" s="12"/>
      <c r="B720" s="47"/>
      <c r="C720" s="47"/>
      <c r="D720" s="37">
        <v>41699</v>
      </c>
      <c r="E720" s="89">
        <f t="shared" si="115"/>
        <v>-2922814.55</v>
      </c>
      <c r="F720" s="107">
        <v>0</v>
      </c>
      <c r="G720" s="112">
        <v>0</v>
      </c>
      <c r="H720" s="92">
        <f t="shared" si="108"/>
        <v>-2922814.55</v>
      </c>
      <c r="I720" s="106">
        <f t="shared" si="109"/>
        <v>0</v>
      </c>
      <c r="J720" s="53">
        <v>182.399</v>
      </c>
      <c r="K720" s="16">
        <v>188000</v>
      </c>
      <c r="L720" s="54" t="s">
        <v>54</v>
      </c>
    </row>
    <row r="721" spans="1:12">
      <c r="A721" s="12"/>
      <c r="B721" s="47"/>
      <c r="C721" s="47"/>
      <c r="D721" s="37">
        <v>41730</v>
      </c>
      <c r="E721" s="89">
        <f t="shared" si="115"/>
        <v>-2922814.55</v>
      </c>
      <c r="F721" s="107">
        <v>0</v>
      </c>
      <c r="G721" s="108">
        <v>0</v>
      </c>
      <c r="H721" s="92">
        <f t="shared" si="108"/>
        <v>-2922814.55</v>
      </c>
      <c r="I721" s="106">
        <f t="shared" si="109"/>
        <v>0</v>
      </c>
      <c r="J721" s="53">
        <v>182.399</v>
      </c>
      <c r="K721" s="16">
        <v>188000</v>
      </c>
      <c r="L721" s="54" t="s">
        <v>54</v>
      </c>
    </row>
    <row r="722" spans="1:12">
      <c r="A722" s="12"/>
      <c r="B722" s="47"/>
      <c r="C722" s="47"/>
      <c r="D722" s="37">
        <v>41760</v>
      </c>
      <c r="E722" s="89">
        <f t="shared" si="115"/>
        <v>-2922814.55</v>
      </c>
      <c r="F722" s="107">
        <v>0</v>
      </c>
      <c r="G722" s="108">
        <v>0</v>
      </c>
      <c r="H722" s="92">
        <f t="shared" si="108"/>
        <v>-2922814.55</v>
      </c>
      <c r="I722" s="106">
        <f t="shared" si="109"/>
        <v>0</v>
      </c>
      <c r="J722" s="53">
        <v>182.399</v>
      </c>
      <c r="K722" s="16">
        <v>188000</v>
      </c>
      <c r="L722" s="54" t="s">
        <v>54</v>
      </c>
    </row>
    <row r="723" spans="1:12">
      <c r="A723" s="22"/>
      <c r="B723" s="49"/>
      <c r="C723" s="49"/>
      <c r="D723" s="37">
        <v>41791</v>
      </c>
      <c r="E723" s="89">
        <f t="shared" ref="E723" si="116">H722</f>
        <v>-2922814.55</v>
      </c>
      <c r="F723" s="109">
        <v>0</v>
      </c>
      <c r="G723" s="110">
        <v>0</v>
      </c>
      <c r="H723" s="101">
        <f t="shared" si="108"/>
        <v>-2922814.55</v>
      </c>
      <c r="I723" s="106">
        <f t="shared" si="109"/>
        <v>0</v>
      </c>
      <c r="J723" s="53">
        <v>182.399</v>
      </c>
      <c r="K723" s="16">
        <v>188000</v>
      </c>
      <c r="L723" s="54" t="s">
        <v>54</v>
      </c>
    </row>
    <row r="724" spans="1:12">
      <c r="A724" s="19">
        <v>288652</v>
      </c>
      <c r="B724" s="25" t="s">
        <v>102</v>
      </c>
      <c r="C724" s="44" t="s">
        <v>64</v>
      </c>
      <c r="D724" s="37">
        <v>41456</v>
      </c>
      <c r="E724" s="96">
        <f>+'Base Jul 12 - Jun 13'!H735</f>
        <v>-109235.49</v>
      </c>
      <c r="F724" s="102">
        <v>0</v>
      </c>
      <c r="G724" s="104">
        <v>0</v>
      </c>
      <c r="H724" s="104">
        <f t="shared" si="108"/>
        <v>-109235.49</v>
      </c>
      <c r="I724" s="106">
        <f t="shared" si="109"/>
        <v>0</v>
      </c>
      <c r="J724" s="53">
        <v>182.399</v>
      </c>
      <c r="K724" s="16">
        <v>188000</v>
      </c>
      <c r="L724" s="54" t="s">
        <v>54</v>
      </c>
    </row>
    <row r="725" spans="1:12">
      <c r="A725" s="12"/>
      <c r="B725" s="47"/>
      <c r="C725" s="47"/>
      <c r="D725" s="37">
        <v>41487</v>
      </c>
      <c r="E725" s="89">
        <f>+H724</f>
        <v>-109235.49</v>
      </c>
      <c r="F725" s="86">
        <v>0</v>
      </c>
      <c r="G725" s="87">
        <v>0</v>
      </c>
      <c r="H725" s="92">
        <f t="shared" si="108"/>
        <v>-109235.49</v>
      </c>
      <c r="I725" s="106">
        <f t="shared" si="109"/>
        <v>0</v>
      </c>
      <c r="J725" s="53">
        <v>182.399</v>
      </c>
      <c r="K725" s="16">
        <v>188000</v>
      </c>
      <c r="L725" s="54" t="s">
        <v>54</v>
      </c>
    </row>
    <row r="726" spans="1:12">
      <c r="A726" s="12"/>
      <c r="B726" s="47"/>
      <c r="C726" s="47"/>
      <c r="D726" s="37">
        <v>41518</v>
      </c>
      <c r="E726" s="89">
        <f t="shared" ref="E726:E734" si="117">+H725</f>
        <v>-109235.49</v>
      </c>
      <c r="F726" s="86">
        <v>2838</v>
      </c>
      <c r="G726" s="87">
        <v>-399.87</v>
      </c>
      <c r="H726" s="92">
        <f t="shared" si="108"/>
        <v>-106797.36</v>
      </c>
      <c r="I726" s="106">
        <f t="shared" si="109"/>
        <v>2438.13</v>
      </c>
      <c r="J726" s="53">
        <v>182.399</v>
      </c>
      <c r="K726" s="16">
        <v>188000</v>
      </c>
      <c r="L726" s="54" t="s">
        <v>54</v>
      </c>
    </row>
    <row r="727" spans="1:12">
      <c r="A727" s="12"/>
      <c r="B727" s="47"/>
      <c r="C727" s="47"/>
      <c r="D727" s="37">
        <v>41548</v>
      </c>
      <c r="E727" s="89">
        <f t="shared" si="117"/>
        <v>-106797.36</v>
      </c>
      <c r="F727" s="86">
        <v>59184</v>
      </c>
      <c r="G727" s="87">
        <v>-385.28</v>
      </c>
      <c r="H727" s="92">
        <f t="shared" si="108"/>
        <v>-47998.64</v>
      </c>
      <c r="I727" s="106">
        <f t="shared" si="109"/>
        <v>58798.720000000001</v>
      </c>
      <c r="J727" s="53">
        <v>182.399</v>
      </c>
      <c r="K727" s="16">
        <v>188000</v>
      </c>
      <c r="L727" s="54" t="s">
        <v>54</v>
      </c>
    </row>
    <row r="728" spans="1:12">
      <c r="A728" s="12"/>
      <c r="B728" s="47"/>
      <c r="C728" s="47"/>
      <c r="D728" s="37">
        <v>41579</v>
      </c>
      <c r="E728" s="89">
        <f t="shared" si="117"/>
        <v>-47998.64</v>
      </c>
      <c r="F728" s="86">
        <v>134.34</v>
      </c>
      <c r="G728" s="87">
        <v>-173.16</v>
      </c>
      <c r="H728" s="92">
        <f t="shared" si="108"/>
        <v>-48037.460000000006</v>
      </c>
      <c r="I728" s="106">
        <f t="shared" si="109"/>
        <v>-38.819999999999993</v>
      </c>
      <c r="J728" s="53">
        <v>182.399</v>
      </c>
      <c r="K728" s="16">
        <v>188000</v>
      </c>
      <c r="L728" s="54" t="s">
        <v>54</v>
      </c>
    </row>
    <row r="729" spans="1:12">
      <c r="A729" s="12"/>
      <c r="B729" s="47"/>
      <c r="C729" s="47"/>
      <c r="D729" s="37">
        <v>41609</v>
      </c>
      <c r="E729" s="89">
        <f t="shared" si="117"/>
        <v>-48037.460000000006</v>
      </c>
      <c r="F729" s="107">
        <v>0</v>
      </c>
      <c r="G729" s="108">
        <v>0</v>
      </c>
      <c r="H729" s="92">
        <f t="shared" si="108"/>
        <v>-48037.460000000006</v>
      </c>
      <c r="I729" s="106">
        <f t="shared" si="109"/>
        <v>0</v>
      </c>
      <c r="J729" s="53">
        <v>182.399</v>
      </c>
      <c r="K729" s="16">
        <v>188000</v>
      </c>
      <c r="L729" s="54" t="s">
        <v>54</v>
      </c>
    </row>
    <row r="730" spans="1:12">
      <c r="A730" s="12"/>
      <c r="B730" s="47"/>
      <c r="C730" s="47"/>
      <c r="D730" s="37">
        <v>41640</v>
      </c>
      <c r="E730" s="89">
        <f t="shared" si="117"/>
        <v>-48037.460000000006</v>
      </c>
      <c r="F730" s="107">
        <v>0</v>
      </c>
      <c r="G730" s="108">
        <v>0</v>
      </c>
      <c r="H730" s="92">
        <f t="shared" si="108"/>
        <v>-48037.460000000006</v>
      </c>
      <c r="I730" s="106">
        <f t="shared" si="109"/>
        <v>0</v>
      </c>
      <c r="J730" s="53">
        <v>182.399</v>
      </c>
      <c r="K730" s="16">
        <v>188000</v>
      </c>
      <c r="L730" s="54" t="s">
        <v>54</v>
      </c>
    </row>
    <row r="731" spans="1:12">
      <c r="A731" s="12"/>
      <c r="B731" s="47"/>
      <c r="C731" s="47"/>
      <c r="D731" s="37">
        <v>41671</v>
      </c>
      <c r="E731" s="89">
        <f t="shared" si="117"/>
        <v>-48037.460000000006</v>
      </c>
      <c r="F731" s="107">
        <v>0</v>
      </c>
      <c r="G731" s="108">
        <v>0</v>
      </c>
      <c r="H731" s="92">
        <f t="shared" si="108"/>
        <v>-48037.460000000006</v>
      </c>
      <c r="I731" s="106">
        <f t="shared" si="109"/>
        <v>0</v>
      </c>
      <c r="J731" s="53">
        <v>182.399</v>
      </c>
      <c r="K731" s="16">
        <v>188000</v>
      </c>
      <c r="L731" s="54" t="s">
        <v>54</v>
      </c>
    </row>
    <row r="732" spans="1:12">
      <c r="A732" s="12"/>
      <c r="B732" s="47"/>
      <c r="C732" s="47"/>
      <c r="D732" s="37">
        <v>41699</v>
      </c>
      <c r="E732" s="89">
        <f t="shared" si="117"/>
        <v>-48037.460000000006</v>
      </c>
      <c r="F732" s="107">
        <v>0</v>
      </c>
      <c r="G732" s="108">
        <v>0</v>
      </c>
      <c r="H732" s="92">
        <f t="shared" ref="H732:H795" si="118">SUM(E732:G732)</f>
        <v>-48037.460000000006</v>
      </c>
      <c r="I732" s="106">
        <f t="shared" si="109"/>
        <v>0</v>
      </c>
      <c r="J732" s="53">
        <v>182.399</v>
      </c>
      <c r="K732" s="16">
        <v>188000</v>
      </c>
      <c r="L732" s="54" t="s">
        <v>54</v>
      </c>
    </row>
    <row r="733" spans="1:12">
      <c r="A733" s="12"/>
      <c r="B733" s="47"/>
      <c r="C733" s="47"/>
      <c r="D733" s="37">
        <v>41730</v>
      </c>
      <c r="E733" s="89">
        <f t="shared" si="117"/>
        <v>-48037.460000000006</v>
      </c>
      <c r="F733" s="107">
        <v>0</v>
      </c>
      <c r="G733" s="108">
        <v>0</v>
      </c>
      <c r="H733" s="92">
        <f t="shared" si="118"/>
        <v>-48037.460000000006</v>
      </c>
      <c r="I733" s="106">
        <f t="shared" si="109"/>
        <v>0</v>
      </c>
      <c r="J733" s="53">
        <v>182.399</v>
      </c>
      <c r="K733" s="16">
        <v>188000</v>
      </c>
      <c r="L733" s="54" t="s">
        <v>54</v>
      </c>
    </row>
    <row r="734" spans="1:12">
      <c r="A734" s="12"/>
      <c r="B734" s="47"/>
      <c r="C734" s="47"/>
      <c r="D734" s="37">
        <v>41760</v>
      </c>
      <c r="E734" s="89">
        <f t="shared" si="117"/>
        <v>-48037.460000000006</v>
      </c>
      <c r="F734" s="107">
        <v>0</v>
      </c>
      <c r="G734" s="108">
        <v>0</v>
      </c>
      <c r="H734" s="92">
        <f t="shared" si="118"/>
        <v>-48037.460000000006</v>
      </c>
      <c r="I734" s="106">
        <f t="shared" si="109"/>
        <v>0</v>
      </c>
      <c r="J734" s="53">
        <v>182.399</v>
      </c>
      <c r="K734" s="16">
        <v>188000</v>
      </c>
      <c r="L734" s="54" t="s">
        <v>54</v>
      </c>
    </row>
    <row r="735" spans="1:12">
      <c r="A735" s="22"/>
      <c r="B735" s="49"/>
      <c r="C735" s="49"/>
      <c r="D735" s="37">
        <v>41791</v>
      </c>
      <c r="E735" s="89">
        <f t="shared" ref="E735" si="119">H734</f>
        <v>-48037.460000000006</v>
      </c>
      <c r="F735" s="109">
        <v>0</v>
      </c>
      <c r="G735" s="110">
        <v>0</v>
      </c>
      <c r="H735" s="101">
        <f t="shared" si="118"/>
        <v>-48037.460000000006</v>
      </c>
      <c r="I735" s="106">
        <f t="shared" si="109"/>
        <v>0</v>
      </c>
      <c r="J735" s="53">
        <v>182.399</v>
      </c>
      <c r="K735" s="16">
        <v>188000</v>
      </c>
      <c r="L735" s="54" t="s">
        <v>54</v>
      </c>
    </row>
    <row r="736" spans="1:12">
      <c r="A736" s="19">
        <v>288654</v>
      </c>
      <c r="B736" s="25" t="s">
        <v>103</v>
      </c>
      <c r="C736" s="44" t="s">
        <v>64</v>
      </c>
      <c r="D736" s="37">
        <v>41456</v>
      </c>
      <c r="E736" s="96">
        <f>+'Base Jul 12 - Jun 13'!H747</f>
        <v>-19011</v>
      </c>
      <c r="F736" s="86">
        <v>0</v>
      </c>
      <c r="G736" s="87">
        <v>-68.58</v>
      </c>
      <c r="H736" s="104">
        <f t="shared" si="118"/>
        <v>-19079.580000000002</v>
      </c>
      <c r="I736" s="106">
        <f t="shared" si="109"/>
        <v>-68.58</v>
      </c>
      <c r="J736" s="53">
        <v>182.399</v>
      </c>
      <c r="K736" s="16">
        <v>188000</v>
      </c>
      <c r="L736" s="54" t="s">
        <v>54</v>
      </c>
    </row>
    <row r="737" spans="1:12">
      <c r="A737" s="12"/>
      <c r="B737" s="47"/>
      <c r="C737" s="47"/>
      <c r="D737" s="37">
        <v>41487</v>
      </c>
      <c r="E737" s="89">
        <f>+H736</f>
        <v>-19079.580000000002</v>
      </c>
      <c r="F737" s="86">
        <v>68.58</v>
      </c>
      <c r="G737" s="87">
        <v>-137.41</v>
      </c>
      <c r="H737" s="92">
        <f t="shared" si="118"/>
        <v>-19148.41</v>
      </c>
      <c r="I737" s="106">
        <f t="shared" si="109"/>
        <v>-68.83</v>
      </c>
      <c r="J737" s="53">
        <v>182.399</v>
      </c>
      <c r="K737" s="16">
        <v>188000</v>
      </c>
      <c r="L737" s="54" t="s">
        <v>54</v>
      </c>
    </row>
    <row r="738" spans="1:12">
      <c r="A738" s="12"/>
      <c r="B738" s="47"/>
      <c r="C738" s="47"/>
      <c r="D738" s="37">
        <v>41518</v>
      </c>
      <c r="E738" s="89">
        <f t="shared" ref="E738:E747" si="120">+H737</f>
        <v>-19148.41</v>
      </c>
      <c r="F738" s="86">
        <v>0</v>
      </c>
      <c r="G738" s="87">
        <v>-70.09</v>
      </c>
      <c r="H738" s="92">
        <f t="shared" si="118"/>
        <v>-19218.5</v>
      </c>
      <c r="I738" s="106">
        <f t="shared" si="109"/>
        <v>-70.09</v>
      </c>
      <c r="J738" s="53">
        <v>182.399</v>
      </c>
      <c r="K738" s="16">
        <v>188000</v>
      </c>
      <c r="L738" s="54" t="s">
        <v>54</v>
      </c>
    </row>
    <row r="739" spans="1:12">
      <c r="A739" s="12"/>
      <c r="B739" s="47"/>
      <c r="C739" s="47"/>
      <c r="D739" s="37">
        <v>41548</v>
      </c>
      <c r="E739" s="89">
        <f t="shared" si="120"/>
        <v>-19218.5</v>
      </c>
      <c r="F739" s="86">
        <v>0</v>
      </c>
      <c r="G739" s="87">
        <v>-70.349999999999994</v>
      </c>
      <c r="H739" s="92">
        <f t="shared" si="118"/>
        <v>-19288.849999999999</v>
      </c>
      <c r="I739" s="106">
        <f t="shared" ref="I739:I814" si="121">SUM(F739:G739)</f>
        <v>-70.349999999999994</v>
      </c>
      <c r="J739" s="53">
        <v>182.399</v>
      </c>
      <c r="K739" s="16">
        <v>188000</v>
      </c>
      <c r="L739" s="54" t="s">
        <v>54</v>
      </c>
    </row>
    <row r="740" spans="1:12">
      <c r="A740" s="12"/>
      <c r="B740" s="47"/>
      <c r="C740" s="47"/>
      <c r="D740" s="37">
        <v>41579</v>
      </c>
      <c r="E740" s="89">
        <f t="shared" si="120"/>
        <v>-19288.849999999999</v>
      </c>
      <c r="F740" s="86">
        <v>0</v>
      </c>
      <c r="G740" s="87">
        <v>-70.61</v>
      </c>
      <c r="H740" s="92">
        <f t="shared" si="118"/>
        <v>-19359.46</v>
      </c>
      <c r="I740" s="106">
        <f t="shared" si="121"/>
        <v>-70.61</v>
      </c>
      <c r="J740" s="53">
        <v>182.399</v>
      </c>
      <c r="K740" s="16">
        <v>188000</v>
      </c>
      <c r="L740" s="54" t="s">
        <v>54</v>
      </c>
    </row>
    <row r="741" spans="1:12">
      <c r="A741" s="12"/>
      <c r="B741" s="47"/>
      <c r="C741" s="47"/>
      <c r="D741" s="37">
        <v>41609</v>
      </c>
      <c r="E741" s="89">
        <f t="shared" si="120"/>
        <v>-19359.46</v>
      </c>
      <c r="F741" s="111">
        <v>0</v>
      </c>
      <c r="G741" s="112">
        <v>0</v>
      </c>
      <c r="H741" s="92">
        <f t="shared" si="118"/>
        <v>-19359.46</v>
      </c>
      <c r="I741" s="106">
        <f t="shared" si="121"/>
        <v>0</v>
      </c>
      <c r="J741" s="53">
        <v>182.399</v>
      </c>
      <c r="K741" s="16">
        <v>188000</v>
      </c>
      <c r="L741" s="54" t="s">
        <v>54</v>
      </c>
    </row>
    <row r="742" spans="1:12">
      <c r="A742" s="12"/>
      <c r="B742" s="47"/>
      <c r="C742" s="47"/>
      <c r="D742" s="37">
        <v>41640</v>
      </c>
      <c r="E742" s="89">
        <f t="shared" si="120"/>
        <v>-19359.46</v>
      </c>
      <c r="F742" s="107">
        <v>0</v>
      </c>
      <c r="G742" s="112">
        <v>0</v>
      </c>
      <c r="H742" s="92">
        <f t="shared" si="118"/>
        <v>-19359.46</v>
      </c>
      <c r="I742" s="106">
        <f t="shared" si="121"/>
        <v>0</v>
      </c>
      <c r="J742" s="53">
        <v>182.399</v>
      </c>
      <c r="K742" s="16">
        <v>188000</v>
      </c>
      <c r="L742" s="54" t="s">
        <v>54</v>
      </c>
    </row>
    <row r="743" spans="1:12">
      <c r="A743" s="12"/>
      <c r="B743" s="47"/>
      <c r="C743" s="47"/>
      <c r="D743" s="37">
        <v>41671</v>
      </c>
      <c r="E743" s="89">
        <f t="shared" si="120"/>
        <v>-19359.46</v>
      </c>
      <c r="F743" s="107">
        <v>0</v>
      </c>
      <c r="G743" s="112">
        <v>0</v>
      </c>
      <c r="H743" s="92">
        <f t="shared" si="118"/>
        <v>-19359.46</v>
      </c>
      <c r="I743" s="106">
        <f t="shared" si="121"/>
        <v>0</v>
      </c>
      <c r="J743" s="53">
        <v>182.399</v>
      </c>
      <c r="K743" s="16">
        <v>188000</v>
      </c>
      <c r="L743" s="54" t="s">
        <v>54</v>
      </c>
    </row>
    <row r="744" spans="1:12">
      <c r="A744" s="12"/>
      <c r="B744" s="47"/>
      <c r="C744" s="47"/>
      <c r="D744" s="37">
        <v>41699</v>
      </c>
      <c r="E744" s="89">
        <f t="shared" si="120"/>
        <v>-19359.46</v>
      </c>
      <c r="F744" s="107">
        <v>0</v>
      </c>
      <c r="G744" s="112">
        <v>0</v>
      </c>
      <c r="H744" s="92">
        <f t="shared" si="118"/>
        <v>-19359.46</v>
      </c>
      <c r="I744" s="106">
        <f t="shared" si="121"/>
        <v>0</v>
      </c>
      <c r="J744" s="53">
        <v>182.399</v>
      </c>
      <c r="K744" s="16">
        <v>188000</v>
      </c>
      <c r="L744" s="54" t="s">
        <v>54</v>
      </c>
    </row>
    <row r="745" spans="1:12">
      <c r="A745" s="12"/>
      <c r="B745" s="47"/>
      <c r="C745" s="47"/>
      <c r="D745" s="37">
        <v>41730</v>
      </c>
      <c r="E745" s="89">
        <f t="shared" si="120"/>
        <v>-19359.46</v>
      </c>
      <c r="F745" s="107">
        <v>0</v>
      </c>
      <c r="G745" s="108">
        <v>0</v>
      </c>
      <c r="H745" s="92">
        <f t="shared" si="118"/>
        <v>-19359.46</v>
      </c>
      <c r="I745" s="106">
        <f t="shared" si="121"/>
        <v>0</v>
      </c>
      <c r="J745" s="53">
        <v>182.399</v>
      </c>
      <c r="K745" s="16">
        <v>188000</v>
      </c>
      <c r="L745" s="54" t="s">
        <v>54</v>
      </c>
    </row>
    <row r="746" spans="1:12">
      <c r="A746" s="12"/>
      <c r="B746" s="47"/>
      <c r="C746" s="47"/>
      <c r="D746" s="37">
        <v>41760</v>
      </c>
      <c r="E746" s="89">
        <f t="shared" si="120"/>
        <v>-19359.46</v>
      </c>
      <c r="F746" s="107">
        <v>0</v>
      </c>
      <c r="G746" s="108">
        <v>0</v>
      </c>
      <c r="H746" s="92">
        <f t="shared" si="118"/>
        <v>-19359.46</v>
      </c>
      <c r="I746" s="106">
        <f t="shared" si="121"/>
        <v>0</v>
      </c>
      <c r="J746" s="53">
        <v>182.399</v>
      </c>
      <c r="K746" s="16">
        <v>188000</v>
      </c>
      <c r="L746" s="54" t="s">
        <v>54</v>
      </c>
    </row>
    <row r="747" spans="1:12">
      <c r="A747" s="22"/>
      <c r="B747" s="49"/>
      <c r="C747" s="49"/>
      <c r="D747" s="37">
        <v>41791</v>
      </c>
      <c r="E747" s="89">
        <f t="shared" si="120"/>
        <v>-19359.46</v>
      </c>
      <c r="F747" s="109">
        <v>0</v>
      </c>
      <c r="G747" s="110">
        <v>0</v>
      </c>
      <c r="H747" s="101">
        <f t="shared" si="118"/>
        <v>-19359.46</v>
      </c>
      <c r="I747" s="106">
        <f t="shared" si="121"/>
        <v>0</v>
      </c>
      <c r="J747" s="53">
        <v>182.399</v>
      </c>
      <c r="K747" s="16">
        <v>188000</v>
      </c>
      <c r="L747" s="54" t="s">
        <v>54</v>
      </c>
    </row>
    <row r="748" spans="1:12">
      <c r="A748" s="19">
        <v>288656</v>
      </c>
      <c r="B748" s="25" t="s">
        <v>104</v>
      </c>
      <c r="C748" s="44" t="s">
        <v>64</v>
      </c>
      <c r="D748" s="37">
        <v>41456</v>
      </c>
      <c r="E748" s="96">
        <f>+'Base Jul 12 - Jun 13'!H759</f>
        <v>-7603991.8200000022</v>
      </c>
      <c r="F748" s="86">
        <v>77919.28</v>
      </c>
      <c r="G748" s="87">
        <v>-8427.76</v>
      </c>
      <c r="H748" s="104">
        <f t="shared" si="118"/>
        <v>-7534500.3000000017</v>
      </c>
      <c r="I748" s="106">
        <f t="shared" si="121"/>
        <v>69491.520000000004</v>
      </c>
      <c r="J748" s="53">
        <v>182.399</v>
      </c>
      <c r="K748" s="16">
        <v>188000</v>
      </c>
      <c r="L748" s="54" t="s">
        <v>54</v>
      </c>
    </row>
    <row r="749" spans="1:12">
      <c r="A749" s="12"/>
      <c r="B749" s="47"/>
      <c r="C749" s="47"/>
      <c r="D749" s="37">
        <v>41487</v>
      </c>
      <c r="E749" s="89">
        <f>+H748</f>
        <v>-7534500.3000000017</v>
      </c>
      <c r="F749" s="86">
        <v>93488.11</v>
      </c>
      <c r="G749" s="87">
        <v>-8350.74</v>
      </c>
      <c r="H749" s="92">
        <f t="shared" si="118"/>
        <v>-7449362.9300000016</v>
      </c>
      <c r="I749" s="106">
        <f t="shared" si="121"/>
        <v>85137.37</v>
      </c>
      <c r="J749" s="53">
        <v>182.399</v>
      </c>
      <c r="K749" s="16">
        <v>188000</v>
      </c>
      <c r="L749" s="54" t="s">
        <v>54</v>
      </c>
    </row>
    <row r="750" spans="1:12">
      <c r="A750" s="12"/>
      <c r="B750" s="47"/>
      <c r="C750" s="47"/>
      <c r="D750" s="37">
        <v>41518</v>
      </c>
      <c r="E750" s="89">
        <f t="shared" ref="E750:E758" si="122">+H749</f>
        <v>-7449362.9300000016</v>
      </c>
      <c r="F750" s="86">
        <v>21176.44</v>
      </c>
      <c r="G750" s="87">
        <v>-359824.38</v>
      </c>
      <c r="H750" s="92">
        <f t="shared" si="118"/>
        <v>-7788010.870000001</v>
      </c>
      <c r="I750" s="106">
        <f t="shared" si="121"/>
        <v>-338647.94</v>
      </c>
      <c r="J750" s="53">
        <v>182.399</v>
      </c>
      <c r="K750" s="16">
        <v>188000</v>
      </c>
      <c r="L750" s="54" t="s">
        <v>54</v>
      </c>
    </row>
    <row r="751" spans="1:12">
      <c r="A751" s="12"/>
      <c r="B751" s="47"/>
      <c r="C751" s="47"/>
      <c r="D751" s="37">
        <v>41548</v>
      </c>
      <c r="E751" s="89">
        <f t="shared" si="122"/>
        <v>-7788010.870000001</v>
      </c>
      <c r="F751" s="86">
        <v>68841.789999999994</v>
      </c>
      <c r="G751" s="87">
        <v>-8631.7099999999991</v>
      </c>
      <c r="H751" s="92">
        <f t="shared" si="118"/>
        <v>-7727800.790000001</v>
      </c>
      <c r="I751" s="106">
        <f t="shared" si="121"/>
        <v>60210.079999999994</v>
      </c>
      <c r="J751" s="53">
        <v>182.399</v>
      </c>
      <c r="K751" s="16">
        <v>188000</v>
      </c>
      <c r="L751" s="54" t="s">
        <v>54</v>
      </c>
    </row>
    <row r="752" spans="1:12">
      <c r="A752" s="12"/>
      <c r="B752" s="47"/>
      <c r="C752" s="47"/>
      <c r="D752" s="37">
        <v>41579</v>
      </c>
      <c r="E752" s="89">
        <f t="shared" si="122"/>
        <v>-7727800.790000001</v>
      </c>
      <c r="F752" s="86">
        <v>52434.559999999998</v>
      </c>
      <c r="G752" s="87">
        <v>-8564.98</v>
      </c>
      <c r="H752" s="92">
        <f t="shared" si="118"/>
        <v>-7683931.2100000018</v>
      </c>
      <c r="I752" s="106">
        <f t="shared" si="121"/>
        <v>43869.58</v>
      </c>
      <c r="J752" s="53">
        <v>182.399</v>
      </c>
      <c r="K752" s="16">
        <v>188000</v>
      </c>
      <c r="L752" s="54" t="s">
        <v>54</v>
      </c>
    </row>
    <row r="753" spans="1:12">
      <c r="A753" s="12"/>
      <c r="B753" s="47"/>
      <c r="C753" s="47"/>
      <c r="D753" s="37">
        <v>41609</v>
      </c>
      <c r="E753" s="89">
        <f t="shared" si="122"/>
        <v>-7683931.2100000018</v>
      </c>
      <c r="F753" s="111">
        <v>0</v>
      </c>
      <c r="G753" s="112">
        <v>0</v>
      </c>
      <c r="H753" s="92">
        <f t="shared" si="118"/>
        <v>-7683931.2100000018</v>
      </c>
      <c r="I753" s="106">
        <f t="shared" si="121"/>
        <v>0</v>
      </c>
      <c r="J753" s="53">
        <v>182.399</v>
      </c>
      <c r="K753" s="16">
        <v>188000</v>
      </c>
      <c r="L753" s="54" t="s">
        <v>54</v>
      </c>
    </row>
    <row r="754" spans="1:12">
      <c r="A754" s="12"/>
      <c r="B754" s="47"/>
      <c r="C754" s="47"/>
      <c r="D754" s="37">
        <v>41640</v>
      </c>
      <c r="E754" s="89">
        <f t="shared" si="122"/>
        <v>-7683931.2100000018</v>
      </c>
      <c r="F754" s="107">
        <v>0</v>
      </c>
      <c r="G754" s="112">
        <v>0</v>
      </c>
      <c r="H754" s="92">
        <f t="shared" si="118"/>
        <v>-7683931.2100000018</v>
      </c>
      <c r="I754" s="106">
        <f t="shared" si="121"/>
        <v>0</v>
      </c>
      <c r="J754" s="53">
        <v>182.399</v>
      </c>
      <c r="K754" s="16">
        <v>188000</v>
      </c>
      <c r="L754" s="54" t="s">
        <v>54</v>
      </c>
    </row>
    <row r="755" spans="1:12">
      <c r="A755" s="12"/>
      <c r="B755" s="47"/>
      <c r="C755" s="47"/>
      <c r="D755" s="37">
        <v>41671</v>
      </c>
      <c r="E755" s="89">
        <f t="shared" si="122"/>
        <v>-7683931.2100000018</v>
      </c>
      <c r="F755" s="107">
        <v>0</v>
      </c>
      <c r="G755" s="112">
        <v>0</v>
      </c>
      <c r="H755" s="92">
        <f t="shared" si="118"/>
        <v>-7683931.2100000018</v>
      </c>
      <c r="I755" s="106">
        <f t="shared" si="121"/>
        <v>0</v>
      </c>
      <c r="J755" s="53">
        <v>182.399</v>
      </c>
      <c r="K755" s="16">
        <v>188000</v>
      </c>
      <c r="L755" s="54" t="s">
        <v>54</v>
      </c>
    </row>
    <row r="756" spans="1:12">
      <c r="A756" s="12"/>
      <c r="B756" s="47"/>
      <c r="C756" s="47"/>
      <c r="D756" s="37">
        <v>41699</v>
      </c>
      <c r="E756" s="89">
        <f t="shared" si="122"/>
        <v>-7683931.2100000018</v>
      </c>
      <c r="F756" s="107">
        <v>0</v>
      </c>
      <c r="G756" s="112">
        <v>0</v>
      </c>
      <c r="H756" s="92">
        <f t="shared" si="118"/>
        <v>-7683931.2100000018</v>
      </c>
      <c r="I756" s="106">
        <f t="shared" si="121"/>
        <v>0</v>
      </c>
      <c r="J756" s="53">
        <v>182.399</v>
      </c>
      <c r="K756" s="16">
        <v>188000</v>
      </c>
      <c r="L756" s="54" t="s">
        <v>54</v>
      </c>
    </row>
    <row r="757" spans="1:12">
      <c r="A757" s="12"/>
      <c r="B757" s="47"/>
      <c r="C757" s="47"/>
      <c r="D757" s="37">
        <v>41730</v>
      </c>
      <c r="E757" s="89">
        <f t="shared" si="122"/>
        <v>-7683931.2100000018</v>
      </c>
      <c r="F757" s="107">
        <v>0</v>
      </c>
      <c r="G757" s="108">
        <v>0</v>
      </c>
      <c r="H757" s="92">
        <f t="shared" si="118"/>
        <v>-7683931.2100000018</v>
      </c>
      <c r="I757" s="106">
        <f t="shared" si="121"/>
        <v>0</v>
      </c>
      <c r="J757" s="53">
        <v>182.399</v>
      </c>
      <c r="K757" s="16">
        <v>188000</v>
      </c>
      <c r="L757" s="54" t="s">
        <v>54</v>
      </c>
    </row>
    <row r="758" spans="1:12">
      <c r="A758" s="12"/>
      <c r="B758" s="47"/>
      <c r="C758" s="47"/>
      <c r="D758" s="37">
        <v>41760</v>
      </c>
      <c r="E758" s="89">
        <f t="shared" si="122"/>
        <v>-7683931.2100000018</v>
      </c>
      <c r="F758" s="107">
        <v>0</v>
      </c>
      <c r="G758" s="108">
        <v>0</v>
      </c>
      <c r="H758" s="92">
        <f t="shared" si="118"/>
        <v>-7683931.2100000018</v>
      </c>
      <c r="I758" s="106">
        <f t="shared" si="121"/>
        <v>0</v>
      </c>
      <c r="J758" s="53">
        <v>182.399</v>
      </c>
      <c r="K758" s="16">
        <v>188000</v>
      </c>
      <c r="L758" s="54" t="s">
        <v>54</v>
      </c>
    </row>
    <row r="759" spans="1:12">
      <c r="A759" s="22"/>
      <c r="B759" s="49"/>
      <c r="C759" s="49"/>
      <c r="D759" s="37">
        <v>41791</v>
      </c>
      <c r="E759" s="89">
        <f t="shared" ref="E759" si="123">H758</f>
        <v>-7683931.2100000018</v>
      </c>
      <c r="F759" s="109">
        <v>0</v>
      </c>
      <c r="G759" s="110">
        <v>0</v>
      </c>
      <c r="H759" s="101">
        <f t="shared" si="118"/>
        <v>-7683931.2100000018</v>
      </c>
      <c r="I759" s="106">
        <f t="shared" si="121"/>
        <v>0</v>
      </c>
      <c r="J759" s="53">
        <v>182.399</v>
      </c>
      <c r="K759" s="16">
        <v>188000</v>
      </c>
      <c r="L759" s="54" t="s">
        <v>54</v>
      </c>
    </row>
    <row r="760" spans="1:12">
      <c r="A760" s="19">
        <v>288658</v>
      </c>
      <c r="B760" s="25" t="s">
        <v>105</v>
      </c>
      <c r="C760" s="44" t="s">
        <v>64</v>
      </c>
      <c r="D760" s="37">
        <v>41456</v>
      </c>
      <c r="E760" s="96">
        <f>+'Base Jul 12 - Jun 13'!H771</f>
        <v>0</v>
      </c>
      <c r="F760" s="113">
        <v>0</v>
      </c>
      <c r="G760" s="114">
        <v>0</v>
      </c>
      <c r="H760" s="104">
        <f t="shared" si="118"/>
        <v>0</v>
      </c>
      <c r="I760" s="106">
        <f t="shared" si="121"/>
        <v>0</v>
      </c>
      <c r="J760" s="53">
        <v>182.399</v>
      </c>
      <c r="K760" s="16">
        <v>188000</v>
      </c>
      <c r="L760" s="54" t="s">
        <v>54</v>
      </c>
    </row>
    <row r="761" spans="1:12">
      <c r="A761" s="12"/>
      <c r="B761" s="47"/>
      <c r="C761" s="47"/>
      <c r="D761" s="37">
        <v>41487</v>
      </c>
      <c r="E761" s="89">
        <f>+H760</f>
        <v>0</v>
      </c>
      <c r="F761" s="107">
        <v>0</v>
      </c>
      <c r="G761" s="108">
        <v>0</v>
      </c>
      <c r="H761" s="92">
        <f t="shared" si="118"/>
        <v>0</v>
      </c>
      <c r="I761" s="106">
        <f t="shared" si="121"/>
        <v>0</v>
      </c>
      <c r="J761" s="53">
        <v>182.399</v>
      </c>
      <c r="K761" s="16">
        <v>188000</v>
      </c>
      <c r="L761" s="54" t="s">
        <v>54</v>
      </c>
    </row>
    <row r="762" spans="1:12">
      <c r="A762" s="12"/>
      <c r="B762" s="47"/>
      <c r="C762" s="47"/>
      <c r="D762" s="37">
        <v>41518</v>
      </c>
      <c r="E762" s="89">
        <f t="shared" ref="E762:E770" si="124">+H761</f>
        <v>0</v>
      </c>
      <c r="F762" s="107">
        <v>0</v>
      </c>
      <c r="G762" s="108">
        <v>0</v>
      </c>
      <c r="H762" s="92">
        <f t="shared" si="118"/>
        <v>0</v>
      </c>
      <c r="I762" s="106">
        <f t="shared" si="121"/>
        <v>0</v>
      </c>
      <c r="J762" s="53">
        <v>182.399</v>
      </c>
      <c r="K762" s="16">
        <v>188000</v>
      </c>
      <c r="L762" s="54" t="s">
        <v>54</v>
      </c>
    </row>
    <row r="763" spans="1:12">
      <c r="A763" s="12"/>
      <c r="B763" s="47"/>
      <c r="C763" s="47"/>
      <c r="D763" s="37">
        <v>41548</v>
      </c>
      <c r="E763" s="89">
        <f t="shared" si="124"/>
        <v>0</v>
      </c>
      <c r="F763" s="107">
        <v>0</v>
      </c>
      <c r="G763" s="108">
        <v>0</v>
      </c>
      <c r="H763" s="92">
        <f t="shared" si="118"/>
        <v>0</v>
      </c>
      <c r="I763" s="106">
        <f t="shared" si="121"/>
        <v>0</v>
      </c>
      <c r="J763" s="53">
        <v>182.399</v>
      </c>
      <c r="K763" s="16">
        <v>188000</v>
      </c>
      <c r="L763" s="54" t="s">
        <v>54</v>
      </c>
    </row>
    <row r="764" spans="1:12">
      <c r="A764" s="12"/>
      <c r="B764" s="47"/>
      <c r="C764" s="47"/>
      <c r="D764" s="37">
        <v>41579</v>
      </c>
      <c r="E764" s="89">
        <f t="shared" si="124"/>
        <v>0</v>
      </c>
      <c r="F764" s="107">
        <v>0</v>
      </c>
      <c r="G764" s="108">
        <v>0</v>
      </c>
      <c r="H764" s="92">
        <f t="shared" si="118"/>
        <v>0</v>
      </c>
      <c r="I764" s="106">
        <f t="shared" si="121"/>
        <v>0</v>
      </c>
      <c r="J764" s="53">
        <v>182.399</v>
      </c>
      <c r="K764" s="16">
        <v>188000</v>
      </c>
      <c r="L764" s="54" t="s">
        <v>54</v>
      </c>
    </row>
    <row r="765" spans="1:12">
      <c r="A765" s="12"/>
      <c r="B765" s="47"/>
      <c r="C765" s="47"/>
      <c r="D765" s="37">
        <v>41609</v>
      </c>
      <c r="E765" s="89">
        <f t="shared" si="124"/>
        <v>0</v>
      </c>
      <c r="F765" s="107">
        <v>0</v>
      </c>
      <c r="G765" s="108">
        <v>0</v>
      </c>
      <c r="H765" s="92">
        <f t="shared" si="118"/>
        <v>0</v>
      </c>
      <c r="I765" s="106">
        <f t="shared" si="121"/>
        <v>0</v>
      </c>
      <c r="J765" s="53">
        <v>182.399</v>
      </c>
      <c r="K765" s="16">
        <v>188000</v>
      </c>
      <c r="L765" s="54" t="s">
        <v>54</v>
      </c>
    </row>
    <row r="766" spans="1:12">
      <c r="A766" s="12"/>
      <c r="B766" s="47"/>
      <c r="C766" s="47"/>
      <c r="D766" s="37">
        <v>41640</v>
      </c>
      <c r="E766" s="89">
        <f t="shared" si="124"/>
        <v>0</v>
      </c>
      <c r="F766" s="107">
        <v>0</v>
      </c>
      <c r="G766" s="108">
        <v>0</v>
      </c>
      <c r="H766" s="92">
        <f t="shared" si="118"/>
        <v>0</v>
      </c>
      <c r="I766" s="106">
        <f t="shared" si="121"/>
        <v>0</v>
      </c>
      <c r="J766" s="53">
        <v>182.399</v>
      </c>
      <c r="K766" s="16">
        <v>188000</v>
      </c>
      <c r="L766" s="54" t="s">
        <v>54</v>
      </c>
    </row>
    <row r="767" spans="1:12">
      <c r="A767" s="12"/>
      <c r="B767" s="47"/>
      <c r="C767" s="47"/>
      <c r="D767" s="37">
        <v>41671</v>
      </c>
      <c r="E767" s="89">
        <f t="shared" si="124"/>
        <v>0</v>
      </c>
      <c r="F767" s="107">
        <v>0</v>
      </c>
      <c r="G767" s="108">
        <v>0</v>
      </c>
      <c r="H767" s="92">
        <f t="shared" si="118"/>
        <v>0</v>
      </c>
      <c r="I767" s="106">
        <f t="shared" si="121"/>
        <v>0</v>
      </c>
      <c r="J767" s="53">
        <v>182.399</v>
      </c>
      <c r="K767" s="16">
        <v>188000</v>
      </c>
      <c r="L767" s="54" t="s">
        <v>54</v>
      </c>
    </row>
    <row r="768" spans="1:12">
      <c r="A768" s="12"/>
      <c r="B768" s="47"/>
      <c r="C768" s="47"/>
      <c r="D768" s="37">
        <v>41699</v>
      </c>
      <c r="E768" s="89">
        <f t="shared" si="124"/>
        <v>0</v>
      </c>
      <c r="F768" s="107">
        <v>0</v>
      </c>
      <c r="G768" s="108">
        <v>0</v>
      </c>
      <c r="H768" s="92">
        <f t="shared" si="118"/>
        <v>0</v>
      </c>
      <c r="I768" s="106">
        <f t="shared" si="121"/>
        <v>0</v>
      </c>
      <c r="J768" s="53">
        <v>182.399</v>
      </c>
      <c r="K768" s="16">
        <v>188000</v>
      </c>
      <c r="L768" s="54" t="s">
        <v>54</v>
      </c>
    </row>
    <row r="769" spans="1:12">
      <c r="A769" s="12"/>
      <c r="B769" s="47"/>
      <c r="C769" s="47"/>
      <c r="D769" s="37">
        <v>41730</v>
      </c>
      <c r="E769" s="89">
        <f t="shared" si="124"/>
        <v>0</v>
      </c>
      <c r="F769" s="107">
        <v>0</v>
      </c>
      <c r="G769" s="108">
        <v>0</v>
      </c>
      <c r="H769" s="92">
        <f t="shared" si="118"/>
        <v>0</v>
      </c>
      <c r="I769" s="106">
        <f t="shared" si="121"/>
        <v>0</v>
      </c>
      <c r="J769" s="53">
        <v>182.399</v>
      </c>
      <c r="K769" s="16">
        <v>188000</v>
      </c>
      <c r="L769" s="54" t="s">
        <v>54</v>
      </c>
    </row>
    <row r="770" spans="1:12">
      <c r="A770" s="12"/>
      <c r="B770" s="47"/>
      <c r="C770" s="47"/>
      <c r="D770" s="37">
        <v>41760</v>
      </c>
      <c r="E770" s="89">
        <f t="shared" si="124"/>
        <v>0</v>
      </c>
      <c r="F770" s="107">
        <v>0</v>
      </c>
      <c r="G770" s="108">
        <v>0</v>
      </c>
      <c r="H770" s="92">
        <f t="shared" si="118"/>
        <v>0</v>
      </c>
      <c r="I770" s="106">
        <f t="shared" si="121"/>
        <v>0</v>
      </c>
      <c r="J770" s="53">
        <v>182.399</v>
      </c>
      <c r="K770" s="16">
        <v>188000</v>
      </c>
      <c r="L770" s="54" t="s">
        <v>54</v>
      </c>
    </row>
    <row r="771" spans="1:12">
      <c r="A771" s="22"/>
      <c r="B771" s="49"/>
      <c r="C771" s="49"/>
      <c r="D771" s="37">
        <v>41791</v>
      </c>
      <c r="E771" s="89">
        <f t="shared" ref="E771" si="125">H770</f>
        <v>0</v>
      </c>
      <c r="F771" s="109">
        <v>0</v>
      </c>
      <c r="G771" s="110">
        <v>0</v>
      </c>
      <c r="H771" s="101">
        <f t="shared" si="118"/>
        <v>0</v>
      </c>
      <c r="I771" s="106">
        <f t="shared" si="121"/>
        <v>0</v>
      </c>
      <c r="J771" s="53">
        <v>182.399</v>
      </c>
      <c r="K771" s="16">
        <v>188000</v>
      </c>
      <c r="L771" s="54" t="s">
        <v>54</v>
      </c>
    </row>
    <row r="772" spans="1:12">
      <c r="A772" s="19">
        <v>288660</v>
      </c>
      <c r="B772" s="25" t="s">
        <v>106</v>
      </c>
      <c r="C772" s="44" t="s">
        <v>64</v>
      </c>
      <c r="D772" s="37">
        <v>41456</v>
      </c>
      <c r="E772" s="96">
        <f>+'Base Jul 12 - Jun 13'!H783</f>
        <v>-716029.73999999976</v>
      </c>
      <c r="F772" s="86">
        <v>145345.04</v>
      </c>
      <c r="G772" s="87">
        <v>-113847.88</v>
      </c>
      <c r="H772" s="104">
        <f t="shared" si="118"/>
        <v>-684532.57999999973</v>
      </c>
      <c r="I772" s="106">
        <f t="shared" si="121"/>
        <v>31497.160000000003</v>
      </c>
      <c r="J772" s="53">
        <v>182.399</v>
      </c>
      <c r="K772" s="16">
        <v>188000</v>
      </c>
      <c r="L772" s="54" t="s">
        <v>54</v>
      </c>
    </row>
    <row r="773" spans="1:12">
      <c r="A773" s="12"/>
      <c r="B773" s="47"/>
      <c r="C773" s="47"/>
      <c r="D773" s="37">
        <v>41487</v>
      </c>
      <c r="E773" s="89">
        <f>+H772</f>
        <v>-684532.57999999973</v>
      </c>
      <c r="F773" s="86">
        <v>132018.18</v>
      </c>
      <c r="G773" s="87">
        <v>-113732.58</v>
      </c>
      <c r="H773" s="92">
        <f t="shared" si="118"/>
        <v>-666246.97999999963</v>
      </c>
      <c r="I773" s="106">
        <f t="shared" si="121"/>
        <v>18285.599999999991</v>
      </c>
      <c r="J773" s="53">
        <v>182.399</v>
      </c>
      <c r="K773" s="16">
        <v>188000</v>
      </c>
      <c r="L773" s="54" t="s">
        <v>54</v>
      </c>
    </row>
    <row r="774" spans="1:12">
      <c r="A774" s="12"/>
      <c r="B774" s="47"/>
      <c r="C774" s="47"/>
      <c r="D774" s="37">
        <v>41518</v>
      </c>
      <c r="E774" s="89">
        <f t="shared" ref="E774:E783" si="126">+H773</f>
        <v>-666246.97999999963</v>
      </c>
      <c r="F774" s="86">
        <v>116823.27</v>
      </c>
      <c r="G774" s="87">
        <v>-583608.64</v>
      </c>
      <c r="H774" s="92">
        <f t="shared" si="118"/>
        <v>-1133032.3499999996</v>
      </c>
      <c r="I774" s="106">
        <f t="shared" si="121"/>
        <v>-466785.37</v>
      </c>
      <c r="J774" s="53">
        <v>182.399</v>
      </c>
      <c r="K774" s="16">
        <v>188000</v>
      </c>
      <c r="L774" s="54" t="s">
        <v>54</v>
      </c>
    </row>
    <row r="775" spans="1:12">
      <c r="A775" s="12"/>
      <c r="B775" s="47"/>
      <c r="C775" s="47"/>
      <c r="D775" s="37">
        <v>41548</v>
      </c>
      <c r="E775" s="89">
        <f t="shared" si="126"/>
        <v>-1133032.3499999996</v>
      </c>
      <c r="F775" s="86">
        <v>232560.1</v>
      </c>
      <c r="G775" s="87">
        <v>-4147.59</v>
      </c>
      <c r="H775" s="92">
        <f t="shared" si="118"/>
        <v>-904619.83999999962</v>
      </c>
      <c r="I775" s="106">
        <f t="shared" si="121"/>
        <v>228412.51</v>
      </c>
      <c r="J775" s="53">
        <v>182.399</v>
      </c>
      <c r="K775" s="16">
        <v>188000</v>
      </c>
      <c r="L775" s="54" t="s">
        <v>54</v>
      </c>
    </row>
    <row r="776" spans="1:12">
      <c r="A776" s="12"/>
      <c r="B776" s="47"/>
      <c r="C776" s="47"/>
      <c r="D776" s="37">
        <v>41579</v>
      </c>
      <c r="E776" s="89">
        <f t="shared" si="126"/>
        <v>-904619.83999999962</v>
      </c>
      <c r="F776" s="86">
        <v>4218.8500000000004</v>
      </c>
      <c r="G776" s="87">
        <v>-3311.46</v>
      </c>
      <c r="H776" s="92">
        <f t="shared" si="118"/>
        <v>-903712.4499999996</v>
      </c>
      <c r="I776" s="106">
        <f t="shared" si="121"/>
        <v>907.39000000000033</v>
      </c>
      <c r="J776" s="53">
        <v>182.399</v>
      </c>
      <c r="K776" s="16">
        <v>188000</v>
      </c>
      <c r="L776" s="54" t="s">
        <v>54</v>
      </c>
    </row>
    <row r="777" spans="1:12">
      <c r="A777" s="12"/>
      <c r="B777" s="47"/>
      <c r="C777" s="47"/>
      <c r="D777" s="37">
        <v>41609</v>
      </c>
      <c r="E777" s="89">
        <f t="shared" si="126"/>
        <v>-903712.4499999996</v>
      </c>
      <c r="F777" s="111">
        <v>0</v>
      </c>
      <c r="G777" s="112">
        <v>0</v>
      </c>
      <c r="H777" s="92">
        <f t="shared" si="118"/>
        <v>-903712.4499999996</v>
      </c>
      <c r="I777" s="106">
        <f t="shared" si="121"/>
        <v>0</v>
      </c>
      <c r="J777" s="53">
        <v>182.399</v>
      </c>
      <c r="K777" s="16">
        <v>188000</v>
      </c>
      <c r="L777" s="54" t="s">
        <v>54</v>
      </c>
    </row>
    <row r="778" spans="1:12">
      <c r="A778" s="12"/>
      <c r="B778" s="47"/>
      <c r="C778" s="47"/>
      <c r="D778" s="37">
        <v>41640</v>
      </c>
      <c r="E778" s="89">
        <f t="shared" si="126"/>
        <v>-903712.4499999996</v>
      </c>
      <c r="F778" s="107">
        <v>0</v>
      </c>
      <c r="G778" s="112">
        <v>0</v>
      </c>
      <c r="H778" s="92">
        <f t="shared" si="118"/>
        <v>-903712.4499999996</v>
      </c>
      <c r="I778" s="106">
        <f t="shared" si="121"/>
        <v>0</v>
      </c>
      <c r="J778" s="53">
        <v>182.399</v>
      </c>
      <c r="K778" s="16">
        <v>188000</v>
      </c>
      <c r="L778" s="54" t="s">
        <v>54</v>
      </c>
    </row>
    <row r="779" spans="1:12">
      <c r="A779" s="12"/>
      <c r="B779" s="47"/>
      <c r="C779" s="47"/>
      <c r="D779" s="37">
        <v>41671</v>
      </c>
      <c r="E779" s="89">
        <f t="shared" si="126"/>
        <v>-903712.4499999996</v>
      </c>
      <c r="F779" s="107">
        <v>0</v>
      </c>
      <c r="G779" s="112">
        <v>0</v>
      </c>
      <c r="H779" s="92">
        <f t="shared" si="118"/>
        <v>-903712.4499999996</v>
      </c>
      <c r="I779" s="106">
        <f t="shared" si="121"/>
        <v>0</v>
      </c>
      <c r="J779" s="53">
        <v>182.399</v>
      </c>
      <c r="K779" s="16">
        <v>188000</v>
      </c>
      <c r="L779" s="54" t="s">
        <v>54</v>
      </c>
    </row>
    <row r="780" spans="1:12">
      <c r="A780" s="12"/>
      <c r="B780" s="47"/>
      <c r="C780" s="47"/>
      <c r="D780" s="37">
        <v>41699</v>
      </c>
      <c r="E780" s="89">
        <f t="shared" si="126"/>
        <v>-903712.4499999996</v>
      </c>
      <c r="F780" s="107">
        <v>0</v>
      </c>
      <c r="G780" s="112">
        <v>0</v>
      </c>
      <c r="H780" s="92">
        <f t="shared" si="118"/>
        <v>-903712.4499999996</v>
      </c>
      <c r="I780" s="106">
        <f t="shared" si="121"/>
        <v>0</v>
      </c>
      <c r="J780" s="53">
        <v>182.399</v>
      </c>
      <c r="K780" s="16">
        <v>188000</v>
      </c>
      <c r="L780" s="54" t="s">
        <v>54</v>
      </c>
    </row>
    <row r="781" spans="1:12">
      <c r="A781" s="12"/>
      <c r="B781" s="47"/>
      <c r="C781" s="47"/>
      <c r="D781" s="37">
        <v>41730</v>
      </c>
      <c r="E781" s="89">
        <f t="shared" si="126"/>
        <v>-903712.4499999996</v>
      </c>
      <c r="F781" s="107">
        <v>0</v>
      </c>
      <c r="G781" s="108">
        <v>0</v>
      </c>
      <c r="H781" s="92">
        <f t="shared" si="118"/>
        <v>-903712.4499999996</v>
      </c>
      <c r="I781" s="106">
        <f t="shared" si="121"/>
        <v>0</v>
      </c>
      <c r="J781" s="53">
        <v>182.399</v>
      </c>
      <c r="K781" s="16">
        <v>188000</v>
      </c>
      <c r="L781" s="54" t="s">
        <v>54</v>
      </c>
    </row>
    <row r="782" spans="1:12">
      <c r="A782" s="12"/>
      <c r="B782" s="47"/>
      <c r="C782" s="47"/>
      <c r="D782" s="37">
        <v>41760</v>
      </c>
      <c r="E782" s="89">
        <f t="shared" si="126"/>
        <v>-903712.4499999996</v>
      </c>
      <c r="F782" s="107">
        <v>0</v>
      </c>
      <c r="G782" s="108">
        <v>0</v>
      </c>
      <c r="H782" s="92">
        <f t="shared" si="118"/>
        <v>-903712.4499999996</v>
      </c>
      <c r="I782" s="106">
        <f t="shared" si="121"/>
        <v>0</v>
      </c>
      <c r="J782" s="53">
        <v>182.399</v>
      </c>
      <c r="K782" s="16">
        <v>188000</v>
      </c>
      <c r="L782" s="54" t="s">
        <v>54</v>
      </c>
    </row>
    <row r="783" spans="1:12">
      <c r="A783" s="22"/>
      <c r="B783" s="49"/>
      <c r="C783" s="49"/>
      <c r="D783" s="37">
        <v>41791</v>
      </c>
      <c r="E783" s="89">
        <f t="shared" si="126"/>
        <v>-903712.4499999996</v>
      </c>
      <c r="F783" s="109">
        <v>0</v>
      </c>
      <c r="G783" s="110">
        <v>0</v>
      </c>
      <c r="H783" s="101">
        <f t="shared" si="118"/>
        <v>-903712.4499999996</v>
      </c>
      <c r="I783" s="106">
        <f t="shared" si="121"/>
        <v>0</v>
      </c>
      <c r="J783" s="53">
        <v>182.399</v>
      </c>
      <c r="K783" s="16">
        <v>188000</v>
      </c>
      <c r="L783" s="54" t="s">
        <v>54</v>
      </c>
    </row>
    <row r="784" spans="1:12">
      <c r="A784" s="19">
        <v>288662</v>
      </c>
      <c r="B784" s="25" t="s">
        <v>107</v>
      </c>
      <c r="C784" s="44" t="s">
        <v>64</v>
      </c>
      <c r="D784" s="37">
        <v>41456</v>
      </c>
      <c r="E784" s="96">
        <f>+'Base Jul 12 - Jun 13'!H795</f>
        <v>-48085</v>
      </c>
      <c r="F784" s="86">
        <v>0</v>
      </c>
      <c r="G784" s="87">
        <v>-173.47</v>
      </c>
      <c r="H784" s="104">
        <f t="shared" si="118"/>
        <v>-48258.47</v>
      </c>
      <c r="I784" s="106">
        <f t="shared" si="121"/>
        <v>-173.47</v>
      </c>
      <c r="J784" s="53">
        <v>182.399</v>
      </c>
      <c r="K784" s="16">
        <v>188000</v>
      </c>
      <c r="L784" s="54" t="s">
        <v>54</v>
      </c>
    </row>
    <row r="785" spans="1:12">
      <c r="A785" s="12"/>
      <c r="B785" s="47"/>
      <c r="C785" s="47"/>
      <c r="D785" s="37">
        <v>41487</v>
      </c>
      <c r="E785" s="89">
        <f>+H784</f>
        <v>-48258.47</v>
      </c>
      <c r="F785" s="86">
        <v>173.47</v>
      </c>
      <c r="G785" s="87">
        <v>-347.57</v>
      </c>
      <c r="H785" s="92">
        <f t="shared" si="118"/>
        <v>-48432.57</v>
      </c>
      <c r="I785" s="106">
        <f t="shared" si="121"/>
        <v>-174.1</v>
      </c>
      <c r="J785" s="53">
        <v>182.399</v>
      </c>
      <c r="K785" s="16">
        <v>188000</v>
      </c>
      <c r="L785" s="54" t="s">
        <v>54</v>
      </c>
    </row>
    <row r="786" spans="1:12">
      <c r="A786" s="12"/>
      <c r="B786" s="47"/>
      <c r="C786" s="47"/>
      <c r="D786" s="37">
        <v>41518</v>
      </c>
      <c r="E786" s="89">
        <f t="shared" ref="E786:E794" si="127">+H785</f>
        <v>-48432.57</v>
      </c>
      <c r="F786" s="86">
        <v>0</v>
      </c>
      <c r="G786" s="87">
        <v>-177.29</v>
      </c>
      <c r="H786" s="92">
        <f t="shared" si="118"/>
        <v>-48609.86</v>
      </c>
      <c r="I786" s="106">
        <f t="shared" si="121"/>
        <v>-177.29</v>
      </c>
      <c r="J786" s="53">
        <v>182.399</v>
      </c>
      <c r="K786" s="16">
        <v>188000</v>
      </c>
      <c r="L786" s="54" t="s">
        <v>54</v>
      </c>
    </row>
    <row r="787" spans="1:12">
      <c r="A787" s="12"/>
      <c r="B787" s="47"/>
      <c r="C787" s="47"/>
      <c r="D787" s="37">
        <v>41548</v>
      </c>
      <c r="E787" s="89">
        <f t="shared" si="127"/>
        <v>-48609.86</v>
      </c>
      <c r="F787" s="86">
        <v>0</v>
      </c>
      <c r="G787" s="87">
        <v>-175.36</v>
      </c>
      <c r="H787" s="92">
        <f t="shared" si="118"/>
        <v>-48785.22</v>
      </c>
      <c r="I787" s="106">
        <f t="shared" si="121"/>
        <v>-175.36</v>
      </c>
      <c r="J787" s="53">
        <v>182.399</v>
      </c>
      <c r="K787" s="16">
        <v>188000</v>
      </c>
      <c r="L787" s="54" t="s">
        <v>54</v>
      </c>
    </row>
    <row r="788" spans="1:12">
      <c r="A788" s="12"/>
      <c r="B788" s="47"/>
      <c r="C788" s="47"/>
      <c r="D788" s="37">
        <v>41579</v>
      </c>
      <c r="E788" s="89">
        <f t="shared" si="127"/>
        <v>-48785.22</v>
      </c>
      <c r="F788" s="86">
        <v>0</v>
      </c>
      <c r="G788" s="87">
        <v>-176</v>
      </c>
      <c r="H788" s="92">
        <f t="shared" si="118"/>
        <v>-48961.22</v>
      </c>
      <c r="I788" s="106">
        <f t="shared" si="121"/>
        <v>-176</v>
      </c>
      <c r="J788" s="53">
        <v>182.399</v>
      </c>
      <c r="K788" s="16">
        <v>188000</v>
      </c>
      <c r="L788" s="54" t="s">
        <v>54</v>
      </c>
    </row>
    <row r="789" spans="1:12">
      <c r="A789" s="12"/>
      <c r="B789" s="47"/>
      <c r="C789" s="47"/>
      <c r="D789" s="37">
        <v>41609</v>
      </c>
      <c r="E789" s="89">
        <f t="shared" si="127"/>
        <v>-48961.22</v>
      </c>
      <c r="F789" s="111">
        <v>0</v>
      </c>
      <c r="G789" s="92">
        <v>0</v>
      </c>
      <c r="H789" s="92">
        <f t="shared" si="118"/>
        <v>-48961.22</v>
      </c>
      <c r="I789" s="106">
        <f t="shared" si="121"/>
        <v>0</v>
      </c>
      <c r="J789" s="53">
        <v>182.399</v>
      </c>
      <c r="K789" s="16">
        <v>188000</v>
      </c>
      <c r="L789" s="54" t="s">
        <v>54</v>
      </c>
    </row>
    <row r="790" spans="1:12">
      <c r="A790" s="12"/>
      <c r="B790" s="47"/>
      <c r="C790" s="47"/>
      <c r="D790" s="37">
        <v>41640</v>
      </c>
      <c r="E790" s="89">
        <f t="shared" si="127"/>
        <v>-48961.22</v>
      </c>
      <c r="F790" s="107">
        <v>0</v>
      </c>
      <c r="G790" s="112">
        <v>0</v>
      </c>
      <c r="H790" s="92">
        <f t="shared" si="118"/>
        <v>-48961.22</v>
      </c>
      <c r="I790" s="106">
        <f t="shared" si="121"/>
        <v>0</v>
      </c>
      <c r="J790" s="53">
        <v>182.399</v>
      </c>
      <c r="K790" s="16">
        <v>188000</v>
      </c>
      <c r="L790" s="54" t="s">
        <v>54</v>
      </c>
    </row>
    <row r="791" spans="1:12">
      <c r="A791" s="12"/>
      <c r="B791" s="47"/>
      <c r="C791" s="47"/>
      <c r="D791" s="37">
        <v>41671</v>
      </c>
      <c r="E791" s="89">
        <f t="shared" si="127"/>
        <v>-48961.22</v>
      </c>
      <c r="F791" s="107">
        <v>0</v>
      </c>
      <c r="G791" s="112">
        <v>0</v>
      </c>
      <c r="H791" s="92">
        <f t="shared" si="118"/>
        <v>-48961.22</v>
      </c>
      <c r="I791" s="106">
        <f t="shared" si="121"/>
        <v>0</v>
      </c>
      <c r="J791" s="53">
        <v>182.399</v>
      </c>
      <c r="K791" s="16">
        <v>188000</v>
      </c>
      <c r="L791" s="54" t="s">
        <v>54</v>
      </c>
    </row>
    <row r="792" spans="1:12">
      <c r="A792" s="12"/>
      <c r="B792" s="47"/>
      <c r="C792" s="47"/>
      <c r="D792" s="37">
        <v>41699</v>
      </c>
      <c r="E792" s="89">
        <f t="shared" si="127"/>
        <v>-48961.22</v>
      </c>
      <c r="F792" s="107">
        <v>0</v>
      </c>
      <c r="G792" s="112">
        <v>0</v>
      </c>
      <c r="H792" s="92">
        <f t="shared" si="118"/>
        <v>-48961.22</v>
      </c>
      <c r="I792" s="106">
        <f t="shared" si="121"/>
        <v>0</v>
      </c>
      <c r="J792" s="53">
        <v>182.399</v>
      </c>
      <c r="K792" s="16">
        <v>188000</v>
      </c>
      <c r="L792" s="54" t="s">
        <v>54</v>
      </c>
    </row>
    <row r="793" spans="1:12">
      <c r="A793" s="12"/>
      <c r="B793" s="47"/>
      <c r="C793" s="47"/>
      <c r="D793" s="37">
        <v>41730</v>
      </c>
      <c r="E793" s="89">
        <f t="shared" si="127"/>
        <v>-48961.22</v>
      </c>
      <c r="F793" s="107">
        <v>0</v>
      </c>
      <c r="G793" s="108">
        <v>0</v>
      </c>
      <c r="H793" s="92">
        <f t="shared" si="118"/>
        <v>-48961.22</v>
      </c>
      <c r="I793" s="106">
        <f t="shared" si="121"/>
        <v>0</v>
      </c>
      <c r="J793" s="53">
        <v>182.399</v>
      </c>
      <c r="K793" s="16">
        <v>188000</v>
      </c>
      <c r="L793" s="54" t="s">
        <v>54</v>
      </c>
    </row>
    <row r="794" spans="1:12">
      <c r="A794" s="12"/>
      <c r="B794" s="47"/>
      <c r="C794" s="47"/>
      <c r="D794" s="37">
        <v>41760</v>
      </c>
      <c r="E794" s="89">
        <f t="shared" si="127"/>
        <v>-48961.22</v>
      </c>
      <c r="F794" s="107">
        <v>0</v>
      </c>
      <c r="G794" s="108">
        <v>0</v>
      </c>
      <c r="H794" s="92">
        <f t="shared" si="118"/>
        <v>-48961.22</v>
      </c>
      <c r="I794" s="106">
        <f t="shared" si="121"/>
        <v>0</v>
      </c>
      <c r="J794" s="53">
        <v>182.399</v>
      </c>
      <c r="K794" s="16">
        <v>188000</v>
      </c>
      <c r="L794" s="54" t="s">
        <v>54</v>
      </c>
    </row>
    <row r="795" spans="1:12">
      <c r="A795" s="22"/>
      <c r="B795" s="49"/>
      <c r="C795" s="49"/>
      <c r="D795" s="37">
        <v>41791</v>
      </c>
      <c r="E795" s="89">
        <f t="shared" ref="E795" si="128">H794</f>
        <v>-48961.22</v>
      </c>
      <c r="F795" s="109">
        <v>0</v>
      </c>
      <c r="G795" s="110">
        <v>0</v>
      </c>
      <c r="H795" s="101">
        <f t="shared" si="118"/>
        <v>-48961.22</v>
      </c>
      <c r="I795" s="106">
        <f t="shared" si="121"/>
        <v>0</v>
      </c>
      <c r="J795" s="53">
        <v>182.399</v>
      </c>
      <c r="K795" s="16">
        <v>188000</v>
      </c>
      <c r="L795" s="54" t="s">
        <v>54</v>
      </c>
    </row>
    <row r="796" spans="1:12">
      <c r="A796" s="19">
        <v>288664</v>
      </c>
      <c r="B796" s="25" t="s">
        <v>108</v>
      </c>
      <c r="C796" s="44" t="s">
        <v>64</v>
      </c>
      <c r="D796" s="37">
        <v>41456</v>
      </c>
      <c r="E796" s="96">
        <f>+'Base Jul 12 - Jun 13'!H807</f>
        <v>-203666.71999999997</v>
      </c>
      <c r="F796" s="102">
        <v>0</v>
      </c>
      <c r="G796" s="104">
        <v>-734.74</v>
      </c>
      <c r="H796" s="104">
        <f t="shared" ref="H796:H859" si="129">SUM(E796:G796)</f>
        <v>-204401.45999999996</v>
      </c>
      <c r="I796" s="106">
        <f t="shared" si="121"/>
        <v>-734.74</v>
      </c>
      <c r="J796" s="53">
        <v>182.399</v>
      </c>
      <c r="K796" s="16">
        <v>188000</v>
      </c>
      <c r="L796" s="54" t="s">
        <v>54</v>
      </c>
    </row>
    <row r="797" spans="1:12">
      <c r="A797" s="12"/>
      <c r="B797" s="47"/>
      <c r="C797" s="47"/>
      <c r="D797" s="37">
        <v>41487</v>
      </c>
      <c r="E797" s="89">
        <f>+H796</f>
        <v>-204401.45999999996</v>
      </c>
      <c r="F797" s="86">
        <v>734.74</v>
      </c>
      <c r="G797" s="87">
        <v>-1472.14</v>
      </c>
      <c r="H797" s="92">
        <f t="shared" si="129"/>
        <v>-205138.86</v>
      </c>
      <c r="I797" s="106">
        <f t="shared" si="121"/>
        <v>-737.40000000000009</v>
      </c>
      <c r="J797" s="53">
        <v>182.399</v>
      </c>
      <c r="K797" s="16">
        <v>188000</v>
      </c>
      <c r="L797" s="54" t="s">
        <v>54</v>
      </c>
    </row>
    <row r="798" spans="1:12">
      <c r="A798" s="12"/>
      <c r="B798" s="47"/>
      <c r="C798" s="47"/>
      <c r="D798" s="37">
        <v>41518</v>
      </c>
      <c r="E798" s="89">
        <f t="shared" ref="E798:E806" si="130">+H797</f>
        <v>-205138.86</v>
      </c>
      <c r="F798" s="86">
        <v>5365.25</v>
      </c>
      <c r="G798" s="87">
        <v>-750.93</v>
      </c>
      <c r="H798" s="92">
        <f t="shared" si="129"/>
        <v>-200524.53999999998</v>
      </c>
      <c r="I798" s="106">
        <f t="shared" si="121"/>
        <v>4614.32</v>
      </c>
      <c r="J798" s="53">
        <v>182.399</v>
      </c>
      <c r="K798" s="16">
        <v>188000</v>
      </c>
      <c r="L798" s="54" t="s">
        <v>54</v>
      </c>
    </row>
    <row r="799" spans="1:12">
      <c r="A799" s="12"/>
      <c r="B799" s="47"/>
      <c r="C799" s="47"/>
      <c r="D799" s="37">
        <v>41548</v>
      </c>
      <c r="E799" s="89">
        <f t="shared" si="130"/>
        <v>-200524.53999999998</v>
      </c>
      <c r="F799" s="86">
        <v>91599.14</v>
      </c>
      <c r="G799" s="87">
        <v>-734.04</v>
      </c>
      <c r="H799" s="92">
        <f t="shared" si="129"/>
        <v>-109659.43999999997</v>
      </c>
      <c r="I799" s="106">
        <f t="shared" si="121"/>
        <v>90865.1</v>
      </c>
      <c r="J799" s="53">
        <v>182.399</v>
      </c>
      <c r="K799" s="16">
        <v>188000</v>
      </c>
      <c r="L799" s="54" t="s">
        <v>54</v>
      </c>
    </row>
    <row r="800" spans="1:12">
      <c r="A800" s="12"/>
      <c r="B800" s="47"/>
      <c r="C800" s="47"/>
      <c r="D800" s="37">
        <v>41579</v>
      </c>
      <c r="E800" s="89">
        <f t="shared" si="130"/>
        <v>-109659.43999999997</v>
      </c>
      <c r="F800" s="86">
        <v>22.39</v>
      </c>
      <c r="G800" s="87">
        <v>-401.42</v>
      </c>
      <c r="H800" s="92">
        <f t="shared" si="129"/>
        <v>-110038.46999999997</v>
      </c>
      <c r="I800" s="106">
        <f t="shared" si="121"/>
        <v>-379.03000000000003</v>
      </c>
      <c r="J800" s="53">
        <v>182.399</v>
      </c>
      <c r="K800" s="16">
        <v>188000</v>
      </c>
      <c r="L800" s="54" t="s">
        <v>54</v>
      </c>
    </row>
    <row r="801" spans="1:12">
      <c r="A801" s="12"/>
      <c r="B801" s="47"/>
      <c r="C801" s="47"/>
      <c r="D801" s="37">
        <v>41609</v>
      </c>
      <c r="E801" s="89">
        <f t="shared" si="130"/>
        <v>-110038.46999999997</v>
      </c>
      <c r="F801" s="107">
        <v>0</v>
      </c>
      <c r="G801" s="108">
        <v>0</v>
      </c>
      <c r="H801" s="92">
        <f t="shared" si="129"/>
        <v>-110038.46999999997</v>
      </c>
      <c r="I801" s="106">
        <f t="shared" si="121"/>
        <v>0</v>
      </c>
      <c r="J801" s="53">
        <v>182.399</v>
      </c>
      <c r="K801" s="16">
        <v>188000</v>
      </c>
      <c r="L801" s="54" t="s">
        <v>54</v>
      </c>
    </row>
    <row r="802" spans="1:12">
      <c r="A802" s="12"/>
      <c r="B802" s="47"/>
      <c r="C802" s="47"/>
      <c r="D802" s="37">
        <v>41640</v>
      </c>
      <c r="E802" s="89">
        <f t="shared" si="130"/>
        <v>-110038.46999999997</v>
      </c>
      <c r="F802" s="107">
        <v>0</v>
      </c>
      <c r="G802" s="108">
        <v>0</v>
      </c>
      <c r="H802" s="92">
        <f t="shared" si="129"/>
        <v>-110038.46999999997</v>
      </c>
      <c r="I802" s="106">
        <f t="shared" si="121"/>
        <v>0</v>
      </c>
      <c r="J802" s="53">
        <v>182.399</v>
      </c>
      <c r="K802" s="16">
        <v>188000</v>
      </c>
      <c r="L802" s="54" t="s">
        <v>54</v>
      </c>
    </row>
    <row r="803" spans="1:12">
      <c r="A803" s="12"/>
      <c r="B803" s="47"/>
      <c r="C803" s="47"/>
      <c r="D803" s="37">
        <v>41671</v>
      </c>
      <c r="E803" s="89">
        <f t="shared" si="130"/>
        <v>-110038.46999999997</v>
      </c>
      <c r="F803" s="107">
        <v>0</v>
      </c>
      <c r="G803" s="108">
        <v>0</v>
      </c>
      <c r="H803" s="92">
        <f t="shared" si="129"/>
        <v>-110038.46999999997</v>
      </c>
      <c r="I803" s="106">
        <f t="shared" si="121"/>
        <v>0</v>
      </c>
      <c r="J803" s="53">
        <v>182.399</v>
      </c>
      <c r="K803" s="16">
        <v>188000</v>
      </c>
      <c r="L803" s="54" t="s">
        <v>54</v>
      </c>
    </row>
    <row r="804" spans="1:12">
      <c r="A804" s="12"/>
      <c r="B804" s="47"/>
      <c r="C804" s="47"/>
      <c r="D804" s="37">
        <v>41699</v>
      </c>
      <c r="E804" s="89">
        <f t="shared" si="130"/>
        <v>-110038.46999999997</v>
      </c>
      <c r="F804" s="107">
        <v>0</v>
      </c>
      <c r="G804" s="108">
        <v>0</v>
      </c>
      <c r="H804" s="92">
        <f t="shared" si="129"/>
        <v>-110038.46999999997</v>
      </c>
      <c r="I804" s="106">
        <f t="shared" si="121"/>
        <v>0</v>
      </c>
      <c r="J804" s="53">
        <v>182.399</v>
      </c>
      <c r="K804" s="16">
        <v>188000</v>
      </c>
      <c r="L804" s="54" t="s">
        <v>54</v>
      </c>
    </row>
    <row r="805" spans="1:12">
      <c r="A805" s="12"/>
      <c r="B805" s="47"/>
      <c r="C805" s="47"/>
      <c r="D805" s="37">
        <v>41730</v>
      </c>
      <c r="E805" s="89">
        <f t="shared" si="130"/>
        <v>-110038.46999999997</v>
      </c>
      <c r="F805" s="107">
        <v>0</v>
      </c>
      <c r="G805" s="108">
        <v>0</v>
      </c>
      <c r="H805" s="92">
        <f t="shared" si="129"/>
        <v>-110038.46999999997</v>
      </c>
      <c r="I805" s="106">
        <f t="shared" si="121"/>
        <v>0</v>
      </c>
      <c r="J805" s="53">
        <v>182.399</v>
      </c>
      <c r="K805" s="16">
        <v>188000</v>
      </c>
      <c r="L805" s="54" t="s">
        <v>54</v>
      </c>
    </row>
    <row r="806" spans="1:12">
      <c r="A806" s="12"/>
      <c r="B806" s="47"/>
      <c r="C806" s="47"/>
      <c r="D806" s="37">
        <v>41760</v>
      </c>
      <c r="E806" s="89">
        <f t="shared" si="130"/>
        <v>-110038.46999999997</v>
      </c>
      <c r="F806" s="107">
        <v>0</v>
      </c>
      <c r="G806" s="108">
        <v>0</v>
      </c>
      <c r="H806" s="92">
        <f t="shared" si="129"/>
        <v>-110038.46999999997</v>
      </c>
      <c r="I806" s="106">
        <f t="shared" si="121"/>
        <v>0</v>
      </c>
      <c r="J806" s="53">
        <v>182.399</v>
      </c>
      <c r="K806" s="16">
        <v>188000</v>
      </c>
      <c r="L806" s="54" t="s">
        <v>54</v>
      </c>
    </row>
    <row r="807" spans="1:12">
      <c r="A807" s="22"/>
      <c r="B807" s="49"/>
      <c r="C807" s="49"/>
      <c r="D807" s="37">
        <v>41791</v>
      </c>
      <c r="E807" s="89">
        <f t="shared" ref="E807" si="131">H806</f>
        <v>-110038.46999999997</v>
      </c>
      <c r="F807" s="109">
        <v>0</v>
      </c>
      <c r="G807" s="110">
        <v>0</v>
      </c>
      <c r="H807" s="101">
        <f t="shared" si="129"/>
        <v>-110038.46999999997</v>
      </c>
      <c r="I807" s="106">
        <f t="shared" si="121"/>
        <v>0</v>
      </c>
      <c r="J807" s="53">
        <v>182.399</v>
      </c>
      <c r="K807" s="16">
        <v>188000</v>
      </c>
      <c r="L807" s="54" t="s">
        <v>54</v>
      </c>
    </row>
    <row r="808" spans="1:12">
      <c r="A808" s="19">
        <v>288666</v>
      </c>
      <c r="B808" s="25" t="s">
        <v>109</v>
      </c>
      <c r="C808" s="44" t="s">
        <v>64</v>
      </c>
      <c r="D808" s="37">
        <v>41456</v>
      </c>
      <c r="E808" s="96">
        <f>+'Base Jul 12 - Jun 13'!H819</f>
        <v>-766930.8899999999</v>
      </c>
      <c r="F808" s="107">
        <v>0</v>
      </c>
      <c r="G808" s="87">
        <v>-2807.44</v>
      </c>
      <c r="H808" s="104">
        <f t="shared" si="129"/>
        <v>-769738.32999999984</v>
      </c>
      <c r="I808" s="106">
        <f t="shared" si="121"/>
        <v>-2807.44</v>
      </c>
      <c r="J808" s="53">
        <v>182.399</v>
      </c>
      <c r="K808" s="16">
        <v>188000</v>
      </c>
      <c r="L808" s="54" t="s">
        <v>54</v>
      </c>
    </row>
    <row r="809" spans="1:12">
      <c r="A809" s="12"/>
      <c r="B809" s="47"/>
      <c r="C809" s="47"/>
      <c r="D809" s="37">
        <v>41487</v>
      </c>
      <c r="E809" s="89">
        <f>+H808</f>
        <v>-769738.32999999984</v>
      </c>
      <c r="F809" s="107">
        <v>0</v>
      </c>
      <c r="G809" s="87">
        <v>-2817.71</v>
      </c>
      <c r="H809" s="92">
        <f t="shared" si="129"/>
        <v>-772556.0399999998</v>
      </c>
      <c r="I809" s="106">
        <f t="shared" si="121"/>
        <v>-2817.71</v>
      </c>
      <c r="J809" s="53">
        <v>182.399</v>
      </c>
      <c r="K809" s="16">
        <v>188000</v>
      </c>
      <c r="L809" s="54" t="s">
        <v>54</v>
      </c>
    </row>
    <row r="810" spans="1:12">
      <c r="A810" s="12"/>
      <c r="B810" s="47"/>
      <c r="C810" s="47"/>
      <c r="D810" s="37">
        <v>41518</v>
      </c>
      <c r="E810" s="89">
        <f t="shared" ref="E810:E819" si="132">+H809</f>
        <v>-772556.0399999998</v>
      </c>
      <c r="F810" s="107">
        <v>0</v>
      </c>
      <c r="G810" s="87">
        <v>-2828.03</v>
      </c>
      <c r="H810" s="92">
        <f t="shared" si="129"/>
        <v>-775384.06999999983</v>
      </c>
      <c r="I810" s="106">
        <f t="shared" si="121"/>
        <v>-2828.03</v>
      </c>
      <c r="J810" s="53">
        <v>182.399</v>
      </c>
      <c r="K810" s="16">
        <v>188000</v>
      </c>
      <c r="L810" s="54" t="s">
        <v>54</v>
      </c>
    </row>
    <row r="811" spans="1:12">
      <c r="A811" s="12"/>
      <c r="B811" s="47"/>
      <c r="C811" s="47"/>
      <c r="D811" s="37">
        <v>41548</v>
      </c>
      <c r="E811" s="89">
        <f t="shared" si="132"/>
        <v>-775384.06999999983</v>
      </c>
      <c r="F811" s="107">
        <v>0</v>
      </c>
      <c r="G811" s="87">
        <v>-2838.38</v>
      </c>
      <c r="H811" s="92">
        <f t="shared" si="129"/>
        <v>-778222.44999999984</v>
      </c>
      <c r="I811" s="106">
        <f t="shared" si="121"/>
        <v>-2838.38</v>
      </c>
      <c r="J811" s="53">
        <v>182.399</v>
      </c>
      <c r="K811" s="16">
        <v>188000</v>
      </c>
      <c r="L811" s="54" t="s">
        <v>54</v>
      </c>
    </row>
    <row r="812" spans="1:12">
      <c r="A812" s="12"/>
      <c r="B812" s="47"/>
      <c r="C812" s="47"/>
      <c r="D812" s="37">
        <v>41579</v>
      </c>
      <c r="E812" s="89">
        <f t="shared" si="132"/>
        <v>-778222.44999999984</v>
      </c>
      <c r="F812" s="107">
        <v>0</v>
      </c>
      <c r="G812" s="87">
        <v>-2848.77</v>
      </c>
      <c r="H812" s="92">
        <f t="shared" si="129"/>
        <v>-781071.21999999986</v>
      </c>
      <c r="I812" s="106">
        <f t="shared" si="121"/>
        <v>-2848.77</v>
      </c>
      <c r="J812" s="53">
        <v>182.399</v>
      </c>
      <c r="K812" s="16">
        <v>188000</v>
      </c>
      <c r="L812" s="54" t="s">
        <v>54</v>
      </c>
    </row>
    <row r="813" spans="1:12">
      <c r="A813" s="12"/>
      <c r="B813" s="47"/>
      <c r="C813" s="47"/>
      <c r="D813" s="37">
        <v>41609</v>
      </c>
      <c r="E813" s="89">
        <f t="shared" si="132"/>
        <v>-781071.21999999986</v>
      </c>
      <c r="F813" s="111">
        <v>0</v>
      </c>
      <c r="G813" s="112">
        <v>0</v>
      </c>
      <c r="H813" s="92">
        <f t="shared" si="129"/>
        <v>-781071.21999999986</v>
      </c>
      <c r="I813" s="106">
        <f t="shared" si="121"/>
        <v>0</v>
      </c>
      <c r="J813" s="53">
        <v>182.399</v>
      </c>
      <c r="K813" s="16">
        <v>188000</v>
      </c>
      <c r="L813" s="54" t="s">
        <v>54</v>
      </c>
    </row>
    <row r="814" spans="1:12">
      <c r="A814" s="12"/>
      <c r="B814" s="47"/>
      <c r="C814" s="47"/>
      <c r="D814" s="37">
        <v>41640</v>
      </c>
      <c r="E814" s="89">
        <f t="shared" si="132"/>
        <v>-781071.21999999986</v>
      </c>
      <c r="F814" s="107">
        <v>0</v>
      </c>
      <c r="G814" s="112">
        <v>0</v>
      </c>
      <c r="H814" s="92">
        <f t="shared" si="129"/>
        <v>-781071.21999999986</v>
      </c>
      <c r="I814" s="106">
        <f t="shared" si="121"/>
        <v>0</v>
      </c>
      <c r="J814" s="53">
        <v>182.399</v>
      </c>
      <c r="K814" s="16">
        <v>188000</v>
      </c>
      <c r="L814" s="54" t="s">
        <v>54</v>
      </c>
    </row>
    <row r="815" spans="1:12">
      <c r="A815" s="12"/>
      <c r="B815" s="47"/>
      <c r="C815" s="47"/>
      <c r="D815" s="37">
        <v>41671</v>
      </c>
      <c r="E815" s="89">
        <f t="shared" si="132"/>
        <v>-781071.21999999986</v>
      </c>
      <c r="F815" s="107">
        <v>0</v>
      </c>
      <c r="G815" s="112">
        <v>0</v>
      </c>
      <c r="H815" s="92">
        <f t="shared" si="129"/>
        <v>-781071.21999999986</v>
      </c>
      <c r="I815" s="106">
        <f t="shared" ref="I815:I878" si="133">SUM(F815:G815)</f>
        <v>0</v>
      </c>
      <c r="J815" s="53">
        <v>182.399</v>
      </c>
      <c r="K815" s="16">
        <v>188000</v>
      </c>
      <c r="L815" s="54" t="s">
        <v>54</v>
      </c>
    </row>
    <row r="816" spans="1:12">
      <c r="A816" s="12"/>
      <c r="B816" s="47"/>
      <c r="C816" s="47"/>
      <c r="D816" s="37">
        <v>41699</v>
      </c>
      <c r="E816" s="89">
        <f t="shared" si="132"/>
        <v>-781071.21999999986</v>
      </c>
      <c r="F816" s="107">
        <v>0</v>
      </c>
      <c r="G816" s="112">
        <v>0</v>
      </c>
      <c r="H816" s="92">
        <f t="shared" si="129"/>
        <v>-781071.21999999986</v>
      </c>
      <c r="I816" s="106">
        <f t="shared" si="133"/>
        <v>0</v>
      </c>
      <c r="J816" s="53">
        <v>182.399</v>
      </c>
      <c r="K816" s="16">
        <v>188000</v>
      </c>
      <c r="L816" s="54" t="s">
        <v>54</v>
      </c>
    </row>
    <row r="817" spans="1:12">
      <c r="A817" s="12"/>
      <c r="B817" s="47"/>
      <c r="C817" s="47"/>
      <c r="D817" s="37">
        <v>41730</v>
      </c>
      <c r="E817" s="89">
        <f t="shared" si="132"/>
        <v>-781071.21999999986</v>
      </c>
      <c r="F817" s="107">
        <v>0</v>
      </c>
      <c r="G817" s="108">
        <v>0</v>
      </c>
      <c r="H817" s="92">
        <f t="shared" si="129"/>
        <v>-781071.21999999986</v>
      </c>
      <c r="I817" s="106">
        <f t="shared" si="133"/>
        <v>0</v>
      </c>
      <c r="J817" s="53">
        <v>182.399</v>
      </c>
      <c r="K817" s="16">
        <v>188000</v>
      </c>
      <c r="L817" s="54" t="s">
        <v>54</v>
      </c>
    </row>
    <row r="818" spans="1:12">
      <c r="A818" s="12"/>
      <c r="B818" s="47"/>
      <c r="C818" s="47"/>
      <c r="D818" s="37">
        <v>41760</v>
      </c>
      <c r="E818" s="89">
        <f t="shared" si="132"/>
        <v>-781071.21999999986</v>
      </c>
      <c r="F818" s="107">
        <v>0</v>
      </c>
      <c r="G818" s="108">
        <v>0</v>
      </c>
      <c r="H818" s="92">
        <f t="shared" si="129"/>
        <v>-781071.21999999986</v>
      </c>
      <c r="I818" s="106">
        <f t="shared" si="133"/>
        <v>0</v>
      </c>
      <c r="J818" s="53">
        <v>182.399</v>
      </c>
      <c r="K818" s="16">
        <v>188000</v>
      </c>
      <c r="L818" s="54" t="s">
        <v>54</v>
      </c>
    </row>
    <row r="819" spans="1:12">
      <c r="A819" s="22"/>
      <c r="B819" s="49"/>
      <c r="C819" s="49"/>
      <c r="D819" s="37">
        <v>41791</v>
      </c>
      <c r="E819" s="89">
        <f t="shared" si="132"/>
        <v>-781071.21999999986</v>
      </c>
      <c r="F819" s="109">
        <v>0</v>
      </c>
      <c r="G819" s="110">
        <v>0</v>
      </c>
      <c r="H819" s="101">
        <f t="shared" si="129"/>
        <v>-781071.21999999986</v>
      </c>
      <c r="I819" s="106">
        <f t="shared" si="133"/>
        <v>0</v>
      </c>
      <c r="J819" s="53">
        <v>182.399</v>
      </c>
      <c r="K819" s="16">
        <v>188000</v>
      </c>
      <c r="L819" s="54" t="s">
        <v>54</v>
      </c>
    </row>
    <row r="820" spans="1:12">
      <c r="A820" s="19">
        <v>288668</v>
      </c>
      <c r="B820" s="25" t="s">
        <v>110</v>
      </c>
      <c r="C820" s="44" t="s">
        <v>64</v>
      </c>
      <c r="D820" s="37">
        <v>41456</v>
      </c>
      <c r="E820" s="96">
        <f>+'Base Jul 12 - Jun 13'!H831</f>
        <v>-57632.13</v>
      </c>
      <c r="F820" s="86">
        <v>2660</v>
      </c>
      <c r="G820" s="87">
        <v>-210.97</v>
      </c>
      <c r="H820" s="104">
        <f t="shared" si="129"/>
        <v>-55183.1</v>
      </c>
      <c r="I820" s="106">
        <f t="shared" si="133"/>
        <v>2449.0300000000002</v>
      </c>
      <c r="J820" s="53">
        <v>182.399</v>
      </c>
      <c r="K820" s="16">
        <v>188000</v>
      </c>
      <c r="L820" s="54" t="s">
        <v>54</v>
      </c>
    </row>
    <row r="821" spans="1:12">
      <c r="A821" s="12"/>
      <c r="B821" s="47"/>
      <c r="C821" s="47"/>
      <c r="D821" s="37">
        <v>41487</v>
      </c>
      <c r="E821" s="89">
        <f>+H820</f>
        <v>-55183.1</v>
      </c>
      <c r="F821" s="86">
        <v>1050</v>
      </c>
      <c r="G821" s="87">
        <v>-202</v>
      </c>
      <c r="H821" s="92">
        <f t="shared" si="129"/>
        <v>-54335.1</v>
      </c>
      <c r="I821" s="106">
        <f t="shared" si="133"/>
        <v>848</v>
      </c>
      <c r="J821" s="53">
        <v>182.399</v>
      </c>
      <c r="K821" s="16">
        <v>188000</v>
      </c>
      <c r="L821" s="54" t="s">
        <v>54</v>
      </c>
    </row>
    <row r="822" spans="1:12">
      <c r="A822" s="12"/>
      <c r="B822" s="47"/>
      <c r="C822" s="47"/>
      <c r="D822" s="37">
        <v>41518</v>
      </c>
      <c r="E822" s="89">
        <f t="shared" ref="E822:E830" si="134">+H821</f>
        <v>-54335.1</v>
      </c>
      <c r="F822" s="86">
        <v>5123.84</v>
      </c>
      <c r="G822" s="87">
        <v>-1965.67</v>
      </c>
      <c r="H822" s="92">
        <f t="shared" si="129"/>
        <v>-51176.929999999993</v>
      </c>
      <c r="I822" s="106">
        <f t="shared" si="133"/>
        <v>3158.17</v>
      </c>
      <c r="J822" s="53">
        <v>182.399</v>
      </c>
      <c r="K822" s="16">
        <v>188000</v>
      </c>
      <c r="L822" s="54" t="s">
        <v>54</v>
      </c>
    </row>
    <row r="823" spans="1:12">
      <c r="A823" s="12"/>
      <c r="B823" s="47"/>
      <c r="C823" s="47"/>
      <c r="D823" s="37">
        <v>41548</v>
      </c>
      <c r="E823" s="89">
        <f t="shared" si="134"/>
        <v>-51176.929999999993</v>
      </c>
      <c r="F823" s="86">
        <v>3072.13</v>
      </c>
      <c r="G823" s="87">
        <v>-187.34</v>
      </c>
      <c r="H823" s="92">
        <f t="shared" si="129"/>
        <v>-48292.139999999992</v>
      </c>
      <c r="I823" s="106">
        <f t="shared" si="133"/>
        <v>2884.79</v>
      </c>
      <c r="J823" s="53">
        <v>182.399</v>
      </c>
      <c r="K823" s="16">
        <v>188000</v>
      </c>
      <c r="L823" s="54" t="s">
        <v>54</v>
      </c>
    </row>
    <row r="824" spans="1:12">
      <c r="A824" s="12"/>
      <c r="B824" s="47"/>
      <c r="C824" s="47"/>
      <c r="D824" s="37">
        <v>41579</v>
      </c>
      <c r="E824" s="89">
        <f t="shared" si="134"/>
        <v>-48292.139999999992</v>
      </c>
      <c r="F824" s="86"/>
      <c r="G824" s="87">
        <v>-176.78</v>
      </c>
      <c r="H824" s="92">
        <f t="shared" si="129"/>
        <v>-48468.919999999991</v>
      </c>
      <c r="I824" s="106">
        <f t="shared" si="133"/>
        <v>-176.78</v>
      </c>
      <c r="J824" s="53">
        <v>182.399</v>
      </c>
      <c r="K824" s="16">
        <v>188000</v>
      </c>
      <c r="L824" s="54" t="s">
        <v>54</v>
      </c>
    </row>
    <row r="825" spans="1:12">
      <c r="A825" s="12"/>
      <c r="B825" s="47"/>
      <c r="C825" s="47"/>
      <c r="D825" s="37">
        <v>41609</v>
      </c>
      <c r="E825" s="89">
        <f t="shared" si="134"/>
        <v>-48468.919999999991</v>
      </c>
      <c r="F825" s="111">
        <v>0</v>
      </c>
      <c r="G825" s="112">
        <v>0</v>
      </c>
      <c r="H825" s="92">
        <f t="shared" si="129"/>
        <v>-48468.919999999991</v>
      </c>
      <c r="I825" s="106">
        <f t="shared" si="133"/>
        <v>0</v>
      </c>
      <c r="J825" s="53">
        <v>182.399</v>
      </c>
      <c r="K825" s="16">
        <v>188000</v>
      </c>
      <c r="L825" s="54" t="s">
        <v>54</v>
      </c>
    </row>
    <row r="826" spans="1:12">
      <c r="A826" s="12"/>
      <c r="B826" s="47"/>
      <c r="C826" s="47"/>
      <c r="D826" s="37">
        <v>41640</v>
      </c>
      <c r="E826" s="89">
        <f t="shared" si="134"/>
        <v>-48468.919999999991</v>
      </c>
      <c r="F826" s="107">
        <v>0</v>
      </c>
      <c r="G826" s="112">
        <v>0</v>
      </c>
      <c r="H826" s="92">
        <f t="shared" si="129"/>
        <v>-48468.919999999991</v>
      </c>
      <c r="I826" s="106">
        <f t="shared" si="133"/>
        <v>0</v>
      </c>
      <c r="J826" s="53">
        <v>182.399</v>
      </c>
      <c r="K826" s="16">
        <v>188000</v>
      </c>
      <c r="L826" s="54" t="s">
        <v>54</v>
      </c>
    </row>
    <row r="827" spans="1:12">
      <c r="A827" s="12"/>
      <c r="B827" s="47"/>
      <c r="C827" s="47"/>
      <c r="D827" s="37">
        <v>41671</v>
      </c>
      <c r="E827" s="89">
        <f t="shared" si="134"/>
        <v>-48468.919999999991</v>
      </c>
      <c r="F827" s="107">
        <v>0</v>
      </c>
      <c r="G827" s="112">
        <v>0</v>
      </c>
      <c r="H827" s="92">
        <f t="shared" si="129"/>
        <v>-48468.919999999991</v>
      </c>
      <c r="I827" s="106">
        <f t="shared" si="133"/>
        <v>0</v>
      </c>
      <c r="J827" s="53">
        <v>182.399</v>
      </c>
      <c r="K827" s="16">
        <v>188000</v>
      </c>
      <c r="L827" s="54" t="s">
        <v>54</v>
      </c>
    </row>
    <row r="828" spans="1:12">
      <c r="A828" s="12"/>
      <c r="B828" s="47"/>
      <c r="C828" s="47"/>
      <c r="D828" s="37">
        <v>41699</v>
      </c>
      <c r="E828" s="89">
        <f t="shared" si="134"/>
        <v>-48468.919999999991</v>
      </c>
      <c r="F828" s="107">
        <v>0</v>
      </c>
      <c r="G828" s="112">
        <v>0</v>
      </c>
      <c r="H828" s="92">
        <f t="shared" si="129"/>
        <v>-48468.919999999991</v>
      </c>
      <c r="I828" s="106">
        <f t="shared" si="133"/>
        <v>0</v>
      </c>
      <c r="J828" s="53">
        <v>182.399</v>
      </c>
      <c r="K828" s="16">
        <v>188000</v>
      </c>
      <c r="L828" s="54" t="s">
        <v>54</v>
      </c>
    </row>
    <row r="829" spans="1:12">
      <c r="A829" s="12"/>
      <c r="B829" s="47"/>
      <c r="C829" s="47"/>
      <c r="D829" s="37">
        <v>41730</v>
      </c>
      <c r="E829" s="89">
        <f t="shared" si="134"/>
        <v>-48468.919999999991</v>
      </c>
      <c r="F829" s="107">
        <v>0</v>
      </c>
      <c r="G829" s="108">
        <v>0</v>
      </c>
      <c r="H829" s="92">
        <f t="shared" si="129"/>
        <v>-48468.919999999991</v>
      </c>
      <c r="I829" s="106">
        <f t="shared" si="133"/>
        <v>0</v>
      </c>
      <c r="J829" s="53">
        <v>182.399</v>
      </c>
      <c r="K829" s="16">
        <v>188000</v>
      </c>
      <c r="L829" s="54" t="s">
        <v>54</v>
      </c>
    </row>
    <row r="830" spans="1:12">
      <c r="A830" s="12"/>
      <c r="B830" s="47"/>
      <c r="C830" s="47"/>
      <c r="D830" s="37">
        <v>41760</v>
      </c>
      <c r="E830" s="89">
        <f t="shared" si="134"/>
        <v>-48468.919999999991</v>
      </c>
      <c r="F830" s="107">
        <v>0</v>
      </c>
      <c r="G830" s="108">
        <v>0</v>
      </c>
      <c r="H830" s="92">
        <f t="shared" si="129"/>
        <v>-48468.919999999991</v>
      </c>
      <c r="I830" s="106">
        <f t="shared" si="133"/>
        <v>0</v>
      </c>
      <c r="J830" s="53">
        <v>182.399</v>
      </c>
      <c r="K830" s="16">
        <v>188000</v>
      </c>
      <c r="L830" s="54" t="s">
        <v>54</v>
      </c>
    </row>
    <row r="831" spans="1:12">
      <c r="A831" s="22"/>
      <c r="B831" s="49"/>
      <c r="C831" s="49"/>
      <c r="D831" s="37">
        <v>41791</v>
      </c>
      <c r="E831" s="89">
        <f t="shared" ref="E831" si="135">H830</f>
        <v>-48468.919999999991</v>
      </c>
      <c r="F831" s="109">
        <v>0</v>
      </c>
      <c r="G831" s="110">
        <v>0</v>
      </c>
      <c r="H831" s="101">
        <f t="shared" si="129"/>
        <v>-48468.919999999991</v>
      </c>
      <c r="I831" s="106">
        <f t="shared" si="133"/>
        <v>0</v>
      </c>
      <c r="J831" s="53">
        <v>182.399</v>
      </c>
      <c r="K831" s="16">
        <v>188000</v>
      </c>
      <c r="L831" s="54" t="s">
        <v>54</v>
      </c>
    </row>
    <row r="832" spans="1:12">
      <c r="A832" s="19">
        <v>288680</v>
      </c>
      <c r="B832" s="25" t="s">
        <v>111</v>
      </c>
      <c r="C832" s="44" t="s">
        <v>67</v>
      </c>
      <c r="D832" s="37">
        <v>41456</v>
      </c>
      <c r="E832" s="96">
        <f>+'Base Jul 12 - Jun 13'!H843</f>
        <v>-45269.500000000007</v>
      </c>
      <c r="F832" s="102">
        <v>1891.23</v>
      </c>
      <c r="G832" s="104">
        <v>-165.71</v>
      </c>
      <c r="H832" s="104">
        <f t="shared" si="129"/>
        <v>-43543.98</v>
      </c>
      <c r="I832" s="106">
        <f t="shared" si="133"/>
        <v>1725.52</v>
      </c>
      <c r="J832" s="76">
        <v>431</v>
      </c>
      <c r="K832" s="16">
        <v>585430</v>
      </c>
      <c r="L832" s="15" t="s">
        <v>55</v>
      </c>
    </row>
    <row r="833" spans="1:12">
      <c r="A833" s="12"/>
      <c r="B833" s="47"/>
      <c r="C833" s="47"/>
      <c r="D833" s="37">
        <v>41487</v>
      </c>
      <c r="E833" s="89">
        <f>+H832</f>
        <v>-43543.98</v>
      </c>
      <c r="F833" s="86">
        <v>194.9</v>
      </c>
      <c r="G833" s="87">
        <v>-159.4</v>
      </c>
      <c r="H833" s="92">
        <f t="shared" si="129"/>
        <v>-43508.480000000003</v>
      </c>
      <c r="I833" s="106">
        <f t="shared" si="133"/>
        <v>35.5</v>
      </c>
      <c r="J833" s="76">
        <v>431</v>
      </c>
      <c r="K833" s="16">
        <v>585430</v>
      </c>
      <c r="L833" s="15" t="s">
        <v>55</v>
      </c>
    </row>
    <row r="834" spans="1:12">
      <c r="A834" s="12"/>
      <c r="B834" s="47"/>
      <c r="C834" s="47"/>
      <c r="D834" s="37">
        <v>41518</v>
      </c>
      <c r="E834" s="89">
        <f t="shared" ref="E834:E842" si="136">+H833</f>
        <v>-43508.480000000003</v>
      </c>
      <c r="F834" s="86">
        <v>695.76</v>
      </c>
      <c r="G834" s="87">
        <v>-159.27000000000001</v>
      </c>
      <c r="H834" s="92">
        <f t="shared" si="129"/>
        <v>-42971.99</v>
      </c>
      <c r="I834" s="106">
        <f t="shared" si="133"/>
        <v>536.49</v>
      </c>
      <c r="J834" s="76">
        <v>431</v>
      </c>
      <c r="K834" s="16">
        <v>585430</v>
      </c>
      <c r="L834" s="15" t="s">
        <v>55</v>
      </c>
    </row>
    <row r="835" spans="1:12">
      <c r="A835" s="12"/>
      <c r="B835" s="47"/>
      <c r="C835" s="47"/>
      <c r="D835" s="37">
        <v>41548</v>
      </c>
      <c r="E835" s="89">
        <f t="shared" si="136"/>
        <v>-42971.99</v>
      </c>
      <c r="F835" s="86">
        <v>246.29</v>
      </c>
      <c r="G835" s="87">
        <v>-157.30000000000001</v>
      </c>
      <c r="H835" s="92">
        <f t="shared" si="129"/>
        <v>-42883</v>
      </c>
      <c r="I835" s="106">
        <f t="shared" si="133"/>
        <v>88.989999999999981</v>
      </c>
      <c r="J835" s="76">
        <v>431</v>
      </c>
      <c r="K835" s="16">
        <v>585430</v>
      </c>
      <c r="L835" s="15" t="s">
        <v>55</v>
      </c>
    </row>
    <row r="836" spans="1:12">
      <c r="A836" s="12"/>
      <c r="B836" s="47"/>
      <c r="C836" s="47"/>
      <c r="D836" s="37">
        <v>41579</v>
      </c>
      <c r="E836" s="89">
        <f t="shared" si="136"/>
        <v>-42883</v>
      </c>
      <c r="F836" s="86">
        <v>0</v>
      </c>
      <c r="G836" s="87">
        <v>-156.97999999999999</v>
      </c>
      <c r="H836" s="92">
        <f t="shared" si="129"/>
        <v>-43039.98</v>
      </c>
      <c r="I836" s="106">
        <f t="shared" si="133"/>
        <v>-156.97999999999999</v>
      </c>
      <c r="J836" s="76">
        <v>431</v>
      </c>
      <c r="K836" s="16">
        <v>585430</v>
      </c>
      <c r="L836" s="15" t="s">
        <v>55</v>
      </c>
    </row>
    <row r="837" spans="1:12">
      <c r="A837" s="12"/>
      <c r="B837" s="47"/>
      <c r="C837" s="47"/>
      <c r="D837" s="37">
        <v>41609</v>
      </c>
      <c r="E837" s="89">
        <f t="shared" si="136"/>
        <v>-43039.98</v>
      </c>
      <c r="F837" s="107">
        <v>0</v>
      </c>
      <c r="G837" s="108">
        <v>0</v>
      </c>
      <c r="H837" s="92">
        <f t="shared" si="129"/>
        <v>-43039.98</v>
      </c>
      <c r="I837" s="106">
        <f t="shared" si="133"/>
        <v>0</v>
      </c>
      <c r="J837" s="76">
        <v>431</v>
      </c>
      <c r="K837" s="16">
        <v>585430</v>
      </c>
      <c r="L837" s="15" t="s">
        <v>55</v>
      </c>
    </row>
    <row r="838" spans="1:12">
      <c r="A838" s="12"/>
      <c r="B838" s="47"/>
      <c r="C838" s="47"/>
      <c r="D838" s="37">
        <v>41640</v>
      </c>
      <c r="E838" s="89">
        <f t="shared" si="136"/>
        <v>-43039.98</v>
      </c>
      <c r="F838" s="107">
        <v>0</v>
      </c>
      <c r="G838" s="108">
        <v>0</v>
      </c>
      <c r="H838" s="92">
        <f t="shared" si="129"/>
        <v>-43039.98</v>
      </c>
      <c r="I838" s="106">
        <f t="shared" si="133"/>
        <v>0</v>
      </c>
      <c r="J838" s="76">
        <v>431</v>
      </c>
      <c r="K838" s="16">
        <v>585430</v>
      </c>
      <c r="L838" s="15" t="s">
        <v>55</v>
      </c>
    </row>
    <row r="839" spans="1:12">
      <c r="A839" s="12"/>
      <c r="B839" s="47"/>
      <c r="C839" s="47"/>
      <c r="D839" s="37">
        <v>41671</v>
      </c>
      <c r="E839" s="89">
        <f t="shared" si="136"/>
        <v>-43039.98</v>
      </c>
      <c r="F839" s="107">
        <v>0</v>
      </c>
      <c r="G839" s="108">
        <v>0</v>
      </c>
      <c r="H839" s="92">
        <f t="shared" si="129"/>
        <v>-43039.98</v>
      </c>
      <c r="I839" s="106">
        <f t="shared" si="133"/>
        <v>0</v>
      </c>
      <c r="J839" s="76">
        <v>431</v>
      </c>
      <c r="K839" s="16">
        <v>585430</v>
      </c>
      <c r="L839" s="15" t="s">
        <v>55</v>
      </c>
    </row>
    <row r="840" spans="1:12">
      <c r="A840" s="12"/>
      <c r="B840" s="47"/>
      <c r="C840" s="47"/>
      <c r="D840" s="37">
        <v>41699</v>
      </c>
      <c r="E840" s="89">
        <f t="shared" si="136"/>
        <v>-43039.98</v>
      </c>
      <c r="F840" s="107">
        <v>0</v>
      </c>
      <c r="G840" s="108">
        <v>0</v>
      </c>
      <c r="H840" s="92">
        <f t="shared" si="129"/>
        <v>-43039.98</v>
      </c>
      <c r="I840" s="106">
        <f t="shared" si="133"/>
        <v>0</v>
      </c>
      <c r="J840" s="76">
        <v>431</v>
      </c>
      <c r="K840" s="16">
        <v>585430</v>
      </c>
      <c r="L840" s="15" t="s">
        <v>55</v>
      </c>
    </row>
    <row r="841" spans="1:12">
      <c r="A841" s="12"/>
      <c r="B841" s="47"/>
      <c r="C841" s="47"/>
      <c r="D841" s="37">
        <v>41730</v>
      </c>
      <c r="E841" s="89">
        <f t="shared" si="136"/>
        <v>-43039.98</v>
      </c>
      <c r="F841" s="107">
        <v>0</v>
      </c>
      <c r="G841" s="108">
        <v>0</v>
      </c>
      <c r="H841" s="92">
        <f t="shared" si="129"/>
        <v>-43039.98</v>
      </c>
      <c r="I841" s="106">
        <f t="shared" si="133"/>
        <v>0</v>
      </c>
      <c r="J841" s="76">
        <v>431</v>
      </c>
      <c r="K841" s="16">
        <v>585430</v>
      </c>
      <c r="L841" s="15" t="s">
        <v>55</v>
      </c>
    </row>
    <row r="842" spans="1:12">
      <c r="A842" s="12"/>
      <c r="B842" s="47"/>
      <c r="C842" s="47"/>
      <c r="D842" s="37">
        <v>41760</v>
      </c>
      <c r="E842" s="89">
        <f t="shared" si="136"/>
        <v>-43039.98</v>
      </c>
      <c r="F842" s="107">
        <v>0</v>
      </c>
      <c r="G842" s="108">
        <v>0</v>
      </c>
      <c r="H842" s="92">
        <f t="shared" si="129"/>
        <v>-43039.98</v>
      </c>
      <c r="I842" s="106">
        <f t="shared" si="133"/>
        <v>0</v>
      </c>
      <c r="J842" s="76">
        <v>431</v>
      </c>
      <c r="K842" s="16">
        <v>585430</v>
      </c>
      <c r="L842" s="15" t="s">
        <v>55</v>
      </c>
    </row>
    <row r="843" spans="1:12">
      <c r="A843" s="22"/>
      <c r="B843" s="49"/>
      <c r="C843" s="49"/>
      <c r="D843" s="37">
        <v>41791</v>
      </c>
      <c r="E843" s="89">
        <f t="shared" ref="E843" si="137">H842</f>
        <v>-43039.98</v>
      </c>
      <c r="F843" s="109">
        <v>0</v>
      </c>
      <c r="G843" s="110">
        <v>0</v>
      </c>
      <c r="H843" s="101">
        <f t="shared" si="129"/>
        <v>-43039.98</v>
      </c>
      <c r="I843" s="106">
        <f t="shared" si="133"/>
        <v>0</v>
      </c>
      <c r="J843" s="76">
        <v>431</v>
      </c>
      <c r="K843" s="16">
        <v>585430</v>
      </c>
      <c r="L843" s="15" t="s">
        <v>55</v>
      </c>
    </row>
    <row r="844" spans="1:12">
      <c r="A844" s="19">
        <v>288681</v>
      </c>
      <c r="B844" s="25" t="s">
        <v>112</v>
      </c>
      <c r="C844" s="44" t="s">
        <v>67</v>
      </c>
      <c r="D844" s="37">
        <v>41456</v>
      </c>
      <c r="E844" s="96">
        <f>+'Base Jul 12 - Jun 13'!H855</f>
        <v>-45269.47</v>
      </c>
      <c r="F844" s="86">
        <v>1891.25</v>
      </c>
      <c r="G844" s="87">
        <v>-165.71</v>
      </c>
      <c r="H844" s="104">
        <f t="shared" si="129"/>
        <v>-43543.93</v>
      </c>
      <c r="I844" s="106">
        <f t="shared" si="133"/>
        <v>1725.54</v>
      </c>
      <c r="J844" s="76">
        <v>431</v>
      </c>
      <c r="K844" s="16">
        <v>585430</v>
      </c>
      <c r="L844" s="15" t="s">
        <v>55</v>
      </c>
    </row>
    <row r="845" spans="1:12">
      <c r="A845" s="12"/>
      <c r="B845" s="47"/>
      <c r="C845" s="47"/>
      <c r="D845" s="37">
        <v>41487</v>
      </c>
      <c r="E845" s="89">
        <f>+H844</f>
        <v>-43543.93</v>
      </c>
      <c r="F845" s="86">
        <v>194.92</v>
      </c>
      <c r="G845" s="87">
        <v>-159.4</v>
      </c>
      <c r="H845" s="92">
        <f t="shared" si="129"/>
        <v>-43508.41</v>
      </c>
      <c r="I845" s="106">
        <f t="shared" si="133"/>
        <v>35.519999999999982</v>
      </c>
      <c r="J845" s="76">
        <v>431</v>
      </c>
      <c r="K845" s="16">
        <v>585430</v>
      </c>
      <c r="L845" s="15" t="s">
        <v>55</v>
      </c>
    </row>
    <row r="846" spans="1:12">
      <c r="A846" s="12"/>
      <c r="B846" s="47"/>
      <c r="C846" s="47"/>
      <c r="D846" s="37">
        <v>41518</v>
      </c>
      <c r="E846" s="89">
        <f t="shared" ref="E846:E855" si="138">+H845</f>
        <v>-43508.41</v>
      </c>
      <c r="F846" s="86">
        <v>695.76</v>
      </c>
      <c r="G846" s="87">
        <v>-159.27000000000001</v>
      </c>
      <c r="H846" s="92">
        <f t="shared" si="129"/>
        <v>-42971.92</v>
      </c>
      <c r="I846" s="106">
        <f t="shared" si="133"/>
        <v>536.49</v>
      </c>
      <c r="J846" s="76">
        <v>431</v>
      </c>
      <c r="K846" s="16">
        <v>585430</v>
      </c>
      <c r="L846" s="15" t="s">
        <v>55</v>
      </c>
    </row>
    <row r="847" spans="1:12">
      <c r="A847" s="12"/>
      <c r="B847" s="47"/>
      <c r="C847" s="47"/>
      <c r="D847" s="37">
        <v>41548</v>
      </c>
      <c r="E847" s="89">
        <f t="shared" si="138"/>
        <v>-42971.92</v>
      </c>
      <c r="F847" s="86">
        <v>246.29</v>
      </c>
      <c r="G847" s="87">
        <v>-157.30000000000001</v>
      </c>
      <c r="H847" s="92">
        <f t="shared" si="129"/>
        <v>-42882.93</v>
      </c>
      <c r="I847" s="106">
        <f t="shared" si="133"/>
        <v>88.989999999999981</v>
      </c>
      <c r="J847" s="76">
        <v>431</v>
      </c>
      <c r="K847" s="16">
        <v>585430</v>
      </c>
      <c r="L847" s="15" t="s">
        <v>55</v>
      </c>
    </row>
    <row r="848" spans="1:12">
      <c r="A848" s="12"/>
      <c r="B848" s="47"/>
      <c r="C848" s="47"/>
      <c r="D848" s="37">
        <v>41579</v>
      </c>
      <c r="E848" s="89">
        <f t="shared" si="138"/>
        <v>-42882.93</v>
      </c>
      <c r="F848" s="86">
        <v>0</v>
      </c>
      <c r="G848" s="87">
        <v>-156.97999999999999</v>
      </c>
      <c r="H848" s="92">
        <f t="shared" si="129"/>
        <v>-43039.91</v>
      </c>
      <c r="I848" s="106">
        <f t="shared" si="133"/>
        <v>-156.97999999999999</v>
      </c>
      <c r="J848" s="76">
        <v>431</v>
      </c>
      <c r="K848" s="16">
        <v>585430</v>
      </c>
      <c r="L848" s="15" t="s">
        <v>55</v>
      </c>
    </row>
    <row r="849" spans="1:12">
      <c r="A849" s="12"/>
      <c r="B849" s="47"/>
      <c r="C849" s="47"/>
      <c r="D849" s="37">
        <v>41609</v>
      </c>
      <c r="E849" s="89">
        <f t="shared" si="138"/>
        <v>-43039.91</v>
      </c>
      <c r="F849" s="111">
        <v>0</v>
      </c>
      <c r="G849" s="112">
        <v>0</v>
      </c>
      <c r="H849" s="92">
        <f t="shared" si="129"/>
        <v>-43039.91</v>
      </c>
      <c r="I849" s="106">
        <f t="shared" si="133"/>
        <v>0</v>
      </c>
      <c r="J849" s="76">
        <v>431</v>
      </c>
      <c r="K849" s="16">
        <v>585430</v>
      </c>
      <c r="L849" s="15" t="s">
        <v>55</v>
      </c>
    </row>
    <row r="850" spans="1:12">
      <c r="A850" s="12"/>
      <c r="B850" s="47"/>
      <c r="C850" s="47"/>
      <c r="D850" s="37">
        <v>41640</v>
      </c>
      <c r="E850" s="89">
        <f t="shared" si="138"/>
        <v>-43039.91</v>
      </c>
      <c r="F850" s="107">
        <v>0</v>
      </c>
      <c r="G850" s="112">
        <v>0</v>
      </c>
      <c r="H850" s="92">
        <f t="shared" si="129"/>
        <v>-43039.91</v>
      </c>
      <c r="I850" s="106">
        <f t="shared" si="133"/>
        <v>0</v>
      </c>
      <c r="J850" s="76">
        <v>431</v>
      </c>
      <c r="K850" s="16">
        <v>585430</v>
      </c>
      <c r="L850" s="15" t="s">
        <v>55</v>
      </c>
    </row>
    <row r="851" spans="1:12">
      <c r="A851" s="12"/>
      <c r="B851" s="47"/>
      <c r="C851" s="47"/>
      <c r="D851" s="37">
        <v>41671</v>
      </c>
      <c r="E851" s="89">
        <f t="shared" si="138"/>
        <v>-43039.91</v>
      </c>
      <c r="F851" s="107">
        <v>0</v>
      </c>
      <c r="G851" s="112">
        <v>0</v>
      </c>
      <c r="H851" s="92">
        <f t="shared" si="129"/>
        <v>-43039.91</v>
      </c>
      <c r="I851" s="106">
        <f t="shared" si="133"/>
        <v>0</v>
      </c>
      <c r="J851" s="76">
        <v>431</v>
      </c>
      <c r="K851" s="16">
        <v>585430</v>
      </c>
      <c r="L851" s="15" t="s">
        <v>55</v>
      </c>
    </row>
    <row r="852" spans="1:12">
      <c r="A852" s="12"/>
      <c r="B852" s="47"/>
      <c r="C852" s="47"/>
      <c r="D852" s="37">
        <v>41699</v>
      </c>
      <c r="E852" s="89">
        <f t="shared" si="138"/>
        <v>-43039.91</v>
      </c>
      <c r="F852" s="107">
        <v>0</v>
      </c>
      <c r="G852" s="112">
        <v>0</v>
      </c>
      <c r="H852" s="92">
        <f t="shared" si="129"/>
        <v>-43039.91</v>
      </c>
      <c r="I852" s="106">
        <f t="shared" si="133"/>
        <v>0</v>
      </c>
      <c r="J852" s="76">
        <v>431</v>
      </c>
      <c r="K852" s="16">
        <v>585430</v>
      </c>
      <c r="L852" s="15" t="s">
        <v>55</v>
      </c>
    </row>
    <row r="853" spans="1:12">
      <c r="A853" s="12"/>
      <c r="B853" s="47"/>
      <c r="C853" s="47"/>
      <c r="D853" s="37">
        <v>41730</v>
      </c>
      <c r="E853" s="89">
        <f t="shared" si="138"/>
        <v>-43039.91</v>
      </c>
      <c r="F853" s="107">
        <v>0</v>
      </c>
      <c r="G853" s="108">
        <v>0</v>
      </c>
      <c r="H853" s="92">
        <f t="shared" si="129"/>
        <v>-43039.91</v>
      </c>
      <c r="I853" s="106">
        <f t="shared" si="133"/>
        <v>0</v>
      </c>
      <c r="J853" s="76">
        <v>431</v>
      </c>
      <c r="K853" s="16">
        <v>585430</v>
      </c>
      <c r="L853" s="15" t="s">
        <v>55</v>
      </c>
    </row>
    <row r="854" spans="1:12">
      <c r="A854" s="12"/>
      <c r="B854" s="47"/>
      <c r="C854" s="47"/>
      <c r="D854" s="37">
        <v>41760</v>
      </c>
      <c r="E854" s="89">
        <f t="shared" si="138"/>
        <v>-43039.91</v>
      </c>
      <c r="F854" s="107">
        <v>0</v>
      </c>
      <c r="G854" s="108">
        <v>0</v>
      </c>
      <c r="H854" s="92">
        <f t="shared" si="129"/>
        <v>-43039.91</v>
      </c>
      <c r="I854" s="106">
        <f t="shared" si="133"/>
        <v>0</v>
      </c>
      <c r="J854" s="76">
        <v>431</v>
      </c>
      <c r="K854" s="16">
        <v>585430</v>
      </c>
      <c r="L854" s="15" t="s">
        <v>55</v>
      </c>
    </row>
    <row r="855" spans="1:12">
      <c r="A855" s="22"/>
      <c r="B855" s="49"/>
      <c r="C855" s="49"/>
      <c r="D855" s="37">
        <v>41791</v>
      </c>
      <c r="E855" s="89">
        <f t="shared" si="138"/>
        <v>-43039.91</v>
      </c>
      <c r="F855" s="109">
        <v>0</v>
      </c>
      <c r="G855" s="110">
        <v>0</v>
      </c>
      <c r="H855" s="101">
        <f t="shared" si="129"/>
        <v>-43039.91</v>
      </c>
      <c r="I855" s="106">
        <f t="shared" si="133"/>
        <v>0</v>
      </c>
      <c r="J855" s="76">
        <v>431</v>
      </c>
      <c r="K855" s="16">
        <v>585430</v>
      </c>
      <c r="L855" s="15" t="s">
        <v>55</v>
      </c>
    </row>
    <row r="856" spans="1:12">
      <c r="A856" s="19">
        <v>288682</v>
      </c>
      <c r="B856" s="25" t="s">
        <v>113</v>
      </c>
      <c r="C856" s="44" t="s">
        <v>67</v>
      </c>
      <c r="D856" s="37">
        <v>41456</v>
      </c>
      <c r="E856" s="96">
        <f>+'Base Jul 12 - Jun 13'!H867</f>
        <v>-257460.68999999997</v>
      </c>
      <c r="F856" s="86">
        <v>0</v>
      </c>
      <c r="G856" s="87">
        <v>-942.46</v>
      </c>
      <c r="H856" s="104">
        <f t="shared" si="129"/>
        <v>-258403.14999999997</v>
      </c>
      <c r="I856" s="106">
        <f t="shared" si="133"/>
        <v>-942.46</v>
      </c>
      <c r="J856" s="76">
        <v>431</v>
      </c>
      <c r="K856" s="16">
        <v>585430</v>
      </c>
      <c r="L856" s="15" t="s">
        <v>55</v>
      </c>
    </row>
    <row r="857" spans="1:12">
      <c r="A857" s="12"/>
      <c r="B857" s="47"/>
      <c r="C857" s="47"/>
      <c r="D857" s="37">
        <v>41487</v>
      </c>
      <c r="E857" s="89">
        <f>+H856</f>
        <v>-258403.14999999997</v>
      </c>
      <c r="F857" s="86">
        <v>0</v>
      </c>
      <c r="G857" s="87">
        <v>-945.91</v>
      </c>
      <c r="H857" s="92">
        <f t="shared" si="129"/>
        <v>-259349.05999999997</v>
      </c>
      <c r="I857" s="106">
        <f t="shared" si="133"/>
        <v>-945.91</v>
      </c>
      <c r="J857" s="76">
        <v>431</v>
      </c>
      <c r="K857" s="16">
        <v>585430</v>
      </c>
      <c r="L857" s="15" t="s">
        <v>55</v>
      </c>
    </row>
    <row r="858" spans="1:12">
      <c r="A858" s="12"/>
      <c r="B858" s="47"/>
      <c r="C858" s="47"/>
      <c r="D858" s="37">
        <v>41518</v>
      </c>
      <c r="E858" s="89">
        <f t="shared" ref="E858:E866" si="139">+H857</f>
        <v>-259349.05999999997</v>
      </c>
      <c r="F858" s="86">
        <v>21711.66</v>
      </c>
      <c r="G858" s="87">
        <v>-949.38</v>
      </c>
      <c r="H858" s="92">
        <f t="shared" si="129"/>
        <v>-238586.77999999997</v>
      </c>
      <c r="I858" s="106">
        <f t="shared" si="133"/>
        <v>20762.28</v>
      </c>
      <c r="J858" s="76">
        <v>431</v>
      </c>
      <c r="K858" s="16">
        <v>585430</v>
      </c>
      <c r="L858" s="15" t="s">
        <v>55</v>
      </c>
    </row>
    <row r="859" spans="1:12">
      <c r="A859" s="12"/>
      <c r="B859" s="47"/>
      <c r="C859" s="47"/>
      <c r="D859" s="37">
        <v>41548</v>
      </c>
      <c r="E859" s="89">
        <f t="shared" si="139"/>
        <v>-238586.77999999997</v>
      </c>
      <c r="F859" s="86">
        <v>134166.67000000001</v>
      </c>
      <c r="G859" s="87">
        <v>-18373.37</v>
      </c>
      <c r="H859" s="92">
        <f t="shared" si="129"/>
        <v>-122793.47999999995</v>
      </c>
      <c r="I859" s="106">
        <f t="shared" si="133"/>
        <v>115793.30000000002</v>
      </c>
      <c r="J859" s="76" t="s">
        <v>187</v>
      </c>
      <c r="K859" s="16" t="s">
        <v>169</v>
      </c>
      <c r="L859" s="15" t="s">
        <v>170</v>
      </c>
    </row>
    <row r="860" spans="1:12">
      <c r="A860" s="12"/>
      <c r="B860" s="47"/>
      <c r="C860" s="47"/>
      <c r="D860" s="37">
        <v>41579</v>
      </c>
      <c r="E860" s="89">
        <f t="shared" si="139"/>
        <v>-122793.47999999995</v>
      </c>
      <c r="F860" s="86">
        <v>30.45</v>
      </c>
      <c r="G860" s="87">
        <v>-449.5</v>
      </c>
      <c r="H860" s="92">
        <f t="shared" ref="H860:H971" si="140">SUM(E860:G860)</f>
        <v>-123212.52999999996</v>
      </c>
      <c r="I860" s="106">
        <f t="shared" si="133"/>
        <v>-419.05</v>
      </c>
      <c r="J860" s="76">
        <v>431</v>
      </c>
      <c r="K860" s="16">
        <v>585430</v>
      </c>
      <c r="L860" s="15" t="s">
        <v>55</v>
      </c>
    </row>
    <row r="861" spans="1:12">
      <c r="A861" s="12"/>
      <c r="B861" s="47"/>
      <c r="C861" s="47"/>
      <c r="D861" s="37">
        <v>41609</v>
      </c>
      <c r="E861" s="89">
        <f t="shared" si="139"/>
        <v>-123212.52999999996</v>
      </c>
      <c r="F861" s="111">
        <v>0</v>
      </c>
      <c r="G861" s="112">
        <v>0</v>
      </c>
      <c r="H861" s="92">
        <f t="shared" si="140"/>
        <v>-123212.52999999996</v>
      </c>
      <c r="I861" s="106">
        <f t="shared" si="133"/>
        <v>0</v>
      </c>
      <c r="J861" s="76">
        <v>431</v>
      </c>
      <c r="K861" s="16">
        <v>585430</v>
      </c>
      <c r="L861" s="15" t="s">
        <v>55</v>
      </c>
    </row>
    <row r="862" spans="1:12">
      <c r="A862" s="12"/>
      <c r="B862" s="47"/>
      <c r="C862" s="47"/>
      <c r="D862" s="37">
        <v>41640</v>
      </c>
      <c r="E862" s="89">
        <f t="shared" si="139"/>
        <v>-123212.52999999996</v>
      </c>
      <c r="F862" s="107">
        <v>0</v>
      </c>
      <c r="G862" s="112">
        <v>0</v>
      </c>
      <c r="H862" s="92">
        <f t="shared" si="140"/>
        <v>-123212.52999999996</v>
      </c>
      <c r="I862" s="106">
        <f t="shared" si="133"/>
        <v>0</v>
      </c>
      <c r="J862" s="76">
        <v>431</v>
      </c>
      <c r="K862" s="16">
        <v>585430</v>
      </c>
      <c r="L862" s="15" t="s">
        <v>55</v>
      </c>
    </row>
    <row r="863" spans="1:12">
      <c r="A863" s="12"/>
      <c r="B863" s="47"/>
      <c r="C863" s="47"/>
      <c r="D863" s="37">
        <v>41671</v>
      </c>
      <c r="E863" s="89">
        <f t="shared" si="139"/>
        <v>-123212.52999999996</v>
      </c>
      <c r="F863" s="107">
        <v>0</v>
      </c>
      <c r="G863" s="112">
        <v>0</v>
      </c>
      <c r="H863" s="92">
        <f t="shared" si="140"/>
        <v>-123212.52999999996</v>
      </c>
      <c r="I863" s="106">
        <f t="shared" si="133"/>
        <v>0</v>
      </c>
      <c r="J863" s="76">
        <v>431</v>
      </c>
      <c r="K863" s="16">
        <v>585430</v>
      </c>
      <c r="L863" s="15" t="s">
        <v>55</v>
      </c>
    </row>
    <row r="864" spans="1:12">
      <c r="A864" s="12"/>
      <c r="B864" s="47"/>
      <c r="C864" s="47"/>
      <c r="D864" s="37">
        <v>41699</v>
      </c>
      <c r="E864" s="89">
        <f t="shared" si="139"/>
        <v>-123212.52999999996</v>
      </c>
      <c r="F864" s="107">
        <v>0</v>
      </c>
      <c r="G864" s="112">
        <v>0</v>
      </c>
      <c r="H864" s="92">
        <f t="shared" si="140"/>
        <v>-123212.52999999996</v>
      </c>
      <c r="I864" s="106">
        <f t="shared" si="133"/>
        <v>0</v>
      </c>
      <c r="J864" s="76">
        <v>431</v>
      </c>
      <c r="K864" s="16">
        <v>585430</v>
      </c>
      <c r="L864" s="15" t="s">
        <v>55</v>
      </c>
    </row>
    <row r="865" spans="1:12">
      <c r="A865" s="12"/>
      <c r="B865" s="47"/>
      <c r="C865" s="47"/>
      <c r="D865" s="37">
        <v>41730</v>
      </c>
      <c r="E865" s="89">
        <f t="shared" si="139"/>
        <v>-123212.52999999996</v>
      </c>
      <c r="F865" s="107">
        <v>0</v>
      </c>
      <c r="G865" s="108">
        <v>0</v>
      </c>
      <c r="H865" s="92">
        <f t="shared" si="140"/>
        <v>-123212.52999999996</v>
      </c>
      <c r="I865" s="106">
        <f t="shared" si="133"/>
        <v>0</v>
      </c>
      <c r="J865" s="76">
        <v>431</v>
      </c>
      <c r="K865" s="16">
        <v>585430</v>
      </c>
      <c r="L865" s="15" t="s">
        <v>55</v>
      </c>
    </row>
    <row r="866" spans="1:12">
      <c r="A866" s="12"/>
      <c r="B866" s="47"/>
      <c r="C866" s="47"/>
      <c r="D866" s="37">
        <v>41760</v>
      </c>
      <c r="E866" s="89">
        <f t="shared" si="139"/>
        <v>-123212.52999999996</v>
      </c>
      <c r="F866" s="107">
        <v>0</v>
      </c>
      <c r="G866" s="108">
        <v>0</v>
      </c>
      <c r="H866" s="92">
        <f t="shared" si="140"/>
        <v>-123212.52999999996</v>
      </c>
      <c r="I866" s="106">
        <f t="shared" si="133"/>
        <v>0</v>
      </c>
      <c r="J866" s="76">
        <v>431</v>
      </c>
      <c r="K866" s="16">
        <v>585430</v>
      </c>
      <c r="L866" s="15" t="s">
        <v>55</v>
      </c>
    </row>
    <row r="867" spans="1:12">
      <c r="A867" s="22"/>
      <c r="B867" s="49"/>
      <c r="C867" s="49"/>
      <c r="D867" s="37">
        <v>41791</v>
      </c>
      <c r="E867" s="89">
        <f t="shared" ref="E867" si="141">H866</f>
        <v>-123212.52999999996</v>
      </c>
      <c r="F867" s="109">
        <v>0</v>
      </c>
      <c r="G867" s="110">
        <v>0</v>
      </c>
      <c r="H867" s="101">
        <f t="shared" si="140"/>
        <v>-123212.52999999996</v>
      </c>
      <c r="I867" s="106">
        <f t="shared" si="133"/>
        <v>0</v>
      </c>
      <c r="J867" s="76">
        <v>431</v>
      </c>
      <c r="K867" s="16">
        <v>585430</v>
      </c>
      <c r="L867" s="15" t="s">
        <v>55</v>
      </c>
    </row>
    <row r="868" spans="1:12">
      <c r="A868" s="19">
        <v>288684</v>
      </c>
      <c r="B868" s="25" t="s">
        <v>114</v>
      </c>
      <c r="C868" s="44" t="s">
        <v>67</v>
      </c>
      <c r="D868" s="37">
        <v>41456</v>
      </c>
      <c r="E868" s="96">
        <f>+'Base Jul 12 - Jun 13'!H879</f>
        <v>-303287.37999999995</v>
      </c>
      <c r="F868" s="102">
        <v>1367.18</v>
      </c>
      <c r="G868" s="104">
        <v>-1110.22</v>
      </c>
      <c r="H868" s="104">
        <f t="shared" si="140"/>
        <v>-303030.41999999993</v>
      </c>
      <c r="I868" s="106">
        <f t="shared" si="133"/>
        <v>256.96000000000004</v>
      </c>
      <c r="J868" s="76">
        <v>431</v>
      </c>
      <c r="K868" s="16">
        <v>585430</v>
      </c>
      <c r="L868" s="15" t="s">
        <v>55</v>
      </c>
    </row>
    <row r="869" spans="1:12">
      <c r="A869" s="12"/>
      <c r="B869" s="47"/>
      <c r="C869" s="47"/>
      <c r="D869" s="37">
        <v>41487</v>
      </c>
      <c r="E869" s="89">
        <f>+H868</f>
        <v>-303030.41999999993</v>
      </c>
      <c r="F869" s="86">
        <v>223.75</v>
      </c>
      <c r="G869" s="87">
        <v>-1109.28</v>
      </c>
      <c r="H869" s="92">
        <f t="shared" si="140"/>
        <v>-303915.94999999995</v>
      </c>
      <c r="I869" s="106">
        <f t="shared" si="133"/>
        <v>-885.53</v>
      </c>
      <c r="J869" s="76">
        <v>431</v>
      </c>
      <c r="K869" s="16">
        <v>585430</v>
      </c>
      <c r="L869" s="15" t="s">
        <v>55</v>
      </c>
    </row>
    <row r="870" spans="1:12">
      <c r="A870" s="12"/>
      <c r="B870" s="47"/>
      <c r="C870" s="47"/>
      <c r="D870" s="37">
        <v>41518</v>
      </c>
      <c r="E870" s="89">
        <f t="shared" ref="E870:E878" si="142">+H869</f>
        <v>-303915.94999999995</v>
      </c>
      <c r="F870" s="86">
        <v>639.85</v>
      </c>
      <c r="G870" s="87">
        <v>-1112.52</v>
      </c>
      <c r="H870" s="92">
        <f t="shared" si="140"/>
        <v>-304388.62</v>
      </c>
      <c r="I870" s="106">
        <f t="shared" si="133"/>
        <v>-472.66999999999996</v>
      </c>
      <c r="J870" s="76">
        <v>431</v>
      </c>
      <c r="K870" s="16">
        <v>585430</v>
      </c>
      <c r="L870" s="15" t="s">
        <v>55</v>
      </c>
    </row>
    <row r="871" spans="1:12">
      <c r="A871" s="12"/>
      <c r="B871" s="47"/>
      <c r="C871" s="47"/>
      <c r="D871" s="37">
        <v>41548</v>
      </c>
      <c r="E871" s="89">
        <f t="shared" si="142"/>
        <v>-304388.62</v>
      </c>
      <c r="F871" s="86">
        <v>947.78</v>
      </c>
      <c r="G871" s="87">
        <v>-1114.25</v>
      </c>
      <c r="H871" s="92">
        <f t="shared" si="140"/>
        <v>-304555.08999999997</v>
      </c>
      <c r="I871" s="106">
        <f t="shared" si="133"/>
        <v>-166.47000000000003</v>
      </c>
      <c r="J871" s="76">
        <v>431</v>
      </c>
      <c r="K871" s="16">
        <v>585430</v>
      </c>
      <c r="L871" s="15" t="s">
        <v>55</v>
      </c>
    </row>
    <row r="872" spans="1:12">
      <c r="A872" s="12"/>
      <c r="B872" s="47"/>
      <c r="C872" s="47"/>
      <c r="D872" s="37">
        <v>41579</v>
      </c>
      <c r="E872" s="89">
        <f t="shared" si="142"/>
        <v>-304555.08999999997</v>
      </c>
      <c r="F872" s="86">
        <v>664.86</v>
      </c>
      <c r="G872" s="87">
        <v>-1114.8599999999999</v>
      </c>
      <c r="H872" s="92">
        <f t="shared" si="140"/>
        <v>-305005.08999999997</v>
      </c>
      <c r="I872" s="106">
        <f t="shared" si="133"/>
        <v>-449.99999999999989</v>
      </c>
      <c r="J872" s="76">
        <v>431</v>
      </c>
      <c r="K872" s="16">
        <v>585430</v>
      </c>
      <c r="L872" s="15" t="s">
        <v>55</v>
      </c>
    </row>
    <row r="873" spans="1:12">
      <c r="A873" s="12"/>
      <c r="B873" s="47"/>
      <c r="C873" s="47"/>
      <c r="D873" s="37">
        <v>41609</v>
      </c>
      <c r="E873" s="89">
        <f t="shared" si="142"/>
        <v>-305005.08999999997</v>
      </c>
      <c r="F873" s="107">
        <v>0</v>
      </c>
      <c r="G873" s="108">
        <v>0</v>
      </c>
      <c r="H873" s="92">
        <f t="shared" si="140"/>
        <v>-305005.08999999997</v>
      </c>
      <c r="I873" s="106">
        <f t="shared" si="133"/>
        <v>0</v>
      </c>
      <c r="J873" s="76">
        <v>431</v>
      </c>
      <c r="K873" s="16">
        <v>585430</v>
      </c>
      <c r="L873" s="15" t="s">
        <v>55</v>
      </c>
    </row>
    <row r="874" spans="1:12">
      <c r="A874" s="12"/>
      <c r="B874" s="47"/>
      <c r="C874" s="47"/>
      <c r="D874" s="37">
        <v>41640</v>
      </c>
      <c r="E874" s="89">
        <f t="shared" si="142"/>
        <v>-305005.08999999997</v>
      </c>
      <c r="F874" s="107">
        <v>0</v>
      </c>
      <c r="G874" s="108">
        <v>0</v>
      </c>
      <c r="H874" s="92">
        <f t="shared" si="140"/>
        <v>-305005.08999999997</v>
      </c>
      <c r="I874" s="106">
        <f t="shared" si="133"/>
        <v>0</v>
      </c>
      <c r="J874" s="76">
        <v>431</v>
      </c>
      <c r="K874" s="16">
        <v>585430</v>
      </c>
      <c r="L874" s="15" t="s">
        <v>55</v>
      </c>
    </row>
    <row r="875" spans="1:12">
      <c r="A875" s="12"/>
      <c r="B875" s="47"/>
      <c r="C875" s="47"/>
      <c r="D875" s="37">
        <v>41671</v>
      </c>
      <c r="E875" s="89">
        <f t="shared" si="142"/>
        <v>-305005.08999999997</v>
      </c>
      <c r="F875" s="107">
        <v>0</v>
      </c>
      <c r="G875" s="108">
        <v>0</v>
      </c>
      <c r="H875" s="92">
        <f t="shared" si="140"/>
        <v>-305005.08999999997</v>
      </c>
      <c r="I875" s="106">
        <f t="shared" si="133"/>
        <v>0</v>
      </c>
      <c r="J875" s="76">
        <v>431</v>
      </c>
      <c r="K875" s="16">
        <v>585430</v>
      </c>
      <c r="L875" s="15" t="s">
        <v>55</v>
      </c>
    </row>
    <row r="876" spans="1:12">
      <c r="A876" s="12"/>
      <c r="B876" s="47"/>
      <c r="C876" s="47"/>
      <c r="D876" s="37">
        <v>41699</v>
      </c>
      <c r="E876" s="89">
        <f t="shared" si="142"/>
        <v>-305005.08999999997</v>
      </c>
      <c r="F876" s="107">
        <v>0</v>
      </c>
      <c r="G876" s="108">
        <v>0</v>
      </c>
      <c r="H876" s="92">
        <f t="shared" si="140"/>
        <v>-305005.08999999997</v>
      </c>
      <c r="I876" s="106">
        <f t="shared" si="133"/>
        <v>0</v>
      </c>
      <c r="J876" s="76">
        <v>431</v>
      </c>
      <c r="K876" s="16">
        <v>585430</v>
      </c>
      <c r="L876" s="15" t="s">
        <v>55</v>
      </c>
    </row>
    <row r="877" spans="1:12">
      <c r="A877" s="12"/>
      <c r="B877" s="47"/>
      <c r="C877" s="47"/>
      <c r="D877" s="37">
        <v>41730</v>
      </c>
      <c r="E877" s="89">
        <f t="shared" si="142"/>
        <v>-305005.08999999997</v>
      </c>
      <c r="F877" s="107">
        <v>0</v>
      </c>
      <c r="G877" s="108">
        <v>0</v>
      </c>
      <c r="H877" s="92">
        <f t="shared" si="140"/>
        <v>-305005.08999999997</v>
      </c>
      <c r="I877" s="106">
        <f t="shared" si="133"/>
        <v>0</v>
      </c>
      <c r="J877" s="76">
        <v>431</v>
      </c>
      <c r="K877" s="16">
        <v>585430</v>
      </c>
      <c r="L877" s="15" t="s">
        <v>55</v>
      </c>
    </row>
    <row r="878" spans="1:12">
      <c r="A878" s="12"/>
      <c r="B878" s="47"/>
      <c r="C878" s="47"/>
      <c r="D878" s="37">
        <v>41760</v>
      </c>
      <c r="E878" s="89">
        <f t="shared" si="142"/>
        <v>-305005.08999999997</v>
      </c>
      <c r="F878" s="107">
        <v>0</v>
      </c>
      <c r="G878" s="108">
        <v>0</v>
      </c>
      <c r="H878" s="92">
        <f t="shared" si="140"/>
        <v>-305005.08999999997</v>
      </c>
      <c r="I878" s="106">
        <f t="shared" si="133"/>
        <v>0</v>
      </c>
      <c r="J878" s="76">
        <v>431</v>
      </c>
      <c r="K878" s="16">
        <v>585430</v>
      </c>
      <c r="L878" s="15" t="s">
        <v>55</v>
      </c>
    </row>
    <row r="879" spans="1:12">
      <c r="A879" s="22"/>
      <c r="B879" s="49"/>
      <c r="C879" s="49"/>
      <c r="D879" s="37">
        <v>41791</v>
      </c>
      <c r="E879" s="89">
        <f t="shared" ref="E879" si="143">H878</f>
        <v>-305005.08999999997</v>
      </c>
      <c r="F879" s="109">
        <v>0</v>
      </c>
      <c r="G879" s="110">
        <v>0</v>
      </c>
      <c r="H879" s="101">
        <f t="shared" si="140"/>
        <v>-305005.08999999997</v>
      </c>
      <c r="I879" s="106">
        <f t="shared" ref="I879:I1002" si="144">SUM(F879:G879)</f>
        <v>0</v>
      </c>
      <c r="J879" s="76">
        <v>431</v>
      </c>
      <c r="K879" s="16">
        <v>585430</v>
      </c>
      <c r="L879" s="15" t="s">
        <v>55</v>
      </c>
    </row>
    <row r="880" spans="1:12">
      <c r="A880" s="19">
        <v>288686</v>
      </c>
      <c r="B880" s="25" t="s">
        <v>115</v>
      </c>
      <c r="C880" s="44" t="s">
        <v>67</v>
      </c>
      <c r="D880" s="37">
        <v>41456</v>
      </c>
      <c r="E880" s="96">
        <f>+'Base Jul 12 - Jun 13'!H891</f>
        <v>-611000.19000000006</v>
      </c>
      <c r="F880" s="86">
        <v>0</v>
      </c>
      <c r="G880" s="87">
        <v>-2204.23</v>
      </c>
      <c r="H880" s="104">
        <f t="shared" si="140"/>
        <v>-613204.42000000004</v>
      </c>
      <c r="I880" s="106">
        <f t="shared" si="144"/>
        <v>-2204.23</v>
      </c>
      <c r="J880" s="76">
        <v>431</v>
      </c>
      <c r="K880" s="16">
        <v>585430</v>
      </c>
      <c r="L880" s="15" t="s">
        <v>55</v>
      </c>
    </row>
    <row r="881" spans="1:12">
      <c r="A881" s="12"/>
      <c r="B881" s="47"/>
      <c r="C881" s="47"/>
      <c r="D881" s="37">
        <v>41487</v>
      </c>
      <c r="E881" s="89">
        <f>+H880</f>
        <v>-613204.42000000004</v>
      </c>
      <c r="F881" s="86">
        <v>2204.23</v>
      </c>
      <c r="G881" s="87">
        <v>-4416.42</v>
      </c>
      <c r="H881" s="92">
        <f t="shared" si="140"/>
        <v>-615416.6100000001</v>
      </c>
      <c r="I881" s="106">
        <f t="shared" si="144"/>
        <v>-2212.19</v>
      </c>
      <c r="J881" s="76">
        <v>431</v>
      </c>
      <c r="K881" s="16">
        <v>585430</v>
      </c>
      <c r="L881" s="15" t="s">
        <v>55</v>
      </c>
    </row>
    <row r="882" spans="1:12">
      <c r="A882" s="12"/>
      <c r="B882" s="47"/>
      <c r="C882" s="47"/>
      <c r="D882" s="37">
        <v>41518</v>
      </c>
      <c r="E882" s="89">
        <f t="shared" ref="E882:E891" si="145">+H881</f>
        <v>-615416.6100000001</v>
      </c>
      <c r="F882" s="86">
        <v>16095.75</v>
      </c>
      <c r="G882" s="87">
        <v>-2252.92</v>
      </c>
      <c r="H882" s="92">
        <f t="shared" si="140"/>
        <v>-601573.78000000014</v>
      </c>
      <c r="I882" s="106">
        <f t="shared" si="144"/>
        <v>13842.83</v>
      </c>
      <c r="J882" s="76">
        <v>431</v>
      </c>
      <c r="K882" s="16">
        <v>585430</v>
      </c>
      <c r="L882" s="15" t="s">
        <v>55</v>
      </c>
    </row>
    <row r="883" spans="1:12">
      <c r="A883" s="12"/>
      <c r="B883" s="47"/>
      <c r="C883" s="47"/>
      <c r="D883" s="37">
        <v>41548</v>
      </c>
      <c r="E883" s="89">
        <f t="shared" si="145"/>
        <v>-601573.78000000014</v>
      </c>
      <c r="F883" s="86">
        <v>274797.42</v>
      </c>
      <c r="G883" s="87">
        <v>-2234.7600000000002</v>
      </c>
      <c r="H883" s="92">
        <f t="shared" si="140"/>
        <v>-329011.12000000017</v>
      </c>
      <c r="I883" s="106">
        <f t="shared" si="144"/>
        <v>272562.65999999997</v>
      </c>
      <c r="J883" s="76" t="s">
        <v>187</v>
      </c>
      <c r="K883" s="16" t="s">
        <v>169</v>
      </c>
      <c r="L883" s="15" t="s">
        <v>170</v>
      </c>
    </row>
    <row r="884" spans="1:12">
      <c r="A884" s="12"/>
      <c r="B884" s="47"/>
      <c r="C884" s="47"/>
      <c r="D884" s="37">
        <v>41579</v>
      </c>
      <c r="E884" s="89">
        <f t="shared" si="145"/>
        <v>-329011.12000000017</v>
      </c>
      <c r="F884" s="86">
        <v>67.17</v>
      </c>
      <c r="G884" s="87">
        <v>-1204.3800000000001</v>
      </c>
      <c r="H884" s="92">
        <f t="shared" si="140"/>
        <v>-330148.33000000019</v>
      </c>
      <c r="I884" s="106">
        <f t="shared" si="144"/>
        <v>-1137.21</v>
      </c>
      <c r="J884" s="76">
        <v>431</v>
      </c>
      <c r="K884" s="16">
        <v>585430</v>
      </c>
      <c r="L884" s="15" t="s">
        <v>55</v>
      </c>
    </row>
    <row r="885" spans="1:12">
      <c r="A885" s="12"/>
      <c r="B885" s="47"/>
      <c r="C885" s="47"/>
      <c r="D885" s="37">
        <v>41609</v>
      </c>
      <c r="E885" s="89">
        <f t="shared" si="145"/>
        <v>-330148.33000000019</v>
      </c>
      <c r="F885" s="111">
        <v>0</v>
      </c>
      <c r="G885" s="112">
        <v>0</v>
      </c>
      <c r="H885" s="92">
        <f t="shared" si="140"/>
        <v>-330148.33000000019</v>
      </c>
      <c r="I885" s="106">
        <f t="shared" si="144"/>
        <v>0</v>
      </c>
      <c r="J885" s="76">
        <v>431</v>
      </c>
      <c r="K885" s="16">
        <v>585430</v>
      </c>
      <c r="L885" s="15" t="s">
        <v>55</v>
      </c>
    </row>
    <row r="886" spans="1:12">
      <c r="A886" s="12"/>
      <c r="B886" s="47"/>
      <c r="C886" s="47"/>
      <c r="D886" s="37">
        <v>41640</v>
      </c>
      <c r="E886" s="89">
        <f t="shared" si="145"/>
        <v>-330148.33000000019</v>
      </c>
      <c r="F886" s="107">
        <v>0</v>
      </c>
      <c r="G886" s="112">
        <v>0</v>
      </c>
      <c r="H886" s="92">
        <f t="shared" si="140"/>
        <v>-330148.33000000019</v>
      </c>
      <c r="I886" s="106">
        <f t="shared" si="144"/>
        <v>0</v>
      </c>
      <c r="J886" s="76">
        <v>431</v>
      </c>
      <c r="K886" s="16">
        <v>585430</v>
      </c>
      <c r="L886" s="15" t="s">
        <v>55</v>
      </c>
    </row>
    <row r="887" spans="1:12">
      <c r="A887" s="12"/>
      <c r="B887" s="47"/>
      <c r="C887" s="47"/>
      <c r="D887" s="37">
        <v>41671</v>
      </c>
      <c r="E887" s="89">
        <f t="shared" si="145"/>
        <v>-330148.33000000019</v>
      </c>
      <c r="F887" s="107">
        <v>0</v>
      </c>
      <c r="G887" s="112">
        <v>0</v>
      </c>
      <c r="H887" s="92">
        <f t="shared" si="140"/>
        <v>-330148.33000000019</v>
      </c>
      <c r="I887" s="106">
        <f t="shared" si="144"/>
        <v>0</v>
      </c>
      <c r="J887" s="76">
        <v>431</v>
      </c>
      <c r="K887" s="16">
        <v>585430</v>
      </c>
      <c r="L887" s="15" t="s">
        <v>55</v>
      </c>
    </row>
    <row r="888" spans="1:12">
      <c r="A888" s="12"/>
      <c r="B888" s="47"/>
      <c r="C888" s="47"/>
      <c r="D888" s="37">
        <v>41699</v>
      </c>
      <c r="E888" s="89">
        <f t="shared" si="145"/>
        <v>-330148.33000000019</v>
      </c>
      <c r="F888" s="107">
        <v>0</v>
      </c>
      <c r="G888" s="112">
        <v>0</v>
      </c>
      <c r="H888" s="92">
        <f t="shared" si="140"/>
        <v>-330148.33000000019</v>
      </c>
      <c r="I888" s="106">
        <f t="shared" si="144"/>
        <v>0</v>
      </c>
      <c r="J888" s="76">
        <v>431</v>
      </c>
      <c r="K888" s="16">
        <v>585430</v>
      </c>
      <c r="L888" s="15" t="s">
        <v>55</v>
      </c>
    </row>
    <row r="889" spans="1:12">
      <c r="A889" s="12"/>
      <c r="B889" s="47"/>
      <c r="C889" s="47"/>
      <c r="D889" s="37">
        <v>41730</v>
      </c>
      <c r="E889" s="89">
        <f t="shared" si="145"/>
        <v>-330148.33000000019</v>
      </c>
      <c r="F889" s="107">
        <v>0</v>
      </c>
      <c r="G889" s="108">
        <v>0</v>
      </c>
      <c r="H889" s="92">
        <f t="shared" si="140"/>
        <v>-330148.33000000019</v>
      </c>
      <c r="I889" s="106">
        <f t="shared" si="144"/>
        <v>0</v>
      </c>
      <c r="J889" s="76">
        <v>431</v>
      </c>
      <c r="K889" s="16">
        <v>585430</v>
      </c>
      <c r="L889" s="15" t="s">
        <v>55</v>
      </c>
    </row>
    <row r="890" spans="1:12">
      <c r="A890" s="12"/>
      <c r="B890" s="47"/>
      <c r="C890" s="47"/>
      <c r="D890" s="37">
        <v>41760</v>
      </c>
      <c r="E890" s="89">
        <f t="shared" si="145"/>
        <v>-330148.33000000019</v>
      </c>
      <c r="F890" s="107">
        <v>0</v>
      </c>
      <c r="G890" s="108">
        <v>0</v>
      </c>
      <c r="H890" s="92">
        <f t="shared" si="140"/>
        <v>-330148.33000000019</v>
      </c>
      <c r="I890" s="106">
        <f t="shared" si="144"/>
        <v>0</v>
      </c>
      <c r="J890" s="76">
        <v>431</v>
      </c>
      <c r="K890" s="16">
        <v>585430</v>
      </c>
      <c r="L890" s="15" t="s">
        <v>55</v>
      </c>
    </row>
    <row r="891" spans="1:12">
      <c r="A891" s="22"/>
      <c r="B891" s="49"/>
      <c r="C891" s="49"/>
      <c r="D891" s="37">
        <v>41791</v>
      </c>
      <c r="E891" s="89">
        <f t="shared" si="145"/>
        <v>-330148.33000000019</v>
      </c>
      <c r="F891" s="109">
        <v>0</v>
      </c>
      <c r="G891" s="110">
        <v>0</v>
      </c>
      <c r="H891" s="101">
        <f t="shared" si="140"/>
        <v>-330148.33000000019</v>
      </c>
      <c r="I891" s="106">
        <f t="shared" si="144"/>
        <v>0</v>
      </c>
      <c r="J891" s="76">
        <v>431</v>
      </c>
      <c r="K891" s="16">
        <v>585430</v>
      </c>
      <c r="L891" s="15" t="s">
        <v>55</v>
      </c>
    </row>
    <row r="892" spans="1:12">
      <c r="A892" s="19">
        <v>288688</v>
      </c>
      <c r="B892" s="25" t="s">
        <v>116</v>
      </c>
      <c r="C892" s="44" t="s">
        <v>67</v>
      </c>
      <c r="D892" s="37">
        <v>41456</v>
      </c>
      <c r="E892" s="96">
        <f>+'Base Jul 12 - Jun 13'!H903</f>
        <v>-4315799.46</v>
      </c>
      <c r="F892" s="86">
        <v>4342.01</v>
      </c>
      <c r="G892" s="87">
        <v>-15798.46</v>
      </c>
      <c r="H892" s="104">
        <f t="shared" si="140"/>
        <v>-4327255.91</v>
      </c>
      <c r="I892" s="106">
        <f t="shared" si="144"/>
        <v>-11456.449999999999</v>
      </c>
      <c r="J892" s="76">
        <v>431</v>
      </c>
      <c r="K892" s="16">
        <v>585430</v>
      </c>
      <c r="L892" s="15" t="s">
        <v>55</v>
      </c>
    </row>
    <row r="893" spans="1:12">
      <c r="A893" s="12"/>
      <c r="B893" s="47"/>
      <c r="C893" s="47"/>
      <c r="D893" s="37">
        <v>41487</v>
      </c>
      <c r="E893" s="89">
        <f>+H892</f>
        <v>-4327255.91</v>
      </c>
      <c r="F893" s="86">
        <v>7647.71</v>
      </c>
      <c r="G893" s="87">
        <v>-15840.4</v>
      </c>
      <c r="H893" s="92">
        <f t="shared" si="140"/>
        <v>-4335448.6000000006</v>
      </c>
      <c r="I893" s="106">
        <f t="shared" si="144"/>
        <v>-8192.6899999999987</v>
      </c>
      <c r="J893" s="76">
        <v>431</v>
      </c>
      <c r="K893" s="16">
        <v>585430</v>
      </c>
      <c r="L893" s="15" t="s">
        <v>55</v>
      </c>
    </row>
    <row r="894" spans="1:12">
      <c r="A894" s="12"/>
      <c r="B894" s="47"/>
      <c r="C894" s="47"/>
      <c r="D894" s="37">
        <v>41518</v>
      </c>
      <c r="E894" s="89">
        <f t="shared" ref="E894:E902" si="146">+H893</f>
        <v>-4335448.6000000006</v>
      </c>
      <c r="F894" s="86">
        <v>9725.8799999999992</v>
      </c>
      <c r="G894" s="87">
        <v>-15870.39</v>
      </c>
      <c r="H894" s="92">
        <f t="shared" si="140"/>
        <v>-4341593.1100000003</v>
      </c>
      <c r="I894" s="106">
        <f t="shared" si="144"/>
        <v>-6144.51</v>
      </c>
      <c r="J894" s="76">
        <v>431</v>
      </c>
      <c r="K894" s="16">
        <v>585430</v>
      </c>
      <c r="L894" s="15" t="s">
        <v>55</v>
      </c>
    </row>
    <row r="895" spans="1:12">
      <c r="A895" s="12"/>
      <c r="B895" s="47"/>
      <c r="C895" s="47"/>
      <c r="D895" s="37">
        <v>41548</v>
      </c>
      <c r="E895" s="89">
        <f t="shared" si="146"/>
        <v>-4341593.1100000003</v>
      </c>
      <c r="F895" s="86">
        <v>3090405.27</v>
      </c>
      <c r="G895" s="87">
        <v>-15892.88</v>
      </c>
      <c r="H895" s="92">
        <f t="shared" si="140"/>
        <v>-1267080.7200000002</v>
      </c>
      <c r="I895" s="106">
        <f t="shared" si="144"/>
        <v>3074512.39</v>
      </c>
      <c r="J895" s="76" t="s">
        <v>187</v>
      </c>
      <c r="K895" s="16" t="s">
        <v>169</v>
      </c>
      <c r="L895" s="15" t="s">
        <v>170</v>
      </c>
    </row>
    <row r="896" spans="1:12">
      <c r="A896" s="12"/>
      <c r="B896" s="47"/>
      <c r="C896" s="47"/>
      <c r="D896" s="37">
        <v>41579</v>
      </c>
      <c r="E896" s="89">
        <f t="shared" si="146"/>
        <v>-1267080.7200000002</v>
      </c>
      <c r="F896" s="86">
        <v>5845.24</v>
      </c>
      <c r="G896" s="87">
        <v>-7039.55</v>
      </c>
      <c r="H896" s="92">
        <f t="shared" si="140"/>
        <v>-1268275.0300000003</v>
      </c>
      <c r="I896" s="106">
        <f t="shared" si="144"/>
        <v>-1194.3100000000004</v>
      </c>
      <c r="J896" s="76">
        <v>431</v>
      </c>
      <c r="K896" s="16">
        <v>585430</v>
      </c>
      <c r="L896" s="15" t="s">
        <v>55</v>
      </c>
    </row>
    <row r="897" spans="1:12">
      <c r="A897" s="12"/>
      <c r="B897" s="47"/>
      <c r="C897" s="47"/>
      <c r="D897" s="37">
        <v>41609</v>
      </c>
      <c r="E897" s="89">
        <f t="shared" si="146"/>
        <v>-1268275.0300000003</v>
      </c>
      <c r="F897" s="111">
        <v>0</v>
      </c>
      <c r="G897" s="112">
        <v>0</v>
      </c>
      <c r="H897" s="92">
        <f t="shared" si="140"/>
        <v>-1268275.0300000003</v>
      </c>
      <c r="I897" s="106">
        <f t="shared" si="144"/>
        <v>0</v>
      </c>
      <c r="J897" s="76">
        <v>431</v>
      </c>
      <c r="K897" s="16">
        <v>585430</v>
      </c>
      <c r="L897" s="15" t="s">
        <v>55</v>
      </c>
    </row>
    <row r="898" spans="1:12">
      <c r="A898" s="12"/>
      <c r="B898" s="47"/>
      <c r="C898" s="47"/>
      <c r="D898" s="37">
        <v>41640</v>
      </c>
      <c r="E898" s="89">
        <f t="shared" si="146"/>
        <v>-1268275.0300000003</v>
      </c>
      <c r="F898" s="107">
        <v>0</v>
      </c>
      <c r="G898" s="112">
        <v>0</v>
      </c>
      <c r="H898" s="92">
        <f t="shared" si="140"/>
        <v>-1268275.0300000003</v>
      </c>
      <c r="I898" s="106">
        <f t="shared" si="144"/>
        <v>0</v>
      </c>
      <c r="J898" s="76">
        <v>431</v>
      </c>
      <c r="K898" s="16">
        <v>585430</v>
      </c>
      <c r="L898" s="15" t="s">
        <v>55</v>
      </c>
    </row>
    <row r="899" spans="1:12">
      <c r="A899" s="12"/>
      <c r="B899" s="47"/>
      <c r="C899" s="47"/>
      <c r="D899" s="37">
        <v>41671</v>
      </c>
      <c r="E899" s="89">
        <f t="shared" si="146"/>
        <v>-1268275.0300000003</v>
      </c>
      <c r="F899" s="107">
        <v>0</v>
      </c>
      <c r="G899" s="112">
        <v>0</v>
      </c>
      <c r="H899" s="92">
        <f t="shared" si="140"/>
        <v>-1268275.0300000003</v>
      </c>
      <c r="I899" s="106">
        <f t="shared" si="144"/>
        <v>0</v>
      </c>
      <c r="J899" s="76">
        <v>431</v>
      </c>
      <c r="K899" s="16">
        <v>585430</v>
      </c>
      <c r="L899" s="15" t="s">
        <v>55</v>
      </c>
    </row>
    <row r="900" spans="1:12">
      <c r="A900" s="12"/>
      <c r="B900" s="47"/>
      <c r="C900" s="47"/>
      <c r="D900" s="37">
        <v>41699</v>
      </c>
      <c r="E900" s="89">
        <f t="shared" si="146"/>
        <v>-1268275.0300000003</v>
      </c>
      <c r="F900" s="107">
        <v>0</v>
      </c>
      <c r="G900" s="112">
        <v>0</v>
      </c>
      <c r="H900" s="92">
        <f t="shared" si="140"/>
        <v>-1268275.0300000003</v>
      </c>
      <c r="I900" s="106">
        <f t="shared" si="144"/>
        <v>0</v>
      </c>
      <c r="J900" s="76">
        <v>431</v>
      </c>
      <c r="K900" s="16">
        <v>585430</v>
      </c>
      <c r="L900" s="15" t="s">
        <v>55</v>
      </c>
    </row>
    <row r="901" spans="1:12">
      <c r="A901" s="12"/>
      <c r="B901" s="47"/>
      <c r="C901" s="47"/>
      <c r="D901" s="37">
        <v>41730</v>
      </c>
      <c r="E901" s="89">
        <f t="shared" si="146"/>
        <v>-1268275.0300000003</v>
      </c>
      <c r="F901" s="107">
        <v>0</v>
      </c>
      <c r="G901" s="108">
        <v>0</v>
      </c>
      <c r="H901" s="92">
        <f t="shared" si="140"/>
        <v>-1268275.0300000003</v>
      </c>
      <c r="I901" s="106">
        <f t="shared" si="144"/>
        <v>0</v>
      </c>
      <c r="J901" s="76">
        <v>431</v>
      </c>
      <c r="K901" s="16">
        <v>585430</v>
      </c>
      <c r="L901" s="15" t="s">
        <v>55</v>
      </c>
    </row>
    <row r="902" spans="1:12">
      <c r="A902" s="12"/>
      <c r="B902" s="47"/>
      <c r="C902" s="47"/>
      <c r="D902" s="37">
        <v>41760</v>
      </c>
      <c r="E902" s="89">
        <f t="shared" si="146"/>
        <v>-1268275.0300000003</v>
      </c>
      <c r="F902" s="107">
        <v>0</v>
      </c>
      <c r="G902" s="108">
        <v>0</v>
      </c>
      <c r="H902" s="92">
        <f t="shared" si="140"/>
        <v>-1268275.0300000003</v>
      </c>
      <c r="I902" s="106">
        <f t="shared" si="144"/>
        <v>0</v>
      </c>
      <c r="J902" s="76">
        <v>431</v>
      </c>
      <c r="K902" s="16">
        <v>585430</v>
      </c>
      <c r="L902" s="15" t="s">
        <v>55</v>
      </c>
    </row>
    <row r="903" spans="1:12">
      <c r="A903" s="22"/>
      <c r="B903" s="49"/>
      <c r="C903" s="49"/>
      <c r="D903" s="37">
        <v>41791</v>
      </c>
      <c r="E903" s="89">
        <f t="shared" ref="E903" si="147">H902</f>
        <v>-1268275.0300000003</v>
      </c>
      <c r="F903" s="109">
        <v>0</v>
      </c>
      <c r="G903" s="110">
        <v>0</v>
      </c>
      <c r="H903" s="101">
        <f t="shared" si="140"/>
        <v>-1268275.0300000003</v>
      </c>
      <c r="I903" s="106">
        <f t="shared" si="144"/>
        <v>0</v>
      </c>
      <c r="J903" s="76">
        <v>431</v>
      </c>
      <c r="K903" s="16">
        <v>585430</v>
      </c>
      <c r="L903" s="15" t="s">
        <v>55</v>
      </c>
    </row>
    <row r="904" spans="1:12">
      <c r="A904" s="19">
        <v>288689</v>
      </c>
      <c r="B904" s="25" t="s">
        <v>117</v>
      </c>
      <c r="C904" s="44" t="s">
        <v>67</v>
      </c>
      <c r="D904" s="37">
        <v>41456</v>
      </c>
      <c r="E904" s="96">
        <f>+'Base Jul 12 - Jun 13'!H915</f>
        <v>-1441979.1899999995</v>
      </c>
      <c r="F904" s="102">
        <v>1447.35</v>
      </c>
      <c r="G904" s="104">
        <v>-5202.0600000000004</v>
      </c>
      <c r="H904" s="104">
        <f t="shared" si="140"/>
        <v>-1445733.8999999994</v>
      </c>
      <c r="I904" s="106">
        <f t="shared" si="144"/>
        <v>-3754.7100000000005</v>
      </c>
      <c r="J904" s="76">
        <v>431</v>
      </c>
      <c r="K904" s="16">
        <v>585430</v>
      </c>
      <c r="L904" s="15" t="s">
        <v>55</v>
      </c>
    </row>
    <row r="905" spans="1:12">
      <c r="A905" s="12"/>
      <c r="B905" s="47"/>
      <c r="C905" s="47"/>
      <c r="D905" s="37">
        <v>41487</v>
      </c>
      <c r="E905" s="89">
        <f>+H904</f>
        <v>-1445733.8999999994</v>
      </c>
      <c r="F905" s="86">
        <v>2549.25</v>
      </c>
      <c r="G905" s="87">
        <v>-5215.6099999999997</v>
      </c>
      <c r="H905" s="92">
        <f t="shared" si="140"/>
        <v>-1448400.2599999995</v>
      </c>
      <c r="I905" s="106">
        <f t="shared" si="144"/>
        <v>-2666.3599999999997</v>
      </c>
      <c r="J905" s="76">
        <v>431</v>
      </c>
      <c r="K905" s="16">
        <v>585430</v>
      </c>
      <c r="L905" s="15" t="s">
        <v>55</v>
      </c>
    </row>
    <row r="906" spans="1:12">
      <c r="A906" s="12"/>
      <c r="B906" s="47"/>
      <c r="C906" s="47"/>
      <c r="D906" s="37">
        <v>41518</v>
      </c>
      <c r="E906" s="89">
        <f t="shared" ref="E906:E914" si="148">+H905</f>
        <v>-1448400.2599999995</v>
      </c>
      <c r="F906" s="86">
        <v>3241.97</v>
      </c>
      <c r="G906" s="87">
        <v>-5302.03</v>
      </c>
      <c r="H906" s="92">
        <f t="shared" si="140"/>
        <v>-1450460.3199999996</v>
      </c>
      <c r="I906" s="106">
        <f t="shared" si="144"/>
        <v>-2060.06</v>
      </c>
      <c r="J906" s="76">
        <v>431</v>
      </c>
      <c r="K906" s="16">
        <v>585430</v>
      </c>
      <c r="L906" s="15" t="s">
        <v>55</v>
      </c>
    </row>
    <row r="907" spans="1:12">
      <c r="A907" s="12"/>
      <c r="B907" s="47"/>
      <c r="C907" s="47"/>
      <c r="D907" s="37">
        <v>41548</v>
      </c>
      <c r="E907" s="89">
        <f t="shared" si="148"/>
        <v>-1450460.3199999996</v>
      </c>
      <c r="F907" s="86">
        <v>1030135.1</v>
      </c>
      <c r="G907" s="87">
        <v>-5232.66</v>
      </c>
      <c r="H907" s="92">
        <f t="shared" si="140"/>
        <v>-425557.8799999996</v>
      </c>
      <c r="I907" s="106">
        <f t="shared" si="144"/>
        <v>1024902.44</v>
      </c>
      <c r="J907" s="76" t="s">
        <v>187</v>
      </c>
      <c r="K907" s="16" t="s">
        <v>169</v>
      </c>
      <c r="L907" s="15" t="s">
        <v>170</v>
      </c>
    </row>
    <row r="908" spans="1:12">
      <c r="A908" s="12"/>
      <c r="B908" s="47"/>
      <c r="C908" s="47"/>
      <c r="D908" s="37">
        <v>41579</v>
      </c>
      <c r="E908" s="89">
        <f t="shared" si="148"/>
        <v>-425557.8799999996</v>
      </c>
      <c r="F908" s="86">
        <v>1948.43</v>
      </c>
      <c r="G908" s="87">
        <v>-2335.66</v>
      </c>
      <c r="H908" s="92">
        <f t="shared" si="140"/>
        <v>-425945.10999999958</v>
      </c>
      <c r="I908" s="106">
        <f t="shared" si="144"/>
        <v>-387.22999999999979</v>
      </c>
      <c r="J908" s="76">
        <v>431</v>
      </c>
      <c r="K908" s="16">
        <v>585430</v>
      </c>
      <c r="L908" s="15" t="s">
        <v>55</v>
      </c>
    </row>
    <row r="909" spans="1:12">
      <c r="A909" s="12"/>
      <c r="B909" s="47"/>
      <c r="C909" s="47"/>
      <c r="D909" s="37">
        <v>41609</v>
      </c>
      <c r="E909" s="89">
        <f t="shared" si="148"/>
        <v>-425945.10999999958</v>
      </c>
      <c r="F909" s="107">
        <v>0</v>
      </c>
      <c r="G909" s="108">
        <v>0</v>
      </c>
      <c r="H909" s="92">
        <f t="shared" si="140"/>
        <v>-425945.10999999958</v>
      </c>
      <c r="I909" s="106">
        <f t="shared" si="144"/>
        <v>0</v>
      </c>
      <c r="J909" s="76">
        <v>431</v>
      </c>
      <c r="K909" s="16">
        <v>585430</v>
      </c>
      <c r="L909" s="15" t="s">
        <v>55</v>
      </c>
    </row>
    <row r="910" spans="1:12">
      <c r="A910" s="12"/>
      <c r="B910" s="47"/>
      <c r="C910" s="47"/>
      <c r="D910" s="37">
        <v>41640</v>
      </c>
      <c r="E910" s="89">
        <f t="shared" si="148"/>
        <v>-425945.10999999958</v>
      </c>
      <c r="F910" s="107">
        <v>0</v>
      </c>
      <c r="G910" s="108">
        <v>0</v>
      </c>
      <c r="H910" s="92">
        <f t="shared" si="140"/>
        <v>-425945.10999999958</v>
      </c>
      <c r="I910" s="106">
        <f t="shared" si="144"/>
        <v>0</v>
      </c>
      <c r="J910" s="76">
        <v>431</v>
      </c>
      <c r="K910" s="16">
        <v>585430</v>
      </c>
      <c r="L910" s="15" t="s">
        <v>55</v>
      </c>
    </row>
    <row r="911" spans="1:12">
      <c r="A911" s="12"/>
      <c r="B911" s="47"/>
      <c r="C911" s="47"/>
      <c r="D911" s="37">
        <v>41671</v>
      </c>
      <c r="E911" s="89">
        <f t="shared" si="148"/>
        <v>-425945.10999999958</v>
      </c>
      <c r="F911" s="107">
        <v>0</v>
      </c>
      <c r="G911" s="108">
        <v>0</v>
      </c>
      <c r="H911" s="92">
        <f t="shared" si="140"/>
        <v>-425945.10999999958</v>
      </c>
      <c r="I911" s="106">
        <f t="shared" si="144"/>
        <v>0</v>
      </c>
      <c r="J911" s="76">
        <v>431</v>
      </c>
      <c r="K911" s="16">
        <v>585430</v>
      </c>
      <c r="L911" s="15" t="s">
        <v>55</v>
      </c>
    </row>
    <row r="912" spans="1:12">
      <c r="A912" s="12"/>
      <c r="B912" s="47"/>
      <c r="C912" s="47"/>
      <c r="D912" s="37">
        <v>41699</v>
      </c>
      <c r="E912" s="89">
        <f t="shared" si="148"/>
        <v>-425945.10999999958</v>
      </c>
      <c r="F912" s="107">
        <v>0</v>
      </c>
      <c r="G912" s="108">
        <v>0</v>
      </c>
      <c r="H912" s="92">
        <f t="shared" si="140"/>
        <v>-425945.10999999958</v>
      </c>
      <c r="I912" s="106">
        <f t="shared" si="144"/>
        <v>0</v>
      </c>
      <c r="J912" s="76">
        <v>431</v>
      </c>
      <c r="K912" s="16">
        <v>585430</v>
      </c>
      <c r="L912" s="15" t="s">
        <v>55</v>
      </c>
    </row>
    <row r="913" spans="1:12">
      <c r="A913" s="12"/>
      <c r="B913" s="47"/>
      <c r="C913" s="47"/>
      <c r="D913" s="37">
        <v>41730</v>
      </c>
      <c r="E913" s="89">
        <f t="shared" si="148"/>
        <v>-425945.10999999958</v>
      </c>
      <c r="F913" s="107">
        <v>0</v>
      </c>
      <c r="G913" s="108">
        <v>0</v>
      </c>
      <c r="H913" s="92">
        <f t="shared" si="140"/>
        <v>-425945.10999999958</v>
      </c>
      <c r="I913" s="106">
        <f t="shared" si="144"/>
        <v>0</v>
      </c>
      <c r="J913" s="76">
        <v>431</v>
      </c>
      <c r="K913" s="16">
        <v>585430</v>
      </c>
      <c r="L913" s="15" t="s">
        <v>55</v>
      </c>
    </row>
    <row r="914" spans="1:12">
      <c r="A914" s="12"/>
      <c r="B914" s="47"/>
      <c r="C914" s="47"/>
      <c r="D914" s="37">
        <v>41760</v>
      </c>
      <c r="E914" s="89">
        <f t="shared" si="148"/>
        <v>-425945.10999999958</v>
      </c>
      <c r="F914" s="107">
        <v>0</v>
      </c>
      <c r="G914" s="108">
        <v>0</v>
      </c>
      <c r="H914" s="92">
        <f t="shared" si="140"/>
        <v>-425945.10999999958</v>
      </c>
      <c r="I914" s="106">
        <f t="shared" si="144"/>
        <v>0</v>
      </c>
      <c r="J914" s="76">
        <v>431</v>
      </c>
      <c r="K914" s="16">
        <v>585430</v>
      </c>
      <c r="L914" s="15" t="s">
        <v>55</v>
      </c>
    </row>
    <row r="915" spans="1:12">
      <c r="A915" s="22"/>
      <c r="B915" s="49"/>
      <c r="C915" s="49"/>
      <c r="D915" s="37">
        <v>41791</v>
      </c>
      <c r="E915" s="89">
        <f t="shared" ref="E915" si="149">H914</f>
        <v>-425945.10999999958</v>
      </c>
      <c r="F915" s="109">
        <v>0</v>
      </c>
      <c r="G915" s="110">
        <v>0</v>
      </c>
      <c r="H915" s="101">
        <f t="shared" si="140"/>
        <v>-425945.10999999958</v>
      </c>
      <c r="I915" s="106">
        <f t="shared" si="144"/>
        <v>0</v>
      </c>
      <c r="J915" s="76">
        <v>431</v>
      </c>
      <c r="K915" s="16">
        <v>585430</v>
      </c>
      <c r="L915" s="15" t="s">
        <v>55</v>
      </c>
    </row>
    <row r="916" spans="1:12">
      <c r="A916" s="5">
        <v>288712</v>
      </c>
      <c r="B916" s="25" t="s">
        <v>123</v>
      </c>
      <c r="C916" s="82" t="s">
        <v>191</v>
      </c>
      <c r="D916" s="37">
        <v>41456</v>
      </c>
      <c r="E916" s="96">
        <f>'Base Jul 12 - Jun 13'!H927</f>
        <v>845624.74000000057</v>
      </c>
      <c r="F916" s="88">
        <v>60.67</v>
      </c>
      <c r="G916" s="103">
        <v>-439779</v>
      </c>
      <c r="H916" s="104">
        <f t="shared" si="140"/>
        <v>405906.41000000061</v>
      </c>
      <c r="I916" s="106">
        <f t="shared" si="144"/>
        <v>-439718.33</v>
      </c>
      <c r="J916" s="21">
        <v>924.1</v>
      </c>
      <c r="K916" s="16">
        <v>548112</v>
      </c>
      <c r="L916" s="54" t="s">
        <v>189</v>
      </c>
    </row>
    <row r="917" spans="1:12">
      <c r="A917" s="12"/>
      <c r="B917" s="47"/>
      <c r="C917" s="83"/>
      <c r="D917" s="37">
        <v>41487</v>
      </c>
      <c r="E917" s="90">
        <f>+H916</f>
        <v>405906.41000000061</v>
      </c>
      <c r="F917" s="90">
        <v>97628.24</v>
      </c>
      <c r="G917" s="87">
        <v>-439779</v>
      </c>
      <c r="H917" s="92">
        <f t="shared" si="140"/>
        <v>63755.650000000605</v>
      </c>
      <c r="I917" s="106">
        <f t="shared" si="144"/>
        <v>-342150.76</v>
      </c>
      <c r="J917" s="21">
        <v>924.1</v>
      </c>
      <c r="K917" s="16">
        <v>548112</v>
      </c>
      <c r="L917" s="54" t="s">
        <v>189</v>
      </c>
    </row>
    <row r="918" spans="1:12">
      <c r="A918" s="12"/>
      <c r="B918" s="47"/>
      <c r="C918" s="83"/>
      <c r="D918" s="37">
        <v>41518</v>
      </c>
      <c r="E918" s="90">
        <f t="shared" ref="E918:E925" si="150">+H917</f>
        <v>63755.650000000605</v>
      </c>
      <c r="F918" s="90">
        <v>525156.93000000005</v>
      </c>
      <c r="G918" s="87">
        <v>-440050.15</v>
      </c>
      <c r="H918" s="92">
        <f t="shared" si="140"/>
        <v>148862.43000000063</v>
      </c>
      <c r="I918" s="106">
        <f t="shared" si="144"/>
        <v>85106.780000000028</v>
      </c>
      <c r="J918" s="21">
        <v>924.1</v>
      </c>
      <c r="K918" s="16">
        <v>548112</v>
      </c>
      <c r="L918" s="54" t="s">
        <v>189</v>
      </c>
    </row>
    <row r="919" spans="1:12">
      <c r="A919" s="12"/>
      <c r="B919" s="47"/>
      <c r="C919" s="83"/>
      <c r="D919" s="37">
        <v>41548</v>
      </c>
      <c r="E919" s="90">
        <f t="shared" si="150"/>
        <v>148862.43000000063</v>
      </c>
      <c r="F919" s="90">
        <v>484846.83</v>
      </c>
      <c r="G919" s="87">
        <v>-442881.88</v>
      </c>
      <c r="H919" s="92">
        <f t="shared" si="140"/>
        <v>190827.3800000007</v>
      </c>
      <c r="I919" s="106">
        <f t="shared" si="144"/>
        <v>41964.950000000012</v>
      </c>
      <c r="J919" s="21">
        <v>924.1</v>
      </c>
      <c r="K919" s="16">
        <v>548112</v>
      </c>
      <c r="L919" s="54" t="s">
        <v>189</v>
      </c>
    </row>
    <row r="920" spans="1:12">
      <c r="A920" s="12"/>
      <c r="B920" s="47"/>
      <c r="C920" s="83"/>
      <c r="D920" s="37">
        <v>41579</v>
      </c>
      <c r="E920" s="90">
        <f t="shared" si="150"/>
        <v>190827.3800000007</v>
      </c>
      <c r="F920" s="90">
        <v>87531.77</v>
      </c>
      <c r="G920" s="87">
        <v>-439779</v>
      </c>
      <c r="H920" s="92">
        <f t="shared" si="140"/>
        <v>-161419.84999999928</v>
      </c>
      <c r="I920" s="106">
        <f t="shared" si="144"/>
        <v>-352247.23</v>
      </c>
      <c r="J920" s="21">
        <v>924.1</v>
      </c>
      <c r="K920" s="16">
        <v>548112</v>
      </c>
      <c r="L920" s="54" t="s">
        <v>189</v>
      </c>
    </row>
    <row r="921" spans="1:12">
      <c r="A921" s="12"/>
      <c r="B921" s="47"/>
      <c r="C921" s="83"/>
      <c r="D921" s="37">
        <v>41609</v>
      </c>
      <c r="E921" s="90">
        <f t="shared" si="150"/>
        <v>-161419.84999999928</v>
      </c>
      <c r="F921" s="90">
        <v>0</v>
      </c>
      <c r="G921" s="87">
        <v>0</v>
      </c>
      <c r="H921" s="92">
        <f t="shared" si="140"/>
        <v>-161419.84999999928</v>
      </c>
      <c r="I921" s="106">
        <f t="shared" si="144"/>
        <v>0</v>
      </c>
      <c r="J921" s="21">
        <v>924.1</v>
      </c>
      <c r="K921" s="16">
        <v>548112</v>
      </c>
      <c r="L921" s="54" t="s">
        <v>189</v>
      </c>
    </row>
    <row r="922" spans="1:12">
      <c r="A922" s="12"/>
      <c r="B922" s="47"/>
      <c r="C922" s="83"/>
      <c r="D922" s="37">
        <v>41640</v>
      </c>
      <c r="E922" s="90">
        <f t="shared" si="150"/>
        <v>-161419.84999999928</v>
      </c>
      <c r="F922" s="90">
        <v>0</v>
      </c>
      <c r="G922" s="87">
        <v>0</v>
      </c>
      <c r="H922" s="92">
        <f t="shared" si="140"/>
        <v>-161419.84999999928</v>
      </c>
      <c r="I922" s="106">
        <f t="shared" si="144"/>
        <v>0</v>
      </c>
      <c r="J922" s="21">
        <v>924.1</v>
      </c>
      <c r="K922" s="16">
        <v>548112</v>
      </c>
      <c r="L922" s="54" t="s">
        <v>189</v>
      </c>
    </row>
    <row r="923" spans="1:12">
      <c r="A923" s="12"/>
      <c r="B923" s="47"/>
      <c r="C923" s="83"/>
      <c r="D923" s="37">
        <v>41671</v>
      </c>
      <c r="E923" s="90">
        <f t="shared" si="150"/>
        <v>-161419.84999999928</v>
      </c>
      <c r="F923" s="90">
        <v>0</v>
      </c>
      <c r="G923" s="87">
        <v>0</v>
      </c>
      <c r="H923" s="92">
        <f t="shared" si="140"/>
        <v>-161419.84999999928</v>
      </c>
      <c r="I923" s="106">
        <f t="shared" si="144"/>
        <v>0</v>
      </c>
      <c r="J923" s="21">
        <v>924.1</v>
      </c>
      <c r="K923" s="16">
        <v>548112</v>
      </c>
      <c r="L923" s="54" t="s">
        <v>189</v>
      </c>
    </row>
    <row r="924" spans="1:12">
      <c r="A924" s="12"/>
      <c r="B924" s="47"/>
      <c r="C924" s="83"/>
      <c r="D924" s="37">
        <v>41699</v>
      </c>
      <c r="E924" s="90">
        <f t="shared" si="150"/>
        <v>-161419.84999999928</v>
      </c>
      <c r="F924" s="90">
        <v>0</v>
      </c>
      <c r="G924" s="87">
        <v>0</v>
      </c>
      <c r="H924" s="92">
        <f t="shared" si="140"/>
        <v>-161419.84999999928</v>
      </c>
      <c r="I924" s="106">
        <f t="shared" si="144"/>
        <v>0</v>
      </c>
      <c r="J924" s="21">
        <v>924.1</v>
      </c>
      <c r="K924" s="16">
        <v>548112</v>
      </c>
      <c r="L924" s="54" t="s">
        <v>189</v>
      </c>
    </row>
    <row r="925" spans="1:12">
      <c r="A925" s="12"/>
      <c r="B925" s="47"/>
      <c r="C925" s="83"/>
      <c r="D925" s="37">
        <v>41730</v>
      </c>
      <c r="E925" s="90">
        <f t="shared" si="150"/>
        <v>-161419.84999999928</v>
      </c>
      <c r="F925" s="90">
        <v>0</v>
      </c>
      <c r="G925" s="87">
        <v>0</v>
      </c>
      <c r="H925" s="92">
        <f t="shared" si="140"/>
        <v>-161419.84999999928</v>
      </c>
      <c r="I925" s="106">
        <f t="shared" si="144"/>
        <v>0</v>
      </c>
      <c r="J925" s="21">
        <v>924.1</v>
      </c>
      <c r="K925" s="16">
        <v>548112</v>
      </c>
      <c r="L925" s="54" t="s">
        <v>189</v>
      </c>
    </row>
    <row r="926" spans="1:12">
      <c r="A926" s="12"/>
      <c r="B926" s="47"/>
      <c r="C926" s="83"/>
      <c r="D926" s="37">
        <v>41760</v>
      </c>
      <c r="E926" s="90">
        <f t="shared" ref="E926" si="151">+H925</f>
        <v>-161419.84999999928</v>
      </c>
      <c r="F926" s="90">
        <v>0</v>
      </c>
      <c r="G926" s="87">
        <v>0</v>
      </c>
      <c r="H926" s="92">
        <f t="shared" si="140"/>
        <v>-161419.84999999928</v>
      </c>
      <c r="I926" s="106">
        <f t="shared" si="144"/>
        <v>0</v>
      </c>
      <c r="J926" s="21">
        <v>924.1</v>
      </c>
      <c r="K926" s="16">
        <v>548112</v>
      </c>
      <c r="L926" s="54" t="s">
        <v>189</v>
      </c>
    </row>
    <row r="927" spans="1:12">
      <c r="A927" s="22"/>
      <c r="B927" s="49"/>
      <c r="C927" s="52"/>
      <c r="D927" s="37">
        <v>41791</v>
      </c>
      <c r="E927" s="100">
        <f t="shared" ref="E927" si="152">H926</f>
        <v>-161419.84999999928</v>
      </c>
      <c r="F927" s="100">
        <v>0</v>
      </c>
      <c r="G927" s="99">
        <v>0</v>
      </c>
      <c r="H927" s="101">
        <f t="shared" si="140"/>
        <v>-161419.84999999928</v>
      </c>
      <c r="I927" s="106">
        <f t="shared" si="144"/>
        <v>0</v>
      </c>
      <c r="J927" s="21">
        <v>924.1</v>
      </c>
      <c r="K927" s="16">
        <v>548112</v>
      </c>
      <c r="L927" s="54" t="s">
        <v>189</v>
      </c>
    </row>
    <row r="928" spans="1:12">
      <c r="A928" s="19">
        <v>288714</v>
      </c>
      <c r="B928" s="25" t="s">
        <v>125</v>
      </c>
      <c r="C928" s="82" t="s">
        <v>192</v>
      </c>
      <c r="D928" s="37">
        <v>41456</v>
      </c>
      <c r="E928" s="105">
        <f>'Base Jul 12 - Jun 13'!H939</f>
        <v>-258527.91</v>
      </c>
      <c r="F928" s="88">
        <v>0</v>
      </c>
      <c r="G928" s="87">
        <v>-9462</v>
      </c>
      <c r="H928" s="104">
        <f t="shared" si="140"/>
        <v>-267989.91000000003</v>
      </c>
      <c r="I928" s="106">
        <f t="shared" si="144"/>
        <v>-9462</v>
      </c>
      <c r="J928" s="21">
        <v>924.1</v>
      </c>
      <c r="K928" s="16">
        <v>548114</v>
      </c>
      <c r="L928" s="54" t="s">
        <v>186</v>
      </c>
    </row>
    <row r="929" spans="1:12">
      <c r="A929" s="12"/>
      <c r="B929" s="47"/>
      <c r="C929" s="83"/>
      <c r="D929" s="37">
        <v>41487</v>
      </c>
      <c r="E929" s="90">
        <f>+H928</f>
        <v>-267989.91000000003</v>
      </c>
      <c r="F929" s="90">
        <v>0</v>
      </c>
      <c r="G929" s="87">
        <v>-9462</v>
      </c>
      <c r="H929" s="92">
        <f t="shared" si="140"/>
        <v>-277451.91000000003</v>
      </c>
      <c r="I929" s="106">
        <f t="shared" si="144"/>
        <v>-9462</v>
      </c>
      <c r="J929" s="21">
        <v>924.1</v>
      </c>
      <c r="K929" s="16">
        <v>548114</v>
      </c>
      <c r="L929" s="54" t="s">
        <v>186</v>
      </c>
    </row>
    <row r="930" spans="1:12">
      <c r="A930" s="12"/>
      <c r="B930" s="47"/>
      <c r="C930" s="83"/>
      <c r="D930" s="37">
        <v>41518</v>
      </c>
      <c r="E930" s="90">
        <f t="shared" ref="E930:E938" si="153">+H929</f>
        <v>-277451.91000000003</v>
      </c>
      <c r="F930" s="90">
        <v>0</v>
      </c>
      <c r="G930" s="87">
        <v>-9462</v>
      </c>
      <c r="H930" s="92">
        <f t="shared" si="140"/>
        <v>-286913.91000000003</v>
      </c>
      <c r="I930" s="106">
        <f t="shared" si="144"/>
        <v>-9462</v>
      </c>
      <c r="J930" s="21">
        <v>924.1</v>
      </c>
      <c r="K930" s="16">
        <v>548114</v>
      </c>
      <c r="L930" s="54" t="s">
        <v>186</v>
      </c>
    </row>
    <row r="931" spans="1:12">
      <c r="A931" s="12"/>
      <c r="B931" s="47"/>
      <c r="C931" s="83"/>
      <c r="D931" s="37">
        <v>41548</v>
      </c>
      <c r="E931" s="90">
        <f t="shared" si="153"/>
        <v>-286913.91000000003</v>
      </c>
      <c r="F931" s="90">
        <v>0</v>
      </c>
      <c r="G931" s="87">
        <v>-9462</v>
      </c>
      <c r="H931" s="92">
        <f t="shared" si="140"/>
        <v>-296375.91000000003</v>
      </c>
      <c r="I931" s="106">
        <f t="shared" si="144"/>
        <v>-9462</v>
      </c>
      <c r="J931" s="21">
        <v>924.1</v>
      </c>
      <c r="K931" s="16">
        <v>548114</v>
      </c>
      <c r="L931" s="54" t="s">
        <v>186</v>
      </c>
    </row>
    <row r="932" spans="1:12">
      <c r="A932" s="12"/>
      <c r="B932" s="47"/>
      <c r="C932" s="83"/>
      <c r="D932" s="37">
        <v>41579</v>
      </c>
      <c r="E932" s="90">
        <f t="shared" si="153"/>
        <v>-296375.91000000003</v>
      </c>
      <c r="F932" s="90">
        <v>0</v>
      </c>
      <c r="G932" s="87">
        <v>-9462</v>
      </c>
      <c r="H932" s="92">
        <f t="shared" si="140"/>
        <v>-305837.91000000003</v>
      </c>
      <c r="I932" s="106">
        <f t="shared" si="144"/>
        <v>-9462</v>
      </c>
      <c r="J932" s="21">
        <v>924.1</v>
      </c>
      <c r="K932" s="16">
        <v>548114</v>
      </c>
      <c r="L932" s="54" t="s">
        <v>186</v>
      </c>
    </row>
    <row r="933" spans="1:12">
      <c r="A933" s="12"/>
      <c r="B933" s="47"/>
      <c r="C933" s="83"/>
      <c r="D933" s="37">
        <v>41609</v>
      </c>
      <c r="E933" s="90">
        <f t="shared" si="153"/>
        <v>-305837.91000000003</v>
      </c>
      <c r="F933" s="90">
        <v>0</v>
      </c>
      <c r="G933" s="87">
        <v>0</v>
      </c>
      <c r="H933" s="92">
        <f t="shared" si="140"/>
        <v>-305837.91000000003</v>
      </c>
      <c r="I933" s="106">
        <f t="shared" si="144"/>
        <v>0</v>
      </c>
      <c r="J933" s="21">
        <v>924.1</v>
      </c>
      <c r="K933" s="16">
        <v>548114</v>
      </c>
      <c r="L933" s="54" t="s">
        <v>186</v>
      </c>
    </row>
    <row r="934" spans="1:12">
      <c r="A934" s="12"/>
      <c r="B934" s="47"/>
      <c r="C934" s="83"/>
      <c r="D934" s="37">
        <v>41640</v>
      </c>
      <c r="E934" s="90">
        <f t="shared" si="153"/>
        <v>-305837.91000000003</v>
      </c>
      <c r="F934" s="90">
        <v>0</v>
      </c>
      <c r="G934" s="87">
        <v>0</v>
      </c>
      <c r="H934" s="92">
        <f t="shared" si="140"/>
        <v>-305837.91000000003</v>
      </c>
      <c r="I934" s="106">
        <f t="shared" si="144"/>
        <v>0</v>
      </c>
      <c r="J934" s="21">
        <v>924.1</v>
      </c>
      <c r="K934" s="16">
        <v>548114</v>
      </c>
      <c r="L934" s="54" t="s">
        <v>186</v>
      </c>
    </row>
    <row r="935" spans="1:12">
      <c r="A935" s="12"/>
      <c r="B935" s="47"/>
      <c r="C935" s="83"/>
      <c r="D935" s="37">
        <v>41671</v>
      </c>
      <c r="E935" s="90">
        <f t="shared" si="153"/>
        <v>-305837.91000000003</v>
      </c>
      <c r="F935" s="90">
        <v>0</v>
      </c>
      <c r="G935" s="87">
        <v>0</v>
      </c>
      <c r="H935" s="92">
        <f t="shared" si="140"/>
        <v>-305837.91000000003</v>
      </c>
      <c r="I935" s="106">
        <f t="shared" si="144"/>
        <v>0</v>
      </c>
      <c r="J935" s="21">
        <v>924.1</v>
      </c>
      <c r="K935" s="16">
        <v>548114</v>
      </c>
      <c r="L935" s="54" t="s">
        <v>186</v>
      </c>
    </row>
    <row r="936" spans="1:12">
      <c r="A936" s="12"/>
      <c r="B936" s="47"/>
      <c r="C936" s="83"/>
      <c r="D936" s="37">
        <v>41699</v>
      </c>
      <c r="E936" s="90">
        <f t="shared" si="153"/>
        <v>-305837.91000000003</v>
      </c>
      <c r="F936" s="90">
        <v>0</v>
      </c>
      <c r="G936" s="87">
        <v>0</v>
      </c>
      <c r="H936" s="92">
        <f t="shared" si="140"/>
        <v>-305837.91000000003</v>
      </c>
      <c r="I936" s="106">
        <f t="shared" si="144"/>
        <v>0</v>
      </c>
      <c r="J936" s="21">
        <v>924.1</v>
      </c>
      <c r="K936" s="16">
        <v>548114</v>
      </c>
      <c r="L936" s="54" t="s">
        <v>186</v>
      </c>
    </row>
    <row r="937" spans="1:12">
      <c r="A937" s="12"/>
      <c r="B937" s="47"/>
      <c r="C937" s="83"/>
      <c r="D937" s="37">
        <v>41730</v>
      </c>
      <c r="E937" s="90">
        <f t="shared" si="153"/>
        <v>-305837.91000000003</v>
      </c>
      <c r="F937" s="90">
        <v>0</v>
      </c>
      <c r="G937" s="87">
        <v>0</v>
      </c>
      <c r="H937" s="92">
        <f t="shared" si="140"/>
        <v>-305837.91000000003</v>
      </c>
      <c r="I937" s="106">
        <f t="shared" si="144"/>
        <v>0</v>
      </c>
      <c r="J937" s="21">
        <v>924.1</v>
      </c>
      <c r="K937" s="16">
        <v>548114</v>
      </c>
      <c r="L937" s="54" t="s">
        <v>186</v>
      </c>
    </row>
    <row r="938" spans="1:12">
      <c r="A938" s="12"/>
      <c r="B938" s="47"/>
      <c r="C938" s="83"/>
      <c r="D938" s="37">
        <v>41760</v>
      </c>
      <c r="E938" s="90">
        <f t="shared" si="153"/>
        <v>-305837.91000000003</v>
      </c>
      <c r="F938" s="90">
        <v>0</v>
      </c>
      <c r="G938" s="87">
        <v>0</v>
      </c>
      <c r="H938" s="92">
        <f t="shared" si="140"/>
        <v>-305837.91000000003</v>
      </c>
      <c r="I938" s="106">
        <f t="shared" si="144"/>
        <v>0</v>
      </c>
      <c r="J938" s="21">
        <v>924.1</v>
      </c>
      <c r="K938" s="16">
        <v>548114</v>
      </c>
      <c r="L938" s="54" t="s">
        <v>186</v>
      </c>
    </row>
    <row r="939" spans="1:12">
      <c r="A939" s="22"/>
      <c r="B939" s="49"/>
      <c r="C939" s="52"/>
      <c r="D939" s="37">
        <v>41791</v>
      </c>
      <c r="E939" s="100">
        <f t="shared" ref="E939" si="154">H938</f>
        <v>-305837.91000000003</v>
      </c>
      <c r="F939" s="100">
        <v>0</v>
      </c>
      <c r="G939" s="99">
        <v>0</v>
      </c>
      <c r="H939" s="101">
        <f t="shared" si="140"/>
        <v>-305837.91000000003</v>
      </c>
      <c r="I939" s="106">
        <f t="shared" si="144"/>
        <v>0</v>
      </c>
      <c r="J939" s="21">
        <v>924.1</v>
      </c>
      <c r="K939" s="16">
        <v>548114</v>
      </c>
      <c r="L939" s="54" t="s">
        <v>186</v>
      </c>
    </row>
    <row r="940" spans="1:12">
      <c r="A940" s="19">
        <v>288715</v>
      </c>
      <c r="B940" s="25" t="s">
        <v>126</v>
      </c>
      <c r="C940" s="82" t="s">
        <v>193</v>
      </c>
      <c r="D940" s="37">
        <v>41456</v>
      </c>
      <c r="E940" s="105">
        <f>'Base Jul 12 - Jun 13'!H951</f>
        <v>-1604275.2200000002</v>
      </c>
      <c r="F940" s="88"/>
      <c r="G940" s="103">
        <v>-179353</v>
      </c>
      <c r="H940" s="104">
        <f t="shared" si="140"/>
        <v>-1783628.2200000002</v>
      </c>
      <c r="I940" s="106">
        <f t="shared" si="144"/>
        <v>-179353</v>
      </c>
      <c r="J940" s="21">
        <v>924.1</v>
      </c>
      <c r="K940" s="16">
        <v>548115</v>
      </c>
      <c r="L940" s="54" t="s">
        <v>126</v>
      </c>
    </row>
    <row r="941" spans="1:12">
      <c r="A941" s="12"/>
      <c r="B941" s="47"/>
      <c r="C941" s="83"/>
      <c r="D941" s="37">
        <v>41487</v>
      </c>
      <c r="E941" s="90">
        <f>+H940</f>
        <v>-1783628.2200000002</v>
      </c>
      <c r="F941" s="90"/>
      <c r="G941" s="87">
        <v>-179353</v>
      </c>
      <c r="H941" s="92">
        <f t="shared" si="140"/>
        <v>-1962981.2200000002</v>
      </c>
      <c r="I941" s="106">
        <f t="shared" si="144"/>
        <v>-179353</v>
      </c>
      <c r="J941" s="21">
        <v>924.1</v>
      </c>
      <c r="K941" s="16">
        <v>548115</v>
      </c>
      <c r="L941" s="54" t="s">
        <v>126</v>
      </c>
    </row>
    <row r="942" spans="1:12">
      <c r="A942" s="12"/>
      <c r="B942" s="47"/>
      <c r="C942" s="83"/>
      <c r="D942" s="37">
        <v>41518</v>
      </c>
      <c r="E942" s="90">
        <f t="shared" ref="E942:E948" si="155">+H941</f>
        <v>-1962981.2200000002</v>
      </c>
      <c r="F942" s="90"/>
      <c r="G942" s="87">
        <v>-179353</v>
      </c>
      <c r="H942" s="92">
        <f t="shared" si="140"/>
        <v>-2142334.2200000002</v>
      </c>
      <c r="I942" s="106">
        <f t="shared" si="144"/>
        <v>-179353</v>
      </c>
      <c r="J942" s="21">
        <v>924.1</v>
      </c>
      <c r="K942" s="16">
        <v>548115</v>
      </c>
      <c r="L942" s="54" t="s">
        <v>126</v>
      </c>
    </row>
    <row r="943" spans="1:12">
      <c r="A943" s="12"/>
      <c r="B943" s="47"/>
      <c r="C943" s="83"/>
      <c r="D943" s="37">
        <v>41548</v>
      </c>
      <c r="E943" s="90">
        <f t="shared" si="155"/>
        <v>-2142334.2200000002</v>
      </c>
      <c r="F943" s="90"/>
      <c r="G943" s="87">
        <v>-179353</v>
      </c>
      <c r="H943" s="92">
        <f t="shared" si="140"/>
        <v>-2321687.2200000002</v>
      </c>
      <c r="I943" s="106">
        <f t="shared" si="144"/>
        <v>-179353</v>
      </c>
      <c r="J943" s="21">
        <v>924.1</v>
      </c>
      <c r="K943" s="16">
        <v>548115</v>
      </c>
      <c r="L943" s="54" t="s">
        <v>126</v>
      </c>
    </row>
    <row r="944" spans="1:12">
      <c r="A944" s="12"/>
      <c r="B944" s="47"/>
      <c r="C944" s="83"/>
      <c r="D944" s="37">
        <v>41579</v>
      </c>
      <c r="E944" s="90">
        <f t="shared" si="155"/>
        <v>-2321687.2200000002</v>
      </c>
      <c r="F944" s="90">
        <v>99810.4</v>
      </c>
      <c r="G944" s="87">
        <v>-179353</v>
      </c>
      <c r="H944" s="92">
        <f t="shared" si="140"/>
        <v>-2401229.8200000003</v>
      </c>
      <c r="I944" s="106">
        <f t="shared" si="144"/>
        <v>-79542.600000000006</v>
      </c>
      <c r="J944" s="21">
        <v>924.1</v>
      </c>
      <c r="K944" s="16">
        <v>548115</v>
      </c>
      <c r="L944" s="54" t="s">
        <v>126</v>
      </c>
    </row>
    <row r="945" spans="1:12">
      <c r="A945" s="12"/>
      <c r="B945" s="47"/>
      <c r="C945" s="83"/>
      <c r="D945" s="37">
        <v>41609</v>
      </c>
      <c r="E945" s="90">
        <f t="shared" si="155"/>
        <v>-2401229.8200000003</v>
      </c>
      <c r="F945" s="90">
        <v>0</v>
      </c>
      <c r="G945" s="87">
        <v>0</v>
      </c>
      <c r="H945" s="92">
        <f t="shared" si="140"/>
        <v>-2401229.8200000003</v>
      </c>
      <c r="I945" s="106">
        <f t="shared" si="144"/>
        <v>0</v>
      </c>
      <c r="J945" s="21">
        <v>924.1</v>
      </c>
      <c r="K945" s="16">
        <v>548115</v>
      </c>
      <c r="L945" s="54" t="s">
        <v>126</v>
      </c>
    </row>
    <row r="946" spans="1:12">
      <c r="A946" s="12"/>
      <c r="B946" s="47"/>
      <c r="C946" s="83"/>
      <c r="D946" s="37">
        <v>41640</v>
      </c>
      <c r="E946" s="90">
        <f t="shared" si="155"/>
        <v>-2401229.8200000003</v>
      </c>
      <c r="F946" s="90">
        <v>0</v>
      </c>
      <c r="G946" s="87">
        <v>0</v>
      </c>
      <c r="H946" s="92">
        <f t="shared" si="140"/>
        <v>-2401229.8200000003</v>
      </c>
      <c r="I946" s="106">
        <f t="shared" si="144"/>
        <v>0</v>
      </c>
      <c r="J946" s="21">
        <v>924.1</v>
      </c>
      <c r="K946" s="16">
        <v>548115</v>
      </c>
      <c r="L946" s="54" t="s">
        <v>126</v>
      </c>
    </row>
    <row r="947" spans="1:12">
      <c r="A947" s="12"/>
      <c r="B947" s="47"/>
      <c r="C947" s="83"/>
      <c r="D947" s="37">
        <v>41671</v>
      </c>
      <c r="E947" s="90">
        <f t="shared" si="155"/>
        <v>-2401229.8200000003</v>
      </c>
      <c r="F947" s="90">
        <v>0</v>
      </c>
      <c r="G947" s="87">
        <v>0</v>
      </c>
      <c r="H947" s="92">
        <f t="shared" si="140"/>
        <v>-2401229.8200000003</v>
      </c>
      <c r="I947" s="106">
        <f t="shared" si="144"/>
        <v>0</v>
      </c>
      <c r="J947" s="21">
        <v>924.1</v>
      </c>
      <c r="K947" s="16">
        <v>548115</v>
      </c>
      <c r="L947" s="54" t="s">
        <v>126</v>
      </c>
    </row>
    <row r="948" spans="1:12">
      <c r="A948" s="12"/>
      <c r="B948" s="47"/>
      <c r="C948" s="83"/>
      <c r="D948" s="37">
        <v>41699</v>
      </c>
      <c r="E948" s="90">
        <f t="shared" si="155"/>
        <v>-2401229.8200000003</v>
      </c>
      <c r="F948" s="90">
        <v>0</v>
      </c>
      <c r="G948" s="87">
        <v>0</v>
      </c>
      <c r="H948" s="92">
        <f t="shared" si="140"/>
        <v>-2401229.8200000003</v>
      </c>
      <c r="I948" s="106">
        <f t="shared" si="144"/>
        <v>0</v>
      </c>
      <c r="J948" s="21">
        <v>924.1</v>
      </c>
      <c r="K948" s="16">
        <v>548115</v>
      </c>
      <c r="L948" s="54" t="s">
        <v>126</v>
      </c>
    </row>
    <row r="949" spans="1:12">
      <c r="A949" s="12"/>
      <c r="B949" s="47"/>
      <c r="C949" s="83"/>
      <c r="D949" s="37">
        <v>41730</v>
      </c>
      <c r="E949" s="90">
        <f>+H946</f>
        <v>-2401229.8200000003</v>
      </c>
      <c r="F949" s="90">
        <v>0</v>
      </c>
      <c r="G949" s="87">
        <v>0</v>
      </c>
      <c r="H949" s="92">
        <f t="shared" si="140"/>
        <v>-2401229.8200000003</v>
      </c>
      <c r="I949" s="106">
        <f t="shared" si="144"/>
        <v>0</v>
      </c>
      <c r="J949" s="21">
        <v>924.1</v>
      </c>
      <c r="K949" s="16">
        <v>548115</v>
      </c>
      <c r="L949" s="54" t="s">
        <v>126</v>
      </c>
    </row>
    <row r="950" spans="1:12">
      <c r="A950" s="12"/>
      <c r="B950" s="47"/>
      <c r="C950" s="83"/>
      <c r="D950" s="37">
        <v>41760</v>
      </c>
      <c r="E950" s="90">
        <f t="shared" ref="E950" si="156">+H949</f>
        <v>-2401229.8200000003</v>
      </c>
      <c r="F950" s="90">
        <v>0</v>
      </c>
      <c r="G950" s="87">
        <v>0</v>
      </c>
      <c r="H950" s="92">
        <f t="shared" si="140"/>
        <v>-2401229.8200000003</v>
      </c>
      <c r="I950" s="106">
        <f t="shared" si="144"/>
        <v>0</v>
      </c>
      <c r="J950" s="21">
        <v>924.1</v>
      </c>
      <c r="K950" s="16">
        <v>548115</v>
      </c>
      <c r="L950" s="54" t="s">
        <v>126</v>
      </c>
    </row>
    <row r="951" spans="1:12">
      <c r="A951" s="22"/>
      <c r="B951" s="49"/>
      <c r="C951" s="52"/>
      <c r="D951" s="37">
        <v>41791</v>
      </c>
      <c r="E951" s="100">
        <f t="shared" ref="E951" si="157">H950</f>
        <v>-2401229.8200000003</v>
      </c>
      <c r="F951" s="100">
        <v>0</v>
      </c>
      <c r="G951" s="99">
        <v>0</v>
      </c>
      <c r="H951" s="101">
        <f t="shared" si="140"/>
        <v>-2401229.8200000003</v>
      </c>
      <c r="I951" s="106">
        <f t="shared" si="144"/>
        <v>0</v>
      </c>
      <c r="J951" s="21">
        <v>924.1</v>
      </c>
      <c r="K951" s="16">
        <v>548115</v>
      </c>
      <c r="L951" s="54" t="s">
        <v>126</v>
      </c>
    </row>
    <row r="952" spans="1:12">
      <c r="A952" s="19">
        <v>288716</v>
      </c>
      <c r="B952" s="25" t="s">
        <v>127</v>
      </c>
      <c r="C952" s="82" t="s">
        <v>194</v>
      </c>
      <c r="D952" s="37">
        <v>41456</v>
      </c>
      <c r="E952" s="105">
        <f>+'Base Jul 12 - Jun 13'!H963</f>
        <v>-796475.89999999979</v>
      </c>
      <c r="F952" s="88"/>
      <c r="G952" s="103">
        <v>-29150.83</v>
      </c>
      <c r="H952" s="104">
        <f t="shared" si="140"/>
        <v>-825626.72999999975</v>
      </c>
      <c r="I952" s="106">
        <f t="shared" si="144"/>
        <v>-29150.83</v>
      </c>
      <c r="J952" s="21">
        <v>924.1</v>
      </c>
      <c r="K952" s="16">
        <v>548116</v>
      </c>
      <c r="L952" s="54" t="s">
        <v>188</v>
      </c>
    </row>
    <row r="953" spans="1:12">
      <c r="A953" s="12"/>
      <c r="B953" s="47"/>
      <c r="C953" s="83"/>
      <c r="D953" s="37">
        <v>41487</v>
      </c>
      <c r="E953" s="90">
        <f>+H952</f>
        <v>-825626.72999999975</v>
      </c>
      <c r="F953" s="90"/>
      <c r="G953" s="87">
        <v>-29150.83</v>
      </c>
      <c r="H953" s="92">
        <f t="shared" si="140"/>
        <v>-854777.55999999971</v>
      </c>
      <c r="I953" s="106">
        <f t="shared" si="144"/>
        <v>-29150.83</v>
      </c>
      <c r="J953" s="21">
        <v>924.1</v>
      </c>
      <c r="K953" s="16">
        <v>548116</v>
      </c>
      <c r="L953" s="54" t="s">
        <v>188</v>
      </c>
    </row>
    <row r="954" spans="1:12">
      <c r="A954" s="12"/>
      <c r="B954" s="47"/>
      <c r="C954" s="83"/>
      <c r="D954" s="37">
        <v>41518</v>
      </c>
      <c r="E954" s="90">
        <f t="shared" ref="E954:E960" si="158">+H953</f>
        <v>-854777.55999999971</v>
      </c>
      <c r="F954" s="90"/>
      <c r="G954" s="87">
        <v>-29150.83</v>
      </c>
      <c r="H954" s="92">
        <f t="shared" si="140"/>
        <v>-883928.38999999966</v>
      </c>
      <c r="I954" s="106">
        <f t="shared" si="144"/>
        <v>-29150.83</v>
      </c>
      <c r="J954" s="21">
        <v>924.1</v>
      </c>
      <c r="K954" s="16">
        <v>548116</v>
      </c>
      <c r="L954" s="54" t="s">
        <v>188</v>
      </c>
    </row>
    <row r="955" spans="1:12">
      <c r="A955" s="12"/>
      <c r="B955" s="47"/>
      <c r="C955" s="83"/>
      <c r="D955" s="37">
        <v>41548</v>
      </c>
      <c r="E955" s="90">
        <f t="shared" si="158"/>
        <v>-883928.38999999966</v>
      </c>
      <c r="F955" s="90">
        <v>1141655.53</v>
      </c>
      <c r="G955" s="87">
        <v>-29150.83</v>
      </c>
      <c r="H955" s="92">
        <f t="shared" si="140"/>
        <v>228576.31000000035</v>
      </c>
      <c r="I955" s="106">
        <f t="shared" si="144"/>
        <v>1112504.7</v>
      </c>
      <c r="J955" s="21">
        <v>924.1</v>
      </c>
      <c r="K955" s="16">
        <v>548116</v>
      </c>
      <c r="L955" s="54" t="s">
        <v>188</v>
      </c>
    </row>
    <row r="956" spans="1:12">
      <c r="A956" s="12"/>
      <c r="B956" s="47"/>
      <c r="C956" s="83"/>
      <c r="D956" s="37">
        <v>41579</v>
      </c>
      <c r="E956" s="90">
        <f t="shared" si="158"/>
        <v>228576.31000000035</v>
      </c>
      <c r="F956" s="90">
        <v>326240.88</v>
      </c>
      <c r="G956" s="87">
        <v>-29150.83</v>
      </c>
      <c r="H956" s="92">
        <f t="shared" si="140"/>
        <v>525666.36000000045</v>
      </c>
      <c r="I956" s="106">
        <f t="shared" si="144"/>
        <v>297090.05</v>
      </c>
      <c r="J956" s="21">
        <v>924.1</v>
      </c>
      <c r="K956" s="16">
        <v>548116</v>
      </c>
      <c r="L956" s="54" t="s">
        <v>188</v>
      </c>
    </row>
    <row r="957" spans="1:12">
      <c r="A957" s="12"/>
      <c r="B957" s="47"/>
      <c r="C957" s="83"/>
      <c r="D957" s="37">
        <v>41609</v>
      </c>
      <c r="E957" s="90">
        <f t="shared" si="158"/>
        <v>525666.36000000045</v>
      </c>
      <c r="F957" s="90">
        <v>0</v>
      </c>
      <c r="G957" s="87">
        <v>0</v>
      </c>
      <c r="H957" s="92">
        <f t="shared" si="140"/>
        <v>525666.36000000045</v>
      </c>
      <c r="I957" s="106">
        <f t="shared" si="144"/>
        <v>0</v>
      </c>
      <c r="J957" s="21">
        <v>924.1</v>
      </c>
      <c r="K957" s="16">
        <v>548116</v>
      </c>
      <c r="L957" s="54" t="s">
        <v>188</v>
      </c>
    </row>
    <row r="958" spans="1:12">
      <c r="A958" s="12"/>
      <c r="B958" s="47"/>
      <c r="C958" s="83"/>
      <c r="D958" s="37">
        <v>41640</v>
      </c>
      <c r="E958" s="90">
        <f t="shared" si="158"/>
        <v>525666.36000000045</v>
      </c>
      <c r="F958" s="90">
        <v>0</v>
      </c>
      <c r="G958" s="87">
        <v>0</v>
      </c>
      <c r="H958" s="92">
        <f t="shared" si="140"/>
        <v>525666.36000000045</v>
      </c>
      <c r="I958" s="106">
        <f t="shared" si="144"/>
        <v>0</v>
      </c>
      <c r="J958" s="21">
        <v>924.1</v>
      </c>
      <c r="K958" s="16">
        <v>548116</v>
      </c>
      <c r="L958" s="54" t="s">
        <v>188</v>
      </c>
    </row>
    <row r="959" spans="1:12">
      <c r="A959" s="12"/>
      <c r="B959" s="47"/>
      <c r="C959" s="83"/>
      <c r="D959" s="37">
        <v>41671</v>
      </c>
      <c r="E959" s="90">
        <f t="shared" si="158"/>
        <v>525666.36000000045</v>
      </c>
      <c r="F959" s="90">
        <v>0</v>
      </c>
      <c r="G959" s="87">
        <v>0</v>
      </c>
      <c r="H959" s="92">
        <f t="shared" si="140"/>
        <v>525666.36000000045</v>
      </c>
      <c r="I959" s="106">
        <f t="shared" si="144"/>
        <v>0</v>
      </c>
      <c r="J959" s="21">
        <v>924.1</v>
      </c>
      <c r="K959" s="16">
        <v>548116</v>
      </c>
      <c r="L959" s="54" t="s">
        <v>188</v>
      </c>
    </row>
    <row r="960" spans="1:12">
      <c r="A960" s="12"/>
      <c r="B960" s="47"/>
      <c r="C960" s="83"/>
      <c r="D960" s="37">
        <v>41699</v>
      </c>
      <c r="E960" s="90">
        <f t="shared" si="158"/>
        <v>525666.36000000045</v>
      </c>
      <c r="F960" s="90">
        <v>0</v>
      </c>
      <c r="G960" s="87">
        <v>0</v>
      </c>
      <c r="H960" s="92">
        <f t="shared" si="140"/>
        <v>525666.36000000045</v>
      </c>
      <c r="I960" s="106">
        <f t="shared" si="144"/>
        <v>0</v>
      </c>
      <c r="J960" s="21">
        <v>924.1</v>
      </c>
      <c r="K960" s="16">
        <v>548116</v>
      </c>
      <c r="L960" s="54" t="s">
        <v>188</v>
      </c>
    </row>
    <row r="961" spans="1:12">
      <c r="A961" s="12"/>
      <c r="B961" s="47"/>
      <c r="C961" s="83"/>
      <c r="D961" s="37">
        <v>41730</v>
      </c>
      <c r="E961" s="90">
        <f>+H958</f>
        <v>525666.36000000045</v>
      </c>
      <c r="F961" s="90">
        <v>0</v>
      </c>
      <c r="G961" s="87">
        <v>0</v>
      </c>
      <c r="H961" s="92">
        <f t="shared" si="140"/>
        <v>525666.36000000045</v>
      </c>
      <c r="I961" s="106">
        <f t="shared" si="144"/>
        <v>0</v>
      </c>
      <c r="J961" s="21">
        <v>924.1</v>
      </c>
      <c r="K961" s="16">
        <v>548116</v>
      </c>
      <c r="L961" s="54" t="s">
        <v>188</v>
      </c>
    </row>
    <row r="962" spans="1:12">
      <c r="A962" s="12"/>
      <c r="B962" s="47"/>
      <c r="C962" s="83"/>
      <c r="D962" s="37">
        <v>41760</v>
      </c>
      <c r="E962" s="90">
        <f t="shared" ref="E962" si="159">+H961</f>
        <v>525666.36000000045</v>
      </c>
      <c r="F962" s="90">
        <v>0</v>
      </c>
      <c r="G962" s="87">
        <v>0</v>
      </c>
      <c r="H962" s="92">
        <f t="shared" si="140"/>
        <v>525666.36000000045</v>
      </c>
      <c r="I962" s="106">
        <f t="shared" si="144"/>
        <v>0</v>
      </c>
      <c r="J962" s="21">
        <v>924.1</v>
      </c>
      <c r="K962" s="16">
        <v>548116</v>
      </c>
      <c r="L962" s="54" t="s">
        <v>188</v>
      </c>
    </row>
    <row r="963" spans="1:12">
      <c r="A963" s="22"/>
      <c r="B963" s="49"/>
      <c r="C963" s="52"/>
      <c r="D963" s="37">
        <v>41791</v>
      </c>
      <c r="E963" s="100">
        <f t="shared" ref="E963" si="160">H962</f>
        <v>525666.36000000045</v>
      </c>
      <c r="F963" s="100">
        <v>0</v>
      </c>
      <c r="G963" s="99">
        <v>0</v>
      </c>
      <c r="H963" s="101">
        <f t="shared" si="140"/>
        <v>525666.36000000045</v>
      </c>
      <c r="I963" s="106">
        <f t="shared" si="144"/>
        <v>0</v>
      </c>
      <c r="J963" s="21">
        <v>924.1</v>
      </c>
      <c r="K963" s="16">
        <v>548116</v>
      </c>
      <c r="L963" s="54" t="s">
        <v>188</v>
      </c>
    </row>
    <row r="964" spans="1:12">
      <c r="A964" s="10">
        <v>289000</v>
      </c>
      <c r="B964" s="41" t="s">
        <v>21</v>
      </c>
      <c r="C964" s="44" t="s">
        <v>67</v>
      </c>
      <c r="D964" s="37">
        <v>41456</v>
      </c>
      <c r="E964" s="96">
        <f>+'Base Jul 12 - Jun 13'!H975</f>
        <v>-500477.45999999996</v>
      </c>
      <c r="F964" s="86">
        <v>12866.69</v>
      </c>
      <c r="G964" s="108">
        <v>0</v>
      </c>
      <c r="H964" s="104">
        <f t="shared" si="140"/>
        <v>-487610.76999999996</v>
      </c>
      <c r="I964" s="106">
        <f t="shared" si="144"/>
        <v>12866.69</v>
      </c>
      <c r="J964" s="76">
        <v>921</v>
      </c>
      <c r="K964" s="16">
        <v>550500</v>
      </c>
      <c r="L964" s="15" t="s">
        <v>56</v>
      </c>
    </row>
    <row r="965" spans="1:12">
      <c r="A965" s="12"/>
      <c r="B965" s="38"/>
      <c r="C965" s="38"/>
      <c r="D965" s="37">
        <v>41487</v>
      </c>
      <c r="E965" s="89">
        <f>+H964</f>
        <v>-487610.76999999996</v>
      </c>
      <c r="F965" s="86">
        <v>12866.93</v>
      </c>
      <c r="G965" s="108">
        <v>0</v>
      </c>
      <c r="H965" s="92">
        <f t="shared" si="140"/>
        <v>-474743.83999999997</v>
      </c>
      <c r="I965" s="106">
        <f t="shared" si="144"/>
        <v>12866.93</v>
      </c>
      <c r="J965" s="76">
        <v>921</v>
      </c>
      <c r="K965" s="16">
        <v>550500</v>
      </c>
      <c r="L965" s="15" t="s">
        <v>56</v>
      </c>
    </row>
    <row r="966" spans="1:12">
      <c r="A966" s="12"/>
      <c r="B966" s="38"/>
      <c r="C966" s="38"/>
      <c r="D966" s="37">
        <v>41518</v>
      </c>
      <c r="E966" s="89">
        <f t="shared" ref="E966:E975" si="161">+H965</f>
        <v>-474743.83999999997</v>
      </c>
      <c r="F966" s="86">
        <v>12866.93</v>
      </c>
      <c r="G966" s="108">
        <v>0</v>
      </c>
      <c r="H966" s="92">
        <f t="shared" si="140"/>
        <v>-461876.91</v>
      </c>
      <c r="I966" s="106">
        <f t="shared" si="144"/>
        <v>12866.93</v>
      </c>
      <c r="J966" s="76">
        <v>921</v>
      </c>
      <c r="K966" s="16">
        <v>550500</v>
      </c>
      <c r="L966" s="15" t="s">
        <v>56</v>
      </c>
    </row>
    <row r="967" spans="1:12">
      <c r="A967" s="12"/>
      <c r="B967" s="38"/>
      <c r="C967" s="38"/>
      <c r="D967" s="37">
        <v>41548</v>
      </c>
      <c r="E967" s="89">
        <f t="shared" si="161"/>
        <v>-461876.91</v>
      </c>
      <c r="F967" s="86">
        <v>12866.93</v>
      </c>
      <c r="G967" s="108">
        <v>0</v>
      </c>
      <c r="H967" s="92">
        <f t="shared" si="140"/>
        <v>-449009.98</v>
      </c>
      <c r="I967" s="106">
        <f t="shared" si="144"/>
        <v>12866.93</v>
      </c>
      <c r="J967" s="76">
        <v>921</v>
      </c>
      <c r="K967" s="16">
        <v>550500</v>
      </c>
      <c r="L967" s="15" t="s">
        <v>56</v>
      </c>
    </row>
    <row r="968" spans="1:12">
      <c r="A968" s="12"/>
      <c r="B968" s="38"/>
      <c r="C968" s="38"/>
      <c r="D968" s="37">
        <v>41579</v>
      </c>
      <c r="E968" s="89">
        <f t="shared" si="161"/>
        <v>-449009.98</v>
      </c>
      <c r="F968" s="86">
        <v>12866.93</v>
      </c>
      <c r="G968" s="108">
        <v>0</v>
      </c>
      <c r="H968" s="92">
        <f t="shared" si="140"/>
        <v>-436143.05</v>
      </c>
      <c r="I968" s="106">
        <f t="shared" si="144"/>
        <v>12866.93</v>
      </c>
      <c r="J968" s="76">
        <v>921</v>
      </c>
      <c r="K968" s="16">
        <v>550500</v>
      </c>
      <c r="L968" s="15" t="s">
        <v>56</v>
      </c>
    </row>
    <row r="969" spans="1:12">
      <c r="A969" s="12"/>
      <c r="B969" s="38"/>
      <c r="C969" s="38"/>
      <c r="D969" s="37">
        <v>41609</v>
      </c>
      <c r="E969" s="89">
        <f t="shared" si="161"/>
        <v>-436143.05</v>
      </c>
      <c r="F969" s="111">
        <v>0</v>
      </c>
      <c r="G969" s="112">
        <v>0</v>
      </c>
      <c r="H969" s="92">
        <f t="shared" si="140"/>
        <v>-436143.05</v>
      </c>
      <c r="I969" s="106">
        <f t="shared" si="144"/>
        <v>0</v>
      </c>
      <c r="J969" s="76">
        <v>921</v>
      </c>
      <c r="K969" s="16">
        <v>550500</v>
      </c>
      <c r="L969" s="15" t="s">
        <v>56</v>
      </c>
    </row>
    <row r="970" spans="1:12">
      <c r="A970" s="12"/>
      <c r="B970" s="38"/>
      <c r="C970" s="38"/>
      <c r="D970" s="37">
        <v>41640</v>
      </c>
      <c r="E970" s="89">
        <f t="shared" si="161"/>
        <v>-436143.05</v>
      </c>
      <c r="F970" s="107">
        <v>0</v>
      </c>
      <c r="G970" s="112">
        <v>0</v>
      </c>
      <c r="H970" s="92">
        <f t="shared" si="140"/>
        <v>-436143.05</v>
      </c>
      <c r="I970" s="106">
        <f t="shared" si="144"/>
        <v>0</v>
      </c>
      <c r="J970" s="76">
        <v>921</v>
      </c>
      <c r="K970" s="16">
        <v>550500</v>
      </c>
      <c r="L970" s="15" t="s">
        <v>56</v>
      </c>
    </row>
    <row r="971" spans="1:12">
      <c r="A971" s="12"/>
      <c r="B971" s="38"/>
      <c r="C971" s="38"/>
      <c r="D971" s="37">
        <v>41671</v>
      </c>
      <c r="E971" s="89">
        <f t="shared" si="161"/>
        <v>-436143.05</v>
      </c>
      <c r="F971" s="107">
        <v>0</v>
      </c>
      <c r="G971" s="112">
        <v>0</v>
      </c>
      <c r="H971" s="92">
        <f t="shared" si="140"/>
        <v>-436143.05</v>
      </c>
      <c r="I971" s="106">
        <f t="shared" si="144"/>
        <v>0</v>
      </c>
      <c r="J971" s="76">
        <v>921</v>
      </c>
      <c r="K971" s="16">
        <v>550500</v>
      </c>
      <c r="L971" s="15" t="s">
        <v>56</v>
      </c>
    </row>
    <row r="972" spans="1:12">
      <c r="A972" s="12"/>
      <c r="B972" s="38"/>
      <c r="C972" s="38"/>
      <c r="D972" s="37">
        <v>41699</v>
      </c>
      <c r="E972" s="89">
        <f t="shared" si="161"/>
        <v>-436143.05</v>
      </c>
      <c r="F972" s="107">
        <v>0</v>
      </c>
      <c r="G972" s="112">
        <v>0</v>
      </c>
      <c r="H972" s="92">
        <f t="shared" ref="H972:H1007" si="162">SUM(E972:G972)</f>
        <v>-436143.05</v>
      </c>
      <c r="I972" s="106">
        <f t="shared" si="144"/>
        <v>0</v>
      </c>
      <c r="J972" s="76">
        <v>921</v>
      </c>
      <c r="K972" s="16">
        <v>550500</v>
      </c>
      <c r="L972" s="15" t="s">
        <v>56</v>
      </c>
    </row>
    <row r="973" spans="1:12">
      <c r="A973" s="12"/>
      <c r="B973" s="38"/>
      <c r="C973" s="38"/>
      <c r="D973" s="37">
        <v>41730</v>
      </c>
      <c r="E973" s="89">
        <f t="shared" si="161"/>
        <v>-436143.05</v>
      </c>
      <c r="F973" s="107">
        <v>0</v>
      </c>
      <c r="G973" s="108">
        <v>0</v>
      </c>
      <c r="H973" s="92">
        <f t="shared" si="162"/>
        <v>-436143.05</v>
      </c>
      <c r="I973" s="106">
        <f t="shared" si="144"/>
        <v>0</v>
      </c>
      <c r="J973" s="76">
        <v>921</v>
      </c>
      <c r="K973" s="16">
        <v>550500</v>
      </c>
      <c r="L973" s="15" t="s">
        <v>56</v>
      </c>
    </row>
    <row r="974" spans="1:12">
      <c r="A974" s="12"/>
      <c r="B974" s="38"/>
      <c r="C974" s="38"/>
      <c r="D974" s="37">
        <v>41760</v>
      </c>
      <c r="E974" s="89">
        <f t="shared" si="161"/>
        <v>-436143.05</v>
      </c>
      <c r="F974" s="107">
        <v>0</v>
      </c>
      <c r="G974" s="108">
        <v>0</v>
      </c>
      <c r="H974" s="92">
        <f t="shared" si="162"/>
        <v>-436143.05</v>
      </c>
      <c r="I974" s="106">
        <f t="shared" si="144"/>
        <v>0</v>
      </c>
      <c r="J974" s="76">
        <v>921</v>
      </c>
      <c r="K974" s="16">
        <v>550500</v>
      </c>
      <c r="L974" s="15" t="s">
        <v>56</v>
      </c>
    </row>
    <row r="975" spans="1:12">
      <c r="A975" s="22"/>
      <c r="B975" s="39"/>
      <c r="C975" s="39"/>
      <c r="D975" s="37">
        <v>41791</v>
      </c>
      <c r="E975" s="89">
        <f t="shared" si="161"/>
        <v>-436143.05</v>
      </c>
      <c r="F975" s="109">
        <v>0</v>
      </c>
      <c r="G975" s="110">
        <v>0</v>
      </c>
      <c r="H975" s="101">
        <f t="shared" si="162"/>
        <v>-436143.05</v>
      </c>
      <c r="I975" s="106">
        <f t="shared" si="144"/>
        <v>0</v>
      </c>
      <c r="J975" s="76">
        <v>921</v>
      </c>
      <c r="K975" s="16">
        <v>550500</v>
      </c>
      <c r="L975" s="15" t="s">
        <v>56</v>
      </c>
    </row>
    <row r="976" spans="1:12">
      <c r="A976" s="10">
        <v>289009</v>
      </c>
      <c r="B976" s="41" t="s">
        <v>118</v>
      </c>
      <c r="C976" s="44" t="s">
        <v>67</v>
      </c>
      <c r="D976" s="37">
        <v>41456</v>
      </c>
      <c r="E976" s="96">
        <f>+'Base Jul 12 - Jun 13'!H987</f>
        <v>0</v>
      </c>
      <c r="F976" s="113">
        <v>0</v>
      </c>
      <c r="G976" s="114">
        <v>0</v>
      </c>
      <c r="H976" s="104">
        <f t="shared" si="162"/>
        <v>0</v>
      </c>
      <c r="I976" s="106">
        <f t="shared" si="144"/>
        <v>0</v>
      </c>
      <c r="J976" s="21" t="s">
        <v>172</v>
      </c>
      <c r="K976" s="16" t="s">
        <v>171</v>
      </c>
      <c r="L976" s="15" t="s">
        <v>173</v>
      </c>
    </row>
    <row r="977" spans="1:12">
      <c r="A977" s="12"/>
      <c r="B977" s="38"/>
      <c r="C977" s="38"/>
      <c r="D977" s="37">
        <v>41487</v>
      </c>
      <c r="E977" s="89">
        <f>+H976</f>
        <v>0</v>
      </c>
      <c r="F977" s="107">
        <v>0</v>
      </c>
      <c r="G977" s="108">
        <v>0</v>
      </c>
      <c r="H977" s="92">
        <f t="shared" si="162"/>
        <v>0</v>
      </c>
      <c r="I977" s="106">
        <f t="shared" si="144"/>
        <v>0</v>
      </c>
      <c r="J977" s="21" t="s">
        <v>172</v>
      </c>
      <c r="K977" s="16" t="s">
        <v>171</v>
      </c>
      <c r="L977" s="15" t="s">
        <v>173</v>
      </c>
    </row>
    <row r="978" spans="1:12">
      <c r="A978" s="12"/>
      <c r="B978" s="38"/>
      <c r="C978" s="38"/>
      <c r="D978" s="37">
        <v>41518</v>
      </c>
      <c r="E978" s="89">
        <f t="shared" ref="E978:E986" si="163">+H977</f>
        <v>0</v>
      </c>
      <c r="F978" s="107">
        <v>0</v>
      </c>
      <c r="G978" s="108">
        <v>0</v>
      </c>
      <c r="H978" s="92">
        <f t="shared" si="162"/>
        <v>0</v>
      </c>
      <c r="I978" s="106">
        <f t="shared" si="144"/>
        <v>0</v>
      </c>
      <c r="J978" s="21" t="s">
        <v>172</v>
      </c>
      <c r="K978" s="16" t="s">
        <v>171</v>
      </c>
      <c r="L978" s="15" t="s">
        <v>173</v>
      </c>
    </row>
    <row r="979" spans="1:12">
      <c r="A979" s="12"/>
      <c r="B979" s="38"/>
      <c r="C979" s="38"/>
      <c r="D979" s="37">
        <v>41548</v>
      </c>
      <c r="E979" s="89">
        <f t="shared" si="163"/>
        <v>0</v>
      </c>
      <c r="F979" s="107">
        <v>0</v>
      </c>
      <c r="G979" s="108">
        <v>0</v>
      </c>
      <c r="H979" s="92">
        <f t="shared" si="162"/>
        <v>0</v>
      </c>
      <c r="I979" s="106">
        <f t="shared" si="144"/>
        <v>0</v>
      </c>
      <c r="J979" s="21" t="s">
        <v>172</v>
      </c>
      <c r="K979" s="16" t="s">
        <v>171</v>
      </c>
      <c r="L979" s="15" t="s">
        <v>173</v>
      </c>
    </row>
    <row r="980" spans="1:12">
      <c r="A980" s="12"/>
      <c r="B980" s="38"/>
      <c r="C980" s="38"/>
      <c r="D980" s="37">
        <v>41579</v>
      </c>
      <c r="E980" s="89">
        <f t="shared" si="163"/>
        <v>0</v>
      </c>
      <c r="F980" s="107">
        <v>0</v>
      </c>
      <c r="G980" s="108">
        <v>0</v>
      </c>
      <c r="H980" s="92">
        <f t="shared" si="162"/>
        <v>0</v>
      </c>
      <c r="I980" s="106">
        <f t="shared" si="144"/>
        <v>0</v>
      </c>
      <c r="J980" s="21" t="s">
        <v>172</v>
      </c>
      <c r="K980" s="16" t="s">
        <v>171</v>
      </c>
      <c r="L980" s="15" t="s">
        <v>173</v>
      </c>
    </row>
    <row r="981" spans="1:12">
      <c r="A981" s="12"/>
      <c r="B981" s="38"/>
      <c r="C981" s="38"/>
      <c r="D981" s="37">
        <v>41609</v>
      </c>
      <c r="E981" s="89">
        <f t="shared" si="163"/>
        <v>0</v>
      </c>
      <c r="F981" s="107">
        <v>0</v>
      </c>
      <c r="G981" s="108">
        <v>0</v>
      </c>
      <c r="H981" s="92">
        <f t="shared" si="162"/>
        <v>0</v>
      </c>
      <c r="I981" s="106">
        <f t="shared" si="144"/>
        <v>0</v>
      </c>
      <c r="J981" s="21" t="s">
        <v>172</v>
      </c>
      <c r="K981" s="16" t="s">
        <v>171</v>
      </c>
      <c r="L981" s="15" t="s">
        <v>173</v>
      </c>
    </row>
    <row r="982" spans="1:12">
      <c r="A982" s="12"/>
      <c r="B982" s="38"/>
      <c r="C982" s="38"/>
      <c r="D982" s="37">
        <v>41640</v>
      </c>
      <c r="E982" s="89">
        <f t="shared" si="163"/>
        <v>0</v>
      </c>
      <c r="F982" s="107">
        <v>0</v>
      </c>
      <c r="G982" s="108">
        <v>0</v>
      </c>
      <c r="H982" s="92">
        <f t="shared" si="162"/>
        <v>0</v>
      </c>
      <c r="I982" s="106">
        <f t="shared" si="144"/>
        <v>0</v>
      </c>
      <c r="J982" s="21" t="s">
        <v>172</v>
      </c>
      <c r="K982" s="16" t="s">
        <v>171</v>
      </c>
      <c r="L982" s="15" t="s">
        <v>173</v>
      </c>
    </row>
    <row r="983" spans="1:12">
      <c r="A983" s="12"/>
      <c r="B983" s="38"/>
      <c r="C983" s="38"/>
      <c r="D983" s="37">
        <v>41671</v>
      </c>
      <c r="E983" s="89">
        <f t="shared" si="163"/>
        <v>0</v>
      </c>
      <c r="F983" s="107">
        <v>0</v>
      </c>
      <c r="G983" s="108">
        <v>0</v>
      </c>
      <c r="H983" s="92">
        <f t="shared" si="162"/>
        <v>0</v>
      </c>
      <c r="I983" s="106">
        <f t="shared" si="144"/>
        <v>0</v>
      </c>
      <c r="J983" s="21" t="s">
        <v>172</v>
      </c>
      <c r="K983" s="16" t="s">
        <v>171</v>
      </c>
      <c r="L983" s="15" t="s">
        <v>173</v>
      </c>
    </row>
    <row r="984" spans="1:12">
      <c r="A984" s="12"/>
      <c r="B984" s="38"/>
      <c r="C984" s="38"/>
      <c r="D984" s="37">
        <v>41699</v>
      </c>
      <c r="E984" s="89">
        <f t="shared" si="163"/>
        <v>0</v>
      </c>
      <c r="F984" s="107">
        <v>0</v>
      </c>
      <c r="G984" s="108">
        <v>0</v>
      </c>
      <c r="H984" s="92">
        <f t="shared" si="162"/>
        <v>0</v>
      </c>
      <c r="I984" s="106">
        <f t="shared" si="144"/>
        <v>0</v>
      </c>
      <c r="J984" s="21" t="s">
        <v>172</v>
      </c>
      <c r="K984" s="16" t="s">
        <v>171</v>
      </c>
      <c r="L984" s="15" t="s">
        <v>173</v>
      </c>
    </row>
    <row r="985" spans="1:12">
      <c r="A985" s="12"/>
      <c r="B985" s="38"/>
      <c r="C985" s="38"/>
      <c r="D985" s="37">
        <v>41730</v>
      </c>
      <c r="E985" s="89">
        <f t="shared" si="163"/>
        <v>0</v>
      </c>
      <c r="F985" s="107">
        <v>0</v>
      </c>
      <c r="G985" s="108">
        <v>0</v>
      </c>
      <c r="H985" s="92">
        <f t="shared" si="162"/>
        <v>0</v>
      </c>
      <c r="I985" s="106">
        <f t="shared" si="144"/>
        <v>0</v>
      </c>
      <c r="J985" s="21" t="s">
        <v>172</v>
      </c>
      <c r="K985" s="16" t="s">
        <v>171</v>
      </c>
      <c r="L985" s="15" t="s">
        <v>173</v>
      </c>
    </row>
    <row r="986" spans="1:12">
      <c r="A986" s="12"/>
      <c r="B986" s="38"/>
      <c r="C986" s="38"/>
      <c r="D986" s="37">
        <v>41760</v>
      </c>
      <c r="E986" s="89">
        <f t="shared" si="163"/>
        <v>0</v>
      </c>
      <c r="F986" s="107">
        <v>0</v>
      </c>
      <c r="G986" s="108">
        <v>0</v>
      </c>
      <c r="H986" s="92">
        <f t="shared" si="162"/>
        <v>0</v>
      </c>
      <c r="I986" s="106">
        <f t="shared" si="144"/>
        <v>0</v>
      </c>
      <c r="J986" s="21" t="s">
        <v>172</v>
      </c>
      <c r="K986" s="16" t="s">
        <v>171</v>
      </c>
      <c r="L986" s="15" t="s">
        <v>173</v>
      </c>
    </row>
    <row r="987" spans="1:12">
      <c r="A987" s="22"/>
      <c r="B987" s="39"/>
      <c r="C987" s="39"/>
      <c r="D987" s="37">
        <v>41791</v>
      </c>
      <c r="E987" s="89">
        <f t="shared" ref="E987" si="164">H986</f>
        <v>0</v>
      </c>
      <c r="F987" s="109">
        <v>0</v>
      </c>
      <c r="G987" s="110">
        <v>0</v>
      </c>
      <c r="H987" s="101">
        <f t="shared" si="162"/>
        <v>0</v>
      </c>
      <c r="I987" s="106">
        <f t="shared" si="144"/>
        <v>0</v>
      </c>
      <c r="J987" s="21" t="s">
        <v>172</v>
      </c>
      <c r="K987" s="16" t="s">
        <v>171</v>
      </c>
      <c r="L987" s="15" t="s">
        <v>173</v>
      </c>
    </row>
    <row r="988" spans="1:12">
      <c r="A988" s="17">
        <v>289511</v>
      </c>
      <c r="B988" s="41" t="s">
        <v>58</v>
      </c>
      <c r="C988" s="51" t="s">
        <v>68</v>
      </c>
      <c r="D988" s="37">
        <v>41456</v>
      </c>
      <c r="E988" s="96">
        <f>+'Base Jul 12 - Jun 13'!H999</f>
        <v>-476006.07999999996</v>
      </c>
      <c r="F988" s="113">
        <v>0</v>
      </c>
      <c r="G988" s="114">
        <v>0</v>
      </c>
      <c r="H988" s="104">
        <f t="shared" si="162"/>
        <v>-476006.07999999996</v>
      </c>
      <c r="I988" s="106">
        <f t="shared" si="144"/>
        <v>0</v>
      </c>
      <c r="J988" s="11">
        <v>151.15</v>
      </c>
      <c r="K988" s="16">
        <v>120165</v>
      </c>
      <c r="L988" s="15" t="s">
        <v>174</v>
      </c>
    </row>
    <row r="989" spans="1:12">
      <c r="A989" s="17"/>
      <c r="B989" s="41"/>
      <c r="C989" s="41"/>
      <c r="D989" s="37">
        <v>41487</v>
      </c>
      <c r="E989" s="89">
        <f>+H988</f>
        <v>-476006.07999999996</v>
      </c>
      <c r="F989" s="107">
        <v>0</v>
      </c>
      <c r="G989" s="108">
        <v>0</v>
      </c>
      <c r="H989" s="92">
        <f t="shared" si="162"/>
        <v>-476006.07999999996</v>
      </c>
      <c r="I989" s="106">
        <f t="shared" si="144"/>
        <v>0</v>
      </c>
      <c r="J989" s="11">
        <v>151.15</v>
      </c>
      <c r="K989" s="16">
        <v>120165</v>
      </c>
      <c r="L989" s="15" t="s">
        <v>174</v>
      </c>
    </row>
    <row r="990" spans="1:12">
      <c r="A990" s="17"/>
      <c r="B990" s="41"/>
      <c r="C990" s="41"/>
      <c r="D990" s="37">
        <v>41518</v>
      </c>
      <c r="E990" s="89">
        <f t="shared" ref="E990:E998" si="165">+H989</f>
        <v>-476006.07999999996</v>
      </c>
      <c r="F990" s="107">
        <v>0</v>
      </c>
      <c r="G990" s="108">
        <v>0</v>
      </c>
      <c r="H990" s="92">
        <f t="shared" si="162"/>
        <v>-476006.07999999996</v>
      </c>
      <c r="I990" s="106">
        <f t="shared" si="144"/>
        <v>0</v>
      </c>
      <c r="J990" s="11">
        <v>151.15</v>
      </c>
      <c r="K990" s="16">
        <v>120165</v>
      </c>
      <c r="L990" s="15" t="s">
        <v>174</v>
      </c>
    </row>
    <row r="991" spans="1:12">
      <c r="A991" s="17"/>
      <c r="B991" s="41"/>
      <c r="C991" s="41"/>
      <c r="D991" s="37">
        <v>41548</v>
      </c>
      <c r="E991" s="89">
        <f t="shared" si="165"/>
        <v>-476006.07999999996</v>
      </c>
      <c r="F991" s="107">
        <v>0</v>
      </c>
      <c r="G991" s="108">
        <v>0</v>
      </c>
      <c r="H991" s="92">
        <f t="shared" si="162"/>
        <v>-476006.07999999996</v>
      </c>
      <c r="I991" s="106">
        <f t="shared" si="144"/>
        <v>0</v>
      </c>
      <c r="J991" s="11">
        <v>151.15</v>
      </c>
      <c r="K991" s="16">
        <v>120165</v>
      </c>
      <c r="L991" s="15" t="s">
        <v>174</v>
      </c>
    </row>
    <row r="992" spans="1:12">
      <c r="A992" s="17"/>
      <c r="B992" s="41"/>
      <c r="C992" s="41"/>
      <c r="D992" s="37">
        <v>41579</v>
      </c>
      <c r="E992" s="89">
        <f t="shared" si="165"/>
        <v>-476006.07999999996</v>
      </c>
      <c r="F992" s="107">
        <v>0</v>
      </c>
      <c r="G992" s="108">
        <v>0</v>
      </c>
      <c r="H992" s="92">
        <f t="shared" si="162"/>
        <v>-476006.07999999996</v>
      </c>
      <c r="I992" s="106">
        <f t="shared" si="144"/>
        <v>0</v>
      </c>
      <c r="J992" s="11">
        <v>151.15</v>
      </c>
      <c r="K992" s="16">
        <v>120165</v>
      </c>
      <c r="L992" s="15" t="s">
        <v>174</v>
      </c>
    </row>
    <row r="993" spans="1:12">
      <c r="A993" s="17"/>
      <c r="B993" s="41"/>
      <c r="C993" s="41"/>
      <c r="D993" s="37">
        <v>41609</v>
      </c>
      <c r="E993" s="89">
        <f t="shared" si="165"/>
        <v>-476006.07999999996</v>
      </c>
      <c r="F993" s="107">
        <v>0</v>
      </c>
      <c r="G993" s="108">
        <v>0</v>
      </c>
      <c r="H993" s="92">
        <f t="shared" si="162"/>
        <v>-476006.07999999996</v>
      </c>
      <c r="I993" s="106">
        <f t="shared" si="144"/>
        <v>0</v>
      </c>
      <c r="J993" s="11">
        <v>151.15</v>
      </c>
      <c r="K993" s="16">
        <v>120165</v>
      </c>
      <c r="L993" s="15" t="s">
        <v>174</v>
      </c>
    </row>
    <row r="994" spans="1:12">
      <c r="A994" s="17"/>
      <c r="B994" s="41"/>
      <c r="C994" s="41"/>
      <c r="D994" s="37">
        <v>41640</v>
      </c>
      <c r="E994" s="89">
        <f t="shared" si="165"/>
        <v>-476006.07999999996</v>
      </c>
      <c r="F994" s="107">
        <v>0</v>
      </c>
      <c r="G994" s="108">
        <v>0</v>
      </c>
      <c r="H994" s="92">
        <f t="shared" si="162"/>
        <v>-476006.07999999996</v>
      </c>
      <c r="I994" s="106">
        <f t="shared" si="144"/>
        <v>0</v>
      </c>
      <c r="J994" s="11">
        <v>151.15</v>
      </c>
      <c r="K994" s="16">
        <v>120165</v>
      </c>
      <c r="L994" s="15" t="s">
        <v>174</v>
      </c>
    </row>
    <row r="995" spans="1:12">
      <c r="A995" s="17"/>
      <c r="B995" s="41"/>
      <c r="C995" s="41"/>
      <c r="D995" s="37">
        <v>41671</v>
      </c>
      <c r="E995" s="89">
        <f t="shared" si="165"/>
        <v>-476006.07999999996</v>
      </c>
      <c r="F995" s="107">
        <v>0</v>
      </c>
      <c r="G995" s="108">
        <v>0</v>
      </c>
      <c r="H995" s="92">
        <f t="shared" si="162"/>
        <v>-476006.07999999996</v>
      </c>
      <c r="I995" s="106">
        <f t="shared" si="144"/>
        <v>0</v>
      </c>
      <c r="J995" s="11">
        <v>151.15</v>
      </c>
      <c r="K995" s="16">
        <v>120165</v>
      </c>
      <c r="L995" s="15" t="s">
        <v>174</v>
      </c>
    </row>
    <row r="996" spans="1:12">
      <c r="A996" s="17"/>
      <c r="B996" s="41"/>
      <c r="C996" s="41"/>
      <c r="D996" s="37">
        <v>41699</v>
      </c>
      <c r="E996" s="89">
        <f t="shared" si="165"/>
        <v>-476006.07999999996</v>
      </c>
      <c r="F996" s="107">
        <v>0</v>
      </c>
      <c r="G996" s="108">
        <v>0</v>
      </c>
      <c r="H996" s="92">
        <f t="shared" si="162"/>
        <v>-476006.07999999996</v>
      </c>
      <c r="I996" s="106">
        <f t="shared" si="144"/>
        <v>0</v>
      </c>
      <c r="J996" s="11">
        <v>151.15</v>
      </c>
      <c r="K996" s="16">
        <v>120165</v>
      </c>
      <c r="L996" s="15" t="s">
        <v>174</v>
      </c>
    </row>
    <row r="997" spans="1:12">
      <c r="A997" s="17"/>
      <c r="B997" s="41"/>
      <c r="C997" s="41"/>
      <c r="D997" s="37">
        <v>41730</v>
      </c>
      <c r="E997" s="89">
        <f t="shared" si="165"/>
        <v>-476006.07999999996</v>
      </c>
      <c r="F997" s="107">
        <v>0</v>
      </c>
      <c r="G997" s="108">
        <v>0</v>
      </c>
      <c r="H997" s="92">
        <f t="shared" si="162"/>
        <v>-476006.07999999996</v>
      </c>
      <c r="I997" s="106">
        <f t="shared" si="144"/>
        <v>0</v>
      </c>
      <c r="J997" s="11">
        <v>151.15</v>
      </c>
      <c r="K997" s="16">
        <v>120165</v>
      </c>
      <c r="L997" s="15" t="s">
        <v>174</v>
      </c>
    </row>
    <row r="998" spans="1:12">
      <c r="A998" s="17"/>
      <c r="B998" s="41"/>
      <c r="C998" s="41"/>
      <c r="D998" s="37">
        <v>41760</v>
      </c>
      <c r="E998" s="89">
        <f t="shared" si="165"/>
        <v>-476006.07999999996</v>
      </c>
      <c r="F998" s="107">
        <v>0</v>
      </c>
      <c r="G998" s="108">
        <v>0</v>
      </c>
      <c r="H998" s="92">
        <f t="shared" si="162"/>
        <v>-476006.07999999996</v>
      </c>
      <c r="I998" s="106">
        <f t="shared" si="144"/>
        <v>0</v>
      </c>
      <c r="J998" s="11">
        <v>151.15</v>
      </c>
      <c r="K998" s="16">
        <v>120165</v>
      </c>
      <c r="L998" s="15" t="s">
        <v>174</v>
      </c>
    </row>
    <row r="999" spans="1:12">
      <c r="A999" s="17"/>
      <c r="B999" s="41"/>
      <c r="C999" s="41"/>
      <c r="D999" s="37">
        <v>41791</v>
      </c>
      <c r="E999" s="89">
        <f t="shared" ref="E999" si="166">H998</f>
        <v>-476006.07999999996</v>
      </c>
      <c r="F999" s="109">
        <v>0</v>
      </c>
      <c r="G999" s="110">
        <v>0</v>
      </c>
      <c r="H999" s="101">
        <f t="shared" si="162"/>
        <v>-476006.07999999996</v>
      </c>
      <c r="I999" s="106">
        <f t="shared" si="144"/>
        <v>0</v>
      </c>
      <c r="J999" s="11">
        <v>151.15</v>
      </c>
      <c r="K999" s="16">
        <v>120165</v>
      </c>
      <c r="L999" s="15" t="s">
        <v>174</v>
      </c>
    </row>
    <row r="1000" spans="1:12">
      <c r="A1000" s="10">
        <v>289517</v>
      </c>
      <c r="B1000" s="35" t="s">
        <v>22</v>
      </c>
      <c r="C1000" s="36" t="s">
        <v>68</v>
      </c>
      <c r="D1000" s="37">
        <v>41456</v>
      </c>
      <c r="E1000" s="96">
        <f>+'Base Jul 12 - Jun 13'!H1011</f>
        <v>-5365711.2200000007</v>
      </c>
      <c r="F1000" s="86">
        <v>16941.419999999998</v>
      </c>
      <c r="G1000" s="87">
        <v>-33327.89</v>
      </c>
      <c r="H1000" s="104">
        <f t="shared" si="162"/>
        <v>-5382097.6900000004</v>
      </c>
      <c r="I1000" s="106">
        <f t="shared" si="144"/>
        <v>-16386.47</v>
      </c>
      <c r="J1000" s="11">
        <v>151.13999999999999</v>
      </c>
      <c r="K1000" s="16">
        <v>120163</v>
      </c>
      <c r="L1000" s="15" t="s">
        <v>57</v>
      </c>
    </row>
    <row r="1001" spans="1:12">
      <c r="A1001" s="12"/>
      <c r="B1001" s="38"/>
      <c r="C1001" s="38"/>
      <c r="D1001" s="37">
        <v>41487</v>
      </c>
      <c r="E1001" s="89">
        <f>+H1000</f>
        <v>-5382097.6900000004</v>
      </c>
      <c r="F1001" s="86">
        <v>16598.91</v>
      </c>
      <c r="G1001" s="87">
        <v>-36086.94</v>
      </c>
      <c r="H1001" s="92">
        <f t="shared" si="162"/>
        <v>-5401585.7200000007</v>
      </c>
      <c r="I1001" s="106">
        <f t="shared" si="144"/>
        <v>-19488.030000000002</v>
      </c>
      <c r="J1001" s="11">
        <v>151.13999999999999</v>
      </c>
      <c r="K1001" s="16">
        <v>120163</v>
      </c>
      <c r="L1001" s="15" t="s">
        <v>57</v>
      </c>
    </row>
    <row r="1002" spans="1:12">
      <c r="A1002" s="12"/>
      <c r="B1002" s="38"/>
      <c r="C1002" s="38"/>
      <c r="D1002" s="37">
        <v>41518</v>
      </c>
      <c r="E1002" s="89">
        <f t="shared" ref="E1002:E1011" si="167">+H1001</f>
        <v>-5401585.7200000007</v>
      </c>
      <c r="F1002" s="86">
        <v>20876.240000000002</v>
      </c>
      <c r="G1002" s="87">
        <v>-35013.81</v>
      </c>
      <c r="H1002" s="92">
        <f t="shared" si="162"/>
        <v>-5415723.29</v>
      </c>
      <c r="I1002" s="106">
        <f t="shared" si="144"/>
        <v>-14137.569999999996</v>
      </c>
      <c r="J1002" s="11">
        <v>151.13999999999999</v>
      </c>
      <c r="K1002" s="16">
        <v>120163</v>
      </c>
      <c r="L1002" s="15" t="s">
        <v>57</v>
      </c>
    </row>
    <row r="1003" spans="1:12">
      <c r="A1003" s="12"/>
      <c r="B1003" s="38"/>
      <c r="C1003" s="38"/>
      <c r="D1003" s="37">
        <v>41548</v>
      </c>
      <c r="E1003" s="89">
        <f t="shared" si="167"/>
        <v>-5415723.29</v>
      </c>
      <c r="F1003" s="86">
        <v>20439.04</v>
      </c>
      <c r="G1003" s="87">
        <v>-40862.120000000003</v>
      </c>
      <c r="H1003" s="92">
        <f t="shared" si="162"/>
        <v>-5436146.3700000001</v>
      </c>
      <c r="I1003" s="106">
        <f t="shared" ref="I1003:I1011" si="168">SUM(F1003:G1003)</f>
        <v>-20423.080000000002</v>
      </c>
      <c r="J1003" s="11">
        <v>151.13999999999999</v>
      </c>
      <c r="K1003" s="16">
        <v>120163</v>
      </c>
      <c r="L1003" s="15" t="s">
        <v>57</v>
      </c>
    </row>
    <row r="1004" spans="1:12">
      <c r="A1004" s="12"/>
      <c r="B1004" s="38"/>
      <c r="C1004" s="38"/>
      <c r="D1004" s="37">
        <v>41579</v>
      </c>
      <c r="E1004" s="89">
        <f t="shared" si="167"/>
        <v>-5436146.3700000001</v>
      </c>
      <c r="F1004" s="86">
        <v>20708.41</v>
      </c>
      <c r="G1004" s="87">
        <v>-33040.65</v>
      </c>
      <c r="H1004" s="92">
        <f t="shared" si="162"/>
        <v>-5448478.6100000003</v>
      </c>
      <c r="I1004" s="106">
        <f t="shared" si="168"/>
        <v>-12332.240000000002</v>
      </c>
      <c r="J1004" s="11">
        <v>151.13999999999999</v>
      </c>
      <c r="K1004" s="16">
        <v>120163</v>
      </c>
      <c r="L1004" s="15" t="s">
        <v>57</v>
      </c>
    </row>
    <row r="1005" spans="1:12">
      <c r="A1005" s="12"/>
      <c r="B1005" s="38"/>
      <c r="C1005" s="38"/>
      <c r="D1005" s="37">
        <v>41609</v>
      </c>
      <c r="E1005" s="89">
        <f t="shared" si="167"/>
        <v>-5448478.6100000003</v>
      </c>
      <c r="F1005" s="111">
        <v>0</v>
      </c>
      <c r="G1005" s="112">
        <v>0</v>
      </c>
      <c r="H1005" s="92">
        <f t="shared" si="162"/>
        <v>-5448478.6100000003</v>
      </c>
      <c r="I1005" s="106">
        <f t="shared" si="168"/>
        <v>0</v>
      </c>
      <c r="J1005" s="11">
        <v>151.13999999999999</v>
      </c>
      <c r="K1005" s="16">
        <v>120163</v>
      </c>
      <c r="L1005" s="15" t="s">
        <v>57</v>
      </c>
    </row>
    <row r="1006" spans="1:12">
      <c r="A1006" s="12"/>
      <c r="B1006" s="38"/>
      <c r="C1006" s="38"/>
      <c r="D1006" s="37">
        <v>41640</v>
      </c>
      <c r="E1006" s="89">
        <f t="shared" si="167"/>
        <v>-5448478.6100000003</v>
      </c>
      <c r="F1006" s="107">
        <v>0</v>
      </c>
      <c r="G1006" s="112">
        <v>0</v>
      </c>
      <c r="H1006" s="92">
        <f t="shared" si="162"/>
        <v>-5448478.6100000003</v>
      </c>
      <c r="I1006" s="106">
        <f t="shared" si="168"/>
        <v>0</v>
      </c>
      <c r="J1006" s="11">
        <v>151.13999999999999</v>
      </c>
      <c r="K1006" s="16">
        <v>120163</v>
      </c>
      <c r="L1006" s="15" t="s">
        <v>57</v>
      </c>
    </row>
    <row r="1007" spans="1:12">
      <c r="A1007" s="12"/>
      <c r="B1007" s="38"/>
      <c r="C1007" s="38"/>
      <c r="D1007" s="37">
        <v>41671</v>
      </c>
      <c r="E1007" s="89">
        <f t="shared" si="167"/>
        <v>-5448478.6100000003</v>
      </c>
      <c r="F1007" s="107">
        <v>0</v>
      </c>
      <c r="G1007" s="112">
        <v>0</v>
      </c>
      <c r="H1007" s="92">
        <f t="shared" si="162"/>
        <v>-5448478.6100000003</v>
      </c>
      <c r="I1007" s="106">
        <f t="shared" si="168"/>
        <v>0</v>
      </c>
      <c r="J1007" s="11">
        <v>151.13999999999999</v>
      </c>
      <c r="K1007" s="16">
        <v>120163</v>
      </c>
      <c r="L1007" s="15" t="s">
        <v>57</v>
      </c>
    </row>
    <row r="1008" spans="1:12">
      <c r="A1008" s="12"/>
      <c r="B1008" s="38"/>
      <c r="C1008" s="38"/>
      <c r="D1008" s="37">
        <v>41699</v>
      </c>
      <c r="E1008" s="89">
        <f t="shared" si="167"/>
        <v>-5448478.6100000003</v>
      </c>
      <c r="F1008" s="107">
        <v>0</v>
      </c>
      <c r="G1008" s="112">
        <v>0</v>
      </c>
      <c r="H1008" s="92">
        <f t="shared" ref="H1008:H1011" si="169">SUM(E1008:G1008)</f>
        <v>-5448478.6100000003</v>
      </c>
      <c r="I1008" s="106">
        <f t="shared" si="168"/>
        <v>0</v>
      </c>
      <c r="J1008" s="11">
        <v>151.13999999999999</v>
      </c>
      <c r="K1008" s="16">
        <v>120163</v>
      </c>
      <c r="L1008" s="15" t="s">
        <v>57</v>
      </c>
    </row>
    <row r="1009" spans="1:12">
      <c r="A1009" s="12"/>
      <c r="B1009" s="38"/>
      <c r="C1009" s="38"/>
      <c r="D1009" s="37">
        <v>41730</v>
      </c>
      <c r="E1009" s="89">
        <f t="shared" si="167"/>
        <v>-5448478.6100000003</v>
      </c>
      <c r="F1009" s="107">
        <v>0</v>
      </c>
      <c r="G1009" s="108">
        <v>0</v>
      </c>
      <c r="H1009" s="92">
        <f t="shared" si="169"/>
        <v>-5448478.6100000003</v>
      </c>
      <c r="I1009" s="106">
        <f t="shared" si="168"/>
        <v>0</v>
      </c>
      <c r="J1009" s="11">
        <v>151.13999999999999</v>
      </c>
      <c r="K1009" s="16">
        <v>120163</v>
      </c>
      <c r="L1009" s="15" t="s">
        <v>57</v>
      </c>
    </row>
    <row r="1010" spans="1:12">
      <c r="A1010" s="12"/>
      <c r="B1010" s="38"/>
      <c r="C1010" s="38"/>
      <c r="D1010" s="37">
        <v>41760</v>
      </c>
      <c r="E1010" s="89">
        <f t="shared" si="167"/>
        <v>-5448478.6100000003</v>
      </c>
      <c r="F1010" s="107">
        <v>0</v>
      </c>
      <c r="G1010" s="108">
        <v>0</v>
      </c>
      <c r="H1010" s="92">
        <f t="shared" si="169"/>
        <v>-5448478.6100000003</v>
      </c>
      <c r="I1010" s="106">
        <f t="shared" si="168"/>
        <v>0</v>
      </c>
      <c r="J1010" s="11">
        <v>151.13999999999999</v>
      </c>
      <c r="K1010" s="16">
        <v>120163</v>
      </c>
      <c r="L1010" s="15" t="s">
        <v>57</v>
      </c>
    </row>
    <row r="1011" spans="1:12">
      <c r="A1011" s="22"/>
      <c r="B1011" s="57"/>
      <c r="C1011" s="57"/>
      <c r="D1011" s="37">
        <v>41791</v>
      </c>
      <c r="E1011" s="95">
        <f t="shared" si="167"/>
        <v>-5448478.6100000003</v>
      </c>
      <c r="F1011" s="109">
        <v>0</v>
      </c>
      <c r="G1011" s="110">
        <v>0</v>
      </c>
      <c r="H1011" s="101">
        <f t="shared" si="169"/>
        <v>-5448478.6100000003</v>
      </c>
      <c r="I1011" s="106">
        <f t="shared" si="168"/>
        <v>0</v>
      </c>
      <c r="J1011" s="11">
        <v>151.13999999999999</v>
      </c>
      <c r="K1011" s="16">
        <v>120163</v>
      </c>
      <c r="L1011" s="15" t="s">
        <v>57</v>
      </c>
    </row>
    <row r="1013" spans="1:12">
      <c r="A1013" s="14" t="s">
        <v>63</v>
      </c>
      <c r="H1013" s="84"/>
    </row>
    <row r="1014" spans="1:12">
      <c r="H1014" s="84"/>
    </row>
  </sheetData>
  <dataValidations disablePrompts="1" count="1">
    <dataValidation type="textLength" showInputMessage="1" showErrorMessage="1" errorTitle="GL Account Name Character Length" error="Please use a character length that is &lt;= 40 for this field." sqref="B460 B472 B484 B496 B856 B508 B520 B532 B544 B556 B568 B580 B592 B604 B616 B628 B640 B652 B664 B676 B688 B700 B712 B724 B748 B736 B880 B868 B808 B820 B832 B844">
      <formula1>0</formula1>
      <formula2>40</formula2>
    </dataValidation>
  </dataValidations>
  <hyperlinks>
    <hyperlink ref="B772" location="'105.470'!A1" display="'105.470'!A1"/>
  </hyperlinks>
  <printOptions gridLines="1"/>
  <pageMargins left="0.75" right="0.75" top="1" bottom="1" header="0.5" footer="0.5"/>
  <pageSetup scale="70" fitToHeight="3"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7030A0"/>
  </sheetPr>
  <dimension ref="A1:M1013"/>
  <sheetViews>
    <sheetView zoomScaleNormal="100" workbookViewId="0"/>
  </sheetViews>
  <sheetFormatPr defaultColWidth="9.140625" defaultRowHeight="12.75"/>
  <cols>
    <col min="1" max="1" width="9.140625" style="14"/>
    <col min="2" max="2" width="37.5703125" style="14" bestFit="1" customWidth="1"/>
    <col min="3" max="3" width="10.140625" style="14" bestFit="1" customWidth="1"/>
    <col min="4" max="4" width="12.85546875" style="23" bestFit="1" customWidth="1"/>
    <col min="5" max="5" width="15" style="24" customWidth="1"/>
    <col min="6" max="7" width="15" style="24" bestFit="1" customWidth="1"/>
    <col min="8" max="8" width="15" style="24" customWidth="1"/>
    <col min="9" max="9" width="14.5703125" style="24" bestFit="1" customWidth="1"/>
    <col min="10" max="10" width="21.28515625" style="14" customWidth="1"/>
    <col min="11" max="11" width="23" style="14" customWidth="1"/>
    <col min="12" max="12" width="73.7109375" style="14" customWidth="1"/>
    <col min="13" max="16384" width="9.140625" style="14"/>
  </cols>
  <sheetData>
    <row r="1" spans="1:12">
      <c r="A1" s="27" t="s">
        <v>9</v>
      </c>
      <c r="B1" s="74">
        <v>1000</v>
      </c>
      <c r="C1" s="20"/>
    </row>
    <row r="2" spans="1:12" ht="13.5" thickBot="1"/>
    <row r="3" spans="1:12" s="34" customFormat="1" ht="39" thickBot="1">
      <c r="A3" s="28" t="s">
        <v>10</v>
      </c>
      <c r="B3" s="29" t="s">
        <v>23</v>
      </c>
      <c r="C3" s="29" t="s">
        <v>61</v>
      </c>
      <c r="D3" s="30" t="s">
        <v>11</v>
      </c>
      <c r="E3" s="31" t="s">
        <v>24</v>
      </c>
      <c r="F3" s="66" t="s">
        <v>28</v>
      </c>
      <c r="G3" s="67" t="s">
        <v>27</v>
      </c>
      <c r="H3" s="68" t="s">
        <v>25</v>
      </c>
      <c r="I3" s="69" t="s">
        <v>31</v>
      </c>
      <c r="J3" s="32" t="s">
        <v>30</v>
      </c>
      <c r="K3" s="77" t="s">
        <v>34</v>
      </c>
      <c r="L3" s="33" t="s">
        <v>29</v>
      </c>
    </row>
    <row r="4" spans="1:12">
      <c r="A4" s="10">
        <v>118100</v>
      </c>
      <c r="B4" s="35" t="s">
        <v>4</v>
      </c>
      <c r="C4" s="36" t="s">
        <v>62</v>
      </c>
      <c r="D4" s="37">
        <v>41091</v>
      </c>
      <c r="E4" s="85">
        <f>'Historical Jul 11 - Jun 12 '!H15</f>
        <v>-9679621.2699999996</v>
      </c>
      <c r="F4" s="86">
        <v>1036390.53</v>
      </c>
      <c r="G4" s="87">
        <v>-980400.53</v>
      </c>
      <c r="H4" s="88">
        <f>SUM(E4:G4)</f>
        <v>-9623631.2699999996</v>
      </c>
      <c r="I4" s="106">
        <f t="shared" ref="I4:I67" si="0">SUM(F4:G4)</f>
        <v>55990</v>
      </c>
      <c r="J4" s="76">
        <v>904</v>
      </c>
      <c r="K4" s="16">
        <v>550750</v>
      </c>
      <c r="L4" s="15" t="s">
        <v>26</v>
      </c>
    </row>
    <row r="5" spans="1:12">
      <c r="A5" s="12"/>
      <c r="B5" s="38"/>
      <c r="C5" s="38"/>
      <c r="D5" s="37">
        <v>41122</v>
      </c>
      <c r="E5" s="89">
        <f>+H4</f>
        <v>-9623631.2699999996</v>
      </c>
      <c r="F5" s="86">
        <v>1980480.53</v>
      </c>
      <c r="G5" s="87">
        <v>-1607900.53</v>
      </c>
      <c r="H5" s="90">
        <f t="shared" ref="H5:H75" si="1">SUM(E5:G5)</f>
        <v>-9251051.2699999996</v>
      </c>
      <c r="I5" s="106">
        <f t="shared" si="0"/>
        <v>372580</v>
      </c>
      <c r="J5" s="76">
        <v>904</v>
      </c>
      <c r="K5" s="16">
        <v>550750</v>
      </c>
      <c r="L5" s="15" t="s">
        <v>26</v>
      </c>
    </row>
    <row r="6" spans="1:12">
      <c r="A6" s="12"/>
      <c r="B6" s="38"/>
      <c r="C6" s="38"/>
      <c r="D6" s="37">
        <v>41153</v>
      </c>
      <c r="E6" s="89">
        <f t="shared" ref="E6:E15" si="2">+H5</f>
        <v>-9251051.2699999996</v>
      </c>
      <c r="F6" s="86">
        <v>2082495.39</v>
      </c>
      <c r="G6" s="87">
        <v>-1711136.39</v>
      </c>
      <c r="H6" s="90">
        <f t="shared" si="1"/>
        <v>-8879692.2699999996</v>
      </c>
      <c r="I6" s="106">
        <f t="shared" si="0"/>
        <v>371359</v>
      </c>
      <c r="J6" s="76">
        <v>904</v>
      </c>
      <c r="K6" s="16">
        <v>550750</v>
      </c>
      <c r="L6" s="15" t="s">
        <v>26</v>
      </c>
    </row>
    <row r="7" spans="1:12">
      <c r="A7" s="12"/>
      <c r="B7" s="38"/>
      <c r="C7" s="38"/>
      <c r="D7" s="37">
        <v>41183</v>
      </c>
      <c r="E7" s="89">
        <f t="shared" si="2"/>
        <v>-8879692.2699999996</v>
      </c>
      <c r="F7" s="86">
        <v>2077806.96</v>
      </c>
      <c r="G7" s="87">
        <v>-1566770.96</v>
      </c>
      <c r="H7" s="90">
        <f t="shared" si="1"/>
        <v>-8368656.2699999996</v>
      </c>
      <c r="I7" s="106">
        <f t="shared" si="0"/>
        <v>511036</v>
      </c>
      <c r="J7" s="76">
        <v>904</v>
      </c>
      <c r="K7" s="16">
        <v>550750</v>
      </c>
      <c r="L7" s="15" t="s">
        <v>26</v>
      </c>
    </row>
    <row r="8" spans="1:12">
      <c r="A8" s="12"/>
      <c r="B8" s="38"/>
      <c r="C8" s="38"/>
      <c r="D8" s="37">
        <v>41214</v>
      </c>
      <c r="E8" s="89">
        <f t="shared" si="2"/>
        <v>-8368656.2699999996</v>
      </c>
      <c r="F8" s="86">
        <v>1902317.56</v>
      </c>
      <c r="G8" s="87">
        <v>-1469909.56</v>
      </c>
      <c r="H8" s="90">
        <f t="shared" si="1"/>
        <v>-7936248.2699999996</v>
      </c>
      <c r="I8" s="106">
        <f t="shared" si="0"/>
        <v>432408</v>
      </c>
      <c r="J8" s="76">
        <v>904</v>
      </c>
      <c r="K8" s="16">
        <v>550750</v>
      </c>
      <c r="L8" s="15" t="s">
        <v>26</v>
      </c>
    </row>
    <row r="9" spans="1:12">
      <c r="A9" s="12"/>
      <c r="B9" s="38"/>
      <c r="C9" s="38"/>
      <c r="D9" s="37">
        <v>41244</v>
      </c>
      <c r="E9" s="89">
        <f t="shared" si="2"/>
        <v>-7936248.2699999996</v>
      </c>
      <c r="F9" s="91">
        <v>1436752.16</v>
      </c>
      <c r="G9" s="92">
        <v>-1213303.1599999999</v>
      </c>
      <c r="H9" s="90">
        <f t="shared" si="1"/>
        <v>-7712799.2699999996</v>
      </c>
      <c r="I9" s="106">
        <f t="shared" si="0"/>
        <v>223449</v>
      </c>
      <c r="J9" s="76">
        <v>904</v>
      </c>
      <c r="K9" s="16">
        <v>550750</v>
      </c>
      <c r="L9" s="15" t="s">
        <v>26</v>
      </c>
    </row>
    <row r="10" spans="1:12">
      <c r="A10" s="12"/>
      <c r="B10" s="38"/>
      <c r="C10" s="38"/>
      <c r="D10" s="37">
        <v>41275</v>
      </c>
      <c r="E10" s="89">
        <f t="shared" si="2"/>
        <v>-7712799.2699999996</v>
      </c>
      <c r="F10" s="86">
        <v>1132651.3700000001</v>
      </c>
      <c r="G10" s="92">
        <v>-1591565.37</v>
      </c>
      <c r="H10" s="90">
        <f t="shared" si="1"/>
        <v>-8171713.2699999996</v>
      </c>
      <c r="I10" s="106">
        <f t="shared" si="0"/>
        <v>-458914</v>
      </c>
      <c r="J10" s="76">
        <v>904</v>
      </c>
      <c r="K10" s="16">
        <v>550750</v>
      </c>
      <c r="L10" s="15" t="s">
        <v>26</v>
      </c>
    </row>
    <row r="11" spans="1:12">
      <c r="A11" s="12"/>
      <c r="B11" s="38"/>
      <c r="C11" s="38"/>
      <c r="D11" s="37">
        <v>41306</v>
      </c>
      <c r="E11" s="89">
        <f t="shared" si="2"/>
        <v>-8171713.2699999996</v>
      </c>
      <c r="F11" s="86">
        <v>1189113.42</v>
      </c>
      <c r="G11" s="92">
        <v>-1404999.42</v>
      </c>
      <c r="H11" s="90">
        <f t="shared" si="1"/>
        <v>-8387599.2699999996</v>
      </c>
      <c r="I11" s="106">
        <f t="shared" si="0"/>
        <v>-215886</v>
      </c>
      <c r="J11" s="76">
        <v>904</v>
      </c>
      <c r="K11" s="16">
        <v>550750</v>
      </c>
      <c r="L11" s="15" t="s">
        <v>26</v>
      </c>
    </row>
    <row r="12" spans="1:12">
      <c r="A12" s="12"/>
      <c r="B12" s="38"/>
      <c r="C12" s="38"/>
      <c r="D12" s="37">
        <v>41334</v>
      </c>
      <c r="E12" s="89">
        <f t="shared" si="2"/>
        <v>-8387599.2699999996</v>
      </c>
      <c r="F12" s="86">
        <v>1148555.26</v>
      </c>
      <c r="G12" s="92">
        <v>-1025081.26</v>
      </c>
      <c r="H12" s="90">
        <f t="shared" si="1"/>
        <v>-8264125.2699999996</v>
      </c>
      <c r="I12" s="106">
        <f t="shared" si="0"/>
        <v>123474</v>
      </c>
      <c r="J12" s="76">
        <v>904</v>
      </c>
      <c r="K12" s="16">
        <v>550750</v>
      </c>
      <c r="L12" s="15" t="s">
        <v>26</v>
      </c>
    </row>
    <row r="13" spans="1:12">
      <c r="A13" s="12"/>
      <c r="B13" s="38"/>
      <c r="C13" s="38"/>
      <c r="D13" s="37">
        <v>41365</v>
      </c>
      <c r="E13" s="89">
        <f t="shared" si="2"/>
        <v>-8264125.2699999996</v>
      </c>
      <c r="F13" s="86">
        <v>1098992.78</v>
      </c>
      <c r="G13" s="87">
        <v>-955879.78</v>
      </c>
      <c r="H13" s="90">
        <f t="shared" si="1"/>
        <v>-8121012.2699999996</v>
      </c>
      <c r="I13" s="106">
        <f t="shared" si="0"/>
        <v>143113</v>
      </c>
      <c r="J13" s="76">
        <v>904</v>
      </c>
      <c r="K13" s="16">
        <v>550750</v>
      </c>
      <c r="L13" s="15" t="s">
        <v>26</v>
      </c>
    </row>
    <row r="14" spans="1:12">
      <c r="A14" s="12"/>
      <c r="B14" s="38"/>
      <c r="C14" s="38"/>
      <c r="D14" s="37">
        <v>41395</v>
      </c>
      <c r="E14" s="89">
        <f t="shared" si="2"/>
        <v>-8121012.2699999996</v>
      </c>
      <c r="F14" s="86">
        <v>796315.41</v>
      </c>
      <c r="G14" s="87">
        <v>-754683.41</v>
      </c>
      <c r="H14" s="90">
        <f t="shared" si="1"/>
        <v>-8079380.2699999996</v>
      </c>
      <c r="I14" s="106">
        <f t="shared" si="0"/>
        <v>41632</v>
      </c>
      <c r="J14" s="76">
        <v>904</v>
      </c>
      <c r="K14" s="16">
        <v>550750</v>
      </c>
      <c r="L14" s="15" t="s">
        <v>26</v>
      </c>
    </row>
    <row r="15" spans="1:12">
      <c r="A15" s="13"/>
      <c r="B15" s="39"/>
      <c r="C15" s="39"/>
      <c r="D15" s="37">
        <v>41426</v>
      </c>
      <c r="E15" s="89">
        <f t="shared" si="2"/>
        <v>-8079380.2699999996</v>
      </c>
      <c r="F15" s="93">
        <v>761779.98</v>
      </c>
      <c r="G15" s="94">
        <v>-1053502.98</v>
      </c>
      <c r="H15" s="95">
        <f t="shared" si="1"/>
        <v>-8371103.2699999996</v>
      </c>
      <c r="I15" s="106">
        <f t="shared" si="0"/>
        <v>-291723</v>
      </c>
      <c r="J15" s="76">
        <v>904</v>
      </c>
      <c r="K15" s="16">
        <v>550750</v>
      </c>
      <c r="L15" s="15" t="s">
        <v>26</v>
      </c>
    </row>
    <row r="16" spans="1:12">
      <c r="A16" s="10">
        <v>118150</v>
      </c>
      <c r="B16" s="35" t="s">
        <v>5</v>
      </c>
      <c r="C16" s="36" t="s">
        <v>62</v>
      </c>
      <c r="D16" s="37">
        <v>41091</v>
      </c>
      <c r="E16" s="96">
        <f>'Historical Jul 11 - Jun 12 '!H27</f>
        <v>-1813.5199999999893</v>
      </c>
      <c r="F16" s="86">
        <v>434.4</v>
      </c>
      <c r="G16" s="87">
        <v>-460.4</v>
      </c>
      <c r="H16" s="87">
        <f t="shared" si="1"/>
        <v>-1839.5199999999895</v>
      </c>
      <c r="I16" s="106">
        <f t="shared" si="0"/>
        <v>-26</v>
      </c>
      <c r="J16" s="76">
        <v>904</v>
      </c>
      <c r="K16" s="16">
        <v>550750</v>
      </c>
      <c r="L16" s="15" t="s">
        <v>26</v>
      </c>
    </row>
    <row r="17" spans="1:12">
      <c r="A17" s="12"/>
      <c r="B17" s="38"/>
      <c r="C17" s="38"/>
      <c r="D17" s="37">
        <v>41122</v>
      </c>
      <c r="E17" s="89">
        <f>+H16</f>
        <v>-1839.5199999999895</v>
      </c>
      <c r="F17" s="86">
        <v>5163.3999999999996</v>
      </c>
      <c r="G17" s="87">
        <v>-7409.4</v>
      </c>
      <c r="H17" s="87">
        <f t="shared" si="1"/>
        <v>-4085.5199999999895</v>
      </c>
      <c r="I17" s="106">
        <f t="shared" si="0"/>
        <v>-2246</v>
      </c>
      <c r="J17" s="76">
        <v>904</v>
      </c>
      <c r="K17" s="16">
        <v>550750</v>
      </c>
      <c r="L17" s="15" t="s">
        <v>26</v>
      </c>
    </row>
    <row r="18" spans="1:12">
      <c r="A18" s="12"/>
      <c r="B18" s="38"/>
      <c r="C18" s="38"/>
      <c r="D18" s="37">
        <v>41153</v>
      </c>
      <c r="E18" s="89">
        <f t="shared" ref="E18:E27" si="3">+H17</f>
        <v>-4085.5199999999895</v>
      </c>
      <c r="F18" s="86">
        <v>2624.52</v>
      </c>
      <c r="G18" s="87">
        <v>-4354.5200000000004</v>
      </c>
      <c r="H18" s="87">
        <f t="shared" si="1"/>
        <v>-5815.5199999999895</v>
      </c>
      <c r="I18" s="106">
        <f t="shared" si="0"/>
        <v>-1730.0000000000005</v>
      </c>
      <c r="J18" s="76">
        <v>904</v>
      </c>
      <c r="K18" s="16">
        <v>550750</v>
      </c>
      <c r="L18" s="15" t="s">
        <v>26</v>
      </c>
    </row>
    <row r="19" spans="1:12">
      <c r="A19" s="12"/>
      <c r="B19" s="38"/>
      <c r="C19" s="38"/>
      <c r="D19" s="37">
        <v>41183</v>
      </c>
      <c r="E19" s="89">
        <f t="shared" si="3"/>
        <v>-5815.5199999999895</v>
      </c>
      <c r="F19" s="86">
        <v>931.39</v>
      </c>
      <c r="G19" s="87">
        <v>-1769.39</v>
      </c>
      <c r="H19" s="87">
        <f t="shared" si="1"/>
        <v>-6653.5199999999895</v>
      </c>
      <c r="I19" s="106">
        <f t="shared" si="0"/>
        <v>-838.00000000000011</v>
      </c>
      <c r="J19" s="76">
        <v>904</v>
      </c>
      <c r="K19" s="16">
        <v>550750</v>
      </c>
      <c r="L19" s="15" t="s">
        <v>26</v>
      </c>
    </row>
    <row r="20" spans="1:12">
      <c r="A20" s="12"/>
      <c r="B20" s="38"/>
      <c r="C20" s="38"/>
      <c r="D20" s="37">
        <v>41214</v>
      </c>
      <c r="E20" s="89">
        <f t="shared" si="3"/>
        <v>-6653.5199999999895</v>
      </c>
      <c r="F20" s="86">
        <v>915.65</v>
      </c>
      <c r="G20" s="87">
        <v>-749.65</v>
      </c>
      <c r="H20" s="87">
        <f t="shared" si="1"/>
        <v>-6487.5199999999895</v>
      </c>
      <c r="I20" s="106">
        <f t="shared" si="0"/>
        <v>166</v>
      </c>
      <c r="J20" s="76">
        <v>904</v>
      </c>
      <c r="K20" s="16">
        <v>550750</v>
      </c>
      <c r="L20" s="15" t="s">
        <v>26</v>
      </c>
    </row>
    <row r="21" spans="1:12">
      <c r="A21" s="12"/>
      <c r="B21" s="38"/>
      <c r="C21" s="38"/>
      <c r="D21" s="37">
        <v>41244</v>
      </c>
      <c r="E21" s="89">
        <f t="shared" si="3"/>
        <v>-6487.5199999999895</v>
      </c>
      <c r="F21" s="91">
        <v>4104.62</v>
      </c>
      <c r="G21" s="92">
        <v>-928.62</v>
      </c>
      <c r="H21" s="87">
        <f t="shared" si="1"/>
        <v>-3311.5199999999895</v>
      </c>
      <c r="I21" s="106">
        <f t="shared" si="0"/>
        <v>3176</v>
      </c>
      <c r="J21" s="76">
        <v>904</v>
      </c>
      <c r="K21" s="16">
        <v>550750</v>
      </c>
      <c r="L21" s="15" t="s">
        <v>26</v>
      </c>
    </row>
    <row r="22" spans="1:12">
      <c r="A22" s="12"/>
      <c r="B22" s="38"/>
      <c r="C22" s="38"/>
      <c r="D22" s="37">
        <v>41275</v>
      </c>
      <c r="E22" s="89">
        <f t="shared" si="3"/>
        <v>-3311.5199999999895</v>
      </c>
      <c r="F22" s="86">
        <v>753.71</v>
      </c>
      <c r="G22" s="92">
        <v>-2438.71</v>
      </c>
      <c r="H22" s="87">
        <f t="shared" si="1"/>
        <v>-4996.5199999999895</v>
      </c>
      <c r="I22" s="106">
        <f t="shared" si="0"/>
        <v>-1685</v>
      </c>
      <c r="J22" s="76">
        <v>904</v>
      </c>
      <c r="K22" s="16">
        <v>550750</v>
      </c>
      <c r="L22" s="15" t="s">
        <v>26</v>
      </c>
    </row>
    <row r="23" spans="1:12">
      <c r="A23" s="12"/>
      <c r="B23" s="38"/>
      <c r="C23" s="38"/>
      <c r="D23" s="37">
        <v>41306</v>
      </c>
      <c r="E23" s="89">
        <f t="shared" si="3"/>
        <v>-4996.5199999999895</v>
      </c>
      <c r="F23" s="86">
        <v>634</v>
      </c>
      <c r="G23" s="92">
        <v>-612</v>
      </c>
      <c r="H23" s="87">
        <f t="shared" si="1"/>
        <v>-4974.5199999999895</v>
      </c>
      <c r="I23" s="106">
        <f t="shared" si="0"/>
        <v>22</v>
      </c>
      <c r="J23" s="76">
        <v>904</v>
      </c>
      <c r="K23" s="16">
        <v>550750</v>
      </c>
      <c r="L23" s="15" t="s">
        <v>26</v>
      </c>
    </row>
    <row r="24" spans="1:12">
      <c r="A24" s="12"/>
      <c r="B24" s="38"/>
      <c r="C24" s="38"/>
      <c r="D24" s="37">
        <v>41334</v>
      </c>
      <c r="E24" s="89">
        <f t="shared" si="3"/>
        <v>-4974.5199999999895</v>
      </c>
      <c r="F24" s="86">
        <v>2396.58</v>
      </c>
      <c r="G24" s="92">
        <v>-862.58</v>
      </c>
      <c r="H24" s="87">
        <f t="shared" si="1"/>
        <v>-3440.5199999999895</v>
      </c>
      <c r="I24" s="106">
        <f t="shared" si="0"/>
        <v>1534</v>
      </c>
      <c r="J24" s="76">
        <v>904</v>
      </c>
      <c r="K24" s="16">
        <v>550750</v>
      </c>
      <c r="L24" s="15" t="s">
        <v>26</v>
      </c>
    </row>
    <row r="25" spans="1:12">
      <c r="A25" s="12"/>
      <c r="B25" s="38"/>
      <c r="C25" s="38"/>
      <c r="D25" s="37">
        <v>41365</v>
      </c>
      <c r="E25" s="89">
        <f t="shared" si="3"/>
        <v>-3440.5199999999895</v>
      </c>
      <c r="F25" s="86">
        <v>3918.7</v>
      </c>
      <c r="G25" s="87">
        <v>-8019.7</v>
      </c>
      <c r="H25" s="87">
        <f t="shared" si="1"/>
        <v>-7541.5199999999895</v>
      </c>
      <c r="I25" s="106">
        <f t="shared" si="0"/>
        <v>-4101</v>
      </c>
      <c r="J25" s="76">
        <v>904</v>
      </c>
      <c r="K25" s="16">
        <v>550750</v>
      </c>
      <c r="L25" s="15" t="s">
        <v>26</v>
      </c>
    </row>
    <row r="26" spans="1:12">
      <c r="A26" s="12"/>
      <c r="B26" s="38"/>
      <c r="C26" s="38"/>
      <c r="D26" s="37">
        <v>41395</v>
      </c>
      <c r="E26" s="89">
        <f t="shared" si="3"/>
        <v>-7541.5199999999895</v>
      </c>
      <c r="F26" s="86">
        <v>2309.15</v>
      </c>
      <c r="G26" s="87">
        <v>-1180.1500000000001</v>
      </c>
      <c r="H26" s="87">
        <f t="shared" si="1"/>
        <v>-6412.5199999999895</v>
      </c>
      <c r="I26" s="106">
        <f t="shared" si="0"/>
        <v>1129</v>
      </c>
      <c r="J26" s="76">
        <v>904</v>
      </c>
      <c r="K26" s="16">
        <v>550750</v>
      </c>
      <c r="L26" s="15" t="s">
        <v>26</v>
      </c>
    </row>
    <row r="27" spans="1:12">
      <c r="A27" s="12"/>
      <c r="B27" s="38"/>
      <c r="C27" s="38"/>
      <c r="D27" s="37">
        <v>41426</v>
      </c>
      <c r="E27" s="89">
        <f t="shared" si="3"/>
        <v>-6412.5199999999895</v>
      </c>
      <c r="F27" s="93">
        <v>2080.5500000000002</v>
      </c>
      <c r="G27" s="94">
        <v>-844.55</v>
      </c>
      <c r="H27" s="87">
        <f t="shared" si="1"/>
        <v>-5176.5199999999895</v>
      </c>
      <c r="I27" s="106">
        <f t="shared" si="0"/>
        <v>1236.0000000000002</v>
      </c>
      <c r="J27" s="76">
        <v>904</v>
      </c>
      <c r="K27" s="16">
        <v>550750</v>
      </c>
      <c r="L27" s="15" t="s">
        <v>26</v>
      </c>
    </row>
    <row r="28" spans="1:12">
      <c r="A28" s="10">
        <v>118151</v>
      </c>
      <c r="B28" s="35" t="s">
        <v>6</v>
      </c>
      <c r="C28" s="36" t="s">
        <v>62</v>
      </c>
      <c r="D28" s="37">
        <v>41091</v>
      </c>
      <c r="E28" s="96">
        <f>'Historical Jul 11 - Jun 12 '!H39</f>
        <v>0</v>
      </c>
      <c r="F28" s="86">
        <v>0</v>
      </c>
      <c r="G28" s="87">
        <v>0</v>
      </c>
      <c r="H28" s="88">
        <f t="shared" si="1"/>
        <v>0</v>
      </c>
      <c r="I28" s="106">
        <f t="shared" si="0"/>
        <v>0</v>
      </c>
      <c r="J28" s="21">
        <v>440.1</v>
      </c>
      <c r="K28" s="16">
        <v>301119</v>
      </c>
      <c r="L28" s="15" t="s">
        <v>38</v>
      </c>
    </row>
    <row r="29" spans="1:12">
      <c r="A29" s="12"/>
      <c r="B29" s="38"/>
      <c r="C29" s="38"/>
      <c r="D29" s="37">
        <v>41122</v>
      </c>
      <c r="E29" s="89">
        <f>+H28</f>
        <v>0</v>
      </c>
      <c r="F29" s="86">
        <v>0</v>
      </c>
      <c r="G29" s="87">
        <v>0</v>
      </c>
      <c r="H29" s="90">
        <f t="shared" si="1"/>
        <v>0</v>
      </c>
      <c r="I29" s="106">
        <f t="shared" si="0"/>
        <v>0</v>
      </c>
      <c r="J29" s="21">
        <v>440.1</v>
      </c>
      <c r="K29" s="16">
        <v>301119</v>
      </c>
      <c r="L29" s="15" t="s">
        <v>38</v>
      </c>
    </row>
    <row r="30" spans="1:12">
      <c r="A30" s="12"/>
      <c r="B30" s="38"/>
      <c r="C30" s="38"/>
      <c r="D30" s="37">
        <v>41153</v>
      </c>
      <c r="E30" s="89">
        <f t="shared" ref="E30:E38" si="4">+H29</f>
        <v>0</v>
      </c>
      <c r="F30" s="86">
        <v>0</v>
      </c>
      <c r="G30" s="87">
        <v>0</v>
      </c>
      <c r="H30" s="90">
        <f t="shared" si="1"/>
        <v>0</v>
      </c>
      <c r="I30" s="106">
        <f t="shared" si="0"/>
        <v>0</v>
      </c>
      <c r="J30" s="21">
        <v>440.1</v>
      </c>
      <c r="K30" s="16">
        <v>301119</v>
      </c>
      <c r="L30" s="15" t="s">
        <v>38</v>
      </c>
    </row>
    <row r="31" spans="1:12">
      <c r="A31" s="12"/>
      <c r="B31" s="38"/>
      <c r="C31" s="38"/>
      <c r="D31" s="37">
        <v>41183</v>
      </c>
      <c r="E31" s="89">
        <f t="shared" si="4"/>
        <v>0</v>
      </c>
      <c r="F31" s="86">
        <v>0</v>
      </c>
      <c r="G31" s="87">
        <v>0</v>
      </c>
      <c r="H31" s="90">
        <f t="shared" si="1"/>
        <v>0</v>
      </c>
      <c r="I31" s="106">
        <f t="shared" si="0"/>
        <v>0</v>
      </c>
      <c r="J31" s="21">
        <v>440.1</v>
      </c>
      <c r="K31" s="16">
        <v>301119</v>
      </c>
      <c r="L31" s="15" t="s">
        <v>38</v>
      </c>
    </row>
    <row r="32" spans="1:12">
      <c r="A32" s="12"/>
      <c r="B32" s="38"/>
      <c r="C32" s="38"/>
      <c r="D32" s="37">
        <v>41214</v>
      </c>
      <c r="E32" s="89">
        <f t="shared" si="4"/>
        <v>0</v>
      </c>
      <c r="F32" s="86">
        <v>0</v>
      </c>
      <c r="G32" s="87">
        <v>0</v>
      </c>
      <c r="H32" s="90">
        <f t="shared" si="1"/>
        <v>0</v>
      </c>
      <c r="I32" s="106">
        <f t="shared" si="0"/>
        <v>0</v>
      </c>
      <c r="J32" s="21">
        <v>440.1</v>
      </c>
      <c r="K32" s="16">
        <v>301119</v>
      </c>
      <c r="L32" s="15" t="s">
        <v>38</v>
      </c>
    </row>
    <row r="33" spans="1:12">
      <c r="A33" s="12"/>
      <c r="B33" s="38"/>
      <c r="C33" s="38"/>
      <c r="D33" s="37">
        <v>41244</v>
      </c>
      <c r="E33" s="89">
        <f t="shared" si="4"/>
        <v>0</v>
      </c>
      <c r="F33" s="91">
        <v>0</v>
      </c>
      <c r="G33" s="92">
        <v>0</v>
      </c>
      <c r="H33" s="90">
        <f t="shared" si="1"/>
        <v>0</v>
      </c>
      <c r="I33" s="106">
        <f t="shared" si="0"/>
        <v>0</v>
      </c>
      <c r="J33" s="21">
        <v>440.1</v>
      </c>
      <c r="K33" s="16">
        <v>301119</v>
      </c>
      <c r="L33" s="15" t="s">
        <v>38</v>
      </c>
    </row>
    <row r="34" spans="1:12">
      <c r="A34" s="12"/>
      <c r="B34" s="38"/>
      <c r="C34" s="38"/>
      <c r="D34" s="37">
        <v>41275</v>
      </c>
      <c r="E34" s="89">
        <f t="shared" si="4"/>
        <v>0</v>
      </c>
      <c r="F34" s="86">
        <v>0</v>
      </c>
      <c r="G34" s="92">
        <v>0</v>
      </c>
      <c r="H34" s="90">
        <f t="shared" si="1"/>
        <v>0</v>
      </c>
      <c r="I34" s="106">
        <f t="shared" si="0"/>
        <v>0</v>
      </c>
      <c r="J34" s="21">
        <v>440.1</v>
      </c>
      <c r="K34" s="16">
        <v>301119</v>
      </c>
      <c r="L34" s="15" t="s">
        <v>38</v>
      </c>
    </row>
    <row r="35" spans="1:12">
      <c r="A35" s="12"/>
      <c r="B35" s="38"/>
      <c r="C35" s="38"/>
      <c r="D35" s="37">
        <v>41306</v>
      </c>
      <c r="E35" s="89">
        <f t="shared" si="4"/>
        <v>0</v>
      </c>
      <c r="F35" s="86">
        <v>0</v>
      </c>
      <c r="G35" s="92">
        <v>0</v>
      </c>
      <c r="H35" s="90">
        <f t="shared" si="1"/>
        <v>0</v>
      </c>
      <c r="I35" s="106">
        <f t="shared" si="0"/>
        <v>0</v>
      </c>
      <c r="J35" s="21">
        <v>440.1</v>
      </c>
      <c r="K35" s="16">
        <v>301119</v>
      </c>
      <c r="L35" s="15" t="s">
        <v>38</v>
      </c>
    </row>
    <row r="36" spans="1:12">
      <c r="A36" s="12"/>
      <c r="B36" s="38"/>
      <c r="C36" s="38"/>
      <c r="D36" s="37">
        <v>41334</v>
      </c>
      <c r="E36" s="89">
        <f t="shared" si="4"/>
        <v>0</v>
      </c>
      <c r="F36" s="86">
        <v>0</v>
      </c>
      <c r="G36" s="92">
        <v>0</v>
      </c>
      <c r="H36" s="90">
        <f t="shared" si="1"/>
        <v>0</v>
      </c>
      <c r="I36" s="106">
        <f t="shared" si="0"/>
        <v>0</v>
      </c>
      <c r="J36" s="21">
        <v>440.1</v>
      </c>
      <c r="K36" s="16">
        <v>301119</v>
      </c>
      <c r="L36" s="15" t="s">
        <v>38</v>
      </c>
    </row>
    <row r="37" spans="1:12">
      <c r="A37" s="12"/>
      <c r="B37" s="38"/>
      <c r="C37" s="38"/>
      <c r="D37" s="37">
        <v>41365</v>
      </c>
      <c r="E37" s="89">
        <f>+H34</f>
        <v>0</v>
      </c>
      <c r="F37" s="86">
        <v>0</v>
      </c>
      <c r="G37" s="87">
        <v>0</v>
      </c>
      <c r="H37" s="90">
        <f t="shared" si="1"/>
        <v>0</v>
      </c>
      <c r="I37" s="106">
        <f t="shared" si="0"/>
        <v>0</v>
      </c>
      <c r="J37" s="21">
        <v>440.1</v>
      </c>
      <c r="K37" s="16">
        <v>301119</v>
      </c>
      <c r="L37" s="15" t="s">
        <v>38</v>
      </c>
    </row>
    <row r="38" spans="1:12">
      <c r="A38" s="12"/>
      <c r="B38" s="38"/>
      <c r="C38" s="38"/>
      <c r="D38" s="37">
        <v>41395</v>
      </c>
      <c r="E38" s="89">
        <f t="shared" si="4"/>
        <v>0</v>
      </c>
      <c r="F38" s="86">
        <v>0</v>
      </c>
      <c r="G38" s="87">
        <v>0</v>
      </c>
      <c r="H38" s="90">
        <f t="shared" si="1"/>
        <v>0</v>
      </c>
      <c r="I38" s="106">
        <f t="shared" si="0"/>
        <v>0</v>
      </c>
      <c r="J38" s="21">
        <v>440.1</v>
      </c>
      <c r="K38" s="16">
        <v>301119</v>
      </c>
      <c r="L38" s="15" t="s">
        <v>38</v>
      </c>
    </row>
    <row r="39" spans="1:12">
      <c r="A39" s="12"/>
      <c r="B39" s="38"/>
      <c r="C39" s="38"/>
      <c r="D39" s="37">
        <v>41426</v>
      </c>
      <c r="E39" s="89">
        <f t="shared" ref="E39" si="5">H38</f>
        <v>0</v>
      </c>
      <c r="F39" s="93">
        <v>0</v>
      </c>
      <c r="G39" s="94">
        <v>0</v>
      </c>
      <c r="H39" s="90">
        <f t="shared" si="1"/>
        <v>0</v>
      </c>
      <c r="I39" s="106">
        <f t="shared" si="0"/>
        <v>0</v>
      </c>
      <c r="J39" s="21">
        <v>440.1</v>
      </c>
      <c r="K39" s="16">
        <v>301119</v>
      </c>
      <c r="L39" s="15" t="s">
        <v>38</v>
      </c>
    </row>
    <row r="40" spans="1:12">
      <c r="A40" s="19">
        <v>118155</v>
      </c>
      <c r="B40" s="40" t="s">
        <v>37</v>
      </c>
      <c r="C40" s="36" t="s">
        <v>62</v>
      </c>
      <c r="D40" s="37">
        <v>41091</v>
      </c>
      <c r="E40" s="96">
        <f>'Historical Jul 11 - Jun 12 '!H51</f>
        <v>-337678.05</v>
      </c>
      <c r="F40" s="86">
        <v>337678.05</v>
      </c>
      <c r="G40" s="87">
        <v>-339287.9</v>
      </c>
      <c r="H40" s="88">
        <f t="shared" si="1"/>
        <v>-339287.9</v>
      </c>
      <c r="I40" s="106">
        <f t="shared" si="0"/>
        <v>-1609.8500000000349</v>
      </c>
      <c r="J40" s="21">
        <v>454.1</v>
      </c>
      <c r="K40" s="16">
        <v>301869</v>
      </c>
      <c r="L40" s="15" t="s">
        <v>39</v>
      </c>
    </row>
    <row r="41" spans="1:12">
      <c r="A41" s="12"/>
      <c r="B41" s="38"/>
      <c r="C41" s="38"/>
      <c r="D41" s="37">
        <v>41122</v>
      </c>
      <c r="E41" s="89">
        <f>+H40</f>
        <v>-339287.9</v>
      </c>
      <c r="F41" s="86">
        <v>644146.59</v>
      </c>
      <c r="G41" s="87">
        <v>-565252.38</v>
      </c>
      <c r="H41" s="90">
        <f t="shared" si="1"/>
        <v>-260393.69000000006</v>
      </c>
      <c r="I41" s="106">
        <f t="shared" si="0"/>
        <v>78894.209999999963</v>
      </c>
      <c r="J41" s="21">
        <v>454.1</v>
      </c>
      <c r="K41" s="16">
        <v>301869</v>
      </c>
      <c r="L41" s="15" t="s">
        <v>39</v>
      </c>
    </row>
    <row r="42" spans="1:12">
      <c r="A42" s="12"/>
      <c r="B42" s="38"/>
      <c r="C42" s="38"/>
      <c r="D42" s="37">
        <v>41153</v>
      </c>
      <c r="E42" s="89">
        <f t="shared" ref="E42:E51" si="6">+H41</f>
        <v>-260393.69000000006</v>
      </c>
      <c r="F42" s="86">
        <v>260393.69</v>
      </c>
      <c r="G42" s="87">
        <v>-251638.89</v>
      </c>
      <c r="H42" s="90">
        <f t="shared" si="1"/>
        <v>-251638.89000000007</v>
      </c>
      <c r="I42" s="106">
        <f t="shared" si="0"/>
        <v>8754.7999999999884</v>
      </c>
      <c r="J42" s="21">
        <v>454.1</v>
      </c>
      <c r="K42" s="16">
        <v>301869</v>
      </c>
      <c r="L42" s="15" t="s">
        <v>39</v>
      </c>
    </row>
    <row r="43" spans="1:12">
      <c r="A43" s="12"/>
      <c r="B43" s="38"/>
      <c r="C43" s="38"/>
      <c r="D43" s="37">
        <v>41183</v>
      </c>
      <c r="E43" s="89">
        <f t="shared" si="6"/>
        <v>-251638.89000000007</v>
      </c>
      <c r="F43" s="86">
        <v>251638.89</v>
      </c>
      <c r="G43" s="87">
        <v>-258571.15</v>
      </c>
      <c r="H43" s="90">
        <f t="shared" si="1"/>
        <v>-258571.15000000005</v>
      </c>
      <c r="I43" s="106">
        <f t="shared" si="0"/>
        <v>-6932.2599999999802</v>
      </c>
      <c r="J43" s="21">
        <v>454.1</v>
      </c>
      <c r="K43" s="16">
        <v>301869</v>
      </c>
      <c r="L43" s="15" t="s">
        <v>39</v>
      </c>
    </row>
    <row r="44" spans="1:12">
      <c r="A44" s="12"/>
      <c r="B44" s="38"/>
      <c r="C44" s="38"/>
      <c r="D44" s="37">
        <v>41214</v>
      </c>
      <c r="E44" s="89">
        <f t="shared" si="6"/>
        <v>-258571.15000000005</v>
      </c>
      <c r="F44" s="86">
        <v>258571.15</v>
      </c>
      <c r="G44" s="87">
        <v>-275379.07</v>
      </c>
      <c r="H44" s="90">
        <f t="shared" si="1"/>
        <v>-275379.07000000007</v>
      </c>
      <c r="I44" s="106">
        <f t="shared" si="0"/>
        <v>-16807.920000000013</v>
      </c>
      <c r="J44" s="21">
        <v>454.1</v>
      </c>
      <c r="K44" s="16">
        <v>301869</v>
      </c>
      <c r="L44" s="15" t="s">
        <v>39</v>
      </c>
    </row>
    <row r="45" spans="1:12">
      <c r="A45" s="12"/>
      <c r="B45" s="38"/>
      <c r="C45" s="38"/>
      <c r="D45" s="37">
        <v>41244</v>
      </c>
      <c r="E45" s="89">
        <f t="shared" si="6"/>
        <v>-275379.07000000007</v>
      </c>
      <c r="F45" s="91">
        <v>275379.07</v>
      </c>
      <c r="G45" s="92">
        <v>-305589.13</v>
      </c>
      <c r="H45" s="90">
        <f t="shared" si="1"/>
        <v>-305589.13000000006</v>
      </c>
      <c r="I45" s="106">
        <f t="shared" si="0"/>
        <v>-30210.059999999998</v>
      </c>
      <c r="J45" s="21">
        <v>454.1</v>
      </c>
      <c r="K45" s="16">
        <v>301869</v>
      </c>
      <c r="L45" s="15" t="s">
        <v>39</v>
      </c>
    </row>
    <row r="46" spans="1:12">
      <c r="A46" s="12"/>
      <c r="B46" s="38"/>
      <c r="C46" s="38"/>
      <c r="D46" s="37">
        <v>41275</v>
      </c>
      <c r="E46" s="89">
        <f t="shared" si="6"/>
        <v>-305589.13000000006</v>
      </c>
      <c r="F46" s="86">
        <v>305589.13</v>
      </c>
      <c r="G46" s="92">
        <v>-285247.64</v>
      </c>
      <c r="H46" s="90">
        <f t="shared" si="1"/>
        <v>-285247.64000000007</v>
      </c>
      <c r="I46" s="106">
        <f t="shared" si="0"/>
        <v>20341.489999999991</v>
      </c>
      <c r="J46" s="21">
        <v>454.1</v>
      </c>
      <c r="K46" s="16">
        <v>301869</v>
      </c>
      <c r="L46" s="15" t="s">
        <v>39</v>
      </c>
    </row>
    <row r="47" spans="1:12">
      <c r="A47" s="12"/>
      <c r="B47" s="38"/>
      <c r="C47" s="38"/>
      <c r="D47" s="37">
        <v>41306</v>
      </c>
      <c r="E47" s="89">
        <f t="shared" si="6"/>
        <v>-285247.64000000007</v>
      </c>
      <c r="F47" s="86">
        <v>285247.64</v>
      </c>
      <c r="G47" s="92">
        <v>-272929.36</v>
      </c>
      <c r="H47" s="90">
        <f t="shared" si="1"/>
        <v>-272929.36000000004</v>
      </c>
      <c r="I47" s="106">
        <f t="shared" si="0"/>
        <v>12318.280000000028</v>
      </c>
      <c r="J47" s="21">
        <v>454.1</v>
      </c>
      <c r="K47" s="16">
        <v>301869</v>
      </c>
      <c r="L47" s="15" t="s">
        <v>39</v>
      </c>
    </row>
    <row r="48" spans="1:12">
      <c r="A48" s="12"/>
      <c r="B48" s="38"/>
      <c r="C48" s="38"/>
      <c r="D48" s="37">
        <v>41334</v>
      </c>
      <c r="E48" s="89">
        <f t="shared" si="6"/>
        <v>-272929.36000000004</v>
      </c>
      <c r="F48" s="86">
        <v>272929.36</v>
      </c>
      <c r="G48" s="92">
        <v>-272348.08</v>
      </c>
      <c r="H48" s="90">
        <f t="shared" si="1"/>
        <v>-272348.08000000007</v>
      </c>
      <c r="I48" s="106">
        <f t="shared" si="0"/>
        <v>581.27999999996973</v>
      </c>
      <c r="J48" s="21">
        <v>454.1</v>
      </c>
      <c r="K48" s="16">
        <v>301869</v>
      </c>
      <c r="L48" s="15" t="s">
        <v>39</v>
      </c>
    </row>
    <row r="49" spans="1:12">
      <c r="A49" s="12"/>
      <c r="B49" s="38"/>
      <c r="C49" s="38"/>
      <c r="D49" s="37">
        <v>41365</v>
      </c>
      <c r="E49" s="89">
        <f t="shared" si="6"/>
        <v>-272348.08000000007</v>
      </c>
      <c r="F49" s="86">
        <v>272348.08</v>
      </c>
      <c r="G49" s="87">
        <v>-274624.61</v>
      </c>
      <c r="H49" s="90">
        <f t="shared" si="1"/>
        <v>-274624.61000000004</v>
      </c>
      <c r="I49" s="106">
        <f t="shared" si="0"/>
        <v>-2276.5299999999697</v>
      </c>
      <c r="J49" s="21">
        <v>454.1</v>
      </c>
      <c r="K49" s="16">
        <v>301869</v>
      </c>
      <c r="L49" s="15" t="s">
        <v>39</v>
      </c>
    </row>
    <row r="50" spans="1:12">
      <c r="A50" s="12"/>
      <c r="B50" s="38"/>
      <c r="C50" s="38"/>
      <c r="D50" s="37">
        <v>41395</v>
      </c>
      <c r="E50" s="89">
        <f t="shared" si="6"/>
        <v>-274624.61000000004</v>
      </c>
      <c r="F50" s="86">
        <v>274624.61</v>
      </c>
      <c r="G50" s="87">
        <v>-270947.12</v>
      </c>
      <c r="H50" s="90">
        <f t="shared" si="1"/>
        <v>-270947.12000000005</v>
      </c>
      <c r="I50" s="106">
        <f t="shared" si="0"/>
        <v>3677.4899999999907</v>
      </c>
      <c r="J50" s="21">
        <v>454.1</v>
      </c>
      <c r="K50" s="16">
        <v>301869</v>
      </c>
      <c r="L50" s="15" t="s">
        <v>39</v>
      </c>
    </row>
    <row r="51" spans="1:12">
      <c r="A51" s="12"/>
      <c r="B51" s="38"/>
      <c r="C51" s="38"/>
      <c r="D51" s="37">
        <v>41426</v>
      </c>
      <c r="E51" s="89">
        <f t="shared" si="6"/>
        <v>-270947.12000000005</v>
      </c>
      <c r="F51" s="93">
        <v>270947.12</v>
      </c>
      <c r="G51" s="94">
        <v>-278638.48</v>
      </c>
      <c r="H51" s="90">
        <f t="shared" si="1"/>
        <v>-278638.48000000004</v>
      </c>
      <c r="I51" s="106">
        <f t="shared" si="0"/>
        <v>-7691.359999999986</v>
      </c>
      <c r="J51" s="21">
        <v>454.1</v>
      </c>
      <c r="K51" s="16">
        <v>301869</v>
      </c>
      <c r="L51" s="15" t="s">
        <v>39</v>
      </c>
    </row>
    <row r="52" spans="1:12">
      <c r="A52" s="10">
        <v>118157</v>
      </c>
      <c r="B52" s="35" t="s">
        <v>7</v>
      </c>
      <c r="C52" s="36" t="s">
        <v>62</v>
      </c>
      <c r="D52" s="37">
        <v>41091</v>
      </c>
      <c r="E52" s="96">
        <f>'Historical Jul 11 - Jun 12 '!H63</f>
        <v>-973259.11</v>
      </c>
      <c r="F52" s="86">
        <v>973262.23</v>
      </c>
      <c r="G52" s="87">
        <v>-947949.42</v>
      </c>
      <c r="H52" s="88">
        <f t="shared" si="1"/>
        <v>-947946.3</v>
      </c>
      <c r="I52" s="106">
        <f t="shared" si="0"/>
        <v>25312.809999999939</v>
      </c>
      <c r="J52" s="21">
        <v>904.2</v>
      </c>
      <c r="K52" s="16">
        <v>550776</v>
      </c>
      <c r="L52" s="15" t="s">
        <v>32</v>
      </c>
    </row>
    <row r="53" spans="1:12">
      <c r="A53" s="12"/>
      <c r="B53" s="38"/>
      <c r="C53" s="38"/>
      <c r="D53" s="37">
        <v>41122</v>
      </c>
      <c r="E53" s="89">
        <f>+H52</f>
        <v>-947946.3</v>
      </c>
      <c r="F53" s="86">
        <v>1879246.84</v>
      </c>
      <c r="G53" s="87">
        <v>-1907053.6</v>
      </c>
      <c r="H53" s="90">
        <f t="shared" si="1"/>
        <v>-975753.06</v>
      </c>
      <c r="I53" s="106">
        <f t="shared" si="0"/>
        <v>-27806.760000000009</v>
      </c>
      <c r="J53" s="21">
        <v>904.2</v>
      </c>
      <c r="K53" s="16">
        <v>550776</v>
      </c>
      <c r="L53" s="15" t="s">
        <v>32</v>
      </c>
    </row>
    <row r="54" spans="1:12">
      <c r="A54" s="12"/>
      <c r="B54" s="38"/>
      <c r="C54" s="38"/>
      <c r="D54" s="37">
        <v>41153</v>
      </c>
      <c r="E54" s="89">
        <f t="shared" ref="E54:E63" si="7">+H53</f>
        <v>-975753.06</v>
      </c>
      <c r="F54" s="86">
        <v>975756.18</v>
      </c>
      <c r="G54" s="87">
        <v>-993220.67</v>
      </c>
      <c r="H54" s="90">
        <f t="shared" si="1"/>
        <v>-993217.55</v>
      </c>
      <c r="I54" s="106">
        <f t="shared" si="0"/>
        <v>-17464.489999999991</v>
      </c>
      <c r="J54" s="21">
        <v>904.2</v>
      </c>
      <c r="K54" s="16">
        <v>550776</v>
      </c>
      <c r="L54" s="15" t="s">
        <v>32</v>
      </c>
    </row>
    <row r="55" spans="1:12">
      <c r="A55" s="12"/>
      <c r="B55" s="38"/>
      <c r="C55" s="38"/>
      <c r="D55" s="37">
        <v>41183</v>
      </c>
      <c r="E55" s="89">
        <f t="shared" si="7"/>
        <v>-993217.55</v>
      </c>
      <c r="F55" s="86">
        <v>993217.55</v>
      </c>
      <c r="G55" s="87">
        <v>-1001427.23</v>
      </c>
      <c r="H55" s="90">
        <f t="shared" si="1"/>
        <v>-1001427.23</v>
      </c>
      <c r="I55" s="106">
        <f t="shared" si="0"/>
        <v>-8209.6799999999348</v>
      </c>
      <c r="J55" s="21">
        <v>904.2</v>
      </c>
      <c r="K55" s="16">
        <v>550776</v>
      </c>
      <c r="L55" s="15" t="s">
        <v>32</v>
      </c>
    </row>
    <row r="56" spans="1:12">
      <c r="A56" s="12"/>
      <c r="B56" s="38"/>
      <c r="C56" s="38"/>
      <c r="D56" s="37">
        <v>41214</v>
      </c>
      <c r="E56" s="89">
        <f t="shared" si="7"/>
        <v>-1001427.23</v>
      </c>
      <c r="F56" s="86">
        <v>1001427.23</v>
      </c>
      <c r="G56" s="87">
        <v>-1019803.29</v>
      </c>
      <c r="H56" s="90">
        <f t="shared" si="1"/>
        <v>-1019803.29</v>
      </c>
      <c r="I56" s="106">
        <f t="shared" si="0"/>
        <v>-18376.060000000056</v>
      </c>
      <c r="J56" s="21">
        <v>904.2</v>
      </c>
      <c r="K56" s="16">
        <v>550776</v>
      </c>
      <c r="L56" s="15" t="s">
        <v>32</v>
      </c>
    </row>
    <row r="57" spans="1:12">
      <c r="A57" s="12"/>
      <c r="B57" s="38"/>
      <c r="C57" s="38"/>
      <c r="D57" s="37">
        <v>41244</v>
      </c>
      <c r="E57" s="89">
        <f t="shared" si="7"/>
        <v>-1019803.29</v>
      </c>
      <c r="F57" s="91">
        <v>1019803.29</v>
      </c>
      <c r="G57" s="92">
        <v>-1027305.94</v>
      </c>
      <c r="H57" s="90">
        <f t="shared" si="1"/>
        <v>-1027305.94</v>
      </c>
      <c r="I57" s="106">
        <f t="shared" si="0"/>
        <v>-7502.6499999999069</v>
      </c>
      <c r="J57" s="21">
        <v>904.2</v>
      </c>
      <c r="K57" s="16">
        <v>550776</v>
      </c>
      <c r="L57" s="15" t="s">
        <v>32</v>
      </c>
    </row>
    <row r="58" spans="1:12">
      <c r="A58" s="12"/>
      <c r="B58" s="38"/>
      <c r="C58" s="38"/>
      <c r="D58" s="37">
        <v>41275</v>
      </c>
      <c r="E58" s="89">
        <f t="shared" si="7"/>
        <v>-1027305.94</v>
      </c>
      <c r="F58" s="86">
        <v>1027305.94</v>
      </c>
      <c r="G58" s="92">
        <v>-1026930.02</v>
      </c>
      <c r="H58" s="90">
        <f t="shared" si="1"/>
        <v>-1026930.02</v>
      </c>
      <c r="I58" s="106">
        <f t="shared" si="0"/>
        <v>375.91999999992549</v>
      </c>
      <c r="J58" s="21">
        <v>904.2</v>
      </c>
      <c r="K58" s="16">
        <v>550776</v>
      </c>
      <c r="L58" s="15" t="s">
        <v>32</v>
      </c>
    </row>
    <row r="59" spans="1:12">
      <c r="A59" s="12"/>
      <c r="B59" s="38"/>
      <c r="C59" s="38"/>
      <c r="D59" s="37">
        <v>41306</v>
      </c>
      <c r="E59" s="89">
        <f t="shared" si="7"/>
        <v>-1026930.02</v>
      </c>
      <c r="F59" s="86">
        <v>1026930.02</v>
      </c>
      <c r="G59" s="92">
        <v>-1037331.56</v>
      </c>
      <c r="H59" s="90">
        <f t="shared" si="1"/>
        <v>-1037331.56</v>
      </c>
      <c r="I59" s="106">
        <f t="shared" si="0"/>
        <v>-10401.540000000037</v>
      </c>
      <c r="J59" s="21">
        <v>904.2</v>
      </c>
      <c r="K59" s="16">
        <v>550776</v>
      </c>
      <c r="L59" s="15" t="s">
        <v>32</v>
      </c>
    </row>
    <row r="60" spans="1:12">
      <c r="A60" s="12"/>
      <c r="B60" s="38"/>
      <c r="C60" s="38"/>
      <c r="D60" s="37">
        <v>41334</v>
      </c>
      <c r="E60" s="89">
        <f t="shared" si="7"/>
        <v>-1037331.56</v>
      </c>
      <c r="F60" s="86">
        <v>1037331.56</v>
      </c>
      <c r="G60" s="92">
        <v>-1032748.62</v>
      </c>
      <c r="H60" s="90">
        <f t="shared" si="1"/>
        <v>-1032748.62</v>
      </c>
      <c r="I60" s="106">
        <f t="shared" si="0"/>
        <v>4582.9400000000605</v>
      </c>
      <c r="J60" s="21">
        <v>904.2</v>
      </c>
      <c r="K60" s="16">
        <v>550776</v>
      </c>
      <c r="L60" s="15" t="s">
        <v>32</v>
      </c>
    </row>
    <row r="61" spans="1:12">
      <c r="A61" s="12"/>
      <c r="B61" s="38"/>
      <c r="C61" s="38"/>
      <c r="D61" s="37">
        <v>41365</v>
      </c>
      <c r="E61" s="89">
        <f t="shared" si="7"/>
        <v>-1032748.62</v>
      </c>
      <c r="F61" s="86">
        <v>1032748.62</v>
      </c>
      <c r="G61" s="87">
        <v>-1033234.9</v>
      </c>
      <c r="H61" s="90">
        <f t="shared" si="1"/>
        <v>-1033234.9</v>
      </c>
      <c r="I61" s="106">
        <f t="shared" si="0"/>
        <v>-486.28000000002794</v>
      </c>
      <c r="J61" s="21">
        <v>904.2</v>
      </c>
      <c r="K61" s="16">
        <v>550776</v>
      </c>
      <c r="L61" s="15" t="s">
        <v>32</v>
      </c>
    </row>
    <row r="62" spans="1:12">
      <c r="A62" s="12"/>
      <c r="B62" s="38"/>
      <c r="C62" s="38"/>
      <c r="D62" s="37">
        <v>41395</v>
      </c>
      <c r="E62" s="89">
        <f t="shared" si="7"/>
        <v>-1033234.9</v>
      </c>
      <c r="F62" s="86">
        <v>1033234.9</v>
      </c>
      <c r="G62" s="87">
        <v>-1033348.6</v>
      </c>
      <c r="H62" s="89">
        <f t="shared" si="1"/>
        <v>-1033348.6</v>
      </c>
      <c r="I62" s="106">
        <f t="shared" si="0"/>
        <v>-113.69999999995343</v>
      </c>
      <c r="J62" s="21">
        <v>904.2</v>
      </c>
      <c r="K62" s="16">
        <v>550776</v>
      </c>
      <c r="L62" s="15" t="s">
        <v>32</v>
      </c>
    </row>
    <row r="63" spans="1:12">
      <c r="A63" s="12"/>
      <c r="B63" s="58"/>
      <c r="C63" s="58"/>
      <c r="D63" s="37">
        <v>41426</v>
      </c>
      <c r="E63" s="89">
        <f t="shared" si="7"/>
        <v>-1033348.6</v>
      </c>
      <c r="F63" s="93">
        <v>1033348.6</v>
      </c>
      <c r="G63" s="94">
        <v>-1043010.92</v>
      </c>
      <c r="H63" s="89">
        <f t="shared" si="1"/>
        <v>-1043010.92</v>
      </c>
      <c r="I63" s="106">
        <f t="shared" si="0"/>
        <v>-9662.3200000000652</v>
      </c>
      <c r="J63" s="21">
        <v>904.2</v>
      </c>
      <c r="K63" s="16">
        <v>550776</v>
      </c>
      <c r="L63" s="15" t="s">
        <v>32</v>
      </c>
    </row>
    <row r="64" spans="1:12">
      <c r="A64" s="19">
        <v>118168</v>
      </c>
      <c r="B64" s="40" t="s">
        <v>8</v>
      </c>
      <c r="C64" s="59" t="s">
        <v>62</v>
      </c>
      <c r="D64" s="37">
        <v>41091</v>
      </c>
      <c r="E64" s="96">
        <f>'Historical Jul 11 - Jun 12 '!H75</f>
        <v>-27924.770000000004</v>
      </c>
      <c r="F64" s="86">
        <v>0</v>
      </c>
      <c r="G64" s="87">
        <v>0</v>
      </c>
      <c r="H64" s="96">
        <f>E64+F64+G64</f>
        <v>-27924.770000000004</v>
      </c>
      <c r="I64" s="106">
        <f t="shared" si="0"/>
        <v>0</v>
      </c>
      <c r="J64" s="76">
        <v>904</v>
      </c>
      <c r="K64" s="16">
        <v>550750</v>
      </c>
      <c r="L64" s="15" t="s">
        <v>26</v>
      </c>
    </row>
    <row r="65" spans="1:12">
      <c r="A65" s="12"/>
      <c r="B65" s="41"/>
      <c r="C65" s="60"/>
      <c r="D65" s="37">
        <v>41122</v>
      </c>
      <c r="E65" s="89">
        <f>H64</f>
        <v>-27924.770000000004</v>
      </c>
      <c r="F65" s="86">
        <v>0</v>
      </c>
      <c r="G65" s="87">
        <v>0</v>
      </c>
      <c r="H65" s="89">
        <f>E65+F65+G65</f>
        <v>-27924.770000000004</v>
      </c>
      <c r="I65" s="106">
        <f t="shared" si="0"/>
        <v>0</v>
      </c>
      <c r="J65" s="76">
        <v>904</v>
      </c>
      <c r="K65" s="16">
        <v>550750</v>
      </c>
      <c r="L65" s="15" t="s">
        <v>26</v>
      </c>
    </row>
    <row r="66" spans="1:12">
      <c r="A66" s="12"/>
      <c r="B66" s="41"/>
      <c r="C66" s="60"/>
      <c r="D66" s="37">
        <v>41153</v>
      </c>
      <c r="E66" s="89">
        <f>H65</f>
        <v>-27924.770000000004</v>
      </c>
      <c r="F66" s="86">
        <v>27.93</v>
      </c>
      <c r="G66" s="87">
        <v>0</v>
      </c>
      <c r="H66" s="89">
        <f>SUM(E66:G66)</f>
        <v>-27896.840000000004</v>
      </c>
      <c r="I66" s="106">
        <f t="shared" si="0"/>
        <v>27.93</v>
      </c>
      <c r="J66" s="76">
        <v>904</v>
      </c>
      <c r="K66" s="16">
        <v>550750</v>
      </c>
      <c r="L66" s="15" t="s">
        <v>26</v>
      </c>
    </row>
    <row r="67" spans="1:12">
      <c r="A67" s="12"/>
      <c r="B67" s="38"/>
      <c r="C67" s="58"/>
      <c r="D67" s="37">
        <v>41183</v>
      </c>
      <c r="E67" s="89">
        <f>+H66</f>
        <v>-27896.840000000004</v>
      </c>
      <c r="F67" s="86">
        <v>0</v>
      </c>
      <c r="G67" s="87">
        <v>0</v>
      </c>
      <c r="H67" s="89">
        <f t="shared" si="1"/>
        <v>-27896.840000000004</v>
      </c>
      <c r="I67" s="106">
        <f t="shared" si="0"/>
        <v>0</v>
      </c>
      <c r="J67" s="76">
        <v>904</v>
      </c>
      <c r="K67" s="16">
        <v>550750</v>
      </c>
      <c r="L67" s="15" t="s">
        <v>26</v>
      </c>
    </row>
    <row r="68" spans="1:12">
      <c r="A68" s="12"/>
      <c r="B68" s="38"/>
      <c r="C68" s="58"/>
      <c r="D68" s="37">
        <v>41214</v>
      </c>
      <c r="E68" s="89">
        <f t="shared" ref="E68:E75" si="8">+H67</f>
        <v>-27896.840000000004</v>
      </c>
      <c r="F68" s="86">
        <v>0</v>
      </c>
      <c r="G68" s="87">
        <v>-30000</v>
      </c>
      <c r="H68" s="89">
        <f t="shared" si="1"/>
        <v>-57896.840000000004</v>
      </c>
      <c r="I68" s="106">
        <f t="shared" ref="I68:I131" si="9">SUM(F68:G68)</f>
        <v>-30000</v>
      </c>
      <c r="J68" s="76">
        <v>904</v>
      </c>
      <c r="K68" s="16">
        <v>550750</v>
      </c>
      <c r="L68" s="15" t="s">
        <v>26</v>
      </c>
    </row>
    <row r="69" spans="1:12">
      <c r="A69" s="12"/>
      <c r="B69" s="38"/>
      <c r="C69" s="58"/>
      <c r="D69" s="37">
        <v>41244</v>
      </c>
      <c r="E69" s="89">
        <f t="shared" si="8"/>
        <v>-57896.840000000004</v>
      </c>
      <c r="F69" s="91">
        <v>32.53</v>
      </c>
      <c r="G69" s="92">
        <v>0</v>
      </c>
      <c r="H69" s="89">
        <f t="shared" si="1"/>
        <v>-57864.310000000005</v>
      </c>
      <c r="I69" s="106">
        <f t="shared" si="9"/>
        <v>32.53</v>
      </c>
      <c r="J69" s="76">
        <v>904</v>
      </c>
      <c r="K69" s="16">
        <v>550750</v>
      </c>
      <c r="L69" s="15" t="s">
        <v>26</v>
      </c>
    </row>
    <row r="70" spans="1:12">
      <c r="A70" s="12"/>
      <c r="B70" s="38"/>
      <c r="C70" s="58"/>
      <c r="D70" s="37">
        <v>41275</v>
      </c>
      <c r="E70" s="89">
        <f t="shared" si="8"/>
        <v>-57864.310000000005</v>
      </c>
      <c r="F70" s="86">
        <v>0</v>
      </c>
      <c r="G70" s="92">
        <v>0</v>
      </c>
      <c r="H70" s="89">
        <f t="shared" si="1"/>
        <v>-57864.310000000005</v>
      </c>
      <c r="I70" s="106">
        <f t="shared" si="9"/>
        <v>0</v>
      </c>
      <c r="J70" s="76">
        <v>904</v>
      </c>
      <c r="K70" s="16">
        <v>550750</v>
      </c>
      <c r="L70" s="15" t="s">
        <v>26</v>
      </c>
    </row>
    <row r="71" spans="1:12">
      <c r="A71" s="12"/>
      <c r="B71" s="38"/>
      <c r="C71" s="58"/>
      <c r="D71" s="37">
        <v>41306</v>
      </c>
      <c r="E71" s="89">
        <f t="shared" si="8"/>
        <v>-57864.310000000005</v>
      </c>
      <c r="F71" s="86">
        <v>0</v>
      </c>
      <c r="G71" s="92">
        <v>0</v>
      </c>
      <c r="H71" s="89">
        <f t="shared" si="1"/>
        <v>-57864.310000000005</v>
      </c>
      <c r="I71" s="106">
        <f t="shared" si="9"/>
        <v>0</v>
      </c>
      <c r="J71" s="76">
        <v>904</v>
      </c>
      <c r="K71" s="16">
        <v>550750</v>
      </c>
      <c r="L71" s="15" t="s">
        <v>26</v>
      </c>
    </row>
    <row r="72" spans="1:12">
      <c r="A72" s="12"/>
      <c r="B72" s="38"/>
      <c r="C72" s="58"/>
      <c r="D72" s="37">
        <v>41334</v>
      </c>
      <c r="E72" s="89">
        <f t="shared" si="8"/>
        <v>-57864.310000000005</v>
      </c>
      <c r="F72" s="86">
        <v>0</v>
      </c>
      <c r="G72" s="92">
        <v>-1076.4100000000001</v>
      </c>
      <c r="H72" s="89">
        <f t="shared" ref="H72:H73" si="10">SUM(E72:G72)</f>
        <v>-58940.720000000008</v>
      </c>
      <c r="I72" s="106">
        <f t="shared" si="9"/>
        <v>-1076.4100000000001</v>
      </c>
      <c r="J72" s="76">
        <v>904</v>
      </c>
      <c r="K72" s="16">
        <v>550750</v>
      </c>
      <c r="L72" s="15" t="s">
        <v>26</v>
      </c>
    </row>
    <row r="73" spans="1:12">
      <c r="A73" s="12"/>
      <c r="B73" s="38"/>
      <c r="C73" s="58"/>
      <c r="D73" s="37">
        <v>41365</v>
      </c>
      <c r="E73" s="89">
        <f t="shared" si="8"/>
        <v>-58940.720000000008</v>
      </c>
      <c r="F73" s="86">
        <v>0</v>
      </c>
      <c r="G73" s="87">
        <v>0</v>
      </c>
      <c r="H73" s="89">
        <f t="shared" si="10"/>
        <v>-58940.720000000008</v>
      </c>
      <c r="I73" s="106">
        <f t="shared" si="9"/>
        <v>0</v>
      </c>
      <c r="J73" s="76">
        <v>904</v>
      </c>
      <c r="K73" s="16">
        <v>550750</v>
      </c>
      <c r="L73" s="15" t="s">
        <v>26</v>
      </c>
    </row>
    <row r="74" spans="1:12">
      <c r="A74" s="12"/>
      <c r="B74" s="38"/>
      <c r="C74" s="58"/>
      <c r="D74" s="37">
        <v>41395</v>
      </c>
      <c r="E74" s="89">
        <f t="shared" si="8"/>
        <v>-58940.720000000008</v>
      </c>
      <c r="F74" s="86">
        <v>486.15</v>
      </c>
      <c r="G74" s="87">
        <v>0</v>
      </c>
      <c r="H74" s="89">
        <f t="shared" si="1"/>
        <v>-58454.570000000007</v>
      </c>
      <c r="I74" s="106">
        <f t="shared" si="9"/>
        <v>486.15</v>
      </c>
      <c r="J74" s="76">
        <v>904</v>
      </c>
      <c r="K74" s="16">
        <v>550750</v>
      </c>
      <c r="L74" s="15" t="s">
        <v>26</v>
      </c>
    </row>
    <row r="75" spans="1:12">
      <c r="A75" s="22"/>
      <c r="B75" s="57"/>
      <c r="C75" s="39"/>
      <c r="D75" s="37">
        <v>41426</v>
      </c>
      <c r="E75" s="89">
        <f t="shared" si="8"/>
        <v>-58454.570000000007</v>
      </c>
      <c r="F75" s="93">
        <v>28.54</v>
      </c>
      <c r="G75" s="94">
        <v>0</v>
      </c>
      <c r="H75" s="89">
        <f t="shared" si="1"/>
        <v>-58426.030000000006</v>
      </c>
      <c r="I75" s="106">
        <f t="shared" si="9"/>
        <v>28.54</v>
      </c>
      <c r="J75" s="76">
        <v>904</v>
      </c>
      <c r="K75" s="16">
        <v>550750</v>
      </c>
      <c r="L75" s="15" t="s">
        <v>26</v>
      </c>
    </row>
    <row r="76" spans="1:12">
      <c r="A76" s="19">
        <v>118177</v>
      </c>
      <c r="B76" s="42" t="s">
        <v>36</v>
      </c>
      <c r="C76" s="59" t="s">
        <v>62</v>
      </c>
      <c r="D76" s="37">
        <v>41091</v>
      </c>
      <c r="E76" s="96">
        <f>'Historical Jul 11 - Jun 12 '!H87</f>
        <v>-4757280.6599999992</v>
      </c>
      <c r="F76" s="86">
        <v>0</v>
      </c>
      <c r="G76" s="87">
        <v>0</v>
      </c>
      <c r="H76" s="96">
        <f>E76+F76+G76</f>
        <v>-4757280.6599999992</v>
      </c>
      <c r="I76" s="106">
        <f t="shared" si="9"/>
        <v>0</v>
      </c>
      <c r="J76" s="11">
        <v>456.11</v>
      </c>
      <c r="K76" s="16" t="s">
        <v>40</v>
      </c>
      <c r="L76" s="15" t="s">
        <v>41</v>
      </c>
    </row>
    <row r="77" spans="1:12">
      <c r="A77" s="12"/>
      <c r="B77" s="41"/>
      <c r="C77" s="60"/>
      <c r="D77" s="37">
        <v>41122</v>
      </c>
      <c r="E77" s="89">
        <f>H76</f>
        <v>-4757280.6599999992</v>
      </c>
      <c r="F77" s="86">
        <v>0</v>
      </c>
      <c r="G77" s="87">
        <v>-3629815.01</v>
      </c>
      <c r="H77" s="89">
        <f>E77+F77+G77</f>
        <v>-8387095.669999999</v>
      </c>
      <c r="I77" s="106">
        <f t="shared" si="9"/>
        <v>-3629815.01</v>
      </c>
      <c r="J77" s="11">
        <v>456.11</v>
      </c>
      <c r="K77" s="16" t="s">
        <v>40</v>
      </c>
      <c r="L77" s="15" t="s">
        <v>41</v>
      </c>
    </row>
    <row r="78" spans="1:12">
      <c r="A78" s="12"/>
      <c r="B78" s="41"/>
      <c r="C78" s="60"/>
      <c r="D78" s="37">
        <v>41153</v>
      </c>
      <c r="E78" s="89">
        <f>H77</f>
        <v>-8387095.669999999</v>
      </c>
      <c r="F78" s="86">
        <v>0</v>
      </c>
      <c r="G78" s="87">
        <v>-10553.67</v>
      </c>
      <c r="H78" s="89">
        <f>SUM(E78:G78)</f>
        <v>-8397649.3399999999</v>
      </c>
      <c r="I78" s="106">
        <f t="shared" si="9"/>
        <v>-10553.67</v>
      </c>
      <c r="J78" s="11">
        <v>456.11</v>
      </c>
      <c r="K78" s="16" t="s">
        <v>40</v>
      </c>
      <c r="L78" s="15" t="s">
        <v>41</v>
      </c>
    </row>
    <row r="79" spans="1:12">
      <c r="A79" s="12"/>
      <c r="B79" s="38"/>
      <c r="C79" s="58"/>
      <c r="D79" s="37">
        <v>41183</v>
      </c>
      <c r="E79" s="89">
        <f t="shared" ref="E79:E87" si="11">H78</f>
        <v>-8397649.3399999999</v>
      </c>
      <c r="F79" s="86">
        <v>0</v>
      </c>
      <c r="G79" s="87">
        <v>0</v>
      </c>
      <c r="H79" s="89">
        <f t="shared" ref="H79:H87" si="12">SUM(E79:G79)</f>
        <v>-8397649.3399999999</v>
      </c>
      <c r="I79" s="106">
        <f t="shared" si="9"/>
        <v>0</v>
      </c>
      <c r="J79" s="11">
        <v>456.11</v>
      </c>
      <c r="K79" s="16" t="s">
        <v>40</v>
      </c>
      <c r="L79" s="15" t="s">
        <v>41</v>
      </c>
    </row>
    <row r="80" spans="1:12">
      <c r="A80" s="12"/>
      <c r="B80" s="38"/>
      <c r="C80" s="58"/>
      <c r="D80" s="37">
        <v>41214</v>
      </c>
      <c r="E80" s="89">
        <f t="shared" si="11"/>
        <v>-8397649.3399999999</v>
      </c>
      <c r="F80" s="86">
        <v>0</v>
      </c>
      <c r="G80" s="87">
        <v>0</v>
      </c>
      <c r="H80" s="89">
        <f t="shared" si="12"/>
        <v>-8397649.3399999999</v>
      </c>
      <c r="I80" s="106">
        <f t="shared" si="9"/>
        <v>0</v>
      </c>
      <c r="J80" s="11">
        <v>456.11</v>
      </c>
      <c r="K80" s="16" t="s">
        <v>40</v>
      </c>
      <c r="L80" s="15" t="s">
        <v>41</v>
      </c>
    </row>
    <row r="81" spans="1:12">
      <c r="A81" s="12"/>
      <c r="B81" s="38"/>
      <c r="C81" s="58"/>
      <c r="D81" s="37">
        <v>41244</v>
      </c>
      <c r="E81" s="89">
        <f t="shared" si="11"/>
        <v>-8397649.3399999999</v>
      </c>
      <c r="F81" s="91">
        <v>7464069.1399999997</v>
      </c>
      <c r="G81" s="92">
        <v>0</v>
      </c>
      <c r="H81" s="89">
        <f t="shared" si="12"/>
        <v>-933580.20000000019</v>
      </c>
      <c r="I81" s="106">
        <f t="shared" si="9"/>
        <v>7464069.1399999997</v>
      </c>
      <c r="J81" s="11">
        <v>456.11</v>
      </c>
      <c r="K81" s="16" t="s">
        <v>40</v>
      </c>
      <c r="L81" s="15" t="s">
        <v>41</v>
      </c>
    </row>
    <row r="82" spans="1:12">
      <c r="A82" s="12"/>
      <c r="B82" s="38"/>
      <c r="C82" s="58"/>
      <c r="D82" s="37">
        <v>41275</v>
      </c>
      <c r="E82" s="89">
        <f t="shared" si="11"/>
        <v>-933580.20000000019</v>
      </c>
      <c r="F82" s="86">
        <v>0</v>
      </c>
      <c r="G82" s="92">
        <v>0</v>
      </c>
      <c r="H82" s="89">
        <f t="shared" si="12"/>
        <v>-933580.20000000019</v>
      </c>
      <c r="I82" s="106">
        <f t="shared" si="9"/>
        <v>0</v>
      </c>
      <c r="J82" s="11">
        <v>456.11</v>
      </c>
      <c r="K82" s="16" t="s">
        <v>40</v>
      </c>
      <c r="L82" s="15" t="s">
        <v>41</v>
      </c>
    </row>
    <row r="83" spans="1:12">
      <c r="A83" s="12"/>
      <c r="B83" s="38"/>
      <c r="C83" s="58"/>
      <c r="D83" s="37">
        <v>41306</v>
      </c>
      <c r="E83" s="89">
        <f t="shared" si="11"/>
        <v>-933580.20000000019</v>
      </c>
      <c r="F83" s="86">
        <v>0</v>
      </c>
      <c r="G83" s="92">
        <v>0</v>
      </c>
      <c r="H83" s="89">
        <f t="shared" si="12"/>
        <v>-933580.20000000019</v>
      </c>
      <c r="I83" s="106">
        <f t="shared" si="9"/>
        <v>0</v>
      </c>
      <c r="J83" s="11">
        <v>456.11</v>
      </c>
      <c r="K83" s="16" t="s">
        <v>40</v>
      </c>
      <c r="L83" s="15" t="s">
        <v>41</v>
      </c>
    </row>
    <row r="84" spans="1:12">
      <c r="A84" s="12"/>
      <c r="B84" s="38"/>
      <c r="C84" s="58"/>
      <c r="D84" s="37">
        <v>41334</v>
      </c>
      <c r="E84" s="89">
        <f t="shared" si="11"/>
        <v>-933580.20000000019</v>
      </c>
      <c r="F84" s="86">
        <v>0</v>
      </c>
      <c r="G84" s="92">
        <v>0</v>
      </c>
      <c r="H84" s="89">
        <f t="shared" si="12"/>
        <v>-933580.20000000019</v>
      </c>
      <c r="I84" s="106">
        <f t="shared" si="9"/>
        <v>0</v>
      </c>
      <c r="J84" s="11">
        <v>456.11</v>
      </c>
      <c r="K84" s="16" t="s">
        <v>40</v>
      </c>
      <c r="L84" s="15" t="s">
        <v>41</v>
      </c>
    </row>
    <row r="85" spans="1:12">
      <c r="A85" s="12"/>
      <c r="B85" s="38"/>
      <c r="C85" s="58"/>
      <c r="D85" s="37">
        <v>41365</v>
      </c>
      <c r="E85" s="89">
        <f t="shared" si="11"/>
        <v>-933580.20000000019</v>
      </c>
      <c r="F85" s="86">
        <v>0</v>
      </c>
      <c r="G85" s="87">
        <v>0</v>
      </c>
      <c r="H85" s="89">
        <f t="shared" si="12"/>
        <v>-933580.20000000019</v>
      </c>
      <c r="I85" s="106">
        <f t="shared" si="9"/>
        <v>0</v>
      </c>
      <c r="J85" s="11">
        <v>456.11</v>
      </c>
      <c r="K85" s="16" t="s">
        <v>40</v>
      </c>
      <c r="L85" s="15" t="s">
        <v>41</v>
      </c>
    </row>
    <row r="86" spans="1:12">
      <c r="A86" s="12"/>
      <c r="B86" s="38"/>
      <c r="C86" s="58"/>
      <c r="D86" s="37">
        <v>41395</v>
      </c>
      <c r="E86" s="89">
        <f t="shared" si="11"/>
        <v>-933580.20000000019</v>
      </c>
      <c r="F86" s="86">
        <v>0</v>
      </c>
      <c r="G86" s="87">
        <v>0</v>
      </c>
      <c r="H86" s="89">
        <f t="shared" si="12"/>
        <v>-933580.20000000019</v>
      </c>
      <c r="I86" s="106">
        <f t="shared" si="9"/>
        <v>0</v>
      </c>
      <c r="J86" s="11">
        <v>456.11</v>
      </c>
      <c r="K86" s="16" t="s">
        <v>40</v>
      </c>
      <c r="L86" s="15" t="s">
        <v>41</v>
      </c>
    </row>
    <row r="87" spans="1:12">
      <c r="A87" s="22"/>
      <c r="B87" s="57"/>
      <c r="C87" s="39"/>
      <c r="D87" s="37">
        <v>41426</v>
      </c>
      <c r="E87" s="89">
        <f t="shared" si="11"/>
        <v>-933580.20000000019</v>
      </c>
      <c r="F87" s="93">
        <v>0</v>
      </c>
      <c r="G87" s="94">
        <v>0</v>
      </c>
      <c r="H87" s="89">
        <f t="shared" si="12"/>
        <v>-933580.20000000019</v>
      </c>
      <c r="I87" s="106">
        <f t="shared" si="9"/>
        <v>0</v>
      </c>
      <c r="J87" s="11">
        <v>456.11</v>
      </c>
      <c r="K87" s="16" t="s">
        <v>40</v>
      </c>
      <c r="L87" s="15" t="s">
        <v>41</v>
      </c>
    </row>
    <row r="88" spans="1:12">
      <c r="A88" s="19">
        <v>118200</v>
      </c>
      <c r="B88" s="40" t="s">
        <v>59</v>
      </c>
      <c r="C88" s="59" t="s">
        <v>62</v>
      </c>
      <c r="D88" s="37">
        <v>41091</v>
      </c>
      <c r="E88" s="96">
        <f>'Historical Jul 11 - Jun 12 '!H99</f>
        <v>-244000</v>
      </c>
      <c r="F88" s="86">
        <v>0</v>
      </c>
      <c r="G88" s="87">
        <v>-32000</v>
      </c>
      <c r="H88" s="88">
        <f>SUM(E88:G88)</f>
        <v>-276000</v>
      </c>
      <c r="I88" s="106">
        <f t="shared" si="9"/>
        <v>-32000</v>
      </c>
      <c r="J88" s="21">
        <v>440.1</v>
      </c>
      <c r="K88" s="16">
        <v>301190</v>
      </c>
      <c r="L88" s="15" t="s">
        <v>38</v>
      </c>
    </row>
    <row r="89" spans="1:12">
      <c r="A89" s="17"/>
      <c r="B89" s="41"/>
      <c r="C89" s="60"/>
      <c r="D89" s="37">
        <v>41122</v>
      </c>
      <c r="E89" s="89">
        <f>+H88</f>
        <v>-276000</v>
      </c>
      <c r="F89" s="86">
        <v>2000</v>
      </c>
      <c r="G89" s="87">
        <v>-12000</v>
      </c>
      <c r="H89" s="90">
        <f t="shared" ref="H89:H99" si="13">SUM(E89:G89)</f>
        <v>-286000</v>
      </c>
      <c r="I89" s="106">
        <f t="shared" si="9"/>
        <v>-10000</v>
      </c>
      <c r="J89" s="21">
        <v>440.1</v>
      </c>
      <c r="K89" s="16">
        <v>301190</v>
      </c>
      <c r="L89" s="15" t="s">
        <v>38</v>
      </c>
    </row>
    <row r="90" spans="1:12">
      <c r="A90" s="17"/>
      <c r="B90" s="41"/>
      <c r="C90" s="60"/>
      <c r="D90" s="37">
        <v>41153</v>
      </c>
      <c r="E90" s="89">
        <f t="shared" ref="E90:E99" si="14">+H89</f>
        <v>-286000</v>
      </c>
      <c r="F90" s="86">
        <v>32000</v>
      </c>
      <c r="G90" s="87">
        <v>0</v>
      </c>
      <c r="H90" s="90">
        <f t="shared" si="13"/>
        <v>-254000</v>
      </c>
      <c r="I90" s="106">
        <f t="shared" si="9"/>
        <v>32000</v>
      </c>
      <c r="J90" s="21">
        <v>440.1</v>
      </c>
      <c r="K90" s="16">
        <v>301190</v>
      </c>
      <c r="L90" s="15" t="s">
        <v>38</v>
      </c>
    </row>
    <row r="91" spans="1:12">
      <c r="A91" s="17"/>
      <c r="B91" s="41"/>
      <c r="C91" s="60"/>
      <c r="D91" s="37">
        <v>41183</v>
      </c>
      <c r="E91" s="89">
        <f t="shared" si="14"/>
        <v>-254000</v>
      </c>
      <c r="F91" s="86">
        <v>1000</v>
      </c>
      <c r="G91" s="87">
        <v>-18000</v>
      </c>
      <c r="H91" s="90">
        <f t="shared" si="13"/>
        <v>-271000</v>
      </c>
      <c r="I91" s="106">
        <f t="shared" si="9"/>
        <v>-17000</v>
      </c>
      <c r="J91" s="21">
        <v>440.1</v>
      </c>
      <c r="K91" s="16">
        <v>301190</v>
      </c>
      <c r="L91" s="15" t="s">
        <v>38</v>
      </c>
    </row>
    <row r="92" spans="1:12">
      <c r="A92" s="17"/>
      <c r="B92" s="41"/>
      <c r="C92" s="60"/>
      <c r="D92" s="37">
        <v>41214</v>
      </c>
      <c r="E92" s="89">
        <f t="shared" si="14"/>
        <v>-271000</v>
      </c>
      <c r="F92" s="86">
        <v>0</v>
      </c>
      <c r="G92" s="87">
        <v>-22000</v>
      </c>
      <c r="H92" s="90">
        <f t="shared" si="13"/>
        <v>-293000</v>
      </c>
      <c r="I92" s="106">
        <f t="shared" si="9"/>
        <v>-22000</v>
      </c>
      <c r="J92" s="21">
        <v>440.1</v>
      </c>
      <c r="K92" s="16">
        <v>301190</v>
      </c>
      <c r="L92" s="15" t="s">
        <v>38</v>
      </c>
    </row>
    <row r="93" spans="1:12">
      <c r="A93" s="17"/>
      <c r="B93" s="41"/>
      <c r="C93" s="60"/>
      <c r="D93" s="37">
        <v>41244</v>
      </c>
      <c r="E93" s="89">
        <f t="shared" si="14"/>
        <v>-293000</v>
      </c>
      <c r="F93" s="91">
        <v>0</v>
      </c>
      <c r="G93" s="92">
        <v>-20000</v>
      </c>
      <c r="H93" s="90">
        <f t="shared" si="13"/>
        <v>-313000</v>
      </c>
      <c r="I93" s="106">
        <f t="shared" si="9"/>
        <v>-20000</v>
      </c>
      <c r="J93" s="21">
        <v>440.1</v>
      </c>
      <c r="K93" s="16">
        <v>301190</v>
      </c>
      <c r="L93" s="15" t="s">
        <v>38</v>
      </c>
    </row>
    <row r="94" spans="1:12">
      <c r="A94" s="17"/>
      <c r="B94" s="41"/>
      <c r="C94" s="60"/>
      <c r="D94" s="37">
        <v>41275</v>
      </c>
      <c r="E94" s="89">
        <f t="shared" si="14"/>
        <v>-313000</v>
      </c>
      <c r="F94" s="86">
        <v>2000</v>
      </c>
      <c r="G94" s="92">
        <v>-4000</v>
      </c>
      <c r="H94" s="90">
        <f t="shared" si="13"/>
        <v>-315000</v>
      </c>
      <c r="I94" s="106">
        <f t="shared" si="9"/>
        <v>-2000</v>
      </c>
      <c r="J94" s="21">
        <v>440.1</v>
      </c>
      <c r="K94" s="16">
        <v>301190</v>
      </c>
      <c r="L94" s="15" t="s">
        <v>38</v>
      </c>
    </row>
    <row r="95" spans="1:12">
      <c r="A95" s="17"/>
      <c r="B95" s="41"/>
      <c r="C95" s="60"/>
      <c r="D95" s="37">
        <v>41306</v>
      </c>
      <c r="E95" s="89">
        <f t="shared" si="14"/>
        <v>-315000</v>
      </c>
      <c r="F95" s="86">
        <v>40000</v>
      </c>
      <c r="G95" s="92">
        <v>0</v>
      </c>
      <c r="H95" s="90">
        <f t="shared" si="13"/>
        <v>-275000</v>
      </c>
      <c r="I95" s="106">
        <f t="shared" si="9"/>
        <v>40000</v>
      </c>
      <c r="J95" s="21">
        <v>440.1</v>
      </c>
      <c r="K95" s="16">
        <v>301190</v>
      </c>
      <c r="L95" s="15" t="s">
        <v>38</v>
      </c>
    </row>
    <row r="96" spans="1:12">
      <c r="A96" s="17"/>
      <c r="B96" s="41"/>
      <c r="C96" s="60"/>
      <c r="D96" s="37">
        <v>41334</v>
      </c>
      <c r="E96" s="89">
        <f t="shared" si="14"/>
        <v>-275000</v>
      </c>
      <c r="F96" s="86">
        <v>12000</v>
      </c>
      <c r="G96" s="92">
        <v>0</v>
      </c>
      <c r="H96" s="90">
        <f t="shared" si="13"/>
        <v>-263000</v>
      </c>
      <c r="I96" s="106">
        <f t="shared" si="9"/>
        <v>12000</v>
      </c>
      <c r="J96" s="21">
        <v>440.1</v>
      </c>
      <c r="K96" s="16">
        <v>301190</v>
      </c>
      <c r="L96" s="15" t="s">
        <v>38</v>
      </c>
    </row>
    <row r="97" spans="1:12">
      <c r="A97" s="17"/>
      <c r="B97" s="41"/>
      <c r="C97" s="60"/>
      <c r="D97" s="37">
        <v>41365</v>
      </c>
      <c r="E97" s="89">
        <f t="shared" si="14"/>
        <v>-263000</v>
      </c>
      <c r="F97" s="86">
        <v>13000</v>
      </c>
      <c r="G97" s="87">
        <v>0</v>
      </c>
      <c r="H97" s="90">
        <f t="shared" si="13"/>
        <v>-250000</v>
      </c>
      <c r="I97" s="106">
        <f t="shared" si="9"/>
        <v>13000</v>
      </c>
      <c r="J97" s="21">
        <v>440.1</v>
      </c>
      <c r="K97" s="16">
        <v>301190</v>
      </c>
      <c r="L97" s="15" t="s">
        <v>38</v>
      </c>
    </row>
    <row r="98" spans="1:12">
      <c r="A98" s="17"/>
      <c r="B98" s="41"/>
      <c r="C98" s="60"/>
      <c r="D98" s="37">
        <v>41395</v>
      </c>
      <c r="E98" s="89">
        <f t="shared" si="14"/>
        <v>-250000</v>
      </c>
      <c r="F98" s="86">
        <v>1000</v>
      </c>
      <c r="G98" s="87">
        <v>-19000</v>
      </c>
      <c r="H98" s="90">
        <f t="shared" si="13"/>
        <v>-268000</v>
      </c>
      <c r="I98" s="106">
        <f t="shared" si="9"/>
        <v>-18000</v>
      </c>
      <c r="J98" s="21">
        <v>440.1</v>
      </c>
      <c r="K98" s="16">
        <v>301190</v>
      </c>
      <c r="L98" s="15" t="s">
        <v>38</v>
      </c>
    </row>
    <row r="99" spans="1:12">
      <c r="A99" s="18"/>
      <c r="B99" s="43"/>
      <c r="C99" s="43"/>
      <c r="D99" s="37">
        <v>41426</v>
      </c>
      <c r="E99" s="89">
        <f t="shared" si="14"/>
        <v>-268000</v>
      </c>
      <c r="F99" s="93">
        <v>9000</v>
      </c>
      <c r="G99" s="94">
        <v>-5000</v>
      </c>
      <c r="H99" s="95">
        <f t="shared" si="13"/>
        <v>-264000</v>
      </c>
      <c r="I99" s="106">
        <f t="shared" si="9"/>
        <v>4000</v>
      </c>
      <c r="J99" s="21">
        <v>440.1</v>
      </c>
      <c r="K99" s="16">
        <v>301190</v>
      </c>
      <c r="L99" s="15" t="s">
        <v>38</v>
      </c>
    </row>
    <row r="100" spans="1:12">
      <c r="A100" s="19">
        <v>118300</v>
      </c>
      <c r="B100" s="40" t="s">
        <v>60</v>
      </c>
      <c r="C100" s="59" t="s">
        <v>62</v>
      </c>
      <c r="D100" s="37">
        <v>41091</v>
      </c>
      <c r="E100" s="96">
        <f>'Historical Jul 11 - Jun 12 '!H111</f>
        <v>-569000</v>
      </c>
      <c r="F100" s="86">
        <v>7000</v>
      </c>
      <c r="G100" s="87">
        <v>-46000</v>
      </c>
      <c r="H100" s="88">
        <f>SUM(E100:G100)</f>
        <v>-608000</v>
      </c>
      <c r="I100" s="106">
        <f t="shared" si="9"/>
        <v>-39000</v>
      </c>
      <c r="J100" s="21">
        <v>440.1</v>
      </c>
      <c r="K100" s="16">
        <v>301190</v>
      </c>
      <c r="L100" s="15" t="s">
        <v>38</v>
      </c>
    </row>
    <row r="101" spans="1:12">
      <c r="A101" s="17"/>
      <c r="B101" s="41"/>
      <c r="C101" s="60"/>
      <c r="D101" s="37">
        <v>41122</v>
      </c>
      <c r="E101" s="89">
        <f>+H100</f>
        <v>-608000</v>
      </c>
      <c r="F101" s="86">
        <v>20000</v>
      </c>
      <c r="G101" s="87">
        <v>0</v>
      </c>
      <c r="H101" s="90">
        <f t="shared" ref="H101:H111" si="15">SUM(E101:G101)</f>
        <v>-588000</v>
      </c>
      <c r="I101" s="106">
        <f t="shared" si="9"/>
        <v>20000</v>
      </c>
      <c r="J101" s="21">
        <v>440.1</v>
      </c>
      <c r="K101" s="16">
        <v>301190</v>
      </c>
      <c r="L101" s="15" t="s">
        <v>38</v>
      </c>
    </row>
    <row r="102" spans="1:12">
      <c r="A102" s="17"/>
      <c r="B102" s="41"/>
      <c r="C102" s="60"/>
      <c r="D102" s="37">
        <v>41153</v>
      </c>
      <c r="E102" s="89">
        <f t="shared" ref="E102:E111" si="16">+H101</f>
        <v>-588000</v>
      </c>
      <c r="F102" s="86">
        <v>107000</v>
      </c>
      <c r="G102" s="87">
        <v>0</v>
      </c>
      <c r="H102" s="90">
        <f t="shared" si="15"/>
        <v>-481000</v>
      </c>
      <c r="I102" s="106">
        <f t="shared" si="9"/>
        <v>107000</v>
      </c>
      <c r="J102" s="21">
        <v>440.1</v>
      </c>
      <c r="K102" s="16">
        <v>301190</v>
      </c>
      <c r="L102" s="15" t="s">
        <v>38</v>
      </c>
    </row>
    <row r="103" spans="1:12">
      <c r="A103" s="17"/>
      <c r="B103" s="41"/>
      <c r="C103" s="60"/>
      <c r="D103" s="37">
        <v>41183</v>
      </c>
      <c r="E103" s="89">
        <f t="shared" si="16"/>
        <v>-481000</v>
      </c>
      <c r="F103" s="86">
        <v>4000</v>
      </c>
      <c r="G103" s="87">
        <v>-19000</v>
      </c>
      <c r="H103" s="90">
        <f t="shared" si="15"/>
        <v>-496000</v>
      </c>
      <c r="I103" s="106">
        <f t="shared" si="9"/>
        <v>-15000</v>
      </c>
      <c r="J103" s="21">
        <v>440.1</v>
      </c>
      <c r="K103" s="16">
        <v>301190</v>
      </c>
      <c r="L103" s="15" t="s">
        <v>38</v>
      </c>
    </row>
    <row r="104" spans="1:12">
      <c r="A104" s="17"/>
      <c r="B104" s="41"/>
      <c r="C104" s="60"/>
      <c r="D104" s="37">
        <v>41214</v>
      </c>
      <c r="E104" s="89">
        <f t="shared" si="16"/>
        <v>-496000</v>
      </c>
      <c r="F104" s="86">
        <v>18000</v>
      </c>
      <c r="G104" s="87">
        <v>-9000</v>
      </c>
      <c r="H104" s="90">
        <f t="shared" si="15"/>
        <v>-487000</v>
      </c>
      <c r="I104" s="106">
        <f t="shared" si="9"/>
        <v>9000</v>
      </c>
      <c r="J104" s="21">
        <v>440.1</v>
      </c>
      <c r="K104" s="16">
        <v>301190</v>
      </c>
      <c r="L104" s="15" t="s">
        <v>38</v>
      </c>
    </row>
    <row r="105" spans="1:12">
      <c r="A105" s="17"/>
      <c r="B105" s="41"/>
      <c r="C105" s="60"/>
      <c r="D105" s="37">
        <v>41244</v>
      </c>
      <c r="E105" s="89">
        <f t="shared" si="16"/>
        <v>-487000</v>
      </c>
      <c r="F105" s="91">
        <v>5000</v>
      </c>
      <c r="G105" s="92">
        <v>0</v>
      </c>
      <c r="H105" s="90">
        <f t="shared" si="15"/>
        <v>-482000</v>
      </c>
      <c r="I105" s="106">
        <f t="shared" si="9"/>
        <v>5000</v>
      </c>
      <c r="J105" s="21">
        <v>440.1</v>
      </c>
      <c r="K105" s="16">
        <v>301190</v>
      </c>
      <c r="L105" s="15" t="s">
        <v>38</v>
      </c>
    </row>
    <row r="106" spans="1:12">
      <c r="A106" s="17"/>
      <c r="B106" s="41"/>
      <c r="C106" s="60"/>
      <c r="D106" s="37">
        <v>41275</v>
      </c>
      <c r="E106" s="89">
        <f t="shared" si="16"/>
        <v>-482000</v>
      </c>
      <c r="F106" s="86">
        <v>2000</v>
      </c>
      <c r="G106" s="92">
        <v>-9000</v>
      </c>
      <c r="H106" s="90">
        <f t="shared" si="15"/>
        <v>-489000</v>
      </c>
      <c r="I106" s="106">
        <f t="shared" si="9"/>
        <v>-7000</v>
      </c>
      <c r="J106" s="21">
        <v>440.1</v>
      </c>
      <c r="K106" s="16">
        <v>301190</v>
      </c>
      <c r="L106" s="15" t="s">
        <v>38</v>
      </c>
    </row>
    <row r="107" spans="1:12">
      <c r="A107" s="17"/>
      <c r="B107" s="41"/>
      <c r="C107" s="60"/>
      <c r="D107" s="37">
        <v>41306</v>
      </c>
      <c r="E107" s="89">
        <f t="shared" si="16"/>
        <v>-489000</v>
      </c>
      <c r="F107" s="86">
        <v>60000</v>
      </c>
      <c r="G107" s="92">
        <v>0</v>
      </c>
      <c r="H107" s="90">
        <f t="shared" si="15"/>
        <v>-429000</v>
      </c>
      <c r="I107" s="106">
        <f t="shared" si="9"/>
        <v>60000</v>
      </c>
      <c r="J107" s="21">
        <v>440.1</v>
      </c>
      <c r="K107" s="16">
        <v>301190</v>
      </c>
      <c r="L107" s="15" t="s">
        <v>38</v>
      </c>
    </row>
    <row r="108" spans="1:12">
      <c r="A108" s="17"/>
      <c r="B108" s="41"/>
      <c r="C108" s="60"/>
      <c r="D108" s="37">
        <v>41334</v>
      </c>
      <c r="E108" s="89">
        <f t="shared" si="16"/>
        <v>-429000</v>
      </c>
      <c r="F108" s="86">
        <v>0</v>
      </c>
      <c r="G108" s="92">
        <v>-14000</v>
      </c>
      <c r="H108" s="90">
        <f t="shared" si="15"/>
        <v>-443000</v>
      </c>
      <c r="I108" s="106">
        <f t="shared" si="9"/>
        <v>-14000</v>
      </c>
      <c r="J108" s="21">
        <v>440.1</v>
      </c>
      <c r="K108" s="16">
        <v>301190</v>
      </c>
      <c r="L108" s="15" t="s">
        <v>38</v>
      </c>
    </row>
    <row r="109" spans="1:12">
      <c r="A109" s="17"/>
      <c r="B109" s="41"/>
      <c r="C109" s="60"/>
      <c r="D109" s="37">
        <v>41365</v>
      </c>
      <c r="E109" s="89">
        <f t="shared" si="16"/>
        <v>-443000</v>
      </c>
      <c r="F109" s="86">
        <v>3000</v>
      </c>
      <c r="G109" s="87">
        <v>-6000</v>
      </c>
      <c r="H109" s="90">
        <f t="shared" si="15"/>
        <v>-446000</v>
      </c>
      <c r="I109" s="106">
        <f t="shared" si="9"/>
        <v>-3000</v>
      </c>
      <c r="J109" s="21">
        <v>440.1</v>
      </c>
      <c r="K109" s="16">
        <v>301190</v>
      </c>
      <c r="L109" s="15" t="s">
        <v>38</v>
      </c>
    </row>
    <row r="110" spans="1:12">
      <c r="A110" s="17"/>
      <c r="B110" s="41"/>
      <c r="C110" s="60"/>
      <c r="D110" s="37">
        <v>41395</v>
      </c>
      <c r="E110" s="89">
        <f t="shared" si="16"/>
        <v>-446000</v>
      </c>
      <c r="F110" s="86">
        <v>0</v>
      </c>
      <c r="G110" s="87">
        <v>-75000</v>
      </c>
      <c r="H110" s="90">
        <f t="shared" si="15"/>
        <v>-521000</v>
      </c>
      <c r="I110" s="106">
        <f t="shared" si="9"/>
        <v>-75000</v>
      </c>
      <c r="J110" s="21">
        <v>440.1</v>
      </c>
      <c r="K110" s="16">
        <v>301190</v>
      </c>
      <c r="L110" s="15" t="s">
        <v>38</v>
      </c>
    </row>
    <row r="111" spans="1:12">
      <c r="A111" s="61"/>
      <c r="B111" s="62"/>
      <c r="C111" s="43"/>
      <c r="D111" s="37">
        <v>41426</v>
      </c>
      <c r="E111" s="89">
        <f t="shared" si="16"/>
        <v>-521000</v>
      </c>
      <c r="F111" s="93">
        <v>0</v>
      </c>
      <c r="G111" s="94">
        <v>-99000</v>
      </c>
      <c r="H111" s="95">
        <f t="shared" si="15"/>
        <v>-620000</v>
      </c>
      <c r="I111" s="106">
        <f t="shared" si="9"/>
        <v>-99000</v>
      </c>
      <c r="J111" s="21">
        <v>440.1</v>
      </c>
      <c r="K111" s="16">
        <v>301190</v>
      </c>
      <c r="L111" s="15" t="s">
        <v>38</v>
      </c>
    </row>
    <row r="112" spans="1:12">
      <c r="A112" s="19">
        <v>120930</v>
      </c>
      <c r="B112" s="40" t="s">
        <v>0</v>
      </c>
      <c r="C112" s="44" t="s">
        <v>66</v>
      </c>
      <c r="D112" s="37">
        <v>41091</v>
      </c>
      <c r="E112" s="96">
        <f>'Historical Jul 11 - Jun 12 '!H123</f>
        <v>-781483.37000000011</v>
      </c>
      <c r="F112" s="86">
        <v>0</v>
      </c>
      <c r="G112" s="87">
        <v>0</v>
      </c>
      <c r="H112" s="96">
        <f t="shared" ref="H112" si="17">E112+F112+G112</f>
        <v>-781483.37000000011</v>
      </c>
      <c r="I112" s="106">
        <f t="shared" si="9"/>
        <v>0</v>
      </c>
      <c r="J112" s="76">
        <v>557</v>
      </c>
      <c r="K112" s="16">
        <v>516400</v>
      </c>
      <c r="L112" s="15" t="s">
        <v>33</v>
      </c>
    </row>
    <row r="113" spans="1:12">
      <c r="A113" s="17"/>
      <c r="B113" s="41"/>
      <c r="C113" s="41"/>
      <c r="D113" s="37">
        <v>41122</v>
      </c>
      <c r="E113" s="89">
        <f>+H112</f>
        <v>-781483.37000000011</v>
      </c>
      <c r="F113" s="86">
        <v>279583.99</v>
      </c>
      <c r="G113" s="87">
        <v>-107543.87</v>
      </c>
      <c r="H113" s="89">
        <f>SUM(E113:G113)</f>
        <v>-609443.25000000012</v>
      </c>
      <c r="I113" s="106">
        <f t="shared" si="9"/>
        <v>172040.12</v>
      </c>
      <c r="J113" s="76">
        <v>557</v>
      </c>
      <c r="K113" s="16">
        <v>516400</v>
      </c>
      <c r="L113" s="15" t="s">
        <v>33</v>
      </c>
    </row>
    <row r="114" spans="1:12">
      <c r="A114" s="12"/>
      <c r="B114" s="38"/>
      <c r="C114" s="38"/>
      <c r="D114" s="37">
        <v>41153</v>
      </c>
      <c r="E114" s="89">
        <f>+H113</f>
        <v>-609443.25000000012</v>
      </c>
      <c r="F114" s="86">
        <v>726</v>
      </c>
      <c r="G114" s="87">
        <v>-102861.99</v>
      </c>
      <c r="H114" s="89">
        <f t="shared" ref="H114:H315" si="18">SUM(E114:G114)</f>
        <v>-711579.24000000011</v>
      </c>
      <c r="I114" s="106">
        <f t="shared" si="9"/>
        <v>-102135.99</v>
      </c>
      <c r="J114" s="76">
        <v>557</v>
      </c>
      <c r="K114" s="16">
        <v>516400</v>
      </c>
      <c r="L114" s="15" t="s">
        <v>33</v>
      </c>
    </row>
    <row r="115" spans="1:12">
      <c r="A115" s="12"/>
      <c r="B115" s="38"/>
      <c r="C115" s="38"/>
      <c r="D115" s="37">
        <v>41183</v>
      </c>
      <c r="E115" s="89">
        <f t="shared" ref="E115:E123" si="19">+H114</f>
        <v>-711579.24000000011</v>
      </c>
      <c r="F115" s="86">
        <v>225190.18</v>
      </c>
      <c r="G115" s="87">
        <v>0</v>
      </c>
      <c r="H115" s="89">
        <f t="shared" si="18"/>
        <v>-486389.06000000011</v>
      </c>
      <c r="I115" s="106">
        <f t="shared" si="9"/>
        <v>225190.18</v>
      </c>
      <c r="J115" s="76">
        <v>557</v>
      </c>
      <c r="K115" s="16">
        <v>516400</v>
      </c>
      <c r="L115" s="15" t="s">
        <v>33</v>
      </c>
    </row>
    <row r="116" spans="1:12">
      <c r="A116" s="12"/>
      <c r="B116" s="38"/>
      <c r="C116" s="38"/>
      <c r="D116" s="37">
        <v>41214</v>
      </c>
      <c r="E116" s="89">
        <f t="shared" si="19"/>
        <v>-486389.06000000011</v>
      </c>
      <c r="F116" s="86">
        <v>0</v>
      </c>
      <c r="G116" s="87">
        <v>0</v>
      </c>
      <c r="H116" s="89">
        <f>E116+F116+G116</f>
        <v>-486389.06000000011</v>
      </c>
      <c r="I116" s="106">
        <f t="shared" si="9"/>
        <v>0</v>
      </c>
      <c r="J116" s="76">
        <v>557</v>
      </c>
      <c r="K116" s="16">
        <v>516400</v>
      </c>
      <c r="L116" s="15" t="s">
        <v>33</v>
      </c>
    </row>
    <row r="117" spans="1:12">
      <c r="A117" s="12"/>
      <c r="B117" s="38"/>
      <c r="C117" s="38"/>
      <c r="D117" s="37">
        <v>41244</v>
      </c>
      <c r="E117" s="89">
        <f t="shared" si="19"/>
        <v>-486389.06000000011</v>
      </c>
      <c r="F117" s="91">
        <v>10757.75</v>
      </c>
      <c r="G117" s="92">
        <v>-105615.49</v>
      </c>
      <c r="H117" s="89">
        <f t="shared" si="18"/>
        <v>-581246.80000000016</v>
      </c>
      <c r="I117" s="106">
        <f t="shared" si="9"/>
        <v>-94857.74</v>
      </c>
      <c r="J117" s="76">
        <v>557</v>
      </c>
      <c r="K117" s="16">
        <v>516400</v>
      </c>
      <c r="L117" s="15" t="s">
        <v>33</v>
      </c>
    </row>
    <row r="118" spans="1:12">
      <c r="A118" s="12"/>
      <c r="B118" s="38"/>
      <c r="C118" s="38"/>
      <c r="D118" s="37">
        <v>41275</v>
      </c>
      <c r="E118" s="89">
        <f t="shared" si="19"/>
        <v>-581246.80000000016</v>
      </c>
      <c r="F118" s="86">
        <v>390.08</v>
      </c>
      <c r="G118" s="92">
        <v>0</v>
      </c>
      <c r="H118" s="89">
        <f>E118+F118+G118</f>
        <v>-580856.7200000002</v>
      </c>
      <c r="I118" s="106">
        <f t="shared" si="9"/>
        <v>390.08</v>
      </c>
      <c r="J118" s="76">
        <v>557</v>
      </c>
      <c r="K118" s="16">
        <v>516400</v>
      </c>
      <c r="L118" s="15" t="s">
        <v>33</v>
      </c>
    </row>
    <row r="119" spans="1:12">
      <c r="A119" s="12"/>
      <c r="B119" s="38"/>
      <c r="C119" s="38"/>
      <c r="D119" s="37">
        <v>41306</v>
      </c>
      <c r="E119" s="89">
        <f t="shared" si="19"/>
        <v>-580856.7200000002</v>
      </c>
      <c r="F119" s="86">
        <v>0</v>
      </c>
      <c r="G119" s="92">
        <v>0</v>
      </c>
      <c r="H119" s="89">
        <f>E119+F119+G119</f>
        <v>-580856.7200000002</v>
      </c>
      <c r="I119" s="106">
        <f t="shared" si="9"/>
        <v>0</v>
      </c>
      <c r="J119" s="76">
        <v>557</v>
      </c>
      <c r="K119" s="16">
        <v>516400</v>
      </c>
      <c r="L119" s="15" t="s">
        <v>33</v>
      </c>
    </row>
    <row r="120" spans="1:12">
      <c r="A120" s="12"/>
      <c r="B120" s="38"/>
      <c r="C120" s="38"/>
      <c r="D120" s="37">
        <v>41334</v>
      </c>
      <c r="E120" s="89">
        <f t="shared" si="19"/>
        <v>-580856.7200000002</v>
      </c>
      <c r="F120" s="86">
        <v>0</v>
      </c>
      <c r="G120" s="92">
        <v>-55808.98</v>
      </c>
      <c r="H120" s="89">
        <f t="shared" ref="H120:H121" si="20">E120+F120+G120</f>
        <v>-636665.70000000019</v>
      </c>
      <c r="I120" s="106">
        <f t="shared" si="9"/>
        <v>-55808.98</v>
      </c>
      <c r="J120" s="76">
        <v>557</v>
      </c>
      <c r="K120" s="16">
        <v>516400</v>
      </c>
      <c r="L120" s="15" t="s">
        <v>33</v>
      </c>
    </row>
    <row r="121" spans="1:12">
      <c r="A121" s="12"/>
      <c r="B121" s="38"/>
      <c r="C121" s="38"/>
      <c r="D121" s="37">
        <v>41365</v>
      </c>
      <c r="E121" s="89">
        <f t="shared" si="19"/>
        <v>-636665.70000000019</v>
      </c>
      <c r="F121" s="86">
        <v>0</v>
      </c>
      <c r="G121" s="87">
        <v>0</v>
      </c>
      <c r="H121" s="89">
        <f t="shared" si="20"/>
        <v>-636665.70000000019</v>
      </c>
      <c r="I121" s="106">
        <f t="shared" si="9"/>
        <v>0</v>
      </c>
      <c r="J121" s="76">
        <v>557</v>
      </c>
      <c r="K121" s="16">
        <v>516400</v>
      </c>
      <c r="L121" s="15" t="s">
        <v>33</v>
      </c>
    </row>
    <row r="122" spans="1:12">
      <c r="A122" s="12"/>
      <c r="B122" s="38"/>
      <c r="C122" s="38"/>
      <c r="D122" s="37">
        <v>41395</v>
      </c>
      <c r="E122" s="89">
        <f t="shared" si="19"/>
        <v>-636665.70000000019</v>
      </c>
      <c r="F122" s="86">
        <v>0</v>
      </c>
      <c r="G122" s="87">
        <v>0</v>
      </c>
      <c r="H122" s="89">
        <f t="shared" si="18"/>
        <v>-636665.70000000019</v>
      </c>
      <c r="I122" s="106">
        <f t="shared" si="9"/>
        <v>0</v>
      </c>
      <c r="J122" s="76">
        <v>557</v>
      </c>
      <c r="K122" s="16">
        <v>516400</v>
      </c>
      <c r="L122" s="15" t="s">
        <v>33</v>
      </c>
    </row>
    <row r="123" spans="1:12">
      <c r="A123" s="12"/>
      <c r="B123" s="38"/>
      <c r="C123" s="38"/>
      <c r="D123" s="37">
        <v>41426</v>
      </c>
      <c r="E123" s="89">
        <f t="shared" si="19"/>
        <v>-636665.70000000019</v>
      </c>
      <c r="F123" s="93">
        <v>0</v>
      </c>
      <c r="G123" s="94">
        <v>-112273.82</v>
      </c>
      <c r="H123" s="95">
        <f t="shared" si="18"/>
        <v>-748939.52000000025</v>
      </c>
      <c r="I123" s="106">
        <f t="shared" si="9"/>
        <v>-112273.82</v>
      </c>
      <c r="J123" s="76">
        <v>557</v>
      </c>
      <c r="K123" s="16">
        <v>516400</v>
      </c>
      <c r="L123" s="15" t="s">
        <v>33</v>
      </c>
    </row>
    <row r="124" spans="1:12">
      <c r="A124" s="10">
        <v>120931</v>
      </c>
      <c r="B124" s="35" t="s">
        <v>1</v>
      </c>
      <c r="C124" s="36" t="s">
        <v>65</v>
      </c>
      <c r="D124" s="37">
        <v>41091</v>
      </c>
      <c r="E124" s="96">
        <f>'Historical Jul 11 - Jun 12 '!H135</f>
        <v>-2541372.9699999997</v>
      </c>
      <c r="F124" s="86">
        <v>6832.73</v>
      </c>
      <c r="G124" s="87">
        <v>-6375.03</v>
      </c>
      <c r="H124" s="87">
        <f t="shared" si="18"/>
        <v>-2540915.2699999996</v>
      </c>
      <c r="I124" s="106">
        <f t="shared" si="9"/>
        <v>457.69999999999982</v>
      </c>
      <c r="J124" s="11" t="s">
        <v>160</v>
      </c>
      <c r="K124" s="16">
        <v>516900</v>
      </c>
      <c r="L124" s="15" t="s">
        <v>42</v>
      </c>
    </row>
    <row r="125" spans="1:12">
      <c r="A125" s="12"/>
      <c r="B125" s="38"/>
      <c r="C125" s="38"/>
      <c r="D125" s="37">
        <v>41122</v>
      </c>
      <c r="E125" s="89">
        <f>+H124</f>
        <v>-2540915.2699999996</v>
      </c>
      <c r="F125" s="86">
        <v>37278.879999999997</v>
      </c>
      <c r="G125" s="87">
        <v>0</v>
      </c>
      <c r="H125" s="87">
        <f t="shared" si="18"/>
        <v>-2503636.3899999997</v>
      </c>
      <c r="I125" s="106">
        <f t="shared" si="9"/>
        <v>37278.879999999997</v>
      </c>
      <c r="J125" s="11" t="s">
        <v>160</v>
      </c>
      <c r="K125" s="16">
        <v>516900</v>
      </c>
      <c r="L125" s="15" t="s">
        <v>42</v>
      </c>
    </row>
    <row r="126" spans="1:12">
      <c r="A126" s="12"/>
      <c r="B126" s="38"/>
      <c r="C126" s="38"/>
      <c r="D126" s="37">
        <v>41153</v>
      </c>
      <c r="E126" s="89">
        <f t="shared" ref="E126:E135" si="21">+H125</f>
        <v>-2503636.3899999997</v>
      </c>
      <c r="F126" s="86">
        <v>7399.54</v>
      </c>
      <c r="G126" s="87">
        <v>-52542.6</v>
      </c>
      <c r="H126" s="87">
        <f t="shared" si="18"/>
        <v>-2548779.4499999997</v>
      </c>
      <c r="I126" s="106">
        <f t="shared" si="9"/>
        <v>-45143.06</v>
      </c>
      <c r="J126" s="11" t="s">
        <v>160</v>
      </c>
      <c r="K126" s="16">
        <v>516900</v>
      </c>
      <c r="L126" s="15" t="s">
        <v>42</v>
      </c>
    </row>
    <row r="127" spans="1:12">
      <c r="A127" s="12"/>
      <c r="B127" s="38"/>
      <c r="C127" s="38"/>
      <c r="D127" s="37">
        <v>41183</v>
      </c>
      <c r="E127" s="89">
        <f t="shared" si="21"/>
        <v>-2548779.4499999997</v>
      </c>
      <c r="F127" s="86">
        <v>9589.19</v>
      </c>
      <c r="G127" s="87">
        <v>-4755.5600000000004</v>
      </c>
      <c r="H127" s="87">
        <f t="shared" si="18"/>
        <v>-2543945.8199999998</v>
      </c>
      <c r="I127" s="106">
        <f t="shared" si="9"/>
        <v>4833.63</v>
      </c>
      <c r="J127" s="11" t="s">
        <v>160</v>
      </c>
      <c r="K127" s="16">
        <v>516900</v>
      </c>
      <c r="L127" s="15" t="s">
        <v>42</v>
      </c>
    </row>
    <row r="128" spans="1:12">
      <c r="A128" s="12"/>
      <c r="B128" s="38"/>
      <c r="C128" s="38"/>
      <c r="D128" s="37">
        <v>41214</v>
      </c>
      <c r="E128" s="89">
        <f t="shared" si="21"/>
        <v>-2543945.8199999998</v>
      </c>
      <c r="F128" s="86">
        <v>58853.89</v>
      </c>
      <c r="G128" s="87">
        <v>-14228.19</v>
      </c>
      <c r="H128" s="87">
        <f t="shared" si="18"/>
        <v>-2499320.1199999996</v>
      </c>
      <c r="I128" s="106">
        <f t="shared" si="9"/>
        <v>44625.7</v>
      </c>
      <c r="J128" s="11" t="s">
        <v>160</v>
      </c>
      <c r="K128" s="16">
        <v>516900</v>
      </c>
      <c r="L128" s="15" t="s">
        <v>42</v>
      </c>
    </row>
    <row r="129" spans="1:12">
      <c r="A129" s="12"/>
      <c r="B129" s="38"/>
      <c r="C129" s="38"/>
      <c r="D129" s="37">
        <v>41244</v>
      </c>
      <c r="E129" s="89">
        <f t="shared" si="21"/>
        <v>-2499320.1199999996</v>
      </c>
      <c r="F129" s="91">
        <v>179269.26</v>
      </c>
      <c r="G129" s="92">
        <v>-9669.74</v>
      </c>
      <c r="H129" s="89">
        <f t="shared" si="18"/>
        <v>-2329720.5999999996</v>
      </c>
      <c r="I129" s="106">
        <f t="shared" si="9"/>
        <v>169599.52000000002</v>
      </c>
      <c r="J129" s="11" t="s">
        <v>160</v>
      </c>
      <c r="K129" s="16">
        <v>516900</v>
      </c>
      <c r="L129" s="15" t="s">
        <v>42</v>
      </c>
    </row>
    <row r="130" spans="1:12">
      <c r="A130" s="12"/>
      <c r="B130" s="38"/>
      <c r="C130" s="38"/>
      <c r="D130" s="37">
        <v>41275</v>
      </c>
      <c r="E130" s="89">
        <f t="shared" si="21"/>
        <v>-2329720.5999999996</v>
      </c>
      <c r="F130" s="86">
        <v>47247.99</v>
      </c>
      <c r="G130" s="92">
        <v>-10634.64</v>
      </c>
      <c r="H130" s="92">
        <f t="shared" si="18"/>
        <v>-2293107.2499999995</v>
      </c>
      <c r="I130" s="106">
        <f t="shared" si="9"/>
        <v>36613.35</v>
      </c>
      <c r="J130" s="11" t="s">
        <v>160</v>
      </c>
      <c r="K130" s="16">
        <v>516900</v>
      </c>
      <c r="L130" s="15" t="s">
        <v>42</v>
      </c>
    </row>
    <row r="131" spans="1:12">
      <c r="A131" s="12"/>
      <c r="B131" s="38"/>
      <c r="C131" s="38"/>
      <c r="D131" s="37">
        <v>41306</v>
      </c>
      <c r="E131" s="89">
        <f t="shared" si="21"/>
        <v>-2293107.2499999995</v>
      </c>
      <c r="F131" s="86">
        <v>67356.37</v>
      </c>
      <c r="G131" s="92">
        <v>-6435.59</v>
      </c>
      <c r="H131" s="92">
        <f t="shared" si="18"/>
        <v>-2232186.4699999993</v>
      </c>
      <c r="I131" s="106">
        <f t="shared" si="9"/>
        <v>60920.78</v>
      </c>
      <c r="J131" s="11" t="s">
        <v>160</v>
      </c>
      <c r="K131" s="16">
        <v>516900</v>
      </c>
      <c r="L131" s="15" t="s">
        <v>42</v>
      </c>
    </row>
    <row r="132" spans="1:12">
      <c r="A132" s="12"/>
      <c r="B132" s="38"/>
      <c r="C132" s="38"/>
      <c r="D132" s="37">
        <v>41334</v>
      </c>
      <c r="E132" s="89">
        <f t="shared" si="21"/>
        <v>-2232186.4699999993</v>
      </c>
      <c r="F132" s="86">
        <v>23085.56</v>
      </c>
      <c r="G132" s="92">
        <v>-3135.76</v>
      </c>
      <c r="H132" s="92">
        <f t="shared" si="18"/>
        <v>-2212236.669999999</v>
      </c>
      <c r="I132" s="106">
        <f t="shared" ref="I132:I315" si="22">SUM(F132:G132)</f>
        <v>19949.800000000003</v>
      </c>
      <c r="J132" s="11" t="s">
        <v>160</v>
      </c>
      <c r="K132" s="16">
        <v>516900</v>
      </c>
      <c r="L132" s="15" t="s">
        <v>42</v>
      </c>
    </row>
    <row r="133" spans="1:12">
      <c r="A133" s="12"/>
      <c r="B133" s="38"/>
      <c r="C133" s="38"/>
      <c r="D133" s="37">
        <v>41365</v>
      </c>
      <c r="E133" s="89">
        <f t="shared" si="21"/>
        <v>-2212236.669999999</v>
      </c>
      <c r="F133" s="86">
        <v>1710.14</v>
      </c>
      <c r="G133" s="87">
        <v>-1140</v>
      </c>
      <c r="H133" s="92">
        <f t="shared" si="18"/>
        <v>-2211666.5299999989</v>
      </c>
      <c r="I133" s="106">
        <f t="shared" si="22"/>
        <v>570.1400000000001</v>
      </c>
      <c r="J133" s="11" t="s">
        <v>160</v>
      </c>
      <c r="K133" s="16">
        <v>516900</v>
      </c>
      <c r="L133" s="15" t="s">
        <v>42</v>
      </c>
    </row>
    <row r="134" spans="1:12">
      <c r="A134" s="12"/>
      <c r="B134" s="38"/>
      <c r="C134" s="38"/>
      <c r="D134" s="37">
        <v>41395</v>
      </c>
      <c r="E134" s="89">
        <f t="shared" si="21"/>
        <v>-2211666.5299999989</v>
      </c>
      <c r="F134" s="86">
        <v>36659.69</v>
      </c>
      <c r="G134" s="87">
        <v>0</v>
      </c>
      <c r="H134" s="92">
        <f t="shared" si="18"/>
        <v>-2175006.8399999989</v>
      </c>
      <c r="I134" s="106">
        <f t="shared" si="22"/>
        <v>36659.69</v>
      </c>
      <c r="J134" s="11" t="s">
        <v>160</v>
      </c>
      <c r="K134" s="16">
        <v>516900</v>
      </c>
      <c r="L134" s="15" t="s">
        <v>42</v>
      </c>
    </row>
    <row r="135" spans="1:12">
      <c r="A135" s="12"/>
      <c r="B135" s="38"/>
      <c r="C135" s="38"/>
      <c r="D135" s="37">
        <v>41426</v>
      </c>
      <c r="E135" s="89">
        <f t="shared" si="21"/>
        <v>-2175006.8399999989</v>
      </c>
      <c r="F135" s="93">
        <v>58271.8</v>
      </c>
      <c r="G135" s="94">
        <v>-570.14</v>
      </c>
      <c r="H135" s="92">
        <f t="shared" si="18"/>
        <v>-2117305.1799999992</v>
      </c>
      <c r="I135" s="106">
        <f t="shared" si="22"/>
        <v>57701.66</v>
      </c>
      <c r="J135" s="11" t="s">
        <v>160</v>
      </c>
      <c r="K135" s="16">
        <v>516900</v>
      </c>
      <c r="L135" s="15" t="s">
        <v>42</v>
      </c>
    </row>
    <row r="136" spans="1:12">
      <c r="A136" s="10">
        <v>148001</v>
      </c>
      <c r="B136" s="35" t="s">
        <v>2</v>
      </c>
      <c r="C136" s="36" t="s">
        <v>67</v>
      </c>
      <c r="D136" s="37">
        <v>41091</v>
      </c>
      <c r="E136" s="96">
        <f>'Historical Jul 11 - Jun 12 '!H147</f>
        <v>-1772000</v>
      </c>
      <c r="F136" s="86">
        <v>290364.65000000002</v>
      </c>
      <c r="G136" s="87">
        <v>-222364.65</v>
      </c>
      <c r="H136" s="88">
        <f t="shared" si="18"/>
        <v>-1704000</v>
      </c>
      <c r="I136" s="106">
        <f t="shared" si="22"/>
        <v>68000.000000000029</v>
      </c>
      <c r="J136" s="76">
        <v>598</v>
      </c>
      <c r="K136" s="16">
        <v>545990</v>
      </c>
      <c r="L136" s="15" t="s">
        <v>43</v>
      </c>
    </row>
    <row r="137" spans="1:12">
      <c r="A137" s="12"/>
      <c r="B137" s="38"/>
      <c r="C137" s="38"/>
      <c r="D137" s="37">
        <v>41122</v>
      </c>
      <c r="E137" s="89">
        <f>+H136</f>
        <v>-1704000</v>
      </c>
      <c r="F137" s="86">
        <v>183427.31</v>
      </c>
      <c r="G137" s="87">
        <v>-373427.31</v>
      </c>
      <c r="H137" s="90">
        <f t="shared" si="18"/>
        <v>-1894000</v>
      </c>
      <c r="I137" s="106">
        <f t="shared" si="22"/>
        <v>-190000</v>
      </c>
      <c r="J137" s="76">
        <v>598</v>
      </c>
      <c r="K137" s="16">
        <v>545990</v>
      </c>
      <c r="L137" s="15" t="s">
        <v>43</v>
      </c>
    </row>
    <row r="138" spans="1:12">
      <c r="A138" s="12"/>
      <c r="B138" s="38"/>
      <c r="C138" s="38"/>
      <c r="D138" s="37">
        <v>41153</v>
      </c>
      <c r="E138" s="89">
        <f t="shared" ref="E138:E147" si="23">+H137</f>
        <v>-1894000</v>
      </c>
      <c r="F138" s="86">
        <v>379310.95</v>
      </c>
      <c r="G138" s="87">
        <v>-2186310.9500000002</v>
      </c>
      <c r="H138" s="90">
        <f t="shared" si="18"/>
        <v>-3701000</v>
      </c>
      <c r="I138" s="106">
        <f t="shared" si="22"/>
        <v>-1807000.0000000002</v>
      </c>
      <c r="J138" s="76">
        <v>598</v>
      </c>
      <c r="K138" s="16">
        <v>545990</v>
      </c>
      <c r="L138" s="15" t="s">
        <v>43</v>
      </c>
    </row>
    <row r="139" spans="1:12">
      <c r="A139" s="12"/>
      <c r="B139" s="38"/>
      <c r="C139" s="38"/>
      <c r="D139" s="37">
        <v>41183</v>
      </c>
      <c r="E139" s="89">
        <f t="shared" si="23"/>
        <v>-3701000</v>
      </c>
      <c r="F139" s="86">
        <v>339511.76</v>
      </c>
      <c r="G139" s="87">
        <v>-458511.76</v>
      </c>
      <c r="H139" s="90">
        <f t="shared" si="18"/>
        <v>-3820000</v>
      </c>
      <c r="I139" s="106">
        <f t="shared" si="22"/>
        <v>-119000</v>
      </c>
      <c r="J139" s="76">
        <v>598</v>
      </c>
      <c r="K139" s="16">
        <v>545990</v>
      </c>
      <c r="L139" s="15" t="s">
        <v>43</v>
      </c>
    </row>
    <row r="140" spans="1:12">
      <c r="A140" s="12"/>
      <c r="B140" s="38"/>
      <c r="C140" s="38"/>
      <c r="D140" s="37">
        <v>41214</v>
      </c>
      <c r="E140" s="89">
        <f t="shared" si="23"/>
        <v>-3820000</v>
      </c>
      <c r="F140" s="86">
        <v>1668009.72</v>
      </c>
      <c r="G140" s="87">
        <v>-1942009.72</v>
      </c>
      <c r="H140" s="90">
        <f t="shared" si="18"/>
        <v>-4094000</v>
      </c>
      <c r="I140" s="106">
        <f t="shared" si="22"/>
        <v>-274000</v>
      </c>
      <c r="J140" s="76">
        <v>598</v>
      </c>
      <c r="K140" s="16">
        <v>545990</v>
      </c>
      <c r="L140" s="15" t="s">
        <v>43</v>
      </c>
    </row>
    <row r="141" spans="1:12">
      <c r="A141" s="12"/>
      <c r="B141" s="38"/>
      <c r="C141" s="38"/>
      <c r="D141" s="37">
        <v>41244</v>
      </c>
      <c r="E141" s="89">
        <f t="shared" si="23"/>
        <v>-4094000</v>
      </c>
      <c r="F141" s="91">
        <v>581368.65</v>
      </c>
      <c r="G141" s="92">
        <v>-1726040.65</v>
      </c>
      <c r="H141" s="90">
        <f t="shared" si="18"/>
        <v>-5238672</v>
      </c>
      <c r="I141" s="106">
        <f t="shared" si="22"/>
        <v>-1144672</v>
      </c>
      <c r="J141" s="76">
        <v>598</v>
      </c>
      <c r="K141" s="16">
        <v>545990</v>
      </c>
      <c r="L141" s="15" t="s">
        <v>43</v>
      </c>
    </row>
    <row r="142" spans="1:12">
      <c r="A142" s="12"/>
      <c r="B142" s="38"/>
      <c r="C142" s="38"/>
      <c r="D142" s="37">
        <v>41275</v>
      </c>
      <c r="E142" s="89">
        <f t="shared" si="23"/>
        <v>-5238672</v>
      </c>
      <c r="F142" s="86">
        <v>3778120.14</v>
      </c>
      <c r="G142" s="92">
        <v>-3801120.14</v>
      </c>
      <c r="H142" s="89">
        <f t="shared" si="18"/>
        <v>-5261672</v>
      </c>
      <c r="I142" s="106">
        <f t="shared" si="22"/>
        <v>-23000</v>
      </c>
      <c r="J142" s="76">
        <v>598</v>
      </c>
      <c r="K142" s="16">
        <v>545990</v>
      </c>
      <c r="L142" s="15" t="s">
        <v>43</v>
      </c>
    </row>
    <row r="143" spans="1:12">
      <c r="A143" s="12"/>
      <c r="B143" s="38"/>
      <c r="C143" s="38"/>
      <c r="D143" s="37">
        <v>41306</v>
      </c>
      <c r="E143" s="89">
        <f t="shared" si="23"/>
        <v>-5261672</v>
      </c>
      <c r="F143" s="86">
        <v>343515.68</v>
      </c>
      <c r="G143" s="92">
        <v>-282515.68</v>
      </c>
      <c r="H143" s="89">
        <f t="shared" si="18"/>
        <v>-5200672</v>
      </c>
      <c r="I143" s="106">
        <f t="shared" si="22"/>
        <v>61000</v>
      </c>
      <c r="J143" s="76">
        <v>598</v>
      </c>
      <c r="K143" s="16">
        <v>545990</v>
      </c>
      <c r="L143" s="15" t="s">
        <v>43</v>
      </c>
    </row>
    <row r="144" spans="1:12">
      <c r="A144" s="12"/>
      <c r="B144" s="38"/>
      <c r="C144" s="38"/>
      <c r="D144" s="37">
        <v>41334</v>
      </c>
      <c r="E144" s="89">
        <f t="shared" si="23"/>
        <v>-5200672</v>
      </c>
      <c r="F144" s="86">
        <v>272790.94</v>
      </c>
      <c r="G144" s="92">
        <v>-430219.94</v>
      </c>
      <c r="H144" s="89">
        <f t="shared" si="18"/>
        <v>-5358101</v>
      </c>
      <c r="I144" s="106">
        <f t="shared" si="22"/>
        <v>-157429</v>
      </c>
      <c r="J144" s="76">
        <v>598</v>
      </c>
      <c r="K144" s="16">
        <v>545990</v>
      </c>
      <c r="L144" s="15" t="s">
        <v>43</v>
      </c>
    </row>
    <row r="145" spans="1:12">
      <c r="A145" s="12"/>
      <c r="B145" s="38"/>
      <c r="C145" s="38"/>
      <c r="D145" s="37">
        <v>41365</v>
      </c>
      <c r="E145" s="89">
        <f t="shared" si="23"/>
        <v>-5358101</v>
      </c>
      <c r="F145" s="86">
        <v>276956.94</v>
      </c>
      <c r="G145" s="87">
        <v>-152956.94</v>
      </c>
      <c r="H145" s="89">
        <f t="shared" si="18"/>
        <v>-5234101</v>
      </c>
      <c r="I145" s="106">
        <f t="shared" si="22"/>
        <v>124000</v>
      </c>
      <c r="J145" s="76">
        <v>598</v>
      </c>
      <c r="K145" s="16">
        <v>545990</v>
      </c>
      <c r="L145" s="15" t="s">
        <v>43</v>
      </c>
    </row>
    <row r="146" spans="1:12">
      <c r="A146" s="12"/>
      <c r="B146" s="38"/>
      <c r="C146" s="38"/>
      <c r="D146" s="37">
        <v>41395</v>
      </c>
      <c r="E146" s="89">
        <f t="shared" si="23"/>
        <v>-5234101</v>
      </c>
      <c r="F146" s="86">
        <v>261680.95</v>
      </c>
      <c r="G146" s="87">
        <v>-363680.95</v>
      </c>
      <c r="H146" s="89">
        <f t="shared" si="18"/>
        <v>-5336101</v>
      </c>
      <c r="I146" s="106">
        <f t="shared" si="22"/>
        <v>-102000</v>
      </c>
      <c r="J146" s="76">
        <v>598</v>
      </c>
      <c r="K146" s="16">
        <v>545990</v>
      </c>
      <c r="L146" s="15" t="s">
        <v>43</v>
      </c>
    </row>
    <row r="147" spans="1:12">
      <c r="A147" s="12"/>
      <c r="B147" s="38"/>
      <c r="C147" s="38"/>
      <c r="D147" s="37">
        <v>41426</v>
      </c>
      <c r="E147" s="89">
        <f t="shared" si="23"/>
        <v>-5336101</v>
      </c>
      <c r="F147" s="93">
        <v>279297.44</v>
      </c>
      <c r="G147" s="94">
        <v>-329861.44</v>
      </c>
      <c r="H147" s="89">
        <f t="shared" si="18"/>
        <v>-5386665</v>
      </c>
      <c r="I147" s="106">
        <f t="shared" si="22"/>
        <v>-50564</v>
      </c>
      <c r="J147" s="76">
        <v>598</v>
      </c>
      <c r="K147" s="16">
        <v>545990</v>
      </c>
      <c r="L147" s="15" t="s">
        <v>43</v>
      </c>
    </row>
    <row r="148" spans="1:12">
      <c r="A148" s="10">
        <v>162010</v>
      </c>
      <c r="B148" s="35" t="s">
        <v>12</v>
      </c>
      <c r="C148" s="36" t="s">
        <v>191</v>
      </c>
      <c r="D148" s="37">
        <v>41091</v>
      </c>
      <c r="E148" s="96">
        <f>'Historical Jul 11 - Jun 12 '!H159</f>
        <v>-191113.47</v>
      </c>
      <c r="F148" s="86">
        <v>0</v>
      </c>
      <c r="G148" s="87">
        <v>-109.5</v>
      </c>
      <c r="H148" s="97">
        <f t="shared" si="18"/>
        <v>-191222.97</v>
      </c>
      <c r="I148" s="106">
        <f t="shared" si="22"/>
        <v>-109.5</v>
      </c>
      <c r="J148" s="76">
        <v>904</v>
      </c>
      <c r="K148" s="16">
        <v>550750</v>
      </c>
      <c r="L148" s="15" t="s">
        <v>26</v>
      </c>
    </row>
    <row r="149" spans="1:12">
      <c r="A149" s="12"/>
      <c r="B149" s="38"/>
      <c r="C149" s="38"/>
      <c r="D149" s="37">
        <v>41122</v>
      </c>
      <c r="E149" s="89">
        <f>+H148</f>
        <v>-191222.97</v>
      </c>
      <c r="F149" s="86">
        <v>0.02</v>
      </c>
      <c r="G149" s="87">
        <v>0</v>
      </c>
      <c r="H149" s="98">
        <f t="shared" si="18"/>
        <v>-191222.95</v>
      </c>
      <c r="I149" s="106">
        <f t="shared" si="22"/>
        <v>0.02</v>
      </c>
      <c r="J149" s="76">
        <v>904</v>
      </c>
      <c r="K149" s="16">
        <v>550750</v>
      </c>
      <c r="L149" s="15" t="s">
        <v>26</v>
      </c>
    </row>
    <row r="150" spans="1:12">
      <c r="A150" s="12"/>
      <c r="B150" s="38"/>
      <c r="C150" s="38"/>
      <c r="D150" s="37">
        <v>41153</v>
      </c>
      <c r="E150" s="89">
        <f t="shared" ref="E150:E159" si="24">+H149</f>
        <v>-191222.95</v>
      </c>
      <c r="F150" s="86">
        <v>1913.02</v>
      </c>
      <c r="G150" s="87">
        <v>-1257.28</v>
      </c>
      <c r="H150" s="98">
        <f t="shared" si="18"/>
        <v>-190567.21000000002</v>
      </c>
      <c r="I150" s="106">
        <f t="shared" si="22"/>
        <v>655.74</v>
      </c>
      <c r="J150" s="76">
        <v>904</v>
      </c>
      <c r="K150" s="16">
        <v>550750</v>
      </c>
      <c r="L150" s="15" t="s">
        <v>26</v>
      </c>
    </row>
    <row r="151" spans="1:12">
      <c r="A151" s="12"/>
      <c r="B151" s="38"/>
      <c r="C151" s="38"/>
      <c r="D151" s="37">
        <v>41183</v>
      </c>
      <c r="E151" s="89">
        <f t="shared" si="24"/>
        <v>-190567.21000000002</v>
      </c>
      <c r="F151" s="86">
        <v>0.04</v>
      </c>
      <c r="G151" s="87">
        <v>0</v>
      </c>
      <c r="H151" s="98">
        <f t="shared" si="18"/>
        <v>-190567.17</v>
      </c>
      <c r="I151" s="106">
        <f t="shared" si="22"/>
        <v>0.04</v>
      </c>
      <c r="J151" s="76">
        <v>904</v>
      </c>
      <c r="K151" s="16">
        <v>550750</v>
      </c>
      <c r="L151" s="15" t="s">
        <v>26</v>
      </c>
    </row>
    <row r="152" spans="1:12">
      <c r="A152" s="12"/>
      <c r="B152" s="38"/>
      <c r="C152" s="38"/>
      <c r="D152" s="37">
        <v>41214</v>
      </c>
      <c r="E152" s="89">
        <f t="shared" si="24"/>
        <v>-190567.17</v>
      </c>
      <c r="F152" s="86">
        <v>0</v>
      </c>
      <c r="G152" s="87">
        <v>0</v>
      </c>
      <c r="H152" s="98">
        <f t="shared" si="18"/>
        <v>-190567.17</v>
      </c>
      <c r="I152" s="106">
        <f t="shared" si="22"/>
        <v>0</v>
      </c>
      <c r="J152" s="76">
        <v>904</v>
      </c>
      <c r="K152" s="16">
        <v>550750</v>
      </c>
      <c r="L152" s="15" t="s">
        <v>26</v>
      </c>
    </row>
    <row r="153" spans="1:12">
      <c r="A153" s="12"/>
      <c r="B153" s="38"/>
      <c r="C153" s="38"/>
      <c r="D153" s="37">
        <v>41244</v>
      </c>
      <c r="E153" s="89">
        <f t="shared" si="24"/>
        <v>-190567.17</v>
      </c>
      <c r="F153" s="91">
        <v>558.78</v>
      </c>
      <c r="G153" s="92">
        <v>-331.79</v>
      </c>
      <c r="H153" s="98">
        <f t="shared" si="18"/>
        <v>-190340.18000000002</v>
      </c>
      <c r="I153" s="106">
        <f t="shared" si="22"/>
        <v>226.98999999999995</v>
      </c>
      <c r="J153" s="76">
        <v>904</v>
      </c>
      <c r="K153" s="16">
        <v>550750</v>
      </c>
      <c r="L153" s="15" t="s">
        <v>26</v>
      </c>
    </row>
    <row r="154" spans="1:12">
      <c r="A154" s="12"/>
      <c r="B154" s="38"/>
      <c r="C154" s="38"/>
      <c r="D154" s="37">
        <v>41275</v>
      </c>
      <c r="E154" s="89">
        <f t="shared" si="24"/>
        <v>-190340.18000000002</v>
      </c>
      <c r="F154" s="86">
        <v>0.56999999999999995</v>
      </c>
      <c r="G154" s="92">
        <v>0</v>
      </c>
      <c r="H154" s="98">
        <f t="shared" si="18"/>
        <v>-190339.61000000002</v>
      </c>
      <c r="I154" s="106">
        <f t="shared" si="22"/>
        <v>0.56999999999999995</v>
      </c>
      <c r="J154" s="76">
        <v>904</v>
      </c>
      <c r="K154" s="16">
        <v>550750</v>
      </c>
      <c r="L154" s="15" t="s">
        <v>26</v>
      </c>
    </row>
    <row r="155" spans="1:12">
      <c r="A155" s="12"/>
      <c r="B155" s="38"/>
      <c r="C155" s="38"/>
      <c r="D155" s="37">
        <v>41306</v>
      </c>
      <c r="E155" s="89">
        <f t="shared" si="24"/>
        <v>-190339.61000000002</v>
      </c>
      <c r="F155" s="86">
        <v>0.09</v>
      </c>
      <c r="G155" s="92">
        <v>-0.02</v>
      </c>
      <c r="H155" s="98">
        <f t="shared" si="18"/>
        <v>-190339.54</v>
      </c>
      <c r="I155" s="106">
        <f t="shared" si="22"/>
        <v>6.9999999999999993E-2</v>
      </c>
      <c r="J155" s="76">
        <v>904</v>
      </c>
      <c r="K155" s="16">
        <v>550750</v>
      </c>
      <c r="L155" s="15" t="s">
        <v>26</v>
      </c>
    </row>
    <row r="156" spans="1:12">
      <c r="A156" s="12"/>
      <c r="B156" s="38"/>
      <c r="C156" s="38"/>
      <c r="D156" s="37">
        <v>41334</v>
      </c>
      <c r="E156" s="89">
        <f t="shared" si="24"/>
        <v>-190339.54</v>
      </c>
      <c r="F156" s="86">
        <v>727.84</v>
      </c>
      <c r="G156" s="92">
        <v>-2255.9</v>
      </c>
      <c r="H156" s="98">
        <f t="shared" si="18"/>
        <v>-191867.6</v>
      </c>
      <c r="I156" s="106">
        <f t="shared" si="22"/>
        <v>-1528.06</v>
      </c>
      <c r="J156" s="76">
        <v>904</v>
      </c>
      <c r="K156" s="16">
        <v>550750</v>
      </c>
      <c r="L156" s="15" t="s">
        <v>26</v>
      </c>
    </row>
    <row r="157" spans="1:12">
      <c r="A157" s="12"/>
      <c r="B157" s="38"/>
      <c r="C157" s="38"/>
      <c r="D157" s="37">
        <v>41365</v>
      </c>
      <c r="E157" s="89">
        <f t="shared" si="24"/>
        <v>-191867.6</v>
      </c>
      <c r="F157" s="86">
        <v>1070.21</v>
      </c>
      <c r="G157" s="87">
        <v>-1481.5</v>
      </c>
      <c r="H157" s="92">
        <f t="shared" si="18"/>
        <v>-192278.89</v>
      </c>
      <c r="I157" s="106">
        <f t="shared" si="22"/>
        <v>-411.28999999999996</v>
      </c>
      <c r="J157" s="76">
        <v>904</v>
      </c>
      <c r="K157" s="16">
        <v>550750</v>
      </c>
      <c r="L157" s="15" t="s">
        <v>26</v>
      </c>
    </row>
    <row r="158" spans="1:12">
      <c r="A158" s="12"/>
      <c r="B158" s="38"/>
      <c r="C158" s="38"/>
      <c r="D158" s="37">
        <v>41395</v>
      </c>
      <c r="E158" s="89">
        <f t="shared" si="24"/>
        <v>-192278.89</v>
      </c>
      <c r="F158" s="86">
        <v>0</v>
      </c>
      <c r="G158" s="87">
        <v>-4746.3100000000004</v>
      </c>
      <c r="H158" s="92">
        <f t="shared" si="18"/>
        <v>-197025.2</v>
      </c>
      <c r="I158" s="106">
        <f t="shared" si="22"/>
        <v>-4746.3100000000004</v>
      </c>
      <c r="J158" s="76">
        <v>904</v>
      </c>
      <c r="K158" s="16">
        <v>550750</v>
      </c>
      <c r="L158" s="15" t="s">
        <v>26</v>
      </c>
    </row>
    <row r="159" spans="1:12">
      <c r="A159" s="12"/>
      <c r="B159" s="45"/>
      <c r="C159" s="38"/>
      <c r="D159" s="37">
        <v>41426</v>
      </c>
      <c r="E159" s="89">
        <f t="shared" si="24"/>
        <v>-197025.2</v>
      </c>
      <c r="F159" s="93">
        <v>81733.58</v>
      </c>
      <c r="G159" s="94">
        <v>-1485.17</v>
      </c>
      <c r="H159" s="92">
        <f t="shared" si="18"/>
        <v>-116776.79000000001</v>
      </c>
      <c r="I159" s="106">
        <f t="shared" si="22"/>
        <v>80248.41</v>
      </c>
      <c r="J159" s="76">
        <v>904</v>
      </c>
      <c r="K159" s="16">
        <v>550750</v>
      </c>
      <c r="L159" s="15" t="s">
        <v>26</v>
      </c>
    </row>
    <row r="160" spans="1:12">
      <c r="A160" s="10">
        <v>187807</v>
      </c>
      <c r="B160" s="25" t="s">
        <v>69</v>
      </c>
      <c r="C160" s="46" t="s">
        <v>190</v>
      </c>
      <c r="D160" s="37">
        <v>41091</v>
      </c>
      <c r="E160" s="96">
        <f>'Historical Jul 11 - Jun 12 '!H171</f>
        <v>-10052.58</v>
      </c>
      <c r="F160" s="86">
        <v>10052.58</v>
      </c>
      <c r="G160" s="87">
        <v>0</v>
      </c>
      <c r="H160" s="97">
        <f t="shared" si="18"/>
        <v>0</v>
      </c>
      <c r="I160" s="106">
        <f t="shared" si="22"/>
        <v>10052.58</v>
      </c>
      <c r="J160" s="11">
        <v>555.66999999999996</v>
      </c>
      <c r="K160" s="16">
        <v>546500</v>
      </c>
      <c r="L160" s="15" t="s">
        <v>130</v>
      </c>
    </row>
    <row r="161" spans="1:12">
      <c r="A161" s="12"/>
      <c r="B161" s="47"/>
      <c r="C161" s="48"/>
      <c r="D161" s="37">
        <v>41122</v>
      </c>
      <c r="E161" s="89">
        <f>+H160</f>
        <v>0</v>
      </c>
      <c r="F161" s="86">
        <v>0</v>
      </c>
      <c r="G161" s="87">
        <v>-91288.17</v>
      </c>
      <c r="H161" s="98">
        <f t="shared" si="18"/>
        <v>-91288.17</v>
      </c>
      <c r="I161" s="106">
        <f t="shared" si="22"/>
        <v>-91288.17</v>
      </c>
      <c r="J161" s="11">
        <v>555.66999999999996</v>
      </c>
      <c r="K161" s="16">
        <v>546500</v>
      </c>
      <c r="L161" s="15" t="s">
        <v>130</v>
      </c>
    </row>
    <row r="162" spans="1:12">
      <c r="A162" s="12"/>
      <c r="B162" s="47"/>
      <c r="C162" s="48"/>
      <c r="D162" s="37">
        <v>41153</v>
      </c>
      <c r="E162" s="89">
        <f t="shared" ref="E162:E171" si="25">+H161</f>
        <v>-91288.17</v>
      </c>
      <c r="F162" s="86">
        <v>1597.93</v>
      </c>
      <c r="G162" s="87">
        <v>-8.7899999999999991</v>
      </c>
      <c r="H162" s="98">
        <f t="shared" si="18"/>
        <v>-89699.03</v>
      </c>
      <c r="I162" s="106">
        <f t="shared" si="22"/>
        <v>1589.14</v>
      </c>
      <c r="J162" s="11">
        <v>555.66999999999996</v>
      </c>
      <c r="K162" s="16">
        <v>546500</v>
      </c>
      <c r="L162" s="15" t="s">
        <v>130</v>
      </c>
    </row>
    <row r="163" spans="1:12">
      <c r="A163" s="12"/>
      <c r="B163" s="47"/>
      <c r="C163" s="48"/>
      <c r="D163" s="37">
        <v>41183</v>
      </c>
      <c r="E163" s="89">
        <f t="shared" si="25"/>
        <v>-89699.03</v>
      </c>
      <c r="F163" s="86">
        <v>5149.96</v>
      </c>
      <c r="G163" s="87">
        <v>-8.14</v>
      </c>
      <c r="H163" s="98">
        <f t="shared" si="18"/>
        <v>-84557.209999999992</v>
      </c>
      <c r="I163" s="106">
        <f t="shared" si="22"/>
        <v>5141.82</v>
      </c>
      <c r="J163" s="11">
        <v>555.66999999999996</v>
      </c>
      <c r="K163" s="16">
        <v>546500</v>
      </c>
      <c r="L163" s="15" t="s">
        <v>130</v>
      </c>
    </row>
    <row r="164" spans="1:12">
      <c r="A164" s="12"/>
      <c r="B164" s="47"/>
      <c r="C164" s="48"/>
      <c r="D164" s="37">
        <v>41214</v>
      </c>
      <c r="E164" s="89">
        <f t="shared" si="25"/>
        <v>-84557.209999999992</v>
      </c>
      <c r="F164" s="86">
        <v>0</v>
      </c>
      <c r="G164" s="87">
        <v>-13382.69</v>
      </c>
      <c r="H164" s="98">
        <f t="shared" si="18"/>
        <v>-97939.9</v>
      </c>
      <c r="I164" s="106">
        <f t="shared" si="22"/>
        <v>-13382.69</v>
      </c>
      <c r="J164" s="11">
        <v>555.66999999999996</v>
      </c>
      <c r="K164" s="16">
        <v>546500</v>
      </c>
      <c r="L164" s="15" t="s">
        <v>130</v>
      </c>
    </row>
    <row r="165" spans="1:12">
      <c r="A165" s="12"/>
      <c r="B165" s="47"/>
      <c r="C165" s="48"/>
      <c r="D165" s="37">
        <v>41244</v>
      </c>
      <c r="E165" s="89">
        <f t="shared" si="25"/>
        <v>-97939.9</v>
      </c>
      <c r="F165" s="91">
        <v>0</v>
      </c>
      <c r="G165" s="92">
        <v>-21857.43</v>
      </c>
      <c r="H165" s="98">
        <f t="shared" si="18"/>
        <v>-119797.32999999999</v>
      </c>
      <c r="I165" s="106">
        <f t="shared" si="22"/>
        <v>-21857.43</v>
      </c>
      <c r="J165" s="11">
        <v>555.66999999999996</v>
      </c>
      <c r="K165" s="16">
        <v>546500</v>
      </c>
      <c r="L165" s="15" t="s">
        <v>130</v>
      </c>
    </row>
    <row r="166" spans="1:12">
      <c r="A166" s="12"/>
      <c r="B166" s="47"/>
      <c r="C166" s="48"/>
      <c r="D166" s="37">
        <v>41275</v>
      </c>
      <c r="E166" s="89">
        <f t="shared" si="25"/>
        <v>-119797.32999999999</v>
      </c>
      <c r="F166" s="86">
        <v>3.54</v>
      </c>
      <c r="G166" s="92">
        <v>-2021.45</v>
      </c>
      <c r="H166" s="98">
        <f t="shared" si="18"/>
        <v>-121815.23999999999</v>
      </c>
      <c r="I166" s="106">
        <f t="shared" si="22"/>
        <v>-2017.91</v>
      </c>
      <c r="J166" s="11">
        <v>555.66999999999996</v>
      </c>
      <c r="K166" s="16">
        <v>546500</v>
      </c>
      <c r="L166" s="15" t="s">
        <v>130</v>
      </c>
    </row>
    <row r="167" spans="1:12">
      <c r="A167" s="12"/>
      <c r="B167" s="47"/>
      <c r="C167" s="48"/>
      <c r="D167" s="37">
        <v>41306</v>
      </c>
      <c r="E167" s="89">
        <f t="shared" si="25"/>
        <v>-121815.23999999999</v>
      </c>
      <c r="F167" s="86">
        <v>0</v>
      </c>
      <c r="G167" s="92">
        <v>-42.9</v>
      </c>
      <c r="H167" s="98">
        <f t="shared" si="18"/>
        <v>-121858.13999999998</v>
      </c>
      <c r="I167" s="106">
        <f t="shared" si="22"/>
        <v>-42.9</v>
      </c>
      <c r="J167" s="11">
        <v>555.66999999999996</v>
      </c>
      <c r="K167" s="16">
        <v>546500</v>
      </c>
      <c r="L167" s="15" t="s">
        <v>130</v>
      </c>
    </row>
    <row r="168" spans="1:12">
      <c r="A168" s="12"/>
      <c r="B168" s="47"/>
      <c r="C168" s="48"/>
      <c r="D168" s="37">
        <v>41334</v>
      </c>
      <c r="E168" s="89">
        <f t="shared" si="25"/>
        <v>-121858.13999999998</v>
      </c>
      <c r="F168" s="86">
        <v>0</v>
      </c>
      <c r="G168" s="92">
        <v>-15.23</v>
      </c>
      <c r="H168" s="98">
        <f t="shared" si="18"/>
        <v>-121873.36999999998</v>
      </c>
      <c r="I168" s="106">
        <f t="shared" si="22"/>
        <v>-15.23</v>
      </c>
      <c r="J168" s="11">
        <v>555.66999999999996</v>
      </c>
      <c r="K168" s="16">
        <v>546500</v>
      </c>
      <c r="L168" s="15" t="s">
        <v>130</v>
      </c>
    </row>
    <row r="169" spans="1:12">
      <c r="A169" s="12"/>
      <c r="B169" s="47"/>
      <c r="C169" s="48"/>
      <c r="D169" s="37">
        <v>41365</v>
      </c>
      <c r="E169" s="89">
        <f t="shared" si="25"/>
        <v>-121873.36999999998</v>
      </c>
      <c r="F169" s="86">
        <v>0</v>
      </c>
      <c r="G169" s="87">
        <v>-15.23</v>
      </c>
      <c r="H169" s="92">
        <f t="shared" si="18"/>
        <v>-121888.59999999998</v>
      </c>
      <c r="I169" s="106">
        <f t="shared" si="22"/>
        <v>-15.23</v>
      </c>
      <c r="J169" s="11">
        <v>555.66999999999996</v>
      </c>
      <c r="K169" s="16">
        <v>546500</v>
      </c>
      <c r="L169" s="15" t="s">
        <v>130</v>
      </c>
    </row>
    <row r="170" spans="1:12">
      <c r="A170" s="12"/>
      <c r="B170" s="47"/>
      <c r="C170" s="48"/>
      <c r="D170" s="37">
        <v>41395</v>
      </c>
      <c r="E170" s="89">
        <f t="shared" si="25"/>
        <v>-121888.59999999998</v>
      </c>
      <c r="F170" s="86">
        <v>0</v>
      </c>
      <c r="G170" s="87">
        <v>-17.27</v>
      </c>
      <c r="H170" s="92">
        <f t="shared" si="18"/>
        <v>-121905.86999999998</v>
      </c>
      <c r="I170" s="106">
        <f t="shared" si="22"/>
        <v>-17.27</v>
      </c>
      <c r="J170" s="11">
        <v>555.66999999999996</v>
      </c>
      <c r="K170" s="16">
        <v>546500</v>
      </c>
      <c r="L170" s="15" t="s">
        <v>130</v>
      </c>
    </row>
    <row r="171" spans="1:12">
      <c r="A171" s="12"/>
      <c r="B171" s="49"/>
      <c r="C171" s="48"/>
      <c r="D171" s="37">
        <v>41426</v>
      </c>
      <c r="E171" s="89">
        <f t="shared" si="25"/>
        <v>-121905.86999999998</v>
      </c>
      <c r="F171" s="93">
        <v>0</v>
      </c>
      <c r="G171" s="94">
        <v>-12.19</v>
      </c>
      <c r="H171" s="92">
        <f t="shared" si="18"/>
        <v>-121918.05999999998</v>
      </c>
      <c r="I171" s="106">
        <f t="shared" si="22"/>
        <v>-12.19</v>
      </c>
      <c r="J171" s="11">
        <v>555.66999999999996</v>
      </c>
      <c r="K171" s="16">
        <v>546500</v>
      </c>
      <c r="L171" s="15" t="s">
        <v>130</v>
      </c>
    </row>
    <row r="172" spans="1:12">
      <c r="A172" s="10">
        <v>187808</v>
      </c>
      <c r="B172" s="25" t="s">
        <v>70</v>
      </c>
      <c r="C172" s="46" t="s">
        <v>190</v>
      </c>
      <c r="D172" s="37">
        <v>41091</v>
      </c>
      <c r="E172" s="96">
        <f>'Historical Jul 11 - Jun 12 '!H183</f>
        <v>0</v>
      </c>
      <c r="F172" s="86">
        <v>0</v>
      </c>
      <c r="G172" s="87">
        <v>0</v>
      </c>
      <c r="H172" s="97">
        <f t="shared" si="18"/>
        <v>0</v>
      </c>
      <c r="I172" s="106">
        <f t="shared" si="22"/>
        <v>0</v>
      </c>
      <c r="J172" s="11">
        <v>555.66999999999996</v>
      </c>
      <c r="K172" s="16">
        <v>546500</v>
      </c>
      <c r="L172" s="15" t="s">
        <v>130</v>
      </c>
    </row>
    <row r="173" spans="1:12">
      <c r="A173" s="12"/>
      <c r="B173" s="47"/>
      <c r="C173" s="48"/>
      <c r="D173" s="37">
        <v>41122</v>
      </c>
      <c r="E173" s="89">
        <f>+H172</f>
        <v>0</v>
      </c>
      <c r="F173" s="86">
        <v>0</v>
      </c>
      <c r="G173" s="87">
        <v>0</v>
      </c>
      <c r="H173" s="98">
        <f t="shared" si="18"/>
        <v>0</v>
      </c>
      <c r="I173" s="106">
        <f t="shared" si="22"/>
        <v>0</v>
      </c>
      <c r="J173" s="11">
        <v>555.66999999999996</v>
      </c>
      <c r="K173" s="16">
        <v>546500</v>
      </c>
      <c r="L173" s="15" t="s">
        <v>130</v>
      </c>
    </row>
    <row r="174" spans="1:12">
      <c r="A174" s="12"/>
      <c r="B174" s="47"/>
      <c r="C174" s="48"/>
      <c r="D174" s="37">
        <v>41153</v>
      </c>
      <c r="E174" s="89">
        <f t="shared" ref="E174:E182" si="26">+H173</f>
        <v>0</v>
      </c>
      <c r="F174" s="86">
        <v>0</v>
      </c>
      <c r="G174" s="87">
        <v>0</v>
      </c>
      <c r="H174" s="98">
        <f t="shared" si="18"/>
        <v>0</v>
      </c>
      <c r="I174" s="106">
        <f t="shared" si="22"/>
        <v>0</v>
      </c>
      <c r="J174" s="11">
        <v>555.66999999999996</v>
      </c>
      <c r="K174" s="16">
        <v>546500</v>
      </c>
      <c r="L174" s="15" t="s">
        <v>130</v>
      </c>
    </row>
    <row r="175" spans="1:12">
      <c r="A175" s="12"/>
      <c r="B175" s="47"/>
      <c r="C175" s="48"/>
      <c r="D175" s="37">
        <v>41183</v>
      </c>
      <c r="E175" s="89">
        <f t="shared" si="26"/>
        <v>0</v>
      </c>
      <c r="F175" s="86">
        <v>0</v>
      </c>
      <c r="G175" s="87">
        <v>0</v>
      </c>
      <c r="H175" s="98">
        <f t="shared" si="18"/>
        <v>0</v>
      </c>
      <c r="I175" s="106">
        <f t="shared" si="22"/>
        <v>0</v>
      </c>
      <c r="J175" s="11">
        <v>555.66999999999996</v>
      </c>
      <c r="K175" s="16">
        <v>546500</v>
      </c>
      <c r="L175" s="15" t="s">
        <v>130</v>
      </c>
    </row>
    <row r="176" spans="1:12">
      <c r="A176" s="12"/>
      <c r="B176" s="47"/>
      <c r="C176" s="48"/>
      <c r="D176" s="37">
        <v>41214</v>
      </c>
      <c r="E176" s="89">
        <f t="shared" si="26"/>
        <v>0</v>
      </c>
      <c r="F176" s="86">
        <v>0</v>
      </c>
      <c r="G176" s="87">
        <v>0</v>
      </c>
      <c r="H176" s="98">
        <f t="shared" si="18"/>
        <v>0</v>
      </c>
      <c r="I176" s="106">
        <f t="shared" si="22"/>
        <v>0</v>
      </c>
      <c r="J176" s="11">
        <v>555.66999999999996</v>
      </c>
      <c r="K176" s="16">
        <v>546500</v>
      </c>
      <c r="L176" s="15" t="s">
        <v>130</v>
      </c>
    </row>
    <row r="177" spans="1:12">
      <c r="A177" s="12"/>
      <c r="B177" s="47"/>
      <c r="C177" s="48"/>
      <c r="D177" s="37">
        <v>41244</v>
      </c>
      <c r="E177" s="89">
        <f t="shared" si="26"/>
        <v>0</v>
      </c>
      <c r="F177" s="91">
        <v>0</v>
      </c>
      <c r="G177" s="92">
        <v>0</v>
      </c>
      <c r="H177" s="98">
        <f t="shared" si="18"/>
        <v>0</v>
      </c>
      <c r="I177" s="106">
        <f t="shared" si="22"/>
        <v>0</v>
      </c>
      <c r="J177" s="11">
        <v>555.66999999999996</v>
      </c>
      <c r="K177" s="16">
        <v>546500</v>
      </c>
      <c r="L177" s="15" t="s">
        <v>130</v>
      </c>
    </row>
    <row r="178" spans="1:12">
      <c r="A178" s="12"/>
      <c r="B178" s="47"/>
      <c r="C178" s="48"/>
      <c r="D178" s="37">
        <v>41275</v>
      </c>
      <c r="E178" s="89">
        <f t="shared" si="26"/>
        <v>0</v>
      </c>
      <c r="F178" s="86">
        <v>0</v>
      </c>
      <c r="G178" s="92">
        <v>0</v>
      </c>
      <c r="H178" s="98">
        <f t="shared" si="18"/>
        <v>0</v>
      </c>
      <c r="I178" s="106">
        <f t="shared" si="22"/>
        <v>0</v>
      </c>
      <c r="J178" s="11">
        <v>555.66999999999996</v>
      </c>
      <c r="K178" s="16">
        <v>546500</v>
      </c>
      <c r="L178" s="15" t="s">
        <v>130</v>
      </c>
    </row>
    <row r="179" spans="1:12">
      <c r="A179" s="12"/>
      <c r="B179" s="47"/>
      <c r="C179" s="48"/>
      <c r="D179" s="37">
        <v>41306</v>
      </c>
      <c r="E179" s="89">
        <f t="shared" si="26"/>
        <v>0</v>
      </c>
      <c r="F179" s="86">
        <v>0</v>
      </c>
      <c r="G179" s="92">
        <v>-9966.91</v>
      </c>
      <c r="H179" s="98">
        <f t="shared" si="18"/>
        <v>-9966.91</v>
      </c>
      <c r="I179" s="106">
        <f t="shared" si="22"/>
        <v>-9966.91</v>
      </c>
      <c r="J179" s="11">
        <v>555.66999999999996</v>
      </c>
      <c r="K179" s="16">
        <v>546500</v>
      </c>
      <c r="L179" s="15" t="s">
        <v>130</v>
      </c>
    </row>
    <row r="180" spans="1:12">
      <c r="A180" s="12"/>
      <c r="B180" s="47"/>
      <c r="C180" s="48"/>
      <c r="D180" s="37">
        <v>41334</v>
      </c>
      <c r="E180" s="89">
        <f t="shared" si="26"/>
        <v>-9966.91</v>
      </c>
      <c r="F180" s="86">
        <v>0</v>
      </c>
      <c r="G180" s="92">
        <v>-16870.43</v>
      </c>
      <c r="H180" s="98">
        <f t="shared" si="18"/>
        <v>-26837.34</v>
      </c>
      <c r="I180" s="106">
        <f t="shared" si="22"/>
        <v>-16870.43</v>
      </c>
      <c r="J180" s="11">
        <v>555.66999999999996</v>
      </c>
      <c r="K180" s="16">
        <v>546500</v>
      </c>
      <c r="L180" s="15" t="s">
        <v>130</v>
      </c>
    </row>
    <row r="181" spans="1:12">
      <c r="A181" s="12"/>
      <c r="B181" s="47"/>
      <c r="C181" s="48"/>
      <c r="D181" s="37">
        <v>41365</v>
      </c>
      <c r="E181" s="89">
        <f t="shared" si="26"/>
        <v>-26837.34</v>
      </c>
      <c r="F181" s="86">
        <v>0</v>
      </c>
      <c r="G181" s="87">
        <v>-22852.94</v>
      </c>
      <c r="H181" s="92">
        <f t="shared" si="18"/>
        <v>-49690.28</v>
      </c>
      <c r="I181" s="106">
        <f t="shared" si="22"/>
        <v>-22852.94</v>
      </c>
      <c r="J181" s="11">
        <v>555.66999999999996</v>
      </c>
      <c r="K181" s="16">
        <v>546500</v>
      </c>
      <c r="L181" s="15" t="s">
        <v>130</v>
      </c>
    </row>
    <row r="182" spans="1:12">
      <c r="A182" s="12"/>
      <c r="B182" s="47"/>
      <c r="C182" s="48"/>
      <c r="D182" s="37">
        <v>41395</v>
      </c>
      <c r="E182" s="89">
        <f t="shared" si="26"/>
        <v>-49690.28</v>
      </c>
      <c r="F182" s="86">
        <v>0</v>
      </c>
      <c r="G182" s="87">
        <v>-31703.73</v>
      </c>
      <c r="H182" s="92">
        <f t="shared" si="18"/>
        <v>-81394.009999999995</v>
      </c>
      <c r="I182" s="106">
        <f t="shared" si="22"/>
        <v>-31703.73</v>
      </c>
      <c r="J182" s="11">
        <v>555.66999999999996</v>
      </c>
      <c r="K182" s="16">
        <v>546500</v>
      </c>
      <c r="L182" s="15" t="s">
        <v>130</v>
      </c>
    </row>
    <row r="183" spans="1:12">
      <c r="A183" s="12"/>
      <c r="B183" s="49"/>
      <c r="C183" s="48"/>
      <c r="D183" s="37">
        <v>41426</v>
      </c>
      <c r="E183" s="89">
        <f t="shared" ref="E183" si="27">H182</f>
        <v>-81394.009999999995</v>
      </c>
      <c r="F183" s="93">
        <v>0</v>
      </c>
      <c r="G183" s="94">
        <v>-28602.21</v>
      </c>
      <c r="H183" s="92">
        <f t="shared" si="18"/>
        <v>-109996.22</v>
      </c>
      <c r="I183" s="106">
        <f t="shared" si="22"/>
        <v>-28602.21</v>
      </c>
      <c r="J183" s="11">
        <v>555.66999999999996</v>
      </c>
      <c r="K183" s="16">
        <v>546500</v>
      </c>
      <c r="L183" s="15" t="s">
        <v>130</v>
      </c>
    </row>
    <row r="184" spans="1:12">
      <c r="A184" s="10">
        <v>187817</v>
      </c>
      <c r="B184" s="25" t="s">
        <v>72</v>
      </c>
      <c r="C184" s="46" t="s">
        <v>190</v>
      </c>
      <c r="D184" s="37">
        <v>41091</v>
      </c>
      <c r="E184" s="96">
        <f>'Historical Jul 11 - Jun 12 '!H195</f>
        <v>-1092676</v>
      </c>
      <c r="F184" s="86">
        <v>0</v>
      </c>
      <c r="G184" s="87">
        <v>-149186</v>
      </c>
      <c r="H184" s="97">
        <f t="shared" si="18"/>
        <v>-1241862</v>
      </c>
      <c r="I184" s="106">
        <f t="shared" si="22"/>
        <v>-149186</v>
      </c>
      <c r="J184" s="11">
        <v>555.66999999999996</v>
      </c>
      <c r="K184" s="16">
        <v>546500</v>
      </c>
      <c r="L184" s="15" t="s">
        <v>130</v>
      </c>
    </row>
    <row r="185" spans="1:12">
      <c r="A185" s="12"/>
      <c r="B185" s="26"/>
      <c r="C185" s="48"/>
      <c r="D185" s="37">
        <v>41122</v>
      </c>
      <c r="E185" s="89">
        <f>+H184</f>
        <v>-1241862</v>
      </c>
      <c r="F185" s="86">
        <v>0</v>
      </c>
      <c r="G185" s="87">
        <v>-98695</v>
      </c>
      <c r="H185" s="98">
        <f t="shared" si="18"/>
        <v>-1340557</v>
      </c>
      <c r="I185" s="106">
        <f t="shared" si="22"/>
        <v>-98695</v>
      </c>
      <c r="J185" s="11">
        <v>555.66999999999996</v>
      </c>
      <c r="K185" s="16">
        <v>546500</v>
      </c>
      <c r="L185" s="15" t="s">
        <v>130</v>
      </c>
    </row>
    <row r="186" spans="1:12">
      <c r="A186" s="12"/>
      <c r="B186" s="47"/>
      <c r="C186" s="48"/>
      <c r="D186" s="37">
        <v>41153</v>
      </c>
      <c r="E186" s="89">
        <f t="shared" ref="E186:E195" si="28">+H185</f>
        <v>-1340557</v>
      </c>
      <c r="F186" s="86">
        <v>0</v>
      </c>
      <c r="G186" s="87">
        <v>-83612</v>
      </c>
      <c r="H186" s="98">
        <f t="shared" si="18"/>
        <v>-1424169</v>
      </c>
      <c r="I186" s="106">
        <f t="shared" si="22"/>
        <v>-83612</v>
      </c>
      <c r="J186" s="11">
        <v>555.66999999999996</v>
      </c>
      <c r="K186" s="16">
        <v>546500</v>
      </c>
      <c r="L186" s="15" t="s">
        <v>130</v>
      </c>
    </row>
    <row r="187" spans="1:12">
      <c r="A187" s="12"/>
      <c r="B187" s="47"/>
      <c r="C187" s="48"/>
      <c r="D187" s="37">
        <v>41183</v>
      </c>
      <c r="E187" s="89">
        <f t="shared" si="28"/>
        <v>-1424169</v>
      </c>
      <c r="F187" s="86">
        <v>0</v>
      </c>
      <c r="G187" s="87">
        <v>-119869</v>
      </c>
      <c r="H187" s="98">
        <f t="shared" si="18"/>
        <v>-1544038</v>
      </c>
      <c r="I187" s="106">
        <f t="shared" si="22"/>
        <v>-119869</v>
      </c>
      <c r="J187" s="11">
        <v>555.66999999999996</v>
      </c>
      <c r="K187" s="16">
        <v>546500</v>
      </c>
      <c r="L187" s="15" t="s">
        <v>130</v>
      </c>
    </row>
    <row r="188" spans="1:12">
      <c r="A188" s="12"/>
      <c r="B188" s="47"/>
      <c r="C188" s="48"/>
      <c r="D188" s="37">
        <v>41214</v>
      </c>
      <c r="E188" s="89">
        <f t="shared" si="28"/>
        <v>-1544038</v>
      </c>
      <c r="F188" s="86">
        <v>0</v>
      </c>
      <c r="G188" s="87">
        <v>-51512</v>
      </c>
      <c r="H188" s="98">
        <f t="shared" si="18"/>
        <v>-1595550</v>
      </c>
      <c r="I188" s="106">
        <f t="shared" si="22"/>
        <v>-51512</v>
      </c>
      <c r="J188" s="11">
        <v>555.66999999999996</v>
      </c>
      <c r="K188" s="16">
        <v>546500</v>
      </c>
      <c r="L188" s="15" t="s">
        <v>130</v>
      </c>
    </row>
    <row r="189" spans="1:12">
      <c r="A189" s="12"/>
      <c r="B189" s="47"/>
      <c r="C189" s="48"/>
      <c r="D189" s="37">
        <v>41244</v>
      </c>
      <c r="E189" s="89">
        <f t="shared" si="28"/>
        <v>-1595550</v>
      </c>
      <c r="F189" s="91">
        <v>0</v>
      </c>
      <c r="G189" s="92">
        <v>-6953.61</v>
      </c>
      <c r="H189" s="98">
        <f t="shared" si="18"/>
        <v>-1602503.61</v>
      </c>
      <c r="I189" s="106">
        <f t="shared" si="22"/>
        <v>-6953.61</v>
      </c>
      <c r="J189" s="11">
        <v>555.66999999999996</v>
      </c>
      <c r="K189" s="16">
        <v>546500</v>
      </c>
      <c r="L189" s="15" t="s">
        <v>130</v>
      </c>
    </row>
    <row r="190" spans="1:12">
      <c r="A190" s="12"/>
      <c r="B190" s="47"/>
      <c r="C190" s="48"/>
      <c r="D190" s="37">
        <v>41275</v>
      </c>
      <c r="E190" s="89">
        <f t="shared" si="28"/>
        <v>-1602503.61</v>
      </c>
      <c r="F190" s="86">
        <v>7233</v>
      </c>
      <c r="G190" s="92">
        <v>-1326</v>
      </c>
      <c r="H190" s="98">
        <f t="shared" si="18"/>
        <v>-1596596.61</v>
      </c>
      <c r="I190" s="106">
        <f t="shared" si="22"/>
        <v>5907</v>
      </c>
      <c r="J190" s="11">
        <v>555.66999999999996</v>
      </c>
      <c r="K190" s="16">
        <v>546500</v>
      </c>
      <c r="L190" s="15" t="s">
        <v>130</v>
      </c>
    </row>
    <row r="191" spans="1:12">
      <c r="A191" s="12"/>
      <c r="B191" s="47"/>
      <c r="C191" s="48"/>
      <c r="D191" s="37">
        <v>41306</v>
      </c>
      <c r="E191" s="89">
        <f t="shared" si="28"/>
        <v>-1596596.61</v>
      </c>
      <c r="F191" s="86">
        <v>0</v>
      </c>
      <c r="G191" s="92">
        <v>-1330</v>
      </c>
      <c r="H191" s="98">
        <f t="shared" si="18"/>
        <v>-1597926.61</v>
      </c>
      <c r="I191" s="106">
        <f t="shared" si="22"/>
        <v>-1330</v>
      </c>
      <c r="J191" s="11">
        <v>555.66999999999996</v>
      </c>
      <c r="K191" s="16">
        <v>546500</v>
      </c>
      <c r="L191" s="15" t="s">
        <v>130</v>
      </c>
    </row>
    <row r="192" spans="1:12">
      <c r="A192" s="12"/>
      <c r="B192" s="47"/>
      <c r="C192" s="48"/>
      <c r="D192" s="37">
        <v>41334</v>
      </c>
      <c r="E192" s="89">
        <f t="shared" si="28"/>
        <v>-1597926.61</v>
      </c>
      <c r="F192" s="86">
        <v>1599258.61</v>
      </c>
      <c r="G192" s="92">
        <v>-1332</v>
      </c>
      <c r="H192" s="98">
        <f t="shared" si="18"/>
        <v>0</v>
      </c>
      <c r="I192" s="106">
        <f t="shared" si="22"/>
        <v>1597926.61</v>
      </c>
      <c r="J192" s="11">
        <v>555.66999999999996</v>
      </c>
      <c r="K192" s="16">
        <v>546500</v>
      </c>
      <c r="L192" s="15" t="s">
        <v>130</v>
      </c>
    </row>
    <row r="193" spans="1:12">
      <c r="A193" s="12"/>
      <c r="B193" s="47"/>
      <c r="C193" s="48"/>
      <c r="D193" s="37">
        <v>41365</v>
      </c>
      <c r="E193" s="89">
        <f t="shared" si="28"/>
        <v>0</v>
      </c>
      <c r="F193" s="86">
        <v>0</v>
      </c>
      <c r="G193" s="87">
        <v>0</v>
      </c>
      <c r="H193" s="92">
        <f t="shared" si="18"/>
        <v>0</v>
      </c>
      <c r="I193" s="106">
        <f t="shared" si="22"/>
        <v>0</v>
      </c>
      <c r="J193" s="11">
        <v>555.66999999999996</v>
      </c>
      <c r="K193" s="16">
        <v>546500</v>
      </c>
      <c r="L193" s="15" t="s">
        <v>130</v>
      </c>
    </row>
    <row r="194" spans="1:12">
      <c r="A194" s="12"/>
      <c r="B194" s="47"/>
      <c r="C194" s="48"/>
      <c r="D194" s="37">
        <v>41395</v>
      </c>
      <c r="E194" s="89">
        <f t="shared" si="28"/>
        <v>0</v>
      </c>
      <c r="F194" s="86">
        <v>0</v>
      </c>
      <c r="G194" s="87">
        <v>0</v>
      </c>
      <c r="H194" s="92">
        <f t="shared" si="18"/>
        <v>0</v>
      </c>
      <c r="I194" s="106">
        <f t="shared" si="22"/>
        <v>0</v>
      </c>
      <c r="J194" s="11">
        <v>555.66999999999996</v>
      </c>
      <c r="K194" s="16">
        <v>546500</v>
      </c>
      <c r="L194" s="15" t="s">
        <v>130</v>
      </c>
    </row>
    <row r="195" spans="1:12">
      <c r="A195" s="12"/>
      <c r="B195" s="49"/>
      <c r="C195" s="48"/>
      <c r="D195" s="37">
        <v>41426</v>
      </c>
      <c r="E195" s="89">
        <f t="shared" si="28"/>
        <v>0</v>
      </c>
      <c r="F195" s="93">
        <v>0</v>
      </c>
      <c r="G195" s="94">
        <v>0</v>
      </c>
      <c r="H195" s="92">
        <f t="shared" si="18"/>
        <v>0</v>
      </c>
      <c r="I195" s="106">
        <f t="shared" si="22"/>
        <v>0</v>
      </c>
      <c r="J195" s="11">
        <v>555.66999999999996</v>
      </c>
      <c r="K195" s="16">
        <v>546500</v>
      </c>
      <c r="L195" s="15" t="s">
        <v>130</v>
      </c>
    </row>
    <row r="196" spans="1:12">
      <c r="A196" s="10">
        <v>187818</v>
      </c>
      <c r="B196" s="25" t="s">
        <v>73</v>
      </c>
      <c r="C196" s="46" t="s">
        <v>190</v>
      </c>
      <c r="D196" s="37">
        <v>41091</v>
      </c>
      <c r="E196" s="96">
        <f>'Historical Jul 11 - Jun 12 '!H207</f>
        <v>0</v>
      </c>
      <c r="F196" s="86">
        <v>0</v>
      </c>
      <c r="G196" s="87">
        <v>0</v>
      </c>
      <c r="H196" s="97">
        <f t="shared" si="18"/>
        <v>0</v>
      </c>
      <c r="I196" s="106">
        <f t="shared" si="22"/>
        <v>0</v>
      </c>
      <c r="J196" s="11">
        <v>555.66999999999996</v>
      </c>
      <c r="K196" s="16">
        <v>546500</v>
      </c>
      <c r="L196" s="15" t="s">
        <v>130</v>
      </c>
    </row>
    <row r="197" spans="1:12">
      <c r="A197" s="12"/>
      <c r="B197" s="47"/>
      <c r="C197" s="48"/>
      <c r="D197" s="37">
        <v>41122</v>
      </c>
      <c r="E197" s="89">
        <f>+H196</f>
        <v>0</v>
      </c>
      <c r="F197" s="86">
        <v>0</v>
      </c>
      <c r="G197" s="87">
        <v>0</v>
      </c>
      <c r="H197" s="98">
        <f t="shared" si="18"/>
        <v>0</v>
      </c>
      <c r="I197" s="106">
        <f t="shared" si="22"/>
        <v>0</v>
      </c>
      <c r="J197" s="11">
        <v>555.66999999999996</v>
      </c>
      <c r="K197" s="16">
        <v>546500</v>
      </c>
      <c r="L197" s="15" t="s">
        <v>130</v>
      </c>
    </row>
    <row r="198" spans="1:12">
      <c r="A198" s="12"/>
      <c r="B198" s="47"/>
      <c r="C198" s="48"/>
      <c r="D198" s="37">
        <v>41153</v>
      </c>
      <c r="E198" s="89">
        <f t="shared" ref="E198:E205" si="29">+H197</f>
        <v>0</v>
      </c>
      <c r="F198" s="86">
        <v>0</v>
      </c>
      <c r="G198" s="87">
        <v>0</v>
      </c>
      <c r="H198" s="98">
        <f t="shared" si="18"/>
        <v>0</v>
      </c>
      <c r="I198" s="106">
        <f t="shared" si="22"/>
        <v>0</v>
      </c>
      <c r="J198" s="11">
        <v>555.66999999999996</v>
      </c>
      <c r="K198" s="16">
        <v>546500</v>
      </c>
      <c r="L198" s="15" t="s">
        <v>130</v>
      </c>
    </row>
    <row r="199" spans="1:12">
      <c r="A199" s="12"/>
      <c r="B199" s="47"/>
      <c r="C199" s="48"/>
      <c r="D199" s="37">
        <v>41183</v>
      </c>
      <c r="E199" s="89">
        <f t="shared" si="29"/>
        <v>0</v>
      </c>
      <c r="F199" s="86">
        <v>0</v>
      </c>
      <c r="G199" s="87">
        <v>0</v>
      </c>
      <c r="H199" s="98">
        <f t="shared" si="18"/>
        <v>0</v>
      </c>
      <c r="I199" s="106">
        <f t="shared" si="22"/>
        <v>0</v>
      </c>
      <c r="J199" s="11">
        <v>555.66999999999996</v>
      </c>
      <c r="K199" s="16">
        <v>546500</v>
      </c>
      <c r="L199" s="15" t="s">
        <v>130</v>
      </c>
    </row>
    <row r="200" spans="1:12">
      <c r="A200" s="12"/>
      <c r="B200" s="47"/>
      <c r="C200" s="48"/>
      <c r="D200" s="37">
        <v>41214</v>
      </c>
      <c r="E200" s="89">
        <f t="shared" si="29"/>
        <v>0</v>
      </c>
      <c r="F200" s="86">
        <v>0</v>
      </c>
      <c r="G200" s="87">
        <v>0</v>
      </c>
      <c r="H200" s="98">
        <f t="shared" si="18"/>
        <v>0</v>
      </c>
      <c r="I200" s="106">
        <f t="shared" si="22"/>
        <v>0</v>
      </c>
      <c r="J200" s="11">
        <v>555.66999999999996</v>
      </c>
      <c r="K200" s="16">
        <v>546500</v>
      </c>
      <c r="L200" s="15" t="s">
        <v>130</v>
      </c>
    </row>
    <row r="201" spans="1:12">
      <c r="A201" s="12"/>
      <c r="B201" s="47"/>
      <c r="C201" s="48"/>
      <c r="D201" s="37">
        <v>41244</v>
      </c>
      <c r="E201" s="89">
        <f t="shared" si="29"/>
        <v>0</v>
      </c>
      <c r="F201" s="86">
        <v>0</v>
      </c>
      <c r="G201" s="87">
        <v>-69930.39</v>
      </c>
      <c r="H201" s="98">
        <f t="shared" si="18"/>
        <v>-69930.39</v>
      </c>
      <c r="I201" s="106">
        <f t="shared" si="22"/>
        <v>-69930.39</v>
      </c>
      <c r="J201" s="11">
        <v>555.66999999999996</v>
      </c>
      <c r="K201" s="16">
        <v>546500</v>
      </c>
      <c r="L201" s="15" t="s">
        <v>130</v>
      </c>
    </row>
    <row r="202" spans="1:12">
      <c r="A202" s="12"/>
      <c r="B202" s="47"/>
      <c r="C202" s="48"/>
      <c r="D202" s="37">
        <v>41275</v>
      </c>
      <c r="E202" s="89">
        <f t="shared" si="29"/>
        <v>-69930.39</v>
      </c>
      <c r="F202" s="86">
        <v>633064</v>
      </c>
      <c r="G202" s="87">
        <v>0</v>
      </c>
      <c r="H202" s="98">
        <f t="shared" si="18"/>
        <v>563133.61</v>
      </c>
      <c r="I202" s="106">
        <f t="shared" si="22"/>
        <v>633064</v>
      </c>
      <c r="J202" s="11">
        <v>555.66999999999996</v>
      </c>
      <c r="K202" s="16">
        <v>546500</v>
      </c>
      <c r="L202" s="15" t="s">
        <v>130</v>
      </c>
    </row>
    <row r="203" spans="1:12">
      <c r="A203" s="12"/>
      <c r="B203" s="47"/>
      <c r="C203" s="48"/>
      <c r="D203" s="37">
        <v>41306</v>
      </c>
      <c r="E203" s="89">
        <f t="shared" si="29"/>
        <v>563133.61</v>
      </c>
      <c r="F203" s="86">
        <v>0</v>
      </c>
      <c r="G203" s="87">
        <v>-783247</v>
      </c>
      <c r="H203" s="98">
        <f t="shared" si="18"/>
        <v>-220113.39</v>
      </c>
      <c r="I203" s="106">
        <f t="shared" si="22"/>
        <v>-783247</v>
      </c>
      <c r="J203" s="11">
        <v>555.66999999999996</v>
      </c>
      <c r="K203" s="16">
        <v>546500</v>
      </c>
      <c r="L203" s="15" t="s">
        <v>130</v>
      </c>
    </row>
    <row r="204" spans="1:12">
      <c r="A204" s="12"/>
      <c r="B204" s="47"/>
      <c r="C204" s="48"/>
      <c r="D204" s="37">
        <v>41334</v>
      </c>
      <c r="E204" s="89">
        <f t="shared" si="29"/>
        <v>-220113.39</v>
      </c>
      <c r="F204" s="86">
        <v>0</v>
      </c>
      <c r="G204" s="87">
        <v>-123992</v>
      </c>
      <c r="H204" s="98">
        <f t="shared" si="18"/>
        <v>-344105.39</v>
      </c>
      <c r="I204" s="106">
        <f t="shared" si="22"/>
        <v>-123992</v>
      </c>
      <c r="J204" s="11">
        <v>555.66999999999996</v>
      </c>
      <c r="K204" s="16">
        <v>546500</v>
      </c>
      <c r="L204" s="15" t="s">
        <v>130</v>
      </c>
    </row>
    <row r="205" spans="1:12">
      <c r="A205" s="12"/>
      <c r="B205" s="47"/>
      <c r="C205" s="48"/>
      <c r="D205" s="37">
        <v>41365</v>
      </c>
      <c r="E205" s="89">
        <f t="shared" si="29"/>
        <v>-344105.39</v>
      </c>
      <c r="F205" s="86">
        <v>0</v>
      </c>
      <c r="G205" s="87">
        <v>-46090</v>
      </c>
      <c r="H205" s="92">
        <f t="shared" si="18"/>
        <v>-390195.39</v>
      </c>
      <c r="I205" s="106">
        <f t="shared" si="22"/>
        <v>-46090</v>
      </c>
      <c r="J205" s="11">
        <v>555.66999999999996</v>
      </c>
      <c r="K205" s="16">
        <v>546500</v>
      </c>
      <c r="L205" s="15" t="s">
        <v>130</v>
      </c>
    </row>
    <row r="206" spans="1:12">
      <c r="A206" s="12"/>
      <c r="B206" s="47"/>
      <c r="C206" s="48"/>
      <c r="D206" s="37">
        <v>41395</v>
      </c>
      <c r="E206" s="89">
        <f t="shared" ref="E206" si="30">+H205</f>
        <v>-390195.39</v>
      </c>
      <c r="F206" s="86">
        <v>0</v>
      </c>
      <c r="G206" s="87">
        <v>-70878</v>
      </c>
      <c r="H206" s="92">
        <f t="shared" si="18"/>
        <v>-461073.39</v>
      </c>
      <c r="I206" s="106">
        <f t="shared" si="22"/>
        <v>-70878</v>
      </c>
      <c r="J206" s="11">
        <v>555.66999999999996</v>
      </c>
      <c r="K206" s="16">
        <v>546500</v>
      </c>
      <c r="L206" s="15" t="s">
        <v>130</v>
      </c>
    </row>
    <row r="207" spans="1:12">
      <c r="A207" s="12"/>
      <c r="B207" s="49"/>
      <c r="C207" s="48"/>
      <c r="D207" s="37">
        <v>41426</v>
      </c>
      <c r="E207" s="89">
        <f t="shared" ref="E207" si="31">H206</f>
        <v>-461073.39</v>
      </c>
      <c r="F207" s="93">
        <v>0</v>
      </c>
      <c r="G207" s="99">
        <v>-95523</v>
      </c>
      <c r="H207" s="92">
        <f t="shared" si="18"/>
        <v>-556596.39</v>
      </c>
      <c r="I207" s="106">
        <f t="shared" si="22"/>
        <v>-95523</v>
      </c>
      <c r="J207" s="11">
        <v>555.66999999999996</v>
      </c>
      <c r="K207" s="16">
        <v>546500</v>
      </c>
      <c r="L207" s="15" t="s">
        <v>130</v>
      </c>
    </row>
    <row r="208" spans="1:12">
      <c r="A208" s="10">
        <v>187842</v>
      </c>
      <c r="B208" s="25" t="s">
        <v>74</v>
      </c>
      <c r="C208" s="46" t="s">
        <v>190</v>
      </c>
      <c r="D208" s="37">
        <v>41091</v>
      </c>
      <c r="E208" s="96">
        <f>'Historical Jul 11 - Jun 12 '!H219</f>
        <v>-387182</v>
      </c>
      <c r="F208" s="86">
        <v>205168</v>
      </c>
      <c r="G208" s="87">
        <v>-566920</v>
      </c>
      <c r="H208" s="97">
        <f t="shared" si="18"/>
        <v>-748934</v>
      </c>
      <c r="I208" s="106">
        <f t="shared" si="22"/>
        <v>-361752</v>
      </c>
      <c r="J208" s="11">
        <v>555.66999999999996</v>
      </c>
      <c r="K208" s="16">
        <v>546500</v>
      </c>
      <c r="L208" s="15" t="s">
        <v>130</v>
      </c>
    </row>
    <row r="209" spans="1:12">
      <c r="A209" s="12"/>
      <c r="B209" s="47"/>
      <c r="C209" s="48"/>
      <c r="D209" s="37">
        <v>41122</v>
      </c>
      <c r="E209" s="89">
        <f>+H208</f>
        <v>-748934</v>
      </c>
      <c r="F209" s="86">
        <v>41852</v>
      </c>
      <c r="G209" s="87">
        <v>-175662</v>
      </c>
      <c r="H209" s="98">
        <f t="shared" si="18"/>
        <v>-882744</v>
      </c>
      <c r="I209" s="106">
        <f t="shared" si="22"/>
        <v>-133810</v>
      </c>
      <c r="J209" s="11">
        <v>555.66999999999996</v>
      </c>
      <c r="K209" s="16">
        <v>546500</v>
      </c>
      <c r="L209" s="15" t="s">
        <v>130</v>
      </c>
    </row>
    <row r="210" spans="1:12">
      <c r="A210" s="12"/>
      <c r="B210" s="47"/>
      <c r="C210" s="48"/>
      <c r="D210" s="37">
        <v>41153</v>
      </c>
      <c r="E210" s="89">
        <f t="shared" ref="E210:E219" si="32">+H209</f>
        <v>-882744</v>
      </c>
      <c r="F210" s="86">
        <v>31304</v>
      </c>
      <c r="G210" s="87">
        <v>-535040</v>
      </c>
      <c r="H210" s="98">
        <f t="shared" si="18"/>
        <v>-1386480</v>
      </c>
      <c r="I210" s="106">
        <f t="shared" si="22"/>
        <v>-503736</v>
      </c>
      <c r="J210" s="11">
        <v>555.66999999999996</v>
      </c>
      <c r="K210" s="16">
        <v>546500</v>
      </c>
      <c r="L210" s="15" t="s">
        <v>130</v>
      </c>
    </row>
    <row r="211" spans="1:12">
      <c r="A211" s="12"/>
      <c r="B211" s="47"/>
      <c r="C211" s="48"/>
      <c r="D211" s="37">
        <v>41183</v>
      </c>
      <c r="E211" s="89">
        <f t="shared" si="32"/>
        <v>-1386480</v>
      </c>
      <c r="F211" s="86">
        <v>10850</v>
      </c>
      <c r="G211" s="87">
        <v>-368818</v>
      </c>
      <c r="H211" s="98">
        <f t="shared" si="18"/>
        <v>-1744448</v>
      </c>
      <c r="I211" s="106">
        <f t="shared" si="22"/>
        <v>-357968</v>
      </c>
      <c r="J211" s="11">
        <v>555.66999999999996</v>
      </c>
      <c r="K211" s="16">
        <v>546500</v>
      </c>
      <c r="L211" s="15" t="s">
        <v>130</v>
      </c>
    </row>
    <row r="212" spans="1:12">
      <c r="A212" s="12"/>
      <c r="B212" s="47"/>
      <c r="C212" s="48"/>
      <c r="D212" s="37">
        <v>41214</v>
      </c>
      <c r="E212" s="89">
        <f t="shared" si="32"/>
        <v>-1744448</v>
      </c>
      <c r="F212" s="86">
        <v>74854</v>
      </c>
      <c r="G212" s="87">
        <v>-49510</v>
      </c>
      <c r="H212" s="98">
        <f t="shared" si="18"/>
        <v>-1719104</v>
      </c>
      <c r="I212" s="106">
        <f t="shared" si="22"/>
        <v>25344</v>
      </c>
      <c r="J212" s="11">
        <v>555.66999999999996</v>
      </c>
      <c r="K212" s="16">
        <v>546500</v>
      </c>
      <c r="L212" s="15" t="s">
        <v>130</v>
      </c>
    </row>
    <row r="213" spans="1:12">
      <c r="A213" s="12"/>
      <c r="B213" s="47"/>
      <c r="C213" s="48"/>
      <c r="D213" s="37">
        <v>41244</v>
      </c>
      <c r="E213" s="89">
        <f t="shared" si="32"/>
        <v>-1719104</v>
      </c>
      <c r="F213" s="91">
        <v>0</v>
      </c>
      <c r="G213" s="92">
        <v>-50633</v>
      </c>
      <c r="H213" s="98">
        <f t="shared" si="18"/>
        <v>-1769737</v>
      </c>
      <c r="I213" s="106">
        <f t="shared" si="22"/>
        <v>-50633</v>
      </c>
      <c r="J213" s="11">
        <v>555.66999999999996</v>
      </c>
      <c r="K213" s="16">
        <v>546500</v>
      </c>
      <c r="L213" s="15" t="s">
        <v>130</v>
      </c>
    </row>
    <row r="214" spans="1:12">
      <c r="A214" s="12"/>
      <c r="B214" s="47"/>
      <c r="C214" s="48"/>
      <c r="D214" s="37">
        <v>41275</v>
      </c>
      <c r="E214" s="89">
        <f t="shared" si="32"/>
        <v>-1769737</v>
      </c>
      <c r="F214" s="86">
        <v>10794</v>
      </c>
      <c r="G214" s="92">
        <v>-162750</v>
      </c>
      <c r="H214" s="98">
        <f t="shared" si="18"/>
        <v>-1921693</v>
      </c>
      <c r="I214" s="106">
        <f t="shared" si="22"/>
        <v>-151956</v>
      </c>
      <c r="J214" s="11">
        <v>555.66999999999996</v>
      </c>
      <c r="K214" s="16">
        <v>546500</v>
      </c>
      <c r="L214" s="15" t="s">
        <v>130</v>
      </c>
    </row>
    <row r="215" spans="1:12">
      <c r="A215" s="12"/>
      <c r="B215" s="47"/>
      <c r="C215" s="48"/>
      <c r="D215" s="37">
        <v>41306</v>
      </c>
      <c r="E215" s="89">
        <f t="shared" si="32"/>
        <v>-1921693</v>
      </c>
      <c r="F215" s="86">
        <v>140641</v>
      </c>
      <c r="G215" s="92">
        <v>0</v>
      </c>
      <c r="H215" s="98">
        <f t="shared" si="18"/>
        <v>-1781052</v>
      </c>
      <c r="I215" s="106">
        <f t="shared" si="22"/>
        <v>140641</v>
      </c>
      <c r="J215" s="11">
        <v>555.66999999999996</v>
      </c>
      <c r="K215" s="16">
        <v>546500</v>
      </c>
      <c r="L215" s="15" t="s">
        <v>130</v>
      </c>
    </row>
    <row r="216" spans="1:12">
      <c r="A216" s="12"/>
      <c r="B216" s="47"/>
      <c r="C216" s="48"/>
      <c r="D216" s="37">
        <v>41334</v>
      </c>
      <c r="E216" s="89">
        <f t="shared" si="32"/>
        <v>-1781052</v>
      </c>
      <c r="F216" s="86">
        <v>64205</v>
      </c>
      <c r="G216" s="92">
        <v>0</v>
      </c>
      <c r="H216" s="98">
        <f t="shared" si="18"/>
        <v>-1716847</v>
      </c>
      <c r="I216" s="106">
        <f t="shared" si="22"/>
        <v>64205</v>
      </c>
      <c r="J216" s="11">
        <v>555.66999999999996</v>
      </c>
      <c r="K216" s="16">
        <v>546500</v>
      </c>
      <c r="L216" s="15" t="s">
        <v>130</v>
      </c>
    </row>
    <row r="217" spans="1:12">
      <c r="A217" s="12"/>
      <c r="B217" s="47"/>
      <c r="C217" s="48"/>
      <c r="D217" s="37">
        <v>41365</v>
      </c>
      <c r="E217" s="89">
        <f t="shared" si="32"/>
        <v>-1716847</v>
      </c>
      <c r="F217" s="86">
        <v>57425</v>
      </c>
      <c r="G217" s="87">
        <f>-80074</f>
        <v>-80074</v>
      </c>
      <c r="H217" s="92">
        <f t="shared" si="18"/>
        <v>-1739496</v>
      </c>
      <c r="I217" s="106">
        <f t="shared" si="22"/>
        <v>-22649</v>
      </c>
      <c r="J217" s="11">
        <v>555.66999999999996</v>
      </c>
      <c r="K217" s="16">
        <v>546500</v>
      </c>
      <c r="L217" s="15" t="s">
        <v>130</v>
      </c>
    </row>
    <row r="218" spans="1:12">
      <c r="A218" s="12"/>
      <c r="B218" s="47"/>
      <c r="C218" s="48"/>
      <c r="D218" s="37">
        <v>41395</v>
      </c>
      <c r="E218" s="89">
        <f t="shared" si="32"/>
        <v>-1739496</v>
      </c>
      <c r="F218" s="86">
        <v>0</v>
      </c>
      <c r="G218" s="87">
        <v>0</v>
      </c>
      <c r="H218" s="92">
        <f t="shared" si="18"/>
        <v>-1739496</v>
      </c>
      <c r="I218" s="106">
        <f t="shared" si="22"/>
        <v>0</v>
      </c>
      <c r="J218" s="11">
        <v>555.66999999999996</v>
      </c>
      <c r="K218" s="16">
        <v>546500</v>
      </c>
      <c r="L218" s="15" t="s">
        <v>130</v>
      </c>
    </row>
    <row r="219" spans="1:12">
      <c r="A219" s="12"/>
      <c r="B219" s="49"/>
      <c r="C219" s="48"/>
      <c r="D219" s="37">
        <v>41426</v>
      </c>
      <c r="E219" s="89">
        <f t="shared" si="32"/>
        <v>-1739496</v>
      </c>
      <c r="F219" s="93">
        <v>0</v>
      </c>
      <c r="G219" s="94">
        <v>0</v>
      </c>
      <c r="H219" s="92">
        <f t="shared" si="18"/>
        <v>-1739496</v>
      </c>
      <c r="I219" s="106">
        <f t="shared" si="22"/>
        <v>0</v>
      </c>
      <c r="J219" s="11">
        <v>555.66999999999996</v>
      </c>
      <c r="K219" s="16">
        <v>546500</v>
      </c>
      <c r="L219" s="15" t="s">
        <v>130</v>
      </c>
    </row>
    <row r="220" spans="1:12">
      <c r="A220" s="10">
        <v>187844</v>
      </c>
      <c r="B220" s="25" t="s">
        <v>75</v>
      </c>
      <c r="C220" s="46" t="s">
        <v>190</v>
      </c>
      <c r="D220" s="37">
        <v>41091</v>
      </c>
      <c r="E220" s="96">
        <f>'Historical Jul 11 - Jun 12 '!H231</f>
        <v>0</v>
      </c>
      <c r="F220" s="86">
        <v>0</v>
      </c>
      <c r="G220" s="87">
        <v>0</v>
      </c>
      <c r="H220" s="97">
        <f t="shared" si="18"/>
        <v>0</v>
      </c>
      <c r="I220" s="106">
        <f t="shared" si="22"/>
        <v>0</v>
      </c>
      <c r="J220" s="11">
        <v>555.66999999999996</v>
      </c>
      <c r="K220" s="16">
        <v>546500</v>
      </c>
      <c r="L220" s="15" t="s">
        <v>130</v>
      </c>
    </row>
    <row r="221" spans="1:12">
      <c r="A221" s="12"/>
      <c r="B221" s="47"/>
      <c r="C221" s="48"/>
      <c r="D221" s="37">
        <v>41122</v>
      </c>
      <c r="E221" s="89">
        <f>+H220</f>
        <v>0</v>
      </c>
      <c r="F221" s="86">
        <v>0</v>
      </c>
      <c r="G221" s="87">
        <v>-265425</v>
      </c>
      <c r="H221" s="98">
        <f t="shared" si="18"/>
        <v>-265425</v>
      </c>
      <c r="I221" s="106">
        <f t="shared" si="22"/>
        <v>-265425</v>
      </c>
      <c r="J221" s="11">
        <v>555.66999999999996</v>
      </c>
      <c r="K221" s="16">
        <v>546500</v>
      </c>
      <c r="L221" s="15" t="s">
        <v>130</v>
      </c>
    </row>
    <row r="222" spans="1:12">
      <c r="A222" s="12"/>
      <c r="B222" s="47"/>
      <c r="C222" s="48"/>
      <c r="D222" s="37">
        <v>41153</v>
      </c>
      <c r="E222" s="89">
        <f t="shared" ref="E222:E230" si="33">+H221</f>
        <v>-265425</v>
      </c>
      <c r="F222" s="86">
        <v>0</v>
      </c>
      <c r="G222" s="87">
        <v>-135580</v>
      </c>
      <c r="H222" s="98">
        <f t="shared" si="18"/>
        <v>-401005</v>
      </c>
      <c r="I222" s="106">
        <f t="shared" si="22"/>
        <v>-135580</v>
      </c>
      <c r="J222" s="11">
        <v>555.66999999999996</v>
      </c>
      <c r="K222" s="16">
        <v>546500</v>
      </c>
      <c r="L222" s="15" t="s">
        <v>130</v>
      </c>
    </row>
    <row r="223" spans="1:12">
      <c r="A223" s="12"/>
      <c r="B223" s="47"/>
      <c r="C223" s="48"/>
      <c r="D223" s="37">
        <v>41183</v>
      </c>
      <c r="E223" s="89">
        <f t="shared" si="33"/>
        <v>-401005</v>
      </c>
      <c r="F223" s="86">
        <v>60166</v>
      </c>
      <c r="G223" s="87">
        <v>-1371</v>
      </c>
      <c r="H223" s="98">
        <f t="shared" si="18"/>
        <v>-342210</v>
      </c>
      <c r="I223" s="106">
        <f t="shared" si="22"/>
        <v>58795</v>
      </c>
      <c r="J223" s="11">
        <v>555.66999999999996</v>
      </c>
      <c r="K223" s="16">
        <v>546500</v>
      </c>
      <c r="L223" s="15" t="s">
        <v>130</v>
      </c>
    </row>
    <row r="224" spans="1:12">
      <c r="A224" s="12"/>
      <c r="B224" s="47"/>
      <c r="C224" s="48"/>
      <c r="D224" s="37">
        <v>41214</v>
      </c>
      <c r="E224" s="89">
        <f t="shared" si="33"/>
        <v>-342210</v>
      </c>
      <c r="F224" s="86">
        <v>111430</v>
      </c>
      <c r="G224" s="87">
        <v>-1088</v>
      </c>
      <c r="H224" s="98">
        <f t="shared" si="18"/>
        <v>-231868</v>
      </c>
      <c r="I224" s="106">
        <f t="shared" si="22"/>
        <v>110342</v>
      </c>
      <c r="J224" s="11">
        <v>555.66999999999996</v>
      </c>
      <c r="K224" s="16">
        <v>546500</v>
      </c>
      <c r="L224" s="15" t="s">
        <v>130</v>
      </c>
    </row>
    <row r="225" spans="1:12">
      <c r="A225" s="12"/>
      <c r="B225" s="47"/>
      <c r="C225" s="48"/>
      <c r="D225" s="37">
        <v>41244</v>
      </c>
      <c r="E225" s="89">
        <f t="shared" si="33"/>
        <v>-231868</v>
      </c>
      <c r="F225" s="86">
        <v>269053</v>
      </c>
      <c r="G225" s="87">
        <v>-37185</v>
      </c>
      <c r="H225" s="98">
        <f t="shared" si="18"/>
        <v>0</v>
      </c>
      <c r="I225" s="106">
        <f t="shared" si="22"/>
        <v>231868</v>
      </c>
      <c r="J225" s="11">
        <v>555.66999999999996</v>
      </c>
      <c r="K225" s="16">
        <v>546500</v>
      </c>
      <c r="L225" s="15" t="s">
        <v>130</v>
      </c>
    </row>
    <row r="226" spans="1:12">
      <c r="A226" s="12"/>
      <c r="B226" s="47"/>
      <c r="C226" s="48"/>
      <c r="D226" s="37">
        <v>41275</v>
      </c>
      <c r="E226" s="89">
        <f t="shared" si="33"/>
        <v>0</v>
      </c>
      <c r="F226" s="86">
        <v>0</v>
      </c>
      <c r="G226" s="87">
        <v>0</v>
      </c>
      <c r="H226" s="98">
        <f t="shared" si="18"/>
        <v>0</v>
      </c>
      <c r="I226" s="106">
        <f t="shared" si="22"/>
        <v>0</v>
      </c>
      <c r="J226" s="11">
        <v>555.66999999999996</v>
      </c>
      <c r="K226" s="16">
        <v>546500</v>
      </c>
      <c r="L226" s="15" t="s">
        <v>130</v>
      </c>
    </row>
    <row r="227" spans="1:12">
      <c r="A227" s="12"/>
      <c r="B227" s="47"/>
      <c r="C227" s="48"/>
      <c r="D227" s="37">
        <v>41306</v>
      </c>
      <c r="E227" s="89">
        <f t="shared" si="33"/>
        <v>0</v>
      </c>
      <c r="F227" s="86">
        <v>0</v>
      </c>
      <c r="G227" s="87">
        <v>0</v>
      </c>
      <c r="H227" s="98">
        <f t="shared" si="18"/>
        <v>0</v>
      </c>
      <c r="I227" s="106">
        <f t="shared" si="22"/>
        <v>0</v>
      </c>
      <c r="J227" s="11">
        <v>555.66999999999996</v>
      </c>
      <c r="K227" s="16">
        <v>546500</v>
      </c>
      <c r="L227" s="15" t="s">
        <v>130</v>
      </c>
    </row>
    <row r="228" spans="1:12">
      <c r="A228" s="12"/>
      <c r="B228" s="47"/>
      <c r="C228" s="48"/>
      <c r="D228" s="37">
        <v>41334</v>
      </c>
      <c r="E228" s="89">
        <f t="shared" si="33"/>
        <v>0</v>
      </c>
      <c r="F228" s="86">
        <v>0</v>
      </c>
      <c r="G228" s="87">
        <v>0</v>
      </c>
      <c r="H228" s="98">
        <f t="shared" si="18"/>
        <v>0</v>
      </c>
      <c r="I228" s="106">
        <f t="shared" si="22"/>
        <v>0</v>
      </c>
      <c r="J228" s="11">
        <v>555.66999999999996</v>
      </c>
      <c r="K228" s="16">
        <v>546500</v>
      </c>
      <c r="L228" s="15" t="s">
        <v>130</v>
      </c>
    </row>
    <row r="229" spans="1:12">
      <c r="A229" s="12"/>
      <c r="B229" s="47"/>
      <c r="C229" s="48"/>
      <c r="D229" s="37">
        <v>41365</v>
      </c>
      <c r="E229" s="89">
        <f t="shared" si="33"/>
        <v>0</v>
      </c>
      <c r="F229" s="86">
        <v>0</v>
      </c>
      <c r="G229" s="87">
        <v>0</v>
      </c>
      <c r="H229" s="92">
        <f t="shared" si="18"/>
        <v>0</v>
      </c>
      <c r="I229" s="106">
        <f t="shared" si="22"/>
        <v>0</v>
      </c>
      <c r="J229" s="11">
        <v>555.66999999999996</v>
      </c>
      <c r="K229" s="16">
        <v>546500</v>
      </c>
      <c r="L229" s="15" t="s">
        <v>130</v>
      </c>
    </row>
    <row r="230" spans="1:12">
      <c r="A230" s="12"/>
      <c r="B230" s="47"/>
      <c r="C230" s="48"/>
      <c r="D230" s="37">
        <v>41395</v>
      </c>
      <c r="E230" s="89">
        <f t="shared" si="33"/>
        <v>0</v>
      </c>
      <c r="F230" s="86">
        <v>0</v>
      </c>
      <c r="G230" s="87">
        <v>0</v>
      </c>
      <c r="H230" s="92">
        <f t="shared" si="18"/>
        <v>0</v>
      </c>
      <c r="I230" s="106">
        <f t="shared" si="22"/>
        <v>0</v>
      </c>
      <c r="J230" s="11">
        <v>555.66999999999996</v>
      </c>
      <c r="K230" s="16">
        <v>546500</v>
      </c>
      <c r="L230" s="15" t="s">
        <v>130</v>
      </c>
    </row>
    <row r="231" spans="1:12">
      <c r="A231" s="12"/>
      <c r="B231" s="49"/>
      <c r="C231" s="48"/>
      <c r="D231" s="37">
        <v>41426</v>
      </c>
      <c r="E231" s="89">
        <f t="shared" ref="E231" si="34">H230</f>
        <v>0</v>
      </c>
      <c r="F231" s="93">
        <v>0</v>
      </c>
      <c r="G231" s="99">
        <v>0</v>
      </c>
      <c r="H231" s="92">
        <f t="shared" si="18"/>
        <v>0</v>
      </c>
      <c r="I231" s="106">
        <f t="shared" si="22"/>
        <v>0</v>
      </c>
      <c r="J231" s="11">
        <v>555.66999999999996</v>
      </c>
      <c r="K231" s="16">
        <v>546500</v>
      </c>
      <c r="L231" s="15" t="s">
        <v>130</v>
      </c>
    </row>
    <row r="232" spans="1:12">
      <c r="A232" s="10">
        <v>187872</v>
      </c>
      <c r="B232" s="25" t="s">
        <v>77</v>
      </c>
      <c r="C232" s="46" t="s">
        <v>190</v>
      </c>
      <c r="D232" s="37">
        <v>41091</v>
      </c>
      <c r="E232" s="96">
        <f>'Historical Jul 11 - Jun 12 '!H243</f>
        <v>-582981</v>
      </c>
      <c r="F232" s="86">
        <v>0</v>
      </c>
      <c r="G232" s="87">
        <v>-436688</v>
      </c>
      <c r="H232" s="97">
        <f t="shared" si="18"/>
        <v>-1019669</v>
      </c>
      <c r="I232" s="106">
        <f t="shared" si="22"/>
        <v>-436688</v>
      </c>
      <c r="J232" s="11">
        <v>555.66999999999996</v>
      </c>
      <c r="K232" s="16">
        <v>546500</v>
      </c>
      <c r="L232" s="15" t="s">
        <v>130</v>
      </c>
    </row>
    <row r="233" spans="1:12">
      <c r="A233" s="12"/>
      <c r="B233" s="47"/>
      <c r="C233" s="48"/>
      <c r="D233" s="37">
        <v>41122</v>
      </c>
      <c r="E233" s="89">
        <f>+H232</f>
        <v>-1019669</v>
      </c>
      <c r="F233" s="86">
        <v>0</v>
      </c>
      <c r="G233" s="87">
        <v>-526092</v>
      </c>
      <c r="H233" s="98">
        <f t="shared" si="18"/>
        <v>-1545761</v>
      </c>
      <c r="I233" s="106">
        <f t="shared" si="22"/>
        <v>-526092</v>
      </c>
      <c r="J233" s="11">
        <v>555.66999999999996</v>
      </c>
      <c r="K233" s="16">
        <v>546500</v>
      </c>
      <c r="L233" s="15" t="s">
        <v>130</v>
      </c>
    </row>
    <row r="234" spans="1:12">
      <c r="A234" s="12"/>
      <c r="B234" s="47"/>
      <c r="C234" s="48"/>
      <c r="D234" s="37">
        <v>41153</v>
      </c>
      <c r="E234" s="89">
        <f t="shared" ref="E234:E243" si="35">+H233</f>
        <v>-1545761</v>
      </c>
      <c r="F234" s="86">
        <v>0</v>
      </c>
      <c r="G234" s="87">
        <v>-338967</v>
      </c>
      <c r="H234" s="98">
        <f t="shared" si="18"/>
        <v>-1884728</v>
      </c>
      <c r="I234" s="106">
        <f t="shared" si="22"/>
        <v>-338967</v>
      </c>
      <c r="J234" s="11">
        <v>555.66999999999996</v>
      </c>
      <c r="K234" s="16">
        <v>546500</v>
      </c>
      <c r="L234" s="15" t="s">
        <v>130</v>
      </c>
    </row>
    <row r="235" spans="1:12">
      <c r="A235" s="12"/>
      <c r="B235" s="47"/>
      <c r="C235" s="48"/>
      <c r="D235" s="37">
        <v>41183</v>
      </c>
      <c r="E235" s="89">
        <f t="shared" si="35"/>
        <v>-1884728</v>
      </c>
      <c r="F235" s="86">
        <v>0</v>
      </c>
      <c r="G235" s="87">
        <v>-116329</v>
      </c>
      <c r="H235" s="98">
        <f t="shared" si="18"/>
        <v>-2001057</v>
      </c>
      <c r="I235" s="106">
        <f t="shared" si="22"/>
        <v>-116329</v>
      </c>
      <c r="J235" s="11">
        <v>555.66999999999996</v>
      </c>
      <c r="K235" s="16">
        <v>546500</v>
      </c>
      <c r="L235" s="15" t="s">
        <v>130</v>
      </c>
    </row>
    <row r="236" spans="1:12">
      <c r="A236" s="12"/>
      <c r="B236" s="47"/>
      <c r="C236" s="48"/>
      <c r="D236" s="37">
        <v>41214</v>
      </c>
      <c r="E236" s="89">
        <f t="shared" si="35"/>
        <v>-2001057</v>
      </c>
      <c r="F236" s="86">
        <v>144209</v>
      </c>
      <c r="G236" s="87">
        <v>-2979</v>
      </c>
      <c r="H236" s="98">
        <f t="shared" si="18"/>
        <v>-1859827</v>
      </c>
      <c r="I236" s="106">
        <f t="shared" si="22"/>
        <v>141230</v>
      </c>
      <c r="J236" s="11">
        <v>555.66999999999996</v>
      </c>
      <c r="K236" s="16">
        <v>546500</v>
      </c>
      <c r="L236" s="15" t="s">
        <v>130</v>
      </c>
    </row>
    <row r="237" spans="1:12">
      <c r="A237" s="12"/>
      <c r="B237" s="47"/>
      <c r="C237" s="48"/>
      <c r="D237" s="37">
        <v>41244</v>
      </c>
      <c r="E237" s="89">
        <f t="shared" si="35"/>
        <v>-1859827</v>
      </c>
      <c r="F237" s="91">
        <v>66756</v>
      </c>
      <c r="G237" s="92">
        <v>-2331</v>
      </c>
      <c r="H237" s="98">
        <f t="shared" si="18"/>
        <v>-1795402</v>
      </c>
      <c r="I237" s="106">
        <f t="shared" si="22"/>
        <v>64425</v>
      </c>
      <c r="J237" s="11">
        <v>555.66999999999996</v>
      </c>
      <c r="K237" s="16">
        <v>546500</v>
      </c>
      <c r="L237" s="15" t="s">
        <v>130</v>
      </c>
    </row>
    <row r="238" spans="1:12">
      <c r="A238" s="12"/>
      <c r="B238" s="47"/>
      <c r="C238" s="48"/>
      <c r="D238" s="37">
        <v>41275</v>
      </c>
      <c r="E238" s="89">
        <f t="shared" si="35"/>
        <v>-1795402</v>
      </c>
      <c r="F238" s="86">
        <v>19356</v>
      </c>
      <c r="G238" s="92">
        <v>-2360</v>
      </c>
      <c r="H238" s="98">
        <f t="shared" si="18"/>
        <v>-1778406</v>
      </c>
      <c r="I238" s="106">
        <f t="shared" si="22"/>
        <v>16996</v>
      </c>
      <c r="J238" s="11">
        <v>555.66999999999996</v>
      </c>
      <c r="K238" s="16">
        <v>546500</v>
      </c>
      <c r="L238" s="15" t="s">
        <v>130</v>
      </c>
    </row>
    <row r="239" spans="1:12">
      <c r="A239" s="12"/>
      <c r="B239" s="47"/>
      <c r="C239" s="48"/>
      <c r="D239" s="37">
        <v>41306</v>
      </c>
      <c r="E239" s="89">
        <f t="shared" si="35"/>
        <v>-1778406</v>
      </c>
      <c r="F239" s="86">
        <v>0</v>
      </c>
      <c r="G239" s="92">
        <v>-8240</v>
      </c>
      <c r="H239" s="98">
        <f t="shared" si="18"/>
        <v>-1786646</v>
      </c>
      <c r="I239" s="106">
        <f t="shared" si="22"/>
        <v>-8240</v>
      </c>
      <c r="J239" s="11">
        <v>555.66999999999996</v>
      </c>
      <c r="K239" s="16">
        <v>546500</v>
      </c>
      <c r="L239" s="15" t="s">
        <v>130</v>
      </c>
    </row>
    <row r="240" spans="1:12">
      <c r="A240" s="12"/>
      <c r="B240" s="47"/>
      <c r="C240" s="48"/>
      <c r="D240" s="37">
        <v>41334</v>
      </c>
      <c r="E240" s="89">
        <f t="shared" si="35"/>
        <v>-1786646</v>
      </c>
      <c r="F240" s="86">
        <v>0</v>
      </c>
      <c r="G240" s="92">
        <v>-19242</v>
      </c>
      <c r="H240" s="98">
        <f t="shared" si="18"/>
        <v>-1805888</v>
      </c>
      <c r="I240" s="106">
        <f t="shared" si="22"/>
        <v>-19242</v>
      </c>
      <c r="J240" s="11">
        <v>555.66999999999996</v>
      </c>
      <c r="K240" s="16">
        <v>546500</v>
      </c>
      <c r="L240" s="15" t="s">
        <v>130</v>
      </c>
    </row>
    <row r="241" spans="1:12">
      <c r="A241" s="12"/>
      <c r="B241" s="47"/>
      <c r="C241" s="48"/>
      <c r="D241" s="37">
        <v>41365</v>
      </c>
      <c r="E241" s="89">
        <f t="shared" si="35"/>
        <v>-1805888</v>
      </c>
      <c r="F241" s="86">
        <v>0</v>
      </c>
      <c r="G241" s="87">
        <v>-2573</v>
      </c>
      <c r="H241" s="92">
        <f t="shared" si="18"/>
        <v>-1808461</v>
      </c>
      <c r="I241" s="106">
        <f t="shared" si="22"/>
        <v>-2573</v>
      </c>
      <c r="J241" s="11">
        <v>555.66999999999996</v>
      </c>
      <c r="K241" s="16">
        <v>546500</v>
      </c>
      <c r="L241" s="15" t="s">
        <v>130</v>
      </c>
    </row>
    <row r="242" spans="1:12">
      <c r="A242" s="12"/>
      <c r="B242" s="47"/>
      <c r="C242" s="48"/>
      <c r="D242" s="37">
        <v>41395</v>
      </c>
      <c r="E242" s="89">
        <f t="shared" si="35"/>
        <v>-1808461</v>
      </c>
      <c r="F242" s="86">
        <v>0</v>
      </c>
      <c r="G242" s="87">
        <v>-1288</v>
      </c>
      <c r="H242" s="92">
        <f t="shared" si="18"/>
        <v>-1809749</v>
      </c>
      <c r="I242" s="106">
        <f t="shared" si="22"/>
        <v>-1288</v>
      </c>
      <c r="J242" s="11">
        <v>555.66999999999996</v>
      </c>
      <c r="K242" s="16">
        <v>546500</v>
      </c>
      <c r="L242" s="15" t="s">
        <v>130</v>
      </c>
    </row>
    <row r="243" spans="1:12">
      <c r="A243" s="12"/>
      <c r="B243" s="49"/>
      <c r="C243" s="48"/>
      <c r="D243" s="37">
        <v>41426</v>
      </c>
      <c r="E243" s="89">
        <f t="shared" si="35"/>
        <v>-1809749</v>
      </c>
      <c r="F243" s="93">
        <v>0</v>
      </c>
      <c r="G243" s="94">
        <v>0</v>
      </c>
      <c r="H243" s="92">
        <f t="shared" si="18"/>
        <v>-1809749</v>
      </c>
      <c r="I243" s="106">
        <f t="shared" si="22"/>
        <v>0</v>
      </c>
      <c r="J243" s="11">
        <v>555.66999999999996</v>
      </c>
      <c r="K243" s="16">
        <v>546500</v>
      </c>
      <c r="L243" s="15" t="s">
        <v>130</v>
      </c>
    </row>
    <row r="244" spans="1:12">
      <c r="A244" s="10">
        <v>187873</v>
      </c>
      <c r="B244" s="25" t="s">
        <v>78</v>
      </c>
      <c r="C244" s="46" t="s">
        <v>190</v>
      </c>
      <c r="D244" s="37">
        <v>41091</v>
      </c>
      <c r="E244" s="96">
        <f>'Historical Jul 11 - Jun 12 '!H255</f>
        <v>0</v>
      </c>
      <c r="F244" s="86">
        <v>0</v>
      </c>
      <c r="G244" s="87">
        <v>-67571.66</v>
      </c>
      <c r="H244" s="97">
        <f t="shared" si="18"/>
        <v>-67571.66</v>
      </c>
      <c r="I244" s="106">
        <f t="shared" si="22"/>
        <v>-67571.66</v>
      </c>
      <c r="J244" s="11">
        <v>555.66999999999996</v>
      </c>
      <c r="K244" s="16">
        <v>546500</v>
      </c>
      <c r="L244" s="15" t="s">
        <v>130</v>
      </c>
    </row>
    <row r="245" spans="1:12">
      <c r="A245" s="12"/>
      <c r="B245" s="47"/>
      <c r="C245" s="48"/>
      <c r="D245" s="37">
        <v>41122</v>
      </c>
      <c r="E245" s="89">
        <f>+H244</f>
        <v>-67571.66</v>
      </c>
      <c r="F245" s="86">
        <v>43126</v>
      </c>
      <c r="G245" s="87">
        <v>-79</v>
      </c>
      <c r="H245" s="98">
        <f t="shared" si="18"/>
        <v>-24524.660000000003</v>
      </c>
      <c r="I245" s="106">
        <f t="shared" si="22"/>
        <v>43047</v>
      </c>
      <c r="J245" s="11">
        <v>555.66999999999996</v>
      </c>
      <c r="K245" s="16">
        <v>546500</v>
      </c>
      <c r="L245" s="15" t="s">
        <v>130</v>
      </c>
    </row>
    <row r="246" spans="1:12">
      <c r="A246" s="12"/>
      <c r="B246" s="47"/>
      <c r="C246" s="48"/>
      <c r="D246" s="37">
        <v>41153</v>
      </c>
      <c r="E246" s="89">
        <f t="shared" ref="E246:E252" si="36">+H245</f>
        <v>-24524.660000000003</v>
      </c>
      <c r="F246" s="86">
        <v>21837</v>
      </c>
      <c r="G246" s="87">
        <v>-17</v>
      </c>
      <c r="H246" s="98">
        <f t="shared" si="18"/>
        <v>-2704.6600000000035</v>
      </c>
      <c r="I246" s="106">
        <f t="shared" si="22"/>
        <v>21820</v>
      </c>
      <c r="J246" s="11">
        <v>555.66999999999996</v>
      </c>
      <c r="K246" s="16">
        <v>546500</v>
      </c>
      <c r="L246" s="15" t="s">
        <v>130</v>
      </c>
    </row>
    <row r="247" spans="1:12">
      <c r="A247" s="12"/>
      <c r="B247" s="47"/>
      <c r="C247" s="48"/>
      <c r="D247" s="37">
        <v>41183</v>
      </c>
      <c r="E247" s="89">
        <f t="shared" si="36"/>
        <v>-2704.6600000000035</v>
      </c>
      <c r="F247" s="86">
        <v>2715</v>
      </c>
      <c r="G247" s="87">
        <v>-10</v>
      </c>
      <c r="H247" s="98">
        <f t="shared" si="18"/>
        <v>0.33999999999650754</v>
      </c>
      <c r="I247" s="106">
        <f t="shared" si="22"/>
        <v>2705</v>
      </c>
      <c r="J247" s="11">
        <v>555.66999999999996</v>
      </c>
      <c r="K247" s="16">
        <v>546500</v>
      </c>
      <c r="L247" s="15" t="s">
        <v>130</v>
      </c>
    </row>
    <row r="248" spans="1:12">
      <c r="A248" s="12"/>
      <c r="B248" s="47"/>
      <c r="C248" s="48"/>
      <c r="D248" s="37">
        <v>41214</v>
      </c>
      <c r="E248" s="89">
        <f t="shared" si="36"/>
        <v>0.33999999999650754</v>
      </c>
      <c r="F248" s="86">
        <v>24</v>
      </c>
      <c r="G248" s="87">
        <v>-24</v>
      </c>
      <c r="H248" s="98">
        <f t="shared" si="18"/>
        <v>0.33999999999650754</v>
      </c>
      <c r="I248" s="106">
        <f t="shared" si="22"/>
        <v>0</v>
      </c>
      <c r="J248" s="11">
        <v>555.66999999999996</v>
      </c>
      <c r="K248" s="16">
        <v>546500</v>
      </c>
      <c r="L248" s="15" t="s">
        <v>130</v>
      </c>
    </row>
    <row r="249" spans="1:12">
      <c r="A249" s="12"/>
      <c r="B249" s="47"/>
      <c r="C249" s="48"/>
      <c r="D249" s="37">
        <v>41244</v>
      </c>
      <c r="E249" s="89">
        <f t="shared" si="36"/>
        <v>0.33999999999650754</v>
      </c>
      <c r="F249" s="86">
        <v>0</v>
      </c>
      <c r="G249" s="87">
        <v>-223353</v>
      </c>
      <c r="H249" s="98">
        <f t="shared" si="18"/>
        <v>-223352.66</v>
      </c>
      <c r="I249" s="106">
        <f t="shared" si="22"/>
        <v>-223353</v>
      </c>
      <c r="J249" s="11">
        <v>555.66999999999996</v>
      </c>
      <c r="K249" s="16">
        <v>546500</v>
      </c>
      <c r="L249" s="15" t="s">
        <v>130</v>
      </c>
    </row>
    <row r="250" spans="1:12">
      <c r="A250" s="12"/>
      <c r="B250" s="47"/>
      <c r="C250" s="48"/>
      <c r="D250" s="37">
        <v>41275</v>
      </c>
      <c r="E250" s="89">
        <f t="shared" si="36"/>
        <v>-223352.66</v>
      </c>
      <c r="F250" s="86">
        <v>0</v>
      </c>
      <c r="G250" s="87">
        <v>0</v>
      </c>
      <c r="H250" s="98">
        <f t="shared" si="18"/>
        <v>-223352.66</v>
      </c>
      <c r="I250" s="106">
        <f t="shared" si="22"/>
        <v>0</v>
      </c>
      <c r="J250" s="11">
        <v>555.66999999999996</v>
      </c>
      <c r="K250" s="16">
        <v>546500</v>
      </c>
      <c r="L250" s="15" t="s">
        <v>130</v>
      </c>
    </row>
    <row r="251" spans="1:12">
      <c r="A251" s="12"/>
      <c r="B251" s="47"/>
      <c r="C251" s="48"/>
      <c r="D251" s="37">
        <v>41306</v>
      </c>
      <c r="E251" s="89">
        <f t="shared" si="36"/>
        <v>-223352.66</v>
      </c>
      <c r="F251" s="86">
        <v>0</v>
      </c>
      <c r="G251" s="87">
        <v>0</v>
      </c>
      <c r="H251" s="98">
        <f t="shared" si="18"/>
        <v>-223352.66</v>
      </c>
      <c r="I251" s="106">
        <f t="shared" si="22"/>
        <v>0</v>
      </c>
      <c r="J251" s="11">
        <v>555.66999999999996</v>
      </c>
      <c r="K251" s="16">
        <v>546500</v>
      </c>
      <c r="L251" s="15" t="s">
        <v>130</v>
      </c>
    </row>
    <row r="252" spans="1:12">
      <c r="A252" s="12"/>
      <c r="B252" s="47"/>
      <c r="C252" s="48"/>
      <c r="D252" s="37">
        <v>41334</v>
      </c>
      <c r="E252" s="89">
        <f t="shared" si="36"/>
        <v>-223352.66</v>
      </c>
      <c r="F252" s="86">
        <v>0</v>
      </c>
      <c r="G252" s="87">
        <v>0</v>
      </c>
      <c r="H252" s="98">
        <f t="shared" si="18"/>
        <v>-223352.66</v>
      </c>
      <c r="I252" s="106">
        <f t="shared" si="22"/>
        <v>0</v>
      </c>
      <c r="J252" s="11">
        <v>555.66999999999996</v>
      </c>
      <c r="K252" s="16">
        <v>546500</v>
      </c>
      <c r="L252" s="15" t="s">
        <v>130</v>
      </c>
    </row>
    <row r="253" spans="1:12">
      <c r="A253" s="12"/>
      <c r="B253" s="47"/>
      <c r="C253" s="48"/>
      <c r="D253" s="37">
        <v>41365</v>
      </c>
      <c r="E253" s="89">
        <f>+H250</f>
        <v>-223352.66</v>
      </c>
      <c r="F253" s="86">
        <v>0</v>
      </c>
      <c r="G253" s="87">
        <v>0</v>
      </c>
      <c r="H253" s="92">
        <f t="shared" si="18"/>
        <v>-223352.66</v>
      </c>
      <c r="I253" s="106">
        <f t="shared" si="22"/>
        <v>0</v>
      </c>
      <c r="J253" s="11">
        <v>555.66999999999996</v>
      </c>
      <c r="K253" s="16">
        <v>546500</v>
      </c>
      <c r="L253" s="15" t="s">
        <v>130</v>
      </c>
    </row>
    <row r="254" spans="1:12">
      <c r="A254" s="12"/>
      <c r="B254" s="47"/>
      <c r="C254" s="48"/>
      <c r="D254" s="37">
        <v>41395</v>
      </c>
      <c r="E254" s="89">
        <f t="shared" ref="E254" si="37">+H253</f>
        <v>-223352.66</v>
      </c>
      <c r="F254" s="86">
        <v>0</v>
      </c>
      <c r="G254" s="87">
        <v>0</v>
      </c>
      <c r="H254" s="92">
        <f t="shared" si="18"/>
        <v>-223352.66</v>
      </c>
      <c r="I254" s="106">
        <f t="shared" si="22"/>
        <v>0</v>
      </c>
      <c r="J254" s="11">
        <v>555.66999999999996</v>
      </c>
      <c r="K254" s="16">
        <v>546500</v>
      </c>
      <c r="L254" s="15" t="s">
        <v>130</v>
      </c>
    </row>
    <row r="255" spans="1:12">
      <c r="A255" s="12"/>
      <c r="B255" s="49"/>
      <c r="C255" s="48"/>
      <c r="D255" s="37">
        <v>41426</v>
      </c>
      <c r="E255" s="89">
        <f t="shared" ref="E255" si="38">H254</f>
        <v>-223352.66</v>
      </c>
      <c r="F255" s="93">
        <v>0</v>
      </c>
      <c r="G255" s="99">
        <v>0</v>
      </c>
      <c r="H255" s="92">
        <f t="shared" si="18"/>
        <v>-223352.66</v>
      </c>
      <c r="I255" s="106">
        <f t="shared" si="22"/>
        <v>0</v>
      </c>
      <c r="J255" s="11">
        <v>555.66999999999996</v>
      </c>
      <c r="K255" s="16">
        <v>546500</v>
      </c>
      <c r="L255" s="15" t="s">
        <v>130</v>
      </c>
    </row>
    <row r="256" spans="1:12">
      <c r="A256" s="10">
        <v>187992</v>
      </c>
      <c r="B256" s="25" t="s">
        <v>71</v>
      </c>
      <c r="C256" s="46" t="s">
        <v>190</v>
      </c>
      <c r="D256" s="37">
        <v>41091</v>
      </c>
      <c r="E256" s="96">
        <f>'Historical Jul 11 - Jun 12 '!H267</f>
        <v>-71016.150000000009</v>
      </c>
      <c r="F256" s="86">
        <v>0</v>
      </c>
      <c r="G256" s="87">
        <v>0</v>
      </c>
      <c r="H256" s="97">
        <f t="shared" si="18"/>
        <v>-71016.150000000009</v>
      </c>
      <c r="I256" s="106">
        <f t="shared" si="22"/>
        <v>0</v>
      </c>
      <c r="J256" s="11">
        <v>555.66999999999996</v>
      </c>
      <c r="K256" s="16">
        <v>546500</v>
      </c>
      <c r="L256" s="15" t="s">
        <v>130</v>
      </c>
    </row>
    <row r="257" spans="1:12">
      <c r="A257" s="12"/>
      <c r="B257" s="47"/>
      <c r="C257" s="48"/>
      <c r="D257" s="37">
        <v>41122</v>
      </c>
      <c r="E257" s="89">
        <f>+H256</f>
        <v>-71016.150000000009</v>
      </c>
      <c r="F257" s="86">
        <v>0</v>
      </c>
      <c r="G257" s="87">
        <v>-21004.3</v>
      </c>
      <c r="H257" s="98">
        <f t="shared" si="18"/>
        <v>-92020.450000000012</v>
      </c>
      <c r="I257" s="106">
        <f t="shared" si="22"/>
        <v>-21004.3</v>
      </c>
      <c r="J257" s="11">
        <v>555.66999999999996</v>
      </c>
      <c r="K257" s="16">
        <v>546500</v>
      </c>
      <c r="L257" s="15" t="s">
        <v>130</v>
      </c>
    </row>
    <row r="258" spans="1:12">
      <c r="A258" s="12"/>
      <c r="B258" s="47"/>
      <c r="C258" s="48"/>
      <c r="D258" s="37">
        <v>41153</v>
      </c>
      <c r="E258" s="89">
        <f t="shared" ref="E258:E267" si="39">+H257</f>
        <v>-92020.450000000012</v>
      </c>
      <c r="F258" s="86">
        <v>0</v>
      </c>
      <c r="G258" s="87">
        <v>0</v>
      </c>
      <c r="H258" s="98">
        <f t="shared" si="18"/>
        <v>-92020.450000000012</v>
      </c>
      <c r="I258" s="106">
        <f t="shared" si="22"/>
        <v>0</v>
      </c>
      <c r="J258" s="11">
        <v>555.66999999999996</v>
      </c>
      <c r="K258" s="16">
        <v>546500</v>
      </c>
      <c r="L258" s="15" t="s">
        <v>130</v>
      </c>
    </row>
    <row r="259" spans="1:12">
      <c r="A259" s="12"/>
      <c r="B259" s="47"/>
      <c r="C259" s="48"/>
      <c r="D259" s="37">
        <v>41183</v>
      </c>
      <c r="E259" s="89">
        <f t="shared" si="39"/>
        <v>-92020.450000000012</v>
      </c>
      <c r="F259" s="86">
        <v>0</v>
      </c>
      <c r="G259" s="87">
        <v>0</v>
      </c>
      <c r="H259" s="98">
        <f t="shared" si="18"/>
        <v>-92020.450000000012</v>
      </c>
      <c r="I259" s="106">
        <f t="shared" si="22"/>
        <v>0</v>
      </c>
      <c r="J259" s="11">
        <v>555.66999999999996</v>
      </c>
      <c r="K259" s="16">
        <v>546500</v>
      </c>
      <c r="L259" s="15" t="s">
        <v>130</v>
      </c>
    </row>
    <row r="260" spans="1:12">
      <c r="A260" s="12"/>
      <c r="B260" s="47"/>
      <c r="C260" s="48"/>
      <c r="D260" s="37">
        <v>41214</v>
      </c>
      <c r="E260" s="89">
        <f t="shared" si="39"/>
        <v>-92020.450000000012</v>
      </c>
      <c r="F260" s="86">
        <v>0</v>
      </c>
      <c r="G260" s="87">
        <v>0</v>
      </c>
      <c r="H260" s="98">
        <f t="shared" si="18"/>
        <v>-92020.450000000012</v>
      </c>
      <c r="I260" s="106">
        <f t="shared" si="22"/>
        <v>0</v>
      </c>
      <c r="J260" s="11">
        <v>555.66999999999996</v>
      </c>
      <c r="K260" s="16">
        <v>546500</v>
      </c>
      <c r="L260" s="15" t="s">
        <v>130</v>
      </c>
    </row>
    <row r="261" spans="1:12">
      <c r="A261" s="12"/>
      <c r="B261" s="47"/>
      <c r="C261" s="48"/>
      <c r="D261" s="37">
        <v>41244</v>
      </c>
      <c r="E261" s="89">
        <f t="shared" si="39"/>
        <v>-92020.450000000012</v>
      </c>
      <c r="F261" s="91">
        <v>0</v>
      </c>
      <c r="G261" s="92">
        <v>0</v>
      </c>
      <c r="H261" s="98">
        <f t="shared" si="18"/>
        <v>-92020.450000000012</v>
      </c>
      <c r="I261" s="106">
        <f t="shared" si="22"/>
        <v>0</v>
      </c>
      <c r="J261" s="11">
        <v>555.66999999999996</v>
      </c>
      <c r="K261" s="16">
        <v>546500</v>
      </c>
      <c r="L261" s="15" t="s">
        <v>130</v>
      </c>
    </row>
    <row r="262" spans="1:12">
      <c r="A262" s="12"/>
      <c r="B262" s="47"/>
      <c r="C262" s="48"/>
      <c r="D262" s="37">
        <v>41275</v>
      </c>
      <c r="E262" s="89">
        <f t="shared" si="39"/>
        <v>-92020.450000000012</v>
      </c>
      <c r="F262" s="86">
        <v>0</v>
      </c>
      <c r="G262" s="92">
        <v>0</v>
      </c>
      <c r="H262" s="98">
        <f t="shared" si="18"/>
        <v>-92020.450000000012</v>
      </c>
      <c r="I262" s="106">
        <f t="shared" si="22"/>
        <v>0</v>
      </c>
      <c r="J262" s="11">
        <v>555.66999999999996</v>
      </c>
      <c r="K262" s="16">
        <v>546500</v>
      </c>
      <c r="L262" s="15" t="s">
        <v>130</v>
      </c>
    </row>
    <row r="263" spans="1:12">
      <c r="A263" s="12"/>
      <c r="B263" s="47"/>
      <c r="C263" s="48"/>
      <c r="D263" s="37">
        <v>41306</v>
      </c>
      <c r="E263" s="89">
        <f t="shared" si="39"/>
        <v>-92020.450000000012</v>
      </c>
      <c r="F263" s="86">
        <v>0</v>
      </c>
      <c r="G263" s="92">
        <v>0</v>
      </c>
      <c r="H263" s="98">
        <f t="shared" si="18"/>
        <v>-92020.450000000012</v>
      </c>
      <c r="I263" s="106">
        <f t="shared" si="22"/>
        <v>0</v>
      </c>
      <c r="J263" s="11">
        <v>555.66999999999996</v>
      </c>
      <c r="K263" s="16">
        <v>546500</v>
      </c>
      <c r="L263" s="15" t="s">
        <v>130</v>
      </c>
    </row>
    <row r="264" spans="1:12">
      <c r="A264" s="12"/>
      <c r="B264" s="47"/>
      <c r="C264" s="48"/>
      <c r="D264" s="37">
        <v>41334</v>
      </c>
      <c r="E264" s="89">
        <f t="shared" si="39"/>
        <v>-92020.450000000012</v>
      </c>
      <c r="F264" s="86">
        <v>0</v>
      </c>
      <c r="G264" s="92">
        <v>0</v>
      </c>
      <c r="H264" s="98">
        <f t="shared" si="18"/>
        <v>-92020.450000000012</v>
      </c>
      <c r="I264" s="106">
        <f t="shared" si="22"/>
        <v>0</v>
      </c>
      <c r="J264" s="11">
        <v>555.66999999999996</v>
      </c>
      <c r="K264" s="16">
        <v>546500</v>
      </c>
      <c r="L264" s="15" t="s">
        <v>130</v>
      </c>
    </row>
    <row r="265" spans="1:12">
      <c r="A265" s="12"/>
      <c r="B265" s="47"/>
      <c r="C265" s="48"/>
      <c r="D265" s="37">
        <v>41365</v>
      </c>
      <c r="E265" s="89">
        <f t="shared" si="39"/>
        <v>-92020.450000000012</v>
      </c>
      <c r="F265" s="86">
        <v>0</v>
      </c>
      <c r="G265" s="87">
        <v>0</v>
      </c>
      <c r="H265" s="92">
        <f t="shared" si="18"/>
        <v>-92020.450000000012</v>
      </c>
      <c r="I265" s="106">
        <f t="shared" si="22"/>
        <v>0</v>
      </c>
      <c r="J265" s="11">
        <v>555.66999999999996</v>
      </c>
      <c r="K265" s="16">
        <v>546500</v>
      </c>
      <c r="L265" s="15" t="s">
        <v>130</v>
      </c>
    </row>
    <row r="266" spans="1:12">
      <c r="A266" s="12"/>
      <c r="B266" s="47"/>
      <c r="C266" s="48"/>
      <c r="D266" s="37">
        <v>41395</v>
      </c>
      <c r="E266" s="89">
        <f t="shared" si="39"/>
        <v>-92020.450000000012</v>
      </c>
      <c r="F266" s="86">
        <v>0</v>
      </c>
      <c r="G266" s="87">
        <v>0</v>
      </c>
      <c r="H266" s="92">
        <f t="shared" si="18"/>
        <v>-92020.450000000012</v>
      </c>
      <c r="I266" s="106">
        <f t="shared" si="22"/>
        <v>0</v>
      </c>
      <c r="J266" s="11">
        <v>555.66999999999996</v>
      </c>
      <c r="K266" s="16">
        <v>546500</v>
      </c>
      <c r="L266" s="15" t="s">
        <v>130</v>
      </c>
    </row>
    <row r="267" spans="1:12">
      <c r="A267" s="12"/>
      <c r="B267" s="49"/>
      <c r="C267" s="48"/>
      <c r="D267" s="37">
        <v>41426</v>
      </c>
      <c r="E267" s="89">
        <f t="shared" si="39"/>
        <v>-92020.450000000012</v>
      </c>
      <c r="F267" s="93">
        <v>0</v>
      </c>
      <c r="G267" s="94">
        <v>0</v>
      </c>
      <c r="H267" s="92">
        <f t="shared" si="18"/>
        <v>-92020.450000000012</v>
      </c>
      <c r="I267" s="106">
        <f t="shared" si="22"/>
        <v>0</v>
      </c>
      <c r="J267" s="11">
        <v>555.66999999999996</v>
      </c>
      <c r="K267" s="16">
        <v>546500</v>
      </c>
      <c r="L267" s="15" t="s">
        <v>130</v>
      </c>
    </row>
    <row r="268" spans="1:12">
      <c r="A268" s="10">
        <v>187995</v>
      </c>
      <c r="B268" s="25" t="s">
        <v>76</v>
      </c>
      <c r="C268" s="46" t="s">
        <v>190</v>
      </c>
      <c r="D268" s="37">
        <v>41091</v>
      </c>
      <c r="E268" s="96">
        <v>-933244</v>
      </c>
      <c r="F268" s="86">
        <v>0</v>
      </c>
      <c r="G268" s="87">
        <v>-4666.22</v>
      </c>
      <c r="H268" s="97">
        <f t="shared" si="18"/>
        <v>-937910.22</v>
      </c>
      <c r="I268" s="106">
        <f t="shared" si="22"/>
        <v>-4666.22</v>
      </c>
      <c r="J268" s="11">
        <v>555.66999999999996</v>
      </c>
      <c r="K268" s="16">
        <v>546500</v>
      </c>
      <c r="L268" s="15" t="s">
        <v>130</v>
      </c>
    </row>
    <row r="269" spans="1:12">
      <c r="A269" s="12"/>
      <c r="B269" s="47"/>
      <c r="C269" s="48"/>
      <c r="D269" s="37">
        <v>41122</v>
      </c>
      <c r="E269" s="89">
        <f>+H268</f>
        <v>-937910.22</v>
      </c>
      <c r="F269" s="86">
        <v>0</v>
      </c>
      <c r="G269" s="87">
        <v>-4689.5</v>
      </c>
      <c r="H269" s="98">
        <f t="shared" si="18"/>
        <v>-942599.72</v>
      </c>
      <c r="I269" s="106">
        <f t="shared" si="22"/>
        <v>-4689.5</v>
      </c>
      <c r="J269" s="11">
        <v>555.66999999999996</v>
      </c>
      <c r="K269" s="16">
        <v>546500</v>
      </c>
      <c r="L269" s="15" t="s">
        <v>130</v>
      </c>
    </row>
    <row r="270" spans="1:12">
      <c r="A270" s="12"/>
      <c r="B270" s="47"/>
      <c r="C270" s="48"/>
      <c r="D270" s="37">
        <v>41153</v>
      </c>
      <c r="E270" s="89">
        <f t="shared" ref="E270:E276" si="40">+H269</f>
        <v>-942599.72</v>
      </c>
      <c r="F270" s="86">
        <v>0</v>
      </c>
      <c r="G270" s="87">
        <v>-4713</v>
      </c>
      <c r="H270" s="98">
        <f t="shared" si="18"/>
        <v>-947312.72</v>
      </c>
      <c r="I270" s="106">
        <f t="shared" si="22"/>
        <v>-4713</v>
      </c>
      <c r="J270" s="11">
        <v>555.66999999999996</v>
      </c>
      <c r="K270" s="16">
        <v>546500</v>
      </c>
      <c r="L270" s="15" t="s">
        <v>130</v>
      </c>
    </row>
    <row r="271" spans="1:12">
      <c r="A271" s="12"/>
      <c r="B271" s="47"/>
      <c r="C271" s="48"/>
      <c r="D271" s="37">
        <v>41183</v>
      </c>
      <c r="E271" s="89">
        <f t="shared" si="40"/>
        <v>-947312.72</v>
      </c>
      <c r="F271" s="86">
        <v>0</v>
      </c>
      <c r="G271" s="87">
        <v>0</v>
      </c>
      <c r="H271" s="98">
        <f t="shared" si="18"/>
        <v>-947312.72</v>
      </c>
      <c r="I271" s="106">
        <f t="shared" si="22"/>
        <v>0</v>
      </c>
      <c r="J271" s="11">
        <v>555.66999999999996</v>
      </c>
      <c r="K271" s="16">
        <v>546500</v>
      </c>
      <c r="L271" s="15" t="s">
        <v>130</v>
      </c>
    </row>
    <row r="272" spans="1:12">
      <c r="A272" s="12"/>
      <c r="B272" s="47"/>
      <c r="C272" s="48"/>
      <c r="D272" s="37">
        <v>41214</v>
      </c>
      <c r="E272" s="89">
        <f t="shared" si="40"/>
        <v>-947312.72</v>
      </c>
      <c r="F272" s="86">
        <v>0</v>
      </c>
      <c r="G272" s="87">
        <v>-9496.81</v>
      </c>
      <c r="H272" s="98">
        <f t="shared" si="18"/>
        <v>-956809.53</v>
      </c>
      <c r="I272" s="106">
        <f t="shared" si="22"/>
        <v>-9496.81</v>
      </c>
      <c r="J272" s="11">
        <v>555.66999999999996</v>
      </c>
      <c r="K272" s="16">
        <v>546500</v>
      </c>
      <c r="L272" s="15" t="s">
        <v>130</v>
      </c>
    </row>
    <row r="273" spans="1:12">
      <c r="A273" s="12"/>
      <c r="B273" s="47"/>
      <c r="C273" s="48"/>
      <c r="D273" s="37">
        <v>41244</v>
      </c>
      <c r="E273" s="89">
        <f t="shared" si="40"/>
        <v>-956809.53</v>
      </c>
      <c r="F273" s="91">
        <v>0</v>
      </c>
      <c r="G273" s="92">
        <v>-4784.05</v>
      </c>
      <c r="H273" s="98">
        <f t="shared" si="18"/>
        <v>-961593.58000000007</v>
      </c>
      <c r="I273" s="106">
        <f t="shared" si="22"/>
        <v>-4784.05</v>
      </c>
      <c r="J273" s="11">
        <v>555.66999999999996</v>
      </c>
      <c r="K273" s="16">
        <v>546500</v>
      </c>
      <c r="L273" s="15" t="s">
        <v>130</v>
      </c>
    </row>
    <row r="274" spans="1:12">
      <c r="A274" s="12"/>
      <c r="B274" s="47"/>
      <c r="C274" s="48"/>
      <c r="D274" s="37">
        <v>41275</v>
      </c>
      <c r="E274" s="89">
        <f t="shared" si="40"/>
        <v>-961593.58000000007</v>
      </c>
      <c r="F274" s="86">
        <v>966401.55</v>
      </c>
      <c r="G274" s="92">
        <v>-4807.97</v>
      </c>
      <c r="H274" s="98">
        <f t="shared" si="18"/>
        <v>-2.8194335754960775E-11</v>
      </c>
      <c r="I274" s="106">
        <f t="shared" si="22"/>
        <v>961593.58000000007</v>
      </c>
      <c r="J274" s="11">
        <v>555.66999999999996</v>
      </c>
      <c r="K274" s="16">
        <v>546500</v>
      </c>
      <c r="L274" s="15" t="s">
        <v>130</v>
      </c>
    </row>
    <row r="275" spans="1:12">
      <c r="A275" s="12"/>
      <c r="B275" s="47"/>
      <c r="C275" s="48"/>
      <c r="D275" s="37">
        <v>41306</v>
      </c>
      <c r="E275" s="89">
        <f t="shared" si="40"/>
        <v>-2.8194335754960775E-11</v>
      </c>
      <c r="F275" s="86">
        <v>0</v>
      </c>
      <c r="G275" s="92">
        <v>0</v>
      </c>
      <c r="H275" s="98">
        <f t="shared" si="18"/>
        <v>-2.8194335754960775E-11</v>
      </c>
      <c r="I275" s="106">
        <f t="shared" si="22"/>
        <v>0</v>
      </c>
      <c r="J275" s="11">
        <v>555.66999999999996</v>
      </c>
      <c r="K275" s="16">
        <v>546500</v>
      </c>
      <c r="L275" s="15" t="s">
        <v>130</v>
      </c>
    </row>
    <row r="276" spans="1:12">
      <c r="A276" s="12"/>
      <c r="B276" s="47"/>
      <c r="C276" s="48"/>
      <c r="D276" s="37">
        <v>41334</v>
      </c>
      <c r="E276" s="89">
        <f t="shared" si="40"/>
        <v>-2.8194335754960775E-11</v>
      </c>
      <c r="F276" s="86">
        <v>0</v>
      </c>
      <c r="G276" s="92">
        <v>0</v>
      </c>
      <c r="H276" s="98">
        <f t="shared" si="18"/>
        <v>-2.8194335754960775E-11</v>
      </c>
      <c r="I276" s="106">
        <f t="shared" si="22"/>
        <v>0</v>
      </c>
      <c r="J276" s="11">
        <v>555.66999999999996</v>
      </c>
      <c r="K276" s="16">
        <v>546500</v>
      </c>
      <c r="L276" s="15" t="s">
        <v>130</v>
      </c>
    </row>
    <row r="277" spans="1:12">
      <c r="A277" s="12"/>
      <c r="B277" s="47"/>
      <c r="C277" s="48"/>
      <c r="D277" s="37">
        <v>41365</v>
      </c>
      <c r="E277" s="89">
        <f>+H274</f>
        <v>-2.8194335754960775E-11</v>
      </c>
      <c r="F277" s="86">
        <v>0</v>
      </c>
      <c r="G277" s="87">
        <v>0</v>
      </c>
      <c r="H277" s="92">
        <f t="shared" si="18"/>
        <v>-2.8194335754960775E-11</v>
      </c>
      <c r="I277" s="106">
        <f t="shared" si="22"/>
        <v>0</v>
      </c>
      <c r="J277" s="11">
        <v>555.66999999999996</v>
      </c>
      <c r="K277" s="16">
        <v>546500</v>
      </c>
      <c r="L277" s="15" t="s">
        <v>130</v>
      </c>
    </row>
    <row r="278" spans="1:12">
      <c r="A278" s="12"/>
      <c r="B278" s="47"/>
      <c r="C278" s="48"/>
      <c r="D278" s="37">
        <v>41395</v>
      </c>
      <c r="E278" s="89">
        <f t="shared" ref="E278" si="41">+H277</f>
        <v>-2.8194335754960775E-11</v>
      </c>
      <c r="F278" s="86">
        <v>0</v>
      </c>
      <c r="G278" s="87">
        <v>0</v>
      </c>
      <c r="H278" s="92">
        <f t="shared" si="18"/>
        <v>-2.8194335754960775E-11</v>
      </c>
      <c r="I278" s="106">
        <f t="shared" si="22"/>
        <v>0</v>
      </c>
      <c r="J278" s="11">
        <v>555.66999999999996</v>
      </c>
      <c r="K278" s="16">
        <v>546500</v>
      </c>
      <c r="L278" s="15" t="s">
        <v>130</v>
      </c>
    </row>
    <row r="279" spans="1:12">
      <c r="A279" s="12"/>
      <c r="B279" s="49"/>
      <c r="C279" s="48"/>
      <c r="D279" s="37">
        <v>41426</v>
      </c>
      <c r="E279" s="89">
        <f t="shared" ref="E279" si="42">H278</f>
        <v>-2.8194335754960775E-11</v>
      </c>
      <c r="F279" s="93">
        <v>0</v>
      </c>
      <c r="G279" s="94">
        <v>0</v>
      </c>
      <c r="H279" s="92">
        <f t="shared" si="18"/>
        <v>-2.8194335754960775E-11</v>
      </c>
      <c r="I279" s="106">
        <f t="shared" si="22"/>
        <v>0</v>
      </c>
      <c r="J279" s="11">
        <v>555.66999999999996</v>
      </c>
      <c r="K279" s="16">
        <v>546500</v>
      </c>
      <c r="L279" s="15" t="s">
        <v>130</v>
      </c>
    </row>
    <row r="280" spans="1:12">
      <c r="A280" s="10">
        <v>210649</v>
      </c>
      <c r="B280" s="25" t="s">
        <v>121</v>
      </c>
      <c r="C280" s="36" t="s">
        <v>62</v>
      </c>
      <c r="D280" s="37">
        <v>41091</v>
      </c>
      <c r="E280" s="96">
        <f>'Historical Jul 11 - Jun 12 '!H291</f>
        <v>-2843636.71</v>
      </c>
      <c r="F280" s="86">
        <v>0</v>
      </c>
      <c r="G280" s="87">
        <v>0</v>
      </c>
      <c r="H280" s="97">
        <f t="shared" si="18"/>
        <v>-2843636.71</v>
      </c>
      <c r="I280" s="106">
        <f t="shared" si="22"/>
        <v>0</v>
      </c>
      <c r="J280" s="11">
        <v>555.66999999999996</v>
      </c>
      <c r="K280" s="16">
        <v>546500</v>
      </c>
      <c r="L280" s="15" t="s">
        <v>130</v>
      </c>
    </row>
    <row r="281" spans="1:12">
      <c r="A281" s="12"/>
      <c r="B281" s="47"/>
      <c r="C281" s="48"/>
      <c r="D281" s="37">
        <v>41122</v>
      </c>
      <c r="E281" s="89">
        <f>+H280</f>
        <v>-2843636.71</v>
      </c>
      <c r="F281" s="86">
        <v>0</v>
      </c>
      <c r="G281" s="87">
        <v>0</v>
      </c>
      <c r="H281" s="98">
        <f t="shared" si="18"/>
        <v>-2843636.71</v>
      </c>
      <c r="I281" s="106">
        <f t="shared" si="22"/>
        <v>0</v>
      </c>
      <c r="J281" s="11">
        <v>555.66999999999996</v>
      </c>
      <c r="K281" s="16">
        <v>546500</v>
      </c>
      <c r="L281" s="15" t="s">
        <v>130</v>
      </c>
    </row>
    <row r="282" spans="1:12">
      <c r="A282" s="12"/>
      <c r="B282" s="47"/>
      <c r="C282" s="48"/>
      <c r="D282" s="37">
        <v>41153</v>
      </c>
      <c r="E282" s="89">
        <f t="shared" ref="E282:E291" si="43">+H281</f>
        <v>-2843636.71</v>
      </c>
      <c r="F282" s="86">
        <v>0</v>
      </c>
      <c r="G282" s="87">
        <v>0</v>
      </c>
      <c r="H282" s="98">
        <f t="shared" si="18"/>
        <v>-2843636.71</v>
      </c>
      <c r="I282" s="106">
        <f t="shared" si="22"/>
        <v>0</v>
      </c>
      <c r="J282" s="11">
        <v>555.66999999999996</v>
      </c>
      <c r="K282" s="16">
        <v>546500</v>
      </c>
      <c r="L282" s="15" t="s">
        <v>130</v>
      </c>
    </row>
    <row r="283" spans="1:12">
      <c r="A283" s="12"/>
      <c r="B283" s="47"/>
      <c r="C283" s="48"/>
      <c r="D283" s="37">
        <v>41183</v>
      </c>
      <c r="E283" s="89">
        <f t="shared" si="43"/>
        <v>-2843636.71</v>
      </c>
      <c r="F283" s="86">
        <v>0</v>
      </c>
      <c r="G283" s="87">
        <v>0</v>
      </c>
      <c r="H283" s="98">
        <f t="shared" si="18"/>
        <v>-2843636.71</v>
      </c>
      <c r="I283" s="106">
        <f t="shared" si="22"/>
        <v>0</v>
      </c>
      <c r="J283" s="11">
        <v>555.66999999999996</v>
      </c>
      <c r="K283" s="16">
        <v>546500</v>
      </c>
      <c r="L283" s="15" t="s">
        <v>130</v>
      </c>
    </row>
    <row r="284" spans="1:12">
      <c r="A284" s="12"/>
      <c r="B284" s="47"/>
      <c r="C284" s="48"/>
      <c r="D284" s="37">
        <v>41214</v>
      </c>
      <c r="E284" s="89">
        <f t="shared" si="43"/>
        <v>-2843636.71</v>
      </c>
      <c r="F284" s="86">
        <v>0</v>
      </c>
      <c r="G284" s="87">
        <v>0</v>
      </c>
      <c r="H284" s="98">
        <f t="shared" si="18"/>
        <v>-2843636.71</v>
      </c>
      <c r="I284" s="106">
        <f t="shared" si="22"/>
        <v>0</v>
      </c>
      <c r="J284" s="11">
        <v>555.66999999999996</v>
      </c>
      <c r="K284" s="16">
        <v>546500</v>
      </c>
      <c r="L284" s="15" t="s">
        <v>130</v>
      </c>
    </row>
    <row r="285" spans="1:12">
      <c r="A285" s="12"/>
      <c r="B285" s="47"/>
      <c r="C285" s="48"/>
      <c r="D285" s="37">
        <v>41244</v>
      </c>
      <c r="E285" s="89">
        <f t="shared" si="43"/>
        <v>-2843636.71</v>
      </c>
      <c r="F285" s="86">
        <v>0</v>
      </c>
      <c r="G285" s="87">
        <v>0</v>
      </c>
      <c r="H285" s="98">
        <f t="shared" si="18"/>
        <v>-2843636.71</v>
      </c>
      <c r="I285" s="106">
        <f t="shared" si="22"/>
        <v>0</v>
      </c>
      <c r="J285" s="11">
        <v>555.66999999999996</v>
      </c>
      <c r="K285" s="16">
        <v>546500</v>
      </c>
      <c r="L285" s="15" t="s">
        <v>130</v>
      </c>
    </row>
    <row r="286" spans="1:12">
      <c r="A286" s="12"/>
      <c r="B286" s="47"/>
      <c r="C286" s="48"/>
      <c r="D286" s="37">
        <v>41275</v>
      </c>
      <c r="E286" s="89">
        <f t="shared" si="43"/>
        <v>-2843636.71</v>
      </c>
      <c r="F286" s="86">
        <v>0</v>
      </c>
      <c r="G286" s="87">
        <v>0</v>
      </c>
      <c r="H286" s="98">
        <f t="shared" si="18"/>
        <v>-2843636.71</v>
      </c>
      <c r="I286" s="106">
        <f t="shared" si="22"/>
        <v>0</v>
      </c>
      <c r="J286" s="11">
        <v>555.66999999999996</v>
      </c>
      <c r="K286" s="16">
        <v>546500</v>
      </c>
      <c r="L286" s="15" t="s">
        <v>130</v>
      </c>
    </row>
    <row r="287" spans="1:12">
      <c r="A287" s="12"/>
      <c r="B287" s="47"/>
      <c r="C287" s="48"/>
      <c r="D287" s="37">
        <v>41306</v>
      </c>
      <c r="E287" s="89">
        <f t="shared" si="43"/>
        <v>-2843636.71</v>
      </c>
      <c r="F287" s="86">
        <v>0</v>
      </c>
      <c r="G287" s="87">
        <v>0</v>
      </c>
      <c r="H287" s="98">
        <f t="shared" si="18"/>
        <v>-2843636.71</v>
      </c>
      <c r="I287" s="106">
        <f t="shared" si="22"/>
        <v>0</v>
      </c>
      <c r="J287" s="11">
        <v>555.66999999999996</v>
      </c>
      <c r="K287" s="16">
        <v>546500</v>
      </c>
      <c r="L287" s="15" t="s">
        <v>130</v>
      </c>
    </row>
    <row r="288" spans="1:12">
      <c r="A288" s="12"/>
      <c r="B288" s="47"/>
      <c r="C288" s="48"/>
      <c r="D288" s="37">
        <v>41334</v>
      </c>
      <c r="E288" s="89">
        <f t="shared" si="43"/>
        <v>-2843636.71</v>
      </c>
      <c r="F288" s="86">
        <v>0</v>
      </c>
      <c r="G288" s="87">
        <v>0</v>
      </c>
      <c r="H288" s="98">
        <f t="shared" si="18"/>
        <v>-2843636.71</v>
      </c>
      <c r="I288" s="106">
        <f t="shared" si="22"/>
        <v>0</v>
      </c>
      <c r="J288" s="11">
        <v>555.66999999999996</v>
      </c>
      <c r="K288" s="16">
        <v>546500</v>
      </c>
      <c r="L288" s="15" t="s">
        <v>130</v>
      </c>
    </row>
    <row r="289" spans="1:13">
      <c r="A289" s="12"/>
      <c r="B289" s="47"/>
      <c r="C289" s="48"/>
      <c r="D289" s="37">
        <v>41365</v>
      </c>
      <c r="E289" s="89">
        <f t="shared" si="43"/>
        <v>-2843636.71</v>
      </c>
      <c r="F289" s="86">
        <v>0</v>
      </c>
      <c r="G289" s="87">
        <v>0</v>
      </c>
      <c r="H289" s="92">
        <f t="shared" si="18"/>
        <v>-2843636.71</v>
      </c>
      <c r="I289" s="106">
        <f t="shared" si="22"/>
        <v>0</v>
      </c>
      <c r="J289" s="11">
        <v>555.66999999999996</v>
      </c>
      <c r="K289" s="16">
        <v>546500</v>
      </c>
      <c r="L289" s="15" t="s">
        <v>130</v>
      </c>
    </row>
    <row r="290" spans="1:13">
      <c r="A290" s="12"/>
      <c r="B290" s="47"/>
      <c r="C290" s="48"/>
      <c r="D290" s="37">
        <v>41395</v>
      </c>
      <c r="E290" s="89">
        <f t="shared" si="43"/>
        <v>-2843636.71</v>
      </c>
      <c r="F290" s="86">
        <v>0</v>
      </c>
      <c r="G290" s="87">
        <v>0</v>
      </c>
      <c r="H290" s="92">
        <f t="shared" si="18"/>
        <v>-2843636.71</v>
      </c>
      <c r="I290" s="106">
        <f t="shared" si="22"/>
        <v>0</v>
      </c>
      <c r="J290" s="11">
        <v>555.66999999999996</v>
      </c>
      <c r="K290" s="16">
        <v>546500</v>
      </c>
      <c r="L290" s="15" t="s">
        <v>130</v>
      </c>
    </row>
    <row r="291" spans="1:13">
      <c r="A291" s="12"/>
      <c r="B291" s="49"/>
      <c r="C291" s="48"/>
      <c r="D291" s="37">
        <v>41426</v>
      </c>
      <c r="E291" s="89">
        <f t="shared" si="43"/>
        <v>-2843636.71</v>
      </c>
      <c r="F291" s="93">
        <v>0</v>
      </c>
      <c r="G291" s="99">
        <v>0</v>
      </c>
      <c r="H291" s="92">
        <f t="shared" si="18"/>
        <v>-2843636.71</v>
      </c>
      <c r="I291" s="106">
        <f t="shared" si="22"/>
        <v>0</v>
      </c>
      <c r="J291" s="11">
        <v>555.66999999999996</v>
      </c>
      <c r="K291" s="16">
        <v>546500</v>
      </c>
      <c r="L291" s="15" t="s">
        <v>130</v>
      </c>
    </row>
    <row r="292" spans="1:13">
      <c r="A292" s="10">
        <v>235190</v>
      </c>
      <c r="B292" s="41" t="s">
        <v>3</v>
      </c>
      <c r="C292" s="36" t="s">
        <v>62</v>
      </c>
      <c r="D292" s="37">
        <v>41091</v>
      </c>
      <c r="E292" s="96">
        <f>'Historical Jul 11 - Jun 12 '!H303</f>
        <v>-232582.15</v>
      </c>
      <c r="F292" s="86">
        <v>116959.05</v>
      </c>
      <c r="G292" s="87">
        <v>0</v>
      </c>
      <c r="H292" s="96">
        <f t="shared" si="18"/>
        <v>-115623.09999999999</v>
      </c>
      <c r="I292" s="106">
        <f t="shared" si="22"/>
        <v>116959.05</v>
      </c>
      <c r="J292" s="76">
        <v>557</v>
      </c>
      <c r="K292" s="16">
        <v>500700</v>
      </c>
      <c r="L292" s="15" t="s">
        <v>142</v>
      </c>
      <c r="M292" s="20"/>
    </row>
    <row r="293" spans="1:13">
      <c r="A293" s="12"/>
      <c r="B293" s="38"/>
      <c r="C293" s="38"/>
      <c r="D293" s="37">
        <v>41122</v>
      </c>
      <c r="E293" s="89">
        <f>+H292</f>
        <v>-115623.09999999999</v>
      </c>
      <c r="F293" s="86">
        <v>100765.1</v>
      </c>
      <c r="G293" s="87">
        <v>0</v>
      </c>
      <c r="H293" s="89">
        <f t="shared" si="18"/>
        <v>-14857.999999999985</v>
      </c>
      <c r="I293" s="106">
        <f t="shared" si="22"/>
        <v>100765.1</v>
      </c>
      <c r="J293" s="76">
        <v>557</v>
      </c>
      <c r="K293" s="16">
        <v>500700</v>
      </c>
      <c r="L293" s="15" t="s">
        <v>142</v>
      </c>
      <c r="M293" s="20"/>
    </row>
    <row r="294" spans="1:13">
      <c r="A294" s="12"/>
      <c r="B294" s="38"/>
      <c r="C294" s="38"/>
      <c r="D294" s="37">
        <v>41153</v>
      </c>
      <c r="E294" s="89">
        <f t="shared" ref="E294:E303" si="44">+H293</f>
        <v>-14857.999999999985</v>
      </c>
      <c r="F294" s="86">
        <v>14858</v>
      </c>
      <c r="G294" s="87">
        <v>-126434.43</v>
      </c>
      <c r="H294" s="89">
        <f t="shared" si="18"/>
        <v>-126434.42999999998</v>
      </c>
      <c r="I294" s="106">
        <f t="shared" si="22"/>
        <v>-111576.43</v>
      </c>
      <c r="J294" s="76">
        <v>557</v>
      </c>
      <c r="K294" s="16">
        <v>500700</v>
      </c>
      <c r="L294" s="15" t="s">
        <v>142</v>
      </c>
      <c r="M294" s="20"/>
    </row>
    <row r="295" spans="1:13">
      <c r="A295" s="12"/>
      <c r="B295" s="38"/>
      <c r="C295" s="38"/>
      <c r="D295" s="37">
        <v>41183</v>
      </c>
      <c r="E295" s="89">
        <f t="shared" si="44"/>
        <v>-126434.42999999998</v>
      </c>
      <c r="F295" s="86">
        <v>26501.66</v>
      </c>
      <c r="G295" s="87">
        <v>-155458.29</v>
      </c>
      <c r="H295" s="89">
        <f t="shared" si="18"/>
        <v>-255391.06</v>
      </c>
      <c r="I295" s="106">
        <f t="shared" si="22"/>
        <v>-128956.63</v>
      </c>
      <c r="J295" s="76">
        <v>557</v>
      </c>
      <c r="K295" s="16">
        <v>500700</v>
      </c>
      <c r="L295" s="15" t="s">
        <v>142</v>
      </c>
      <c r="M295" s="20"/>
    </row>
    <row r="296" spans="1:13">
      <c r="A296" s="12"/>
      <c r="B296" s="38"/>
      <c r="C296" s="38"/>
      <c r="D296" s="37">
        <v>41214</v>
      </c>
      <c r="E296" s="89">
        <f t="shared" si="44"/>
        <v>-255391.06</v>
      </c>
      <c r="F296" s="86">
        <v>59628.37</v>
      </c>
      <c r="G296" s="87">
        <v>-109130.23</v>
      </c>
      <c r="H296" s="89">
        <f t="shared" si="18"/>
        <v>-304892.92</v>
      </c>
      <c r="I296" s="106">
        <f t="shared" si="22"/>
        <v>-49501.859999999993</v>
      </c>
      <c r="J296" s="76">
        <v>557</v>
      </c>
      <c r="K296" s="16">
        <v>500700</v>
      </c>
      <c r="L296" s="15" t="s">
        <v>142</v>
      </c>
      <c r="M296" s="20"/>
    </row>
    <row r="297" spans="1:13">
      <c r="A297" s="12"/>
      <c r="B297" s="38"/>
      <c r="C297" s="38"/>
      <c r="D297" s="37">
        <v>41244</v>
      </c>
      <c r="E297" s="89">
        <f t="shared" si="44"/>
        <v>-304892.92</v>
      </c>
      <c r="F297" s="91">
        <v>33508.300000000003</v>
      </c>
      <c r="G297" s="92">
        <v>-31077.17</v>
      </c>
      <c r="H297" s="89">
        <f t="shared" si="18"/>
        <v>-302461.78999999998</v>
      </c>
      <c r="I297" s="106">
        <f t="shared" si="22"/>
        <v>2431.1300000000047</v>
      </c>
      <c r="J297" s="76">
        <v>557</v>
      </c>
      <c r="K297" s="16">
        <v>500700</v>
      </c>
      <c r="L297" s="15" t="s">
        <v>142</v>
      </c>
      <c r="M297" s="20"/>
    </row>
    <row r="298" spans="1:13">
      <c r="A298" s="12"/>
      <c r="B298" s="38"/>
      <c r="C298" s="38"/>
      <c r="D298" s="37">
        <v>41275</v>
      </c>
      <c r="E298" s="89">
        <f t="shared" si="44"/>
        <v>-302461.78999999998</v>
      </c>
      <c r="F298" s="86">
        <v>57532.9</v>
      </c>
      <c r="G298" s="92">
        <v>0</v>
      </c>
      <c r="H298" s="89">
        <f t="shared" si="18"/>
        <v>-244928.88999999998</v>
      </c>
      <c r="I298" s="106">
        <f t="shared" si="22"/>
        <v>57532.9</v>
      </c>
      <c r="J298" s="76">
        <v>557</v>
      </c>
      <c r="K298" s="16">
        <v>500700</v>
      </c>
      <c r="L298" s="15" t="s">
        <v>142</v>
      </c>
      <c r="M298" s="20"/>
    </row>
    <row r="299" spans="1:13">
      <c r="A299" s="12"/>
      <c r="B299" s="38"/>
      <c r="C299" s="38"/>
      <c r="D299" s="37">
        <v>41306</v>
      </c>
      <c r="E299" s="89">
        <f t="shared" si="44"/>
        <v>-244928.88999999998</v>
      </c>
      <c r="F299" s="86">
        <v>103693.1</v>
      </c>
      <c r="G299" s="92">
        <v>0</v>
      </c>
      <c r="H299" s="89">
        <f t="shared" si="18"/>
        <v>-141235.78999999998</v>
      </c>
      <c r="I299" s="106">
        <f t="shared" si="22"/>
        <v>103693.1</v>
      </c>
      <c r="J299" s="76">
        <v>557</v>
      </c>
      <c r="K299" s="16">
        <v>500700</v>
      </c>
      <c r="L299" s="15" t="s">
        <v>142</v>
      </c>
      <c r="M299" s="20"/>
    </row>
    <row r="300" spans="1:13">
      <c r="A300" s="12"/>
      <c r="B300" s="38"/>
      <c r="C300" s="38"/>
      <c r="D300" s="37">
        <v>41334</v>
      </c>
      <c r="E300" s="89">
        <f t="shared" si="44"/>
        <v>-141235.78999999998</v>
      </c>
      <c r="F300" s="86">
        <v>115226.23</v>
      </c>
      <c r="G300" s="92">
        <v>0</v>
      </c>
      <c r="H300" s="89">
        <f t="shared" si="18"/>
        <v>-26009.559999999983</v>
      </c>
      <c r="I300" s="106">
        <f t="shared" si="22"/>
        <v>115226.23</v>
      </c>
      <c r="J300" s="76">
        <v>557</v>
      </c>
      <c r="K300" s="16">
        <v>500700</v>
      </c>
      <c r="L300" s="15" t="s">
        <v>142</v>
      </c>
      <c r="M300" s="20"/>
    </row>
    <row r="301" spans="1:13">
      <c r="A301" s="12"/>
      <c r="B301" s="38"/>
      <c r="C301" s="38"/>
      <c r="D301" s="37">
        <v>41365</v>
      </c>
      <c r="E301" s="89">
        <f t="shared" si="44"/>
        <v>-26009.559999999983</v>
      </c>
      <c r="F301" s="86">
        <v>26009.56</v>
      </c>
      <c r="G301" s="87">
        <v>0</v>
      </c>
      <c r="H301" s="89">
        <f t="shared" si="18"/>
        <v>1.8189894035458565E-11</v>
      </c>
      <c r="I301" s="106">
        <f t="shared" si="22"/>
        <v>26009.56</v>
      </c>
      <c r="J301" s="76">
        <v>557</v>
      </c>
      <c r="K301" s="16">
        <v>500700</v>
      </c>
      <c r="L301" s="15" t="s">
        <v>142</v>
      </c>
      <c r="M301" s="20"/>
    </row>
    <row r="302" spans="1:13">
      <c r="A302" s="12"/>
      <c r="B302" s="38"/>
      <c r="C302" s="38"/>
      <c r="D302" s="37">
        <v>41395</v>
      </c>
      <c r="E302" s="89">
        <f t="shared" si="44"/>
        <v>1.8189894035458565E-11</v>
      </c>
      <c r="F302" s="86">
        <v>0</v>
      </c>
      <c r="G302" s="87">
        <v>0</v>
      </c>
      <c r="H302" s="89">
        <f t="shared" si="18"/>
        <v>1.8189894035458565E-11</v>
      </c>
      <c r="I302" s="106">
        <f t="shared" si="22"/>
        <v>0</v>
      </c>
      <c r="J302" s="76">
        <v>557</v>
      </c>
      <c r="K302" s="16">
        <v>500700</v>
      </c>
      <c r="L302" s="15" t="s">
        <v>142</v>
      </c>
      <c r="M302" s="20"/>
    </row>
    <row r="303" spans="1:13">
      <c r="A303" s="12"/>
      <c r="B303" s="38"/>
      <c r="C303" s="38"/>
      <c r="D303" s="37">
        <v>41426</v>
      </c>
      <c r="E303" s="89">
        <f t="shared" si="44"/>
        <v>1.8189894035458565E-11</v>
      </c>
      <c r="F303" s="93">
        <v>0</v>
      </c>
      <c r="G303" s="94">
        <v>0</v>
      </c>
      <c r="H303" s="89">
        <f t="shared" si="18"/>
        <v>1.8189894035458565E-11</v>
      </c>
      <c r="I303" s="106">
        <f t="shared" si="22"/>
        <v>0</v>
      </c>
      <c r="J303" s="76">
        <v>557</v>
      </c>
      <c r="K303" s="16">
        <v>500700</v>
      </c>
      <c r="L303" s="15" t="s">
        <v>142</v>
      </c>
      <c r="M303" s="20"/>
    </row>
    <row r="304" spans="1:13">
      <c r="A304" s="10">
        <v>235190</v>
      </c>
      <c r="B304" s="35" t="s">
        <v>3</v>
      </c>
      <c r="C304" s="36" t="s">
        <v>62</v>
      </c>
      <c r="D304" s="37">
        <v>41091</v>
      </c>
      <c r="E304" s="96">
        <f>'Historical Jul 11 - Jun 12 '!H315</f>
        <v>3.4560798667371273E-11</v>
      </c>
      <c r="F304" s="86">
        <v>0</v>
      </c>
      <c r="G304" s="87">
        <v>0</v>
      </c>
      <c r="H304" s="96">
        <f t="shared" si="18"/>
        <v>3.4560798667371273E-11</v>
      </c>
      <c r="I304" s="106">
        <f t="shared" si="22"/>
        <v>0</v>
      </c>
      <c r="J304" s="76">
        <v>557</v>
      </c>
      <c r="K304" s="16">
        <v>500700</v>
      </c>
      <c r="L304" s="15" t="s">
        <v>142</v>
      </c>
    </row>
    <row r="305" spans="1:12">
      <c r="A305" s="12"/>
      <c r="B305" s="38"/>
      <c r="C305" s="38"/>
      <c r="D305" s="37">
        <v>41122</v>
      </c>
      <c r="E305" s="89">
        <f>+H304</f>
        <v>3.4560798667371273E-11</v>
      </c>
      <c r="F305" s="86">
        <v>0</v>
      </c>
      <c r="G305" s="87">
        <v>0</v>
      </c>
      <c r="H305" s="89">
        <f t="shared" si="18"/>
        <v>3.4560798667371273E-11</v>
      </c>
      <c r="I305" s="106">
        <f t="shared" si="22"/>
        <v>0</v>
      </c>
      <c r="J305" s="76">
        <v>557</v>
      </c>
      <c r="K305" s="16">
        <v>500700</v>
      </c>
      <c r="L305" s="15" t="s">
        <v>142</v>
      </c>
    </row>
    <row r="306" spans="1:12">
      <c r="A306" s="12"/>
      <c r="B306" s="38"/>
      <c r="C306" s="38"/>
      <c r="D306" s="37">
        <v>41153</v>
      </c>
      <c r="E306" s="89">
        <f t="shared" ref="E306:E314" si="45">+H305</f>
        <v>3.4560798667371273E-11</v>
      </c>
      <c r="F306" s="86">
        <v>0</v>
      </c>
      <c r="G306" s="87">
        <v>0</v>
      </c>
      <c r="H306" s="89">
        <f t="shared" si="18"/>
        <v>3.4560798667371273E-11</v>
      </c>
      <c r="I306" s="106">
        <f t="shared" si="22"/>
        <v>0</v>
      </c>
      <c r="J306" s="76">
        <v>557</v>
      </c>
      <c r="K306" s="16">
        <v>500700</v>
      </c>
      <c r="L306" s="15" t="s">
        <v>142</v>
      </c>
    </row>
    <row r="307" spans="1:12">
      <c r="A307" s="12"/>
      <c r="B307" s="38"/>
      <c r="C307" s="38"/>
      <c r="D307" s="37">
        <v>41183</v>
      </c>
      <c r="E307" s="89">
        <f t="shared" si="45"/>
        <v>3.4560798667371273E-11</v>
      </c>
      <c r="F307" s="86">
        <v>0</v>
      </c>
      <c r="G307" s="87">
        <v>0</v>
      </c>
      <c r="H307" s="89">
        <f t="shared" si="18"/>
        <v>3.4560798667371273E-11</v>
      </c>
      <c r="I307" s="106">
        <f t="shared" si="22"/>
        <v>0</v>
      </c>
      <c r="J307" s="76">
        <v>557</v>
      </c>
      <c r="K307" s="16">
        <v>500700</v>
      </c>
      <c r="L307" s="15" t="s">
        <v>142</v>
      </c>
    </row>
    <row r="308" spans="1:12">
      <c r="A308" s="12"/>
      <c r="B308" s="38"/>
      <c r="C308" s="38"/>
      <c r="D308" s="37">
        <v>41214</v>
      </c>
      <c r="E308" s="89">
        <f t="shared" si="45"/>
        <v>3.4560798667371273E-11</v>
      </c>
      <c r="F308" s="86">
        <v>0</v>
      </c>
      <c r="G308" s="87">
        <v>0</v>
      </c>
      <c r="H308" s="89">
        <f t="shared" si="18"/>
        <v>3.4560798667371273E-11</v>
      </c>
      <c r="I308" s="106">
        <f t="shared" si="22"/>
        <v>0</v>
      </c>
      <c r="J308" s="76">
        <v>557</v>
      </c>
      <c r="K308" s="16">
        <v>500700</v>
      </c>
      <c r="L308" s="15" t="s">
        <v>142</v>
      </c>
    </row>
    <row r="309" spans="1:12">
      <c r="A309" s="12"/>
      <c r="B309" s="38"/>
      <c r="C309" s="38"/>
      <c r="D309" s="37">
        <v>41244</v>
      </c>
      <c r="E309" s="89">
        <f t="shared" si="45"/>
        <v>3.4560798667371273E-11</v>
      </c>
      <c r="F309" s="91">
        <v>0</v>
      </c>
      <c r="G309" s="92">
        <v>0</v>
      </c>
      <c r="H309" s="89">
        <f t="shared" si="18"/>
        <v>3.4560798667371273E-11</v>
      </c>
      <c r="I309" s="106">
        <f t="shared" si="22"/>
        <v>0</v>
      </c>
      <c r="J309" s="76">
        <v>557</v>
      </c>
      <c r="K309" s="16">
        <v>500700</v>
      </c>
      <c r="L309" s="15" t="s">
        <v>142</v>
      </c>
    </row>
    <row r="310" spans="1:12">
      <c r="A310" s="12"/>
      <c r="B310" s="38"/>
      <c r="C310" s="38"/>
      <c r="D310" s="37">
        <v>41275</v>
      </c>
      <c r="E310" s="89">
        <f t="shared" si="45"/>
        <v>3.4560798667371273E-11</v>
      </c>
      <c r="F310" s="86">
        <v>0</v>
      </c>
      <c r="G310" s="92">
        <v>0</v>
      </c>
      <c r="H310" s="89">
        <f t="shared" si="18"/>
        <v>3.4560798667371273E-11</v>
      </c>
      <c r="I310" s="106">
        <f t="shared" si="22"/>
        <v>0</v>
      </c>
      <c r="J310" s="76">
        <v>557</v>
      </c>
      <c r="K310" s="16">
        <v>500700</v>
      </c>
      <c r="L310" s="15" t="s">
        <v>142</v>
      </c>
    </row>
    <row r="311" spans="1:12">
      <c r="A311" s="12"/>
      <c r="B311" s="38"/>
      <c r="C311" s="38"/>
      <c r="D311" s="37">
        <v>41306</v>
      </c>
      <c r="E311" s="89">
        <f t="shared" si="45"/>
        <v>3.4560798667371273E-11</v>
      </c>
      <c r="F311" s="86">
        <v>0</v>
      </c>
      <c r="G311" s="92">
        <v>0</v>
      </c>
      <c r="H311" s="89">
        <f t="shared" si="18"/>
        <v>3.4560798667371273E-11</v>
      </c>
      <c r="I311" s="106">
        <f t="shared" si="22"/>
        <v>0</v>
      </c>
      <c r="J311" s="76">
        <v>557</v>
      </c>
      <c r="K311" s="16">
        <v>500700</v>
      </c>
      <c r="L311" s="15" t="s">
        <v>142</v>
      </c>
    </row>
    <row r="312" spans="1:12">
      <c r="A312" s="12"/>
      <c r="B312" s="38"/>
      <c r="C312" s="38"/>
      <c r="D312" s="37">
        <v>41334</v>
      </c>
      <c r="E312" s="89">
        <f t="shared" si="45"/>
        <v>3.4560798667371273E-11</v>
      </c>
      <c r="F312" s="86">
        <v>0</v>
      </c>
      <c r="G312" s="92">
        <v>0</v>
      </c>
      <c r="H312" s="89">
        <f t="shared" si="18"/>
        <v>3.4560798667371273E-11</v>
      </c>
      <c r="I312" s="106">
        <f t="shared" si="22"/>
        <v>0</v>
      </c>
      <c r="J312" s="76">
        <v>557</v>
      </c>
      <c r="K312" s="16">
        <v>500700</v>
      </c>
      <c r="L312" s="15" t="s">
        <v>142</v>
      </c>
    </row>
    <row r="313" spans="1:12">
      <c r="A313" s="12"/>
      <c r="B313" s="38"/>
      <c r="C313" s="38"/>
      <c r="D313" s="37">
        <v>41365</v>
      </c>
      <c r="E313" s="89">
        <f t="shared" si="45"/>
        <v>3.4560798667371273E-11</v>
      </c>
      <c r="F313" s="86">
        <v>0</v>
      </c>
      <c r="G313" s="87">
        <v>0</v>
      </c>
      <c r="H313" s="89">
        <f t="shared" si="18"/>
        <v>3.4560798667371273E-11</v>
      </c>
      <c r="I313" s="106">
        <f t="shared" si="22"/>
        <v>0</v>
      </c>
      <c r="J313" s="76">
        <v>557</v>
      </c>
      <c r="K313" s="16">
        <v>500700</v>
      </c>
      <c r="L313" s="15" t="s">
        <v>142</v>
      </c>
    </row>
    <row r="314" spans="1:12">
      <c r="A314" s="12"/>
      <c r="B314" s="38"/>
      <c r="C314" s="38"/>
      <c r="D314" s="37">
        <v>41395</v>
      </c>
      <c r="E314" s="89">
        <f t="shared" si="45"/>
        <v>3.4560798667371273E-11</v>
      </c>
      <c r="F314" s="86">
        <v>0</v>
      </c>
      <c r="G314" s="87">
        <v>0</v>
      </c>
      <c r="H314" s="89">
        <f t="shared" si="18"/>
        <v>3.4560798667371273E-11</v>
      </c>
      <c r="I314" s="106">
        <f t="shared" si="22"/>
        <v>0</v>
      </c>
      <c r="J314" s="76">
        <v>557</v>
      </c>
      <c r="K314" s="16">
        <v>500700</v>
      </c>
      <c r="L314" s="15" t="s">
        <v>142</v>
      </c>
    </row>
    <row r="315" spans="1:12">
      <c r="A315" s="12"/>
      <c r="B315" s="38"/>
      <c r="C315" s="38"/>
      <c r="D315" s="37">
        <v>41426</v>
      </c>
      <c r="E315" s="89">
        <f t="shared" ref="E315" si="46">H314</f>
        <v>3.4560798667371273E-11</v>
      </c>
      <c r="F315" s="93">
        <v>0</v>
      </c>
      <c r="G315" s="94">
        <v>0</v>
      </c>
      <c r="H315" s="95">
        <f t="shared" si="18"/>
        <v>3.4560798667371273E-11</v>
      </c>
      <c r="I315" s="106">
        <f t="shared" si="22"/>
        <v>0</v>
      </c>
      <c r="J315" s="76">
        <v>557</v>
      </c>
      <c r="K315" s="16">
        <v>500700</v>
      </c>
      <c r="L315" s="15" t="s">
        <v>142</v>
      </c>
    </row>
    <row r="316" spans="1:12">
      <c r="A316" s="10">
        <v>248025</v>
      </c>
      <c r="B316" s="35" t="s">
        <v>131</v>
      </c>
      <c r="C316" s="36" t="s">
        <v>62</v>
      </c>
      <c r="D316" s="37">
        <v>41091</v>
      </c>
      <c r="E316" s="96">
        <f>'Historical Jul 11 - Jun 12 '!H327</f>
        <v>-436760.00000000093</v>
      </c>
      <c r="F316" s="86">
        <v>50000</v>
      </c>
      <c r="G316" s="87">
        <v>-50000</v>
      </c>
      <c r="H316" s="87">
        <f t="shared" ref="H316:H363" si="47">SUM(E316:G316)</f>
        <v>-436760.00000000093</v>
      </c>
      <c r="I316" s="106">
        <f t="shared" ref="I316:I363" si="48">SUM(F316:G316)</f>
        <v>0</v>
      </c>
      <c r="J316" s="11" t="s">
        <v>146</v>
      </c>
      <c r="K316" s="16" t="s">
        <v>145</v>
      </c>
      <c r="L316" s="15" t="s">
        <v>144</v>
      </c>
    </row>
    <row r="317" spans="1:12">
      <c r="A317" s="17"/>
      <c r="B317" s="41"/>
      <c r="C317" s="41"/>
      <c r="D317" s="37">
        <v>41122</v>
      </c>
      <c r="E317" s="89">
        <f>H316</f>
        <v>-436760.00000000093</v>
      </c>
      <c r="F317" s="86">
        <v>0</v>
      </c>
      <c r="G317" s="87">
        <v>-300000</v>
      </c>
      <c r="H317" s="87">
        <f>E317+F317+G317</f>
        <v>-736760.00000000093</v>
      </c>
      <c r="I317" s="106">
        <f t="shared" si="48"/>
        <v>-300000</v>
      </c>
      <c r="J317" s="11">
        <v>555.25</v>
      </c>
      <c r="K317" s="16">
        <v>505219</v>
      </c>
      <c r="L317" s="15" t="s">
        <v>143</v>
      </c>
    </row>
    <row r="318" spans="1:12">
      <c r="A318" s="12"/>
      <c r="B318" s="38"/>
      <c r="C318" s="38"/>
      <c r="D318" s="37">
        <v>41153</v>
      </c>
      <c r="E318" s="89">
        <f>+H317</f>
        <v>-736760.00000000093</v>
      </c>
      <c r="F318" s="86">
        <v>311874</v>
      </c>
      <c r="G318" s="87">
        <v>-323748</v>
      </c>
      <c r="H318" s="87">
        <f t="shared" si="47"/>
        <v>-748634.00000000093</v>
      </c>
      <c r="I318" s="106">
        <f t="shared" si="48"/>
        <v>-11874</v>
      </c>
      <c r="J318" s="11" t="s">
        <v>156</v>
      </c>
      <c r="K318" s="16" t="s">
        <v>158</v>
      </c>
      <c r="L318" s="15" t="s">
        <v>157</v>
      </c>
    </row>
    <row r="319" spans="1:12">
      <c r="A319" s="12"/>
      <c r="B319" s="38"/>
      <c r="C319" s="38"/>
      <c r="D319" s="37">
        <v>41183</v>
      </c>
      <c r="E319" s="89">
        <f t="shared" ref="E319:E326" si="49">+H318</f>
        <v>-748634.00000000093</v>
      </c>
      <c r="F319" s="86">
        <v>0</v>
      </c>
      <c r="G319" s="87">
        <v>0</v>
      </c>
      <c r="H319" s="87">
        <f t="shared" si="47"/>
        <v>-748634.00000000093</v>
      </c>
      <c r="I319" s="106">
        <f t="shared" si="48"/>
        <v>0</v>
      </c>
      <c r="J319" s="11">
        <v>555.25</v>
      </c>
      <c r="K319" s="16">
        <v>505219</v>
      </c>
      <c r="L319" s="15" t="s">
        <v>143</v>
      </c>
    </row>
    <row r="320" spans="1:12">
      <c r="A320" s="12"/>
      <c r="B320" s="38"/>
      <c r="C320" s="38"/>
      <c r="D320" s="37">
        <v>41214</v>
      </c>
      <c r="E320" s="89">
        <f t="shared" si="49"/>
        <v>-748634.00000000093</v>
      </c>
      <c r="F320" s="86">
        <v>332969</v>
      </c>
      <c r="G320" s="87">
        <v>-665938</v>
      </c>
      <c r="H320" s="87">
        <f t="shared" si="47"/>
        <v>-1081603.0000000009</v>
      </c>
      <c r="I320" s="106">
        <f t="shared" si="48"/>
        <v>-332969</v>
      </c>
      <c r="J320" s="11">
        <v>456.23</v>
      </c>
      <c r="K320" s="16">
        <v>301915</v>
      </c>
      <c r="L320" s="15" t="s">
        <v>152</v>
      </c>
    </row>
    <row r="321" spans="1:12">
      <c r="A321" s="12"/>
      <c r="B321" s="38"/>
      <c r="C321" s="38"/>
      <c r="D321" s="37">
        <v>41244</v>
      </c>
      <c r="E321" s="89">
        <f t="shared" si="49"/>
        <v>-1081603.0000000009</v>
      </c>
      <c r="F321" s="91">
        <v>300000</v>
      </c>
      <c r="G321" s="92">
        <v>0</v>
      </c>
      <c r="H321" s="87">
        <f t="shared" si="47"/>
        <v>-781603.00000000093</v>
      </c>
      <c r="I321" s="106">
        <f t="shared" si="48"/>
        <v>300000</v>
      </c>
      <c r="J321" s="11">
        <v>555.25</v>
      </c>
      <c r="K321" s="16">
        <v>505219</v>
      </c>
      <c r="L321" s="15" t="s">
        <v>143</v>
      </c>
    </row>
    <row r="322" spans="1:12">
      <c r="A322" s="12"/>
      <c r="B322" s="38"/>
      <c r="C322" s="38"/>
      <c r="D322" s="37">
        <v>41275</v>
      </c>
      <c r="E322" s="89">
        <f t="shared" si="49"/>
        <v>-781603.00000000093</v>
      </c>
      <c r="F322" s="86">
        <v>524603</v>
      </c>
      <c r="G322" s="92">
        <v>-1063456</v>
      </c>
      <c r="H322" s="87">
        <f t="shared" si="47"/>
        <v>-1320456.0000000009</v>
      </c>
      <c r="I322" s="106">
        <f t="shared" si="48"/>
        <v>-538853</v>
      </c>
      <c r="J322" s="11" t="s">
        <v>155</v>
      </c>
      <c r="K322" s="16" t="s">
        <v>154</v>
      </c>
      <c r="L322" s="15" t="s">
        <v>159</v>
      </c>
    </row>
    <row r="323" spans="1:12">
      <c r="A323" s="12"/>
      <c r="B323" s="38"/>
      <c r="C323" s="38"/>
      <c r="D323" s="37">
        <v>41306</v>
      </c>
      <c r="E323" s="89">
        <f t="shared" si="49"/>
        <v>-1320456.0000000009</v>
      </c>
      <c r="F323" s="86">
        <v>0</v>
      </c>
      <c r="G323" s="92">
        <v>0</v>
      </c>
      <c r="H323" s="87">
        <f t="shared" si="47"/>
        <v>-1320456.0000000009</v>
      </c>
      <c r="I323" s="106">
        <f t="shared" si="48"/>
        <v>0</v>
      </c>
      <c r="J323" s="11">
        <v>555.25</v>
      </c>
      <c r="K323" s="16">
        <v>505219</v>
      </c>
      <c r="L323" s="15" t="s">
        <v>143</v>
      </c>
    </row>
    <row r="324" spans="1:12">
      <c r="A324" s="12"/>
      <c r="B324" s="38"/>
      <c r="C324" s="38"/>
      <c r="D324" s="37">
        <v>41334</v>
      </c>
      <c r="E324" s="89">
        <f t="shared" si="49"/>
        <v>-1320456.0000000009</v>
      </c>
      <c r="F324" s="86">
        <v>1113456</v>
      </c>
      <c r="G324" s="92">
        <v>0</v>
      </c>
      <c r="H324" s="87">
        <f t="shared" ref="H324:H326" si="50">SUM(E324:G324)</f>
        <v>-207000.00000000093</v>
      </c>
      <c r="I324" s="106">
        <f t="shared" si="48"/>
        <v>1113456</v>
      </c>
      <c r="J324" s="11">
        <v>565.25</v>
      </c>
      <c r="K324" s="16">
        <v>506020</v>
      </c>
      <c r="L324" s="15" t="s">
        <v>153</v>
      </c>
    </row>
    <row r="325" spans="1:12">
      <c r="A325" s="12"/>
      <c r="B325" s="38"/>
      <c r="C325" s="38"/>
      <c r="D325" s="37">
        <v>41365</v>
      </c>
      <c r="E325" s="89">
        <f t="shared" si="49"/>
        <v>-207000.00000000093</v>
      </c>
      <c r="F325" s="86">
        <v>0</v>
      </c>
      <c r="G325" s="87">
        <v>0</v>
      </c>
      <c r="H325" s="87">
        <f t="shared" si="50"/>
        <v>-207000.00000000093</v>
      </c>
      <c r="I325" s="106">
        <f t="shared" si="48"/>
        <v>0</v>
      </c>
      <c r="J325" s="11">
        <v>555.25</v>
      </c>
      <c r="K325" s="16">
        <v>505219</v>
      </c>
      <c r="L325" s="15" t="s">
        <v>143</v>
      </c>
    </row>
    <row r="326" spans="1:12">
      <c r="A326" s="12"/>
      <c r="B326" s="38"/>
      <c r="C326" s="38"/>
      <c r="D326" s="37">
        <v>41395</v>
      </c>
      <c r="E326" s="89">
        <f t="shared" si="49"/>
        <v>-207000.00000000093</v>
      </c>
      <c r="F326" s="86">
        <v>0</v>
      </c>
      <c r="G326" s="87">
        <v>0</v>
      </c>
      <c r="H326" s="87">
        <f t="shared" si="50"/>
        <v>-207000.00000000093</v>
      </c>
      <c r="I326" s="106">
        <f t="shared" si="48"/>
        <v>0</v>
      </c>
      <c r="J326" s="11">
        <v>555.25</v>
      </c>
      <c r="K326" s="16">
        <v>505219</v>
      </c>
      <c r="L326" s="15" t="s">
        <v>143</v>
      </c>
    </row>
    <row r="327" spans="1:12">
      <c r="A327" s="12"/>
      <c r="B327" s="38"/>
      <c r="C327" s="38"/>
      <c r="D327" s="37">
        <v>41426</v>
      </c>
      <c r="E327" s="89">
        <f t="shared" ref="E327" si="51">H326</f>
        <v>-207000.00000000093</v>
      </c>
      <c r="F327" s="93">
        <v>0</v>
      </c>
      <c r="G327" s="94">
        <v>0</v>
      </c>
      <c r="H327" s="92">
        <f t="shared" si="47"/>
        <v>-207000.00000000093</v>
      </c>
      <c r="I327" s="106">
        <f t="shared" si="48"/>
        <v>0</v>
      </c>
      <c r="J327" s="11">
        <v>555.25</v>
      </c>
      <c r="K327" s="16">
        <v>505219</v>
      </c>
      <c r="L327" s="15" t="s">
        <v>143</v>
      </c>
    </row>
    <row r="328" spans="1:12">
      <c r="A328" s="10">
        <v>248070</v>
      </c>
      <c r="B328" s="35" t="s">
        <v>14</v>
      </c>
      <c r="C328" s="36" t="s">
        <v>67</v>
      </c>
      <c r="D328" s="37">
        <v>41091</v>
      </c>
      <c r="E328" s="96">
        <f>'Historical Jul 11 - Jun 12 '!H339</f>
        <v>-1563078</v>
      </c>
      <c r="F328" s="86">
        <v>0</v>
      </c>
      <c r="G328" s="87">
        <v>0</v>
      </c>
      <c r="H328" s="96">
        <f t="shared" si="47"/>
        <v>-1563078</v>
      </c>
      <c r="I328" s="106">
        <f t="shared" si="48"/>
        <v>0</v>
      </c>
      <c r="J328" s="11" t="s">
        <v>47</v>
      </c>
      <c r="K328" s="16" t="s">
        <v>45</v>
      </c>
      <c r="L328" s="15" t="s">
        <v>46</v>
      </c>
    </row>
    <row r="329" spans="1:12">
      <c r="A329" s="17"/>
      <c r="B329" s="41"/>
      <c r="C329" s="41"/>
      <c r="D329" s="37">
        <v>41122</v>
      </c>
      <c r="E329" s="89">
        <f>H328</f>
        <v>-1563078</v>
      </c>
      <c r="F329" s="86">
        <v>50000</v>
      </c>
      <c r="G329" s="87">
        <v>0</v>
      </c>
      <c r="H329" s="89">
        <f>E329+F329+G329</f>
        <v>-1513078</v>
      </c>
      <c r="I329" s="106">
        <f t="shared" si="48"/>
        <v>50000</v>
      </c>
      <c r="J329" s="11" t="s">
        <v>47</v>
      </c>
      <c r="K329" s="16" t="s">
        <v>45</v>
      </c>
      <c r="L329" s="15" t="s">
        <v>46</v>
      </c>
    </row>
    <row r="330" spans="1:12">
      <c r="A330" s="12"/>
      <c r="B330" s="38"/>
      <c r="C330" s="38"/>
      <c r="D330" s="37">
        <v>41153</v>
      </c>
      <c r="E330" s="89">
        <f>+H329</f>
        <v>-1513078</v>
      </c>
      <c r="F330" s="86">
        <v>0</v>
      </c>
      <c r="G330" s="87">
        <v>-530000</v>
      </c>
      <c r="H330" s="89">
        <f t="shared" si="47"/>
        <v>-2043078</v>
      </c>
      <c r="I330" s="106">
        <f t="shared" si="48"/>
        <v>-530000</v>
      </c>
      <c r="J330" s="76">
        <v>535</v>
      </c>
      <c r="K330" s="16">
        <v>545500</v>
      </c>
      <c r="L330" s="15" t="s">
        <v>44</v>
      </c>
    </row>
    <row r="331" spans="1:12">
      <c r="A331" s="12"/>
      <c r="B331" s="38"/>
      <c r="C331" s="38"/>
      <c r="D331" s="37">
        <v>41183</v>
      </c>
      <c r="E331" s="89">
        <f t="shared" ref="E331:E338" si="52">+H330</f>
        <v>-2043078</v>
      </c>
      <c r="F331" s="86">
        <v>15000</v>
      </c>
      <c r="G331" s="87">
        <v>-65000</v>
      </c>
      <c r="H331" s="89">
        <f t="shared" si="47"/>
        <v>-2093078</v>
      </c>
      <c r="I331" s="106">
        <f t="shared" si="48"/>
        <v>-50000</v>
      </c>
      <c r="J331" s="11" t="s">
        <v>48</v>
      </c>
      <c r="K331" s="16" t="s">
        <v>45</v>
      </c>
      <c r="L331" s="15" t="s">
        <v>46</v>
      </c>
    </row>
    <row r="332" spans="1:12">
      <c r="A332" s="12"/>
      <c r="B332" s="38"/>
      <c r="C332" s="38"/>
      <c r="D332" s="37">
        <v>41214</v>
      </c>
      <c r="E332" s="89">
        <f t="shared" si="52"/>
        <v>-2093078</v>
      </c>
      <c r="F332" s="86">
        <v>580000</v>
      </c>
      <c r="G332" s="87">
        <v>-1466347.64</v>
      </c>
      <c r="H332" s="89">
        <f t="shared" si="47"/>
        <v>-2979425.6399999997</v>
      </c>
      <c r="I332" s="106">
        <f t="shared" si="48"/>
        <v>-886347.6399999999</v>
      </c>
      <c r="J332" s="76">
        <v>535</v>
      </c>
      <c r="K332" s="16">
        <v>545500</v>
      </c>
      <c r="L332" s="15" t="s">
        <v>44</v>
      </c>
    </row>
    <row r="333" spans="1:12">
      <c r="A333" s="12"/>
      <c r="B333" s="38"/>
      <c r="C333" s="38"/>
      <c r="D333" s="37">
        <v>41244</v>
      </c>
      <c r="E333" s="89">
        <f t="shared" si="52"/>
        <v>-2979425.6399999997</v>
      </c>
      <c r="F333" s="91">
        <v>2397175.64</v>
      </c>
      <c r="G333" s="92">
        <v>-200000</v>
      </c>
      <c r="H333" s="89">
        <f t="shared" si="47"/>
        <v>-782249.99999999953</v>
      </c>
      <c r="I333" s="106">
        <f t="shared" si="48"/>
        <v>2197175.64</v>
      </c>
      <c r="J333" s="11" t="s">
        <v>47</v>
      </c>
      <c r="K333" s="16" t="s">
        <v>45</v>
      </c>
      <c r="L333" s="15" t="s">
        <v>46</v>
      </c>
    </row>
    <row r="334" spans="1:12">
      <c r="A334" s="12"/>
      <c r="B334" s="38"/>
      <c r="C334" s="38"/>
      <c r="D334" s="37">
        <v>41275</v>
      </c>
      <c r="E334" s="89">
        <f t="shared" si="52"/>
        <v>-782249.99999999953</v>
      </c>
      <c r="F334" s="86">
        <v>0</v>
      </c>
      <c r="G334" s="92">
        <v>-2169657.39</v>
      </c>
      <c r="H334" s="89">
        <f t="shared" si="47"/>
        <v>-2951907.3899999997</v>
      </c>
      <c r="I334" s="106">
        <f t="shared" si="48"/>
        <v>-2169657.39</v>
      </c>
      <c r="J334" s="11" t="s">
        <v>49</v>
      </c>
      <c r="K334" s="16" t="s">
        <v>45</v>
      </c>
      <c r="L334" s="15" t="s">
        <v>46</v>
      </c>
    </row>
    <row r="335" spans="1:12">
      <c r="A335" s="12"/>
      <c r="B335" s="38"/>
      <c r="C335" s="38"/>
      <c r="D335" s="37">
        <v>41306</v>
      </c>
      <c r="E335" s="89">
        <f t="shared" si="52"/>
        <v>-2951907.3899999997</v>
      </c>
      <c r="F335" s="86">
        <v>0</v>
      </c>
      <c r="G335" s="92">
        <v>-175000</v>
      </c>
      <c r="H335" s="89">
        <f>E335+F335+G335</f>
        <v>-3126907.3899999997</v>
      </c>
      <c r="I335" s="106">
        <f t="shared" si="48"/>
        <v>-175000</v>
      </c>
      <c r="J335" s="11" t="s">
        <v>50</v>
      </c>
      <c r="K335" s="16">
        <v>545500</v>
      </c>
      <c r="L335" s="15" t="s">
        <v>44</v>
      </c>
    </row>
    <row r="336" spans="1:12">
      <c r="A336" s="12"/>
      <c r="B336" s="38"/>
      <c r="C336" s="38"/>
      <c r="D336" s="37">
        <v>41334</v>
      </c>
      <c r="E336" s="89">
        <f t="shared" si="52"/>
        <v>-3126907.3899999997</v>
      </c>
      <c r="F336" s="86">
        <v>150000</v>
      </c>
      <c r="G336" s="92">
        <v>-223000</v>
      </c>
      <c r="H336" s="89">
        <f t="shared" ref="H336:H337" si="53">E336+F336+G336</f>
        <v>-3199907.3899999997</v>
      </c>
      <c r="I336" s="106">
        <f t="shared" si="48"/>
        <v>-73000</v>
      </c>
      <c r="J336" s="11" t="s">
        <v>47</v>
      </c>
      <c r="K336" s="16" t="s">
        <v>45</v>
      </c>
      <c r="L336" s="15" t="s">
        <v>46</v>
      </c>
    </row>
    <row r="337" spans="1:13">
      <c r="A337" s="12"/>
      <c r="B337" s="38"/>
      <c r="C337" s="38"/>
      <c r="D337" s="37">
        <v>41365</v>
      </c>
      <c r="E337" s="89">
        <f t="shared" si="52"/>
        <v>-3199907.3899999997</v>
      </c>
      <c r="F337" s="86">
        <v>1024920.72</v>
      </c>
      <c r="G337" s="87">
        <v>0</v>
      </c>
      <c r="H337" s="89">
        <f t="shared" si="53"/>
        <v>-2174986.67</v>
      </c>
      <c r="I337" s="106">
        <f t="shared" si="48"/>
        <v>1024920.72</v>
      </c>
      <c r="J337" s="11" t="s">
        <v>47</v>
      </c>
      <c r="K337" s="16" t="s">
        <v>45</v>
      </c>
      <c r="L337" s="15" t="s">
        <v>46</v>
      </c>
    </row>
    <row r="338" spans="1:13">
      <c r="A338" s="12"/>
      <c r="B338" s="38"/>
      <c r="C338" s="38"/>
      <c r="D338" s="37">
        <v>41395</v>
      </c>
      <c r="E338" s="89">
        <f t="shared" si="52"/>
        <v>-2174986.67</v>
      </c>
      <c r="F338" s="86">
        <v>432250</v>
      </c>
      <c r="G338" s="87">
        <v>-432250</v>
      </c>
      <c r="H338" s="89">
        <f t="shared" si="47"/>
        <v>-2174986.67</v>
      </c>
      <c r="I338" s="106">
        <f t="shared" si="48"/>
        <v>0</v>
      </c>
      <c r="J338" s="11" t="s">
        <v>47</v>
      </c>
      <c r="K338" s="16" t="s">
        <v>45</v>
      </c>
      <c r="L338" s="15" t="s">
        <v>46</v>
      </c>
    </row>
    <row r="339" spans="1:13">
      <c r="A339" s="12"/>
      <c r="B339" s="38"/>
      <c r="C339" s="38"/>
      <c r="D339" s="37">
        <v>41426</v>
      </c>
      <c r="E339" s="89">
        <f t="shared" ref="E339" si="54">H338</f>
        <v>-2174986.67</v>
      </c>
      <c r="F339" s="93">
        <v>250000</v>
      </c>
      <c r="G339" s="94">
        <v>0</v>
      </c>
      <c r="H339" s="89">
        <f t="shared" si="47"/>
        <v>-1924986.67</v>
      </c>
      <c r="I339" s="106">
        <f t="shared" si="48"/>
        <v>250000</v>
      </c>
      <c r="J339" s="11" t="s">
        <v>47</v>
      </c>
      <c r="K339" s="16" t="s">
        <v>45</v>
      </c>
      <c r="L339" s="15" t="s">
        <v>46</v>
      </c>
    </row>
    <row r="340" spans="1:13">
      <c r="A340" s="10">
        <v>280301</v>
      </c>
      <c r="B340" s="35" t="s">
        <v>16</v>
      </c>
      <c r="C340" s="36" t="s">
        <v>64</v>
      </c>
      <c r="D340" s="37">
        <v>41091</v>
      </c>
      <c r="E340" s="96">
        <f>'Historical Jul 11 - Jun 12 '!H351</f>
        <v>0</v>
      </c>
      <c r="F340" s="86">
        <v>0</v>
      </c>
      <c r="G340" s="87">
        <v>0</v>
      </c>
      <c r="H340" s="96">
        <f t="shared" si="47"/>
        <v>0</v>
      </c>
      <c r="I340" s="106">
        <f t="shared" si="48"/>
        <v>0</v>
      </c>
      <c r="J340" s="21">
        <v>924.1</v>
      </c>
      <c r="K340" s="16">
        <v>548050</v>
      </c>
      <c r="L340" s="50" t="s">
        <v>51</v>
      </c>
    </row>
    <row r="341" spans="1:13">
      <c r="A341" s="12"/>
      <c r="B341" s="38"/>
      <c r="C341" s="38"/>
      <c r="D341" s="37">
        <v>41122</v>
      </c>
      <c r="E341" s="89">
        <f>+H340</f>
        <v>0</v>
      </c>
      <c r="F341" s="86">
        <v>0</v>
      </c>
      <c r="G341" s="87">
        <v>0</v>
      </c>
      <c r="H341" s="87">
        <f t="shared" si="47"/>
        <v>0</v>
      </c>
      <c r="I341" s="106">
        <f t="shared" si="48"/>
        <v>0</v>
      </c>
      <c r="J341" s="21">
        <v>924.1</v>
      </c>
      <c r="K341" s="16">
        <v>548050</v>
      </c>
      <c r="L341" s="50" t="s">
        <v>51</v>
      </c>
    </row>
    <row r="342" spans="1:13">
      <c r="A342" s="12"/>
      <c r="B342" s="38"/>
      <c r="C342" s="38"/>
      <c r="D342" s="37">
        <v>41153</v>
      </c>
      <c r="E342" s="89">
        <f t="shared" ref="E342:E350" si="55">+H341</f>
        <v>0</v>
      </c>
      <c r="F342" s="86">
        <v>0</v>
      </c>
      <c r="G342" s="87">
        <v>0</v>
      </c>
      <c r="H342" s="87">
        <f t="shared" si="47"/>
        <v>0</v>
      </c>
      <c r="I342" s="106">
        <f t="shared" si="48"/>
        <v>0</v>
      </c>
      <c r="J342" s="21">
        <v>924.1</v>
      </c>
      <c r="K342" s="16">
        <v>548050</v>
      </c>
      <c r="L342" s="50" t="s">
        <v>51</v>
      </c>
    </row>
    <row r="343" spans="1:13">
      <c r="A343" s="12"/>
      <c r="B343" s="38"/>
      <c r="C343" s="38"/>
      <c r="D343" s="37">
        <v>41183</v>
      </c>
      <c r="E343" s="89">
        <f t="shared" si="55"/>
        <v>0</v>
      </c>
      <c r="F343" s="86">
        <v>0</v>
      </c>
      <c r="G343" s="87">
        <v>0</v>
      </c>
      <c r="H343" s="87">
        <f t="shared" si="47"/>
        <v>0</v>
      </c>
      <c r="I343" s="106">
        <f t="shared" si="48"/>
        <v>0</v>
      </c>
      <c r="J343" s="21">
        <v>924.1</v>
      </c>
      <c r="K343" s="16">
        <v>548050</v>
      </c>
      <c r="L343" s="50" t="s">
        <v>51</v>
      </c>
    </row>
    <row r="344" spans="1:13">
      <c r="A344" s="12"/>
      <c r="B344" s="38"/>
      <c r="C344" s="38"/>
      <c r="D344" s="37">
        <v>41214</v>
      </c>
      <c r="E344" s="89">
        <f t="shared" si="55"/>
        <v>0</v>
      </c>
      <c r="F344" s="86">
        <v>0</v>
      </c>
      <c r="G344" s="87">
        <v>0</v>
      </c>
      <c r="H344" s="87">
        <f t="shared" si="47"/>
        <v>0</v>
      </c>
      <c r="I344" s="106">
        <f t="shared" si="48"/>
        <v>0</v>
      </c>
      <c r="J344" s="21">
        <v>924.1</v>
      </c>
      <c r="K344" s="16">
        <v>548050</v>
      </c>
      <c r="L344" s="50" t="s">
        <v>51</v>
      </c>
    </row>
    <row r="345" spans="1:13">
      <c r="A345" s="12"/>
      <c r="B345" s="38"/>
      <c r="C345" s="38"/>
      <c r="D345" s="37">
        <v>41244</v>
      </c>
      <c r="E345" s="89">
        <f t="shared" si="55"/>
        <v>0</v>
      </c>
      <c r="F345" s="91">
        <v>0</v>
      </c>
      <c r="G345" s="92">
        <v>0</v>
      </c>
      <c r="H345" s="87">
        <f t="shared" si="47"/>
        <v>0</v>
      </c>
      <c r="I345" s="106">
        <f t="shared" si="48"/>
        <v>0</v>
      </c>
      <c r="J345" s="21">
        <v>924.1</v>
      </c>
      <c r="K345" s="16">
        <v>548050</v>
      </c>
      <c r="L345" s="50" t="s">
        <v>51</v>
      </c>
    </row>
    <row r="346" spans="1:13">
      <c r="A346" s="12"/>
      <c r="B346" s="38"/>
      <c r="C346" s="38"/>
      <c r="D346" s="37">
        <v>41275</v>
      </c>
      <c r="E346" s="89">
        <f t="shared" si="55"/>
        <v>0</v>
      </c>
      <c r="F346" s="86">
        <v>0</v>
      </c>
      <c r="G346" s="92">
        <v>0</v>
      </c>
      <c r="H346" s="87">
        <f t="shared" si="47"/>
        <v>0</v>
      </c>
      <c r="I346" s="106">
        <f t="shared" si="48"/>
        <v>0</v>
      </c>
      <c r="J346" s="21">
        <v>924.1</v>
      </c>
      <c r="K346" s="16">
        <v>548050</v>
      </c>
      <c r="L346" s="50" t="s">
        <v>51</v>
      </c>
    </row>
    <row r="347" spans="1:13">
      <c r="A347" s="12"/>
      <c r="B347" s="38"/>
      <c r="C347" s="38"/>
      <c r="D347" s="37">
        <v>41306</v>
      </c>
      <c r="E347" s="89">
        <f t="shared" si="55"/>
        <v>0</v>
      </c>
      <c r="F347" s="86">
        <v>0</v>
      </c>
      <c r="G347" s="92">
        <v>0</v>
      </c>
      <c r="H347" s="87">
        <f t="shared" si="47"/>
        <v>0</v>
      </c>
      <c r="I347" s="106">
        <f t="shared" si="48"/>
        <v>0</v>
      </c>
      <c r="J347" s="21">
        <v>924.1</v>
      </c>
      <c r="K347" s="16">
        <v>548050</v>
      </c>
      <c r="L347" s="50" t="s">
        <v>51</v>
      </c>
    </row>
    <row r="348" spans="1:13">
      <c r="A348" s="12"/>
      <c r="B348" s="38"/>
      <c r="C348" s="38"/>
      <c r="D348" s="37">
        <v>41334</v>
      </c>
      <c r="E348" s="89">
        <f t="shared" si="55"/>
        <v>0</v>
      </c>
      <c r="F348" s="86">
        <v>0</v>
      </c>
      <c r="G348" s="92">
        <v>0</v>
      </c>
      <c r="H348" s="87">
        <f t="shared" si="47"/>
        <v>0</v>
      </c>
      <c r="I348" s="106">
        <f t="shared" si="48"/>
        <v>0</v>
      </c>
      <c r="J348" s="21">
        <v>924.1</v>
      </c>
      <c r="K348" s="16">
        <v>548050</v>
      </c>
      <c r="L348" s="50" t="s">
        <v>51</v>
      </c>
    </row>
    <row r="349" spans="1:13">
      <c r="A349" s="12"/>
      <c r="B349" s="38"/>
      <c r="C349" s="38"/>
      <c r="D349" s="37">
        <v>41365</v>
      </c>
      <c r="E349" s="89">
        <f t="shared" si="55"/>
        <v>0</v>
      </c>
      <c r="F349" s="86">
        <v>0</v>
      </c>
      <c r="G349" s="87">
        <v>0</v>
      </c>
      <c r="H349" s="87">
        <f t="shared" si="47"/>
        <v>0</v>
      </c>
      <c r="I349" s="106">
        <f t="shared" si="48"/>
        <v>0</v>
      </c>
      <c r="J349" s="21">
        <v>924.1</v>
      </c>
      <c r="K349" s="16">
        <v>548050</v>
      </c>
      <c r="L349" s="50" t="s">
        <v>51</v>
      </c>
    </row>
    <row r="350" spans="1:13">
      <c r="A350" s="12"/>
      <c r="B350" s="38"/>
      <c r="C350" s="38"/>
      <c r="D350" s="37">
        <v>41395</v>
      </c>
      <c r="E350" s="89">
        <f t="shared" si="55"/>
        <v>0</v>
      </c>
      <c r="F350" s="86">
        <v>0</v>
      </c>
      <c r="G350" s="87">
        <v>0</v>
      </c>
      <c r="H350" s="87">
        <f t="shared" si="47"/>
        <v>0</v>
      </c>
      <c r="I350" s="106">
        <f t="shared" si="48"/>
        <v>0</v>
      </c>
      <c r="J350" s="21">
        <v>924.1</v>
      </c>
      <c r="K350" s="16">
        <v>548050</v>
      </c>
      <c r="L350" s="50" t="s">
        <v>51</v>
      </c>
    </row>
    <row r="351" spans="1:13">
      <c r="A351" s="12"/>
      <c r="B351" s="38"/>
      <c r="C351" s="38"/>
      <c r="D351" s="37">
        <v>41426</v>
      </c>
      <c r="E351" s="89">
        <f t="shared" ref="E351" si="56">H350</f>
        <v>0</v>
      </c>
      <c r="F351" s="93">
        <v>0</v>
      </c>
      <c r="G351" s="94">
        <v>0</v>
      </c>
      <c r="H351" s="100">
        <f t="shared" si="47"/>
        <v>0</v>
      </c>
      <c r="I351" s="106">
        <f t="shared" si="48"/>
        <v>0</v>
      </c>
      <c r="J351" s="21">
        <v>924.1</v>
      </c>
      <c r="K351" s="16">
        <v>548050</v>
      </c>
      <c r="L351" s="50" t="s">
        <v>51</v>
      </c>
    </row>
    <row r="352" spans="1:13">
      <c r="A352" s="10">
        <v>280311</v>
      </c>
      <c r="B352" s="35" t="s">
        <v>17</v>
      </c>
      <c r="C352" s="36" t="s">
        <v>64</v>
      </c>
      <c r="D352" s="37">
        <v>41091</v>
      </c>
      <c r="E352" s="96">
        <f>'Historical Jul 11 - Jun 12 '!H363</f>
        <v>-12639000</v>
      </c>
      <c r="F352" s="86">
        <v>119376.14</v>
      </c>
      <c r="G352" s="87">
        <v>-16876.14</v>
      </c>
      <c r="H352" s="96">
        <f t="shared" si="47"/>
        <v>-12536500</v>
      </c>
      <c r="I352" s="106">
        <f t="shared" si="48"/>
        <v>102500</v>
      </c>
      <c r="J352" s="76">
        <v>925</v>
      </c>
      <c r="K352" s="16">
        <v>545050</v>
      </c>
      <c r="L352" s="15" t="s">
        <v>52</v>
      </c>
      <c r="M352" s="20"/>
    </row>
    <row r="353" spans="1:13">
      <c r="A353" s="12"/>
      <c r="B353" s="38"/>
      <c r="C353" s="38"/>
      <c r="D353" s="37">
        <v>41122</v>
      </c>
      <c r="E353" s="89">
        <f>+H352</f>
        <v>-12536500</v>
      </c>
      <c r="F353" s="86">
        <v>327249.71000000002</v>
      </c>
      <c r="G353" s="87">
        <v>-732249.71</v>
      </c>
      <c r="H353" s="90">
        <f t="shared" si="47"/>
        <v>-12941500</v>
      </c>
      <c r="I353" s="106">
        <f t="shared" si="48"/>
        <v>-404999.99999999994</v>
      </c>
      <c r="J353" s="76">
        <v>925</v>
      </c>
      <c r="K353" s="16">
        <v>545050</v>
      </c>
      <c r="L353" s="15" t="s">
        <v>52</v>
      </c>
      <c r="M353" s="20"/>
    </row>
    <row r="354" spans="1:13">
      <c r="A354" s="12"/>
      <c r="B354" s="38"/>
      <c r="C354" s="38"/>
      <c r="D354" s="37">
        <v>41153</v>
      </c>
      <c r="E354" s="89">
        <f t="shared" ref="E354:E363" si="57">+H353</f>
        <v>-12941500</v>
      </c>
      <c r="F354" s="86">
        <v>1103659.21</v>
      </c>
      <c r="G354" s="87">
        <v>-310159.21000000002</v>
      </c>
      <c r="H354" s="90">
        <f t="shared" si="47"/>
        <v>-12148000</v>
      </c>
      <c r="I354" s="106">
        <f t="shared" si="48"/>
        <v>793500</v>
      </c>
      <c r="J354" s="76">
        <v>925</v>
      </c>
      <c r="K354" s="16">
        <v>545050</v>
      </c>
      <c r="L354" s="15" t="s">
        <v>52</v>
      </c>
      <c r="M354" s="20"/>
    </row>
    <row r="355" spans="1:13">
      <c r="A355" s="12"/>
      <c r="B355" s="38"/>
      <c r="C355" s="38"/>
      <c r="D355" s="37">
        <v>41183</v>
      </c>
      <c r="E355" s="89">
        <f t="shared" si="57"/>
        <v>-12148000</v>
      </c>
      <c r="F355" s="86">
        <v>3253297.08</v>
      </c>
      <c r="G355" s="87">
        <v>-9918711.0800000001</v>
      </c>
      <c r="H355" s="90">
        <f t="shared" si="47"/>
        <v>-18813414</v>
      </c>
      <c r="I355" s="106">
        <f t="shared" si="48"/>
        <v>-6665414</v>
      </c>
      <c r="J355" s="76">
        <v>925</v>
      </c>
      <c r="K355" s="16">
        <v>545050</v>
      </c>
      <c r="L355" s="15" t="s">
        <v>52</v>
      </c>
      <c r="M355" s="20"/>
    </row>
    <row r="356" spans="1:13">
      <c r="A356" s="12"/>
      <c r="B356" s="38"/>
      <c r="C356" s="38"/>
      <c r="D356" s="37">
        <v>41214</v>
      </c>
      <c r="E356" s="89">
        <f t="shared" si="57"/>
        <v>-18813414</v>
      </c>
      <c r="F356" s="86">
        <v>16752086.6</v>
      </c>
      <c r="G356" s="87">
        <v>-41000334.600000001</v>
      </c>
      <c r="H356" s="90">
        <f t="shared" si="47"/>
        <v>-43061662</v>
      </c>
      <c r="I356" s="106">
        <f t="shared" si="48"/>
        <v>-24248248</v>
      </c>
      <c r="J356" s="76">
        <v>925</v>
      </c>
      <c r="K356" s="16">
        <v>545050</v>
      </c>
      <c r="L356" s="15" t="s">
        <v>52</v>
      </c>
      <c r="M356" s="20"/>
    </row>
    <row r="357" spans="1:13">
      <c r="A357" s="12"/>
      <c r="B357" s="38"/>
      <c r="C357" s="38"/>
      <c r="D357" s="37">
        <v>41244</v>
      </c>
      <c r="E357" s="89">
        <f t="shared" si="57"/>
        <v>-43061662</v>
      </c>
      <c r="F357" s="91">
        <v>2110221.15</v>
      </c>
      <c r="G357" s="92">
        <v>-167409.15</v>
      </c>
      <c r="H357" s="90">
        <f t="shared" si="47"/>
        <v>-41118850</v>
      </c>
      <c r="I357" s="106">
        <f t="shared" si="48"/>
        <v>1942812</v>
      </c>
      <c r="J357" s="76">
        <v>925</v>
      </c>
      <c r="K357" s="16">
        <v>545050</v>
      </c>
      <c r="L357" s="15" t="s">
        <v>52</v>
      </c>
      <c r="M357" s="20"/>
    </row>
    <row r="358" spans="1:13">
      <c r="A358" s="12"/>
      <c r="B358" s="38"/>
      <c r="C358" s="38"/>
      <c r="D358" s="37">
        <v>41275</v>
      </c>
      <c r="E358" s="89">
        <f t="shared" si="57"/>
        <v>-41118850</v>
      </c>
      <c r="F358" s="86">
        <v>73866523.049999997</v>
      </c>
      <c r="G358" s="92">
        <v>-74376426.870000005</v>
      </c>
      <c r="H358" s="90">
        <f t="shared" si="47"/>
        <v>-41628753.820000008</v>
      </c>
      <c r="I358" s="106">
        <f t="shared" si="48"/>
        <v>-509903.82000000775</v>
      </c>
      <c r="J358" s="76">
        <v>925</v>
      </c>
      <c r="K358" s="16">
        <v>545050</v>
      </c>
      <c r="L358" s="15" t="s">
        <v>52</v>
      </c>
    </row>
    <row r="359" spans="1:13">
      <c r="A359" s="12"/>
      <c r="B359" s="38"/>
      <c r="C359" s="38"/>
      <c r="D359" s="37">
        <v>41306</v>
      </c>
      <c r="E359" s="89">
        <f t="shared" si="57"/>
        <v>-41628753.820000008</v>
      </c>
      <c r="F359" s="86">
        <v>7829704.7400000002</v>
      </c>
      <c r="G359" s="92">
        <v>-7296782.7400000002</v>
      </c>
      <c r="H359" s="90">
        <f t="shared" si="47"/>
        <v>-41095831.820000008</v>
      </c>
      <c r="I359" s="106">
        <f t="shared" si="48"/>
        <v>532922</v>
      </c>
      <c r="J359" s="76">
        <v>925</v>
      </c>
      <c r="K359" s="16">
        <v>545050</v>
      </c>
      <c r="L359" s="15" t="s">
        <v>52</v>
      </c>
    </row>
    <row r="360" spans="1:13">
      <c r="A360" s="12"/>
      <c r="B360" s="38"/>
      <c r="C360" s="38"/>
      <c r="D360" s="37">
        <v>41334</v>
      </c>
      <c r="E360" s="89">
        <f t="shared" si="57"/>
        <v>-41095831.820000008</v>
      </c>
      <c r="F360" s="86">
        <v>4595062.12</v>
      </c>
      <c r="G360" s="92">
        <v>-11989742.6</v>
      </c>
      <c r="H360" s="90">
        <f t="shared" si="47"/>
        <v>-48490512.300000012</v>
      </c>
      <c r="I360" s="106">
        <f t="shared" si="48"/>
        <v>-7394680.4799999995</v>
      </c>
      <c r="J360" s="76">
        <v>925</v>
      </c>
      <c r="K360" s="16">
        <v>545050</v>
      </c>
      <c r="L360" s="15" t="s">
        <v>52</v>
      </c>
    </row>
    <row r="361" spans="1:13">
      <c r="A361" s="12"/>
      <c r="B361" s="38"/>
      <c r="C361" s="38"/>
      <c r="D361" s="37">
        <v>41365</v>
      </c>
      <c r="E361" s="89">
        <f t="shared" si="57"/>
        <v>-48490512.300000012</v>
      </c>
      <c r="F361" s="86">
        <v>641460.53</v>
      </c>
      <c r="G361" s="87">
        <v>-304420.69</v>
      </c>
      <c r="H361" s="90">
        <f t="shared" si="47"/>
        <v>-48153472.460000008</v>
      </c>
      <c r="I361" s="106">
        <f t="shared" si="48"/>
        <v>337039.84</v>
      </c>
      <c r="J361" s="76">
        <v>925</v>
      </c>
      <c r="K361" s="16">
        <v>545050</v>
      </c>
      <c r="L361" s="15" t="s">
        <v>52</v>
      </c>
    </row>
    <row r="362" spans="1:13">
      <c r="A362" s="12"/>
      <c r="B362" s="38"/>
      <c r="C362" s="38"/>
      <c r="D362" s="37">
        <v>41395</v>
      </c>
      <c r="E362" s="89">
        <f t="shared" si="57"/>
        <v>-48153472.460000008</v>
      </c>
      <c r="F362" s="86">
        <v>1105938.1200000001</v>
      </c>
      <c r="G362" s="87">
        <v>-324214.65000000002</v>
      </c>
      <c r="H362" s="90">
        <f t="shared" si="47"/>
        <v>-47371748.99000001</v>
      </c>
      <c r="I362" s="106">
        <f t="shared" si="48"/>
        <v>781723.47000000009</v>
      </c>
      <c r="J362" s="76">
        <v>925</v>
      </c>
      <c r="K362" s="16">
        <v>545050</v>
      </c>
      <c r="L362" s="15" t="s">
        <v>52</v>
      </c>
    </row>
    <row r="363" spans="1:13">
      <c r="A363" s="12"/>
      <c r="B363" s="38"/>
      <c r="C363" s="38"/>
      <c r="D363" s="37">
        <v>41426</v>
      </c>
      <c r="E363" s="89">
        <f t="shared" si="57"/>
        <v>-47371748.99000001</v>
      </c>
      <c r="F363" s="93">
        <v>3461705.56</v>
      </c>
      <c r="G363" s="94">
        <v>-8554211.0800000001</v>
      </c>
      <c r="H363" s="95">
        <f t="shared" si="47"/>
        <v>-52464254.510000005</v>
      </c>
      <c r="I363" s="106">
        <f t="shared" si="48"/>
        <v>-5092505.5199999996</v>
      </c>
      <c r="J363" s="76">
        <v>925</v>
      </c>
      <c r="K363" s="16">
        <v>545050</v>
      </c>
      <c r="L363" s="15" t="s">
        <v>52</v>
      </c>
    </row>
    <row r="364" spans="1:13">
      <c r="A364" s="10">
        <v>280490</v>
      </c>
      <c r="B364" s="35" t="s">
        <v>19</v>
      </c>
      <c r="C364" s="36" t="s">
        <v>67</v>
      </c>
      <c r="D364" s="37">
        <v>41091</v>
      </c>
      <c r="E364" s="96">
        <f>'Historical Jul 11 - Jun 12 '!H375</f>
        <v>-3784128.13</v>
      </c>
      <c r="F364" s="86">
        <v>33220.769999999997</v>
      </c>
      <c r="G364" s="87">
        <v>-13096</v>
      </c>
      <c r="H364" s="96">
        <f t="shared" ref="H364:H379" si="58">SUM(E364:G364)</f>
        <v>-3764003.36</v>
      </c>
      <c r="I364" s="106">
        <f t="shared" ref="I364:I419" si="59">SUM(F364:G364)</f>
        <v>20124.769999999997</v>
      </c>
      <c r="J364" s="76">
        <v>920</v>
      </c>
      <c r="K364" s="16">
        <v>501160</v>
      </c>
      <c r="L364" s="15" t="s">
        <v>53</v>
      </c>
    </row>
    <row r="365" spans="1:13">
      <c r="A365" s="12"/>
      <c r="B365" s="38"/>
      <c r="C365" s="38"/>
      <c r="D365" s="37">
        <v>41122</v>
      </c>
      <c r="E365" s="89">
        <f>+H364</f>
        <v>-3764003.36</v>
      </c>
      <c r="F365" s="86">
        <v>27438.880000000001</v>
      </c>
      <c r="G365" s="87">
        <v>-13096</v>
      </c>
      <c r="H365" s="90">
        <f t="shared" si="58"/>
        <v>-3749660.48</v>
      </c>
      <c r="I365" s="106">
        <f t="shared" si="59"/>
        <v>14342.880000000001</v>
      </c>
      <c r="J365" s="76">
        <v>920</v>
      </c>
      <c r="K365" s="16">
        <v>501160</v>
      </c>
      <c r="L365" s="15" t="s">
        <v>53</v>
      </c>
    </row>
    <row r="366" spans="1:13">
      <c r="A366" s="12"/>
      <c r="B366" s="38"/>
      <c r="C366" s="38"/>
      <c r="D366" s="37">
        <v>41153</v>
      </c>
      <c r="E366" s="89">
        <f t="shared" ref="E366:E375" si="60">+H365</f>
        <v>-3749660.48</v>
      </c>
      <c r="F366" s="86">
        <v>30011.49</v>
      </c>
      <c r="G366" s="87">
        <v>-13096</v>
      </c>
      <c r="H366" s="90">
        <f t="shared" si="58"/>
        <v>-3732744.9899999998</v>
      </c>
      <c r="I366" s="106">
        <f t="shared" si="59"/>
        <v>16915.490000000002</v>
      </c>
      <c r="J366" s="76">
        <v>920</v>
      </c>
      <c r="K366" s="16">
        <v>501160</v>
      </c>
      <c r="L366" s="15" t="s">
        <v>53</v>
      </c>
    </row>
    <row r="367" spans="1:13">
      <c r="A367" s="12"/>
      <c r="B367" s="38"/>
      <c r="C367" s="38"/>
      <c r="D367" s="37">
        <v>41183</v>
      </c>
      <c r="E367" s="89">
        <f t="shared" si="60"/>
        <v>-3732744.9899999998</v>
      </c>
      <c r="F367" s="86">
        <v>23146.43</v>
      </c>
      <c r="G367" s="87">
        <v>-13096</v>
      </c>
      <c r="H367" s="90">
        <f t="shared" si="58"/>
        <v>-3722694.5599999996</v>
      </c>
      <c r="I367" s="106">
        <f t="shared" si="59"/>
        <v>10050.43</v>
      </c>
      <c r="J367" s="76">
        <v>920</v>
      </c>
      <c r="K367" s="16">
        <v>501160</v>
      </c>
      <c r="L367" s="15" t="s">
        <v>53</v>
      </c>
    </row>
    <row r="368" spans="1:13">
      <c r="A368" s="12"/>
      <c r="B368" s="38"/>
      <c r="C368" s="38"/>
      <c r="D368" s="37">
        <v>41214</v>
      </c>
      <c r="E368" s="89">
        <f t="shared" si="60"/>
        <v>-3722694.5599999996</v>
      </c>
      <c r="F368" s="86">
        <v>20563.650000000001</v>
      </c>
      <c r="G368" s="87">
        <v>-13096</v>
      </c>
      <c r="H368" s="90">
        <f t="shared" si="58"/>
        <v>-3715226.9099999997</v>
      </c>
      <c r="I368" s="106">
        <f t="shared" si="59"/>
        <v>7467.6500000000015</v>
      </c>
      <c r="J368" s="76">
        <v>920</v>
      </c>
      <c r="K368" s="16">
        <v>501160</v>
      </c>
      <c r="L368" s="15" t="s">
        <v>53</v>
      </c>
    </row>
    <row r="369" spans="1:12">
      <c r="A369" s="12"/>
      <c r="B369" s="38"/>
      <c r="C369" s="38"/>
      <c r="D369" s="37">
        <v>41244</v>
      </c>
      <c r="E369" s="89">
        <f t="shared" si="60"/>
        <v>-3715226.9099999997</v>
      </c>
      <c r="F369" s="91">
        <v>26199.21</v>
      </c>
      <c r="G369" s="87">
        <v>-13096</v>
      </c>
      <c r="H369" s="90">
        <f t="shared" si="58"/>
        <v>-3702123.6999999997</v>
      </c>
      <c r="I369" s="106">
        <f t="shared" si="59"/>
        <v>13103.21</v>
      </c>
      <c r="J369" s="76">
        <v>920</v>
      </c>
      <c r="K369" s="16">
        <v>501160</v>
      </c>
      <c r="L369" s="15" t="s">
        <v>53</v>
      </c>
    </row>
    <row r="370" spans="1:12">
      <c r="A370" s="12"/>
      <c r="B370" s="38"/>
      <c r="C370" s="38"/>
      <c r="D370" s="37">
        <v>41275</v>
      </c>
      <c r="E370" s="89">
        <f t="shared" si="60"/>
        <v>-3702123.6999999997</v>
      </c>
      <c r="F370" s="86">
        <v>11432.63</v>
      </c>
      <c r="G370" s="92">
        <v>-10984.7</v>
      </c>
      <c r="H370" s="90">
        <f t="shared" si="58"/>
        <v>-3701675.77</v>
      </c>
      <c r="I370" s="106">
        <f t="shared" si="59"/>
        <v>447.92999999999847</v>
      </c>
      <c r="J370" s="76">
        <v>920</v>
      </c>
      <c r="K370" s="16">
        <v>501160</v>
      </c>
      <c r="L370" s="15" t="s">
        <v>53</v>
      </c>
    </row>
    <row r="371" spans="1:12">
      <c r="A371" s="12"/>
      <c r="B371" s="38"/>
      <c r="C371" s="38"/>
      <c r="D371" s="37">
        <v>41306</v>
      </c>
      <c r="E371" s="89">
        <f t="shared" si="60"/>
        <v>-3701675.77</v>
      </c>
      <c r="F371" s="86">
        <v>36778.83</v>
      </c>
      <c r="G371" s="92">
        <v>-10984.7</v>
      </c>
      <c r="H371" s="90">
        <f t="shared" si="58"/>
        <v>-3675881.64</v>
      </c>
      <c r="I371" s="106">
        <f t="shared" si="59"/>
        <v>25794.13</v>
      </c>
      <c r="J371" s="76">
        <v>920</v>
      </c>
      <c r="K371" s="16">
        <v>501160</v>
      </c>
      <c r="L371" s="15" t="s">
        <v>53</v>
      </c>
    </row>
    <row r="372" spans="1:12">
      <c r="A372" s="12"/>
      <c r="B372" s="38"/>
      <c r="C372" s="38"/>
      <c r="D372" s="37">
        <v>41334</v>
      </c>
      <c r="E372" s="89">
        <f t="shared" si="60"/>
        <v>-3675881.64</v>
      </c>
      <c r="F372" s="86">
        <v>20063.78</v>
      </c>
      <c r="G372" s="92">
        <v>-10984.7</v>
      </c>
      <c r="H372" s="90">
        <f t="shared" si="58"/>
        <v>-3666802.5600000005</v>
      </c>
      <c r="I372" s="106">
        <f t="shared" si="59"/>
        <v>9079.0799999999981</v>
      </c>
      <c r="J372" s="76">
        <v>920</v>
      </c>
      <c r="K372" s="16">
        <v>501160</v>
      </c>
      <c r="L372" s="15" t="s">
        <v>53</v>
      </c>
    </row>
    <row r="373" spans="1:12">
      <c r="A373" s="12"/>
      <c r="B373" s="38"/>
      <c r="C373" s="38"/>
      <c r="D373" s="37">
        <v>41365</v>
      </c>
      <c r="E373" s="89">
        <f t="shared" si="60"/>
        <v>-3666802.5600000005</v>
      </c>
      <c r="F373" s="86">
        <v>30108.14</v>
      </c>
      <c r="G373" s="87">
        <v>-10984.7</v>
      </c>
      <c r="H373" s="90">
        <f t="shared" si="58"/>
        <v>-3647679.1200000006</v>
      </c>
      <c r="I373" s="106">
        <f t="shared" si="59"/>
        <v>19123.439999999999</v>
      </c>
      <c r="J373" s="76">
        <v>920</v>
      </c>
      <c r="K373" s="16">
        <v>501160</v>
      </c>
      <c r="L373" s="15" t="s">
        <v>53</v>
      </c>
    </row>
    <row r="374" spans="1:12">
      <c r="A374" s="12"/>
      <c r="B374" s="38"/>
      <c r="C374" s="38"/>
      <c r="D374" s="37">
        <v>41395</v>
      </c>
      <c r="E374" s="89">
        <f t="shared" si="60"/>
        <v>-3647679.1200000006</v>
      </c>
      <c r="F374" s="86">
        <v>57378.89</v>
      </c>
      <c r="G374" s="87">
        <v>-10984.7</v>
      </c>
      <c r="H374" s="90">
        <f t="shared" si="58"/>
        <v>-3601284.9300000006</v>
      </c>
      <c r="I374" s="106">
        <f t="shared" si="59"/>
        <v>46394.19</v>
      </c>
      <c r="J374" s="76">
        <v>920</v>
      </c>
      <c r="K374" s="16">
        <v>501160</v>
      </c>
      <c r="L374" s="15" t="s">
        <v>53</v>
      </c>
    </row>
    <row r="375" spans="1:12">
      <c r="A375" s="12"/>
      <c r="B375" s="38"/>
      <c r="C375" s="38"/>
      <c r="D375" s="37">
        <v>41426</v>
      </c>
      <c r="E375" s="89">
        <f t="shared" si="60"/>
        <v>-3601284.9300000006</v>
      </c>
      <c r="F375" s="93">
        <v>25784.33</v>
      </c>
      <c r="G375" s="94">
        <v>-11542.86</v>
      </c>
      <c r="H375" s="100">
        <f t="shared" si="58"/>
        <v>-3587043.4600000004</v>
      </c>
      <c r="I375" s="106">
        <f t="shared" si="59"/>
        <v>14241.470000000001</v>
      </c>
      <c r="J375" s="76">
        <v>920</v>
      </c>
      <c r="K375" s="16">
        <v>501160</v>
      </c>
      <c r="L375" s="15" t="s">
        <v>53</v>
      </c>
    </row>
    <row r="376" spans="1:12">
      <c r="A376" s="10">
        <v>284915</v>
      </c>
      <c r="B376" s="25" t="s">
        <v>137</v>
      </c>
      <c r="C376" s="46" t="s">
        <v>64</v>
      </c>
      <c r="D376" s="37">
        <v>41091</v>
      </c>
      <c r="E376" s="96">
        <f>'Historical Jul 11 - Jun 12 '!H387</f>
        <v>-2000236.2400000007</v>
      </c>
      <c r="F376" s="86">
        <v>0</v>
      </c>
      <c r="G376" s="87">
        <v>-6594.17</v>
      </c>
      <c r="H376" s="90">
        <f t="shared" si="58"/>
        <v>-2006830.4100000006</v>
      </c>
      <c r="I376" s="106">
        <f t="shared" si="59"/>
        <v>-6594.17</v>
      </c>
      <c r="J376" s="53">
        <v>254.10499999999999</v>
      </c>
      <c r="K376" s="16">
        <v>288503</v>
      </c>
      <c r="L376" s="15" t="s">
        <v>161</v>
      </c>
    </row>
    <row r="377" spans="1:12">
      <c r="A377" s="12"/>
      <c r="B377" s="47"/>
      <c r="C377" s="48"/>
      <c r="D377" s="37">
        <v>41122</v>
      </c>
      <c r="E377" s="89">
        <f t="shared" ref="E377:E387" si="61">+H376</f>
        <v>-2006830.4100000006</v>
      </c>
      <c r="F377" s="86">
        <v>0</v>
      </c>
      <c r="G377" s="87">
        <v>-6594.17</v>
      </c>
      <c r="H377" s="90">
        <f t="shared" si="58"/>
        <v>-2013424.5800000005</v>
      </c>
      <c r="I377" s="106">
        <f t="shared" si="59"/>
        <v>-6594.17</v>
      </c>
      <c r="J377" s="53">
        <v>254.10499999999999</v>
      </c>
      <c r="K377" s="16">
        <v>288503</v>
      </c>
      <c r="L377" s="15" t="s">
        <v>161</v>
      </c>
    </row>
    <row r="378" spans="1:12">
      <c r="A378" s="12"/>
      <c r="B378" s="47"/>
      <c r="C378" s="48"/>
      <c r="D378" s="37">
        <v>41153</v>
      </c>
      <c r="E378" s="89">
        <f t="shared" si="61"/>
        <v>-2013424.5800000005</v>
      </c>
      <c r="F378" s="86">
        <v>0</v>
      </c>
      <c r="G378" s="87">
        <v>-551394.17000000004</v>
      </c>
      <c r="H378" s="90">
        <f t="shared" si="58"/>
        <v>-2564818.7500000005</v>
      </c>
      <c r="I378" s="106">
        <f t="shared" si="59"/>
        <v>-551394.17000000004</v>
      </c>
      <c r="J378" s="53" t="s">
        <v>163</v>
      </c>
      <c r="K378" s="16" t="s">
        <v>162</v>
      </c>
      <c r="L378" s="15" t="s">
        <v>164</v>
      </c>
    </row>
    <row r="379" spans="1:12">
      <c r="A379" s="12"/>
      <c r="B379" s="47"/>
      <c r="C379" s="48"/>
      <c r="D379" s="37">
        <v>41183</v>
      </c>
      <c r="E379" s="89">
        <f t="shared" si="61"/>
        <v>-2564818.7500000005</v>
      </c>
      <c r="F379" s="86">
        <v>0</v>
      </c>
      <c r="G379" s="87">
        <v>-8218</v>
      </c>
      <c r="H379" s="90">
        <f t="shared" si="58"/>
        <v>-2573036.7500000005</v>
      </c>
      <c r="I379" s="106">
        <f t="shared" si="59"/>
        <v>-8218</v>
      </c>
      <c r="J379" s="53">
        <v>254.10499999999999</v>
      </c>
      <c r="K379" s="16">
        <v>288503</v>
      </c>
      <c r="L379" s="15" t="s">
        <v>161</v>
      </c>
    </row>
    <row r="380" spans="1:12">
      <c r="A380" s="12"/>
      <c r="B380" s="47"/>
      <c r="C380" s="48"/>
      <c r="D380" s="37">
        <v>41214</v>
      </c>
      <c r="E380" s="89">
        <f t="shared" si="61"/>
        <v>-2573036.7500000005</v>
      </c>
      <c r="F380" s="86">
        <v>0</v>
      </c>
      <c r="G380" s="87">
        <v>-8218</v>
      </c>
      <c r="H380" s="90">
        <f t="shared" ref="H380:H423" si="62">SUM(E380:G380)</f>
        <v>-2581254.7500000005</v>
      </c>
      <c r="I380" s="106">
        <f t="shared" si="59"/>
        <v>-8218</v>
      </c>
      <c r="J380" s="53">
        <v>254.10499999999999</v>
      </c>
      <c r="K380" s="16">
        <v>288503</v>
      </c>
      <c r="L380" s="15" t="s">
        <v>161</v>
      </c>
    </row>
    <row r="381" spans="1:12">
      <c r="A381" s="12"/>
      <c r="B381" s="47"/>
      <c r="C381" s="48"/>
      <c r="D381" s="37">
        <v>41244</v>
      </c>
      <c r="E381" s="89">
        <f t="shared" si="61"/>
        <v>-2581254.7500000005</v>
      </c>
      <c r="F381" s="91">
        <v>7300</v>
      </c>
      <c r="G381" s="92">
        <v>-8218</v>
      </c>
      <c r="H381" s="90">
        <f t="shared" si="62"/>
        <v>-2582172.7500000005</v>
      </c>
      <c r="I381" s="106">
        <f t="shared" si="59"/>
        <v>-918</v>
      </c>
      <c r="J381" s="53">
        <v>254.10499999999999</v>
      </c>
      <c r="K381" s="16">
        <v>288503</v>
      </c>
      <c r="L381" s="15" t="s">
        <v>161</v>
      </c>
    </row>
    <row r="382" spans="1:12">
      <c r="A382" s="12"/>
      <c r="B382" s="47"/>
      <c r="C382" s="48"/>
      <c r="D382" s="37">
        <v>41275</v>
      </c>
      <c r="E382" s="89">
        <f t="shared" si="61"/>
        <v>-2582172.7500000005</v>
      </c>
      <c r="F382" s="86">
        <v>0</v>
      </c>
      <c r="G382" s="92">
        <v>-8417.5</v>
      </c>
      <c r="H382" s="90">
        <f t="shared" si="62"/>
        <v>-2590590.2500000005</v>
      </c>
      <c r="I382" s="106">
        <f t="shared" si="59"/>
        <v>-8417.5</v>
      </c>
      <c r="J382" s="53">
        <v>254.10499999999999</v>
      </c>
      <c r="K382" s="16">
        <v>288503</v>
      </c>
      <c r="L382" s="15" t="s">
        <v>161</v>
      </c>
    </row>
    <row r="383" spans="1:12">
      <c r="A383" s="12"/>
      <c r="B383" s="47"/>
      <c r="C383" s="48"/>
      <c r="D383" s="37">
        <v>41306</v>
      </c>
      <c r="E383" s="89">
        <f t="shared" si="61"/>
        <v>-2590590.2500000005</v>
      </c>
      <c r="F383" s="86">
        <v>0</v>
      </c>
      <c r="G383" s="92">
        <v>-8417.5</v>
      </c>
      <c r="H383" s="90">
        <f t="shared" si="62"/>
        <v>-2599007.7500000005</v>
      </c>
      <c r="I383" s="106">
        <f t="shared" si="59"/>
        <v>-8417.5</v>
      </c>
      <c r="J383" s="53">
        <v>254.10499999999999</v>
      </c>
      <c r="K383" s="16">
        <v>288503</v>
      </c>
      <c r="L383" s="15" t="s">
        <v>161</v>
      </c>
    </row>
    <row r="384" spans="1:12">
      <c r="A384" s="12"/>
      <c r="B384" s="47"/>
      <c r="C384" s="48"/>
      <c r="D384" s="37">
        <v>41334</v>
      </c>
      <c r="E384" s="89">
        <f t="shared" si="61"/>
        <v>-2599007.7500000005</v>
      </c>
      <c r="F384" s="86">
        <v>0</v>
      </c>
      <c r="G384" s="92">
        <v>-8417.5</v>
      </c>
      <c r="H384" s="90">
        <f t="shared" si="62"/>
        <v>-2607425.2500000005</v>
      </c>
      <c r="I384" s="106">
        <f t="shared" si="59"/>
        <v>-8417.5</v>
      </c>
      <c r="J384" s="53">
        <v>254.10499999999999</v>
      </c>
      <c r="K384" s="16">
        <v>288503</v>
      </c>
      <c r="L384" s="15" t="s">
        <v>161</v>
      </c>
    </row>
    <row r="385" spans="1:12">
      <c r="A385" s="12"/>
      <c r="B385" s="47"/>
      <c r="C385" s="48"/>
      <c r="D385" s="37">
        <v>41365</v>
      </c>
      <c r="E385" s="89">
        <f t="shared" si="61"/>
        <v>-2607425.2500000005</v>
      </c>
      <c r="F385" s="86">
        <v>0</v>
      </c>
      <c r="G385" s="92">
        <v>-8417.5</v>
      </c>
      <c r="H385" s="90">
        <f t="shared" si="62"/>
        <v>-2615842.7500000005</v>
      </c>
      <c r="I385" s="106">
        <f t="shared" si="59"/>
        <v>-8417.5</v>
      </c>
      <c r="J385" s="53">
        <v>254.10499999999999</v>
      </c>
      <c r="K385" s="16">
        <v>288503</v>
      </c>
      <c r="L385" s="15" t="s">
        <v>161</v>
      </c>
    </row>
    <row r="386" spans="1:12">
      <c r="A386" s="12"/>
      <c r="B386" s="47"/>
      <c r="C386" s="48"/>
      <c r="D386" s="37">
        <v>41395</v>
      </c>
      <c r="E386" s="89">
        <f t="shared" si="61"/>
        <v>-2615842.7500000005</v>
      </c>
      <c r="F386" s="86">
        <v>0</v>
      </c>
      <c r="G386" s="92">
        <v>-8417.5</v>
      </c>
      <c r="H386" s="90">
        <f t="shared" si="62"/>
        <v>-2624260.2500000005</v>
      </c>
      <c r="I386" s="106">
        <f t="shared" si="59"/>
        <v>-8417.5</v>
      </c>
      <c r="J386" s="53">
        <v>254.10499999999999</v>
      </c>
      <c r="K386" s="16">
        <v>288503</v>
      </c>
      <c r="L386" s="15" t="s">
        <v>161</v>
      </c>
    </row>
    <row r="387" spans="1:12">
      <c r="A387" s="22"/>
      <c r="B387" s="49"/>
      <c r="C387" s="52"/>
      <c r="D387" s="37">
        <v>41426</v>
      </c>
      <c r="E387" s="89">
        <f t="shared" si="61"/>
        <v>-2624260.2500000005</v>
      </c>
      <c r="F387" s="93">
        <v>0</v>
      </c>
      <c r="G387" s="101">
        <v>-8417.5</v>
      </c>
      <c r="H387" s="95">
        <f t="shared" si="62"/>
        <v>-2632677.7500000005</v>
      </c>
      <c r="I387" s="106">
        <f t="shared" si="59"/>
        <v>-8417.5</v>
      </c>
      <c r="J387" s="53">
        <v>254.10499999999999</v>
      </c>
      <c r="K387" s="16">
        <v>288503</v>
      </c>
      <c r="L387" s="15" t="s">
        <v>161</v>
      </c>
    </row>
    <row r="388" spans="1:12">
      <c r="A388" s="75">
        <v>284916</v>
      </c>
      <c r="B388" s="6" t="s">
        <v>79</v>
      </c>
      <c r="C388" s="36" t="s">
        <v>64</v>
      </c>
      <c r="D388" s="37">
        <v>41091</v>
      </c>
      <c r="E388" s="96">
        <f>'Historical Jul 11 - Jun 12 '!H399</f>
        <v>-1690873.77</v>
      </c>
      <c r="F388" s="86">
        <v>51650.54</v>
      </c>
      <c r="G388" s="87">
        <v>-7647</v>
      </c>
      <c r="H388" s="90">
        <f t="shared" si="62"/>
        <v>-1646870.23</v>
      </c>
      <c r="I388" s="106">
        <f t="shared" si="59"/>
        <v>44003.54</v>
      </c>
      <c r="J388" s="21">
        <v>421.4</v>
      </c>
      <c r="K388" s="16">
        <v>505971</v>
      </c>
      <c r="L388" s="15" t="s">
        <v>165</v>
      </c>
    </row>
    <row r="389" spans="1:12">
      <c r="A389" s="12"/>
      <c r="B389" s="38"/>
      <c r="C389" s="38"/>
      <c r="D389" s="37">
        <v>41122</v>
      </c>
      <c r="E389" s="89">
        <f t="shared" ref="E389:E398" si="63">+H388</f>
        <v>-1646870.23</v>
      </c>
      <c r="F389" s="86">
        <v>8871.09</v>
      </c>
      <c r="G389" s="87">
        <v>-7647</v>
      </c>
      <c r="H389" s="90">
        <f t="shared" si="62"/>
        <v>-1645646.14</v>
      </c>
      <c r="I389" s="106">
        <f t="shared" si="59"/>
        <v>1224.0900000000001</v>
      </c>
      <c r="J389" s="21">
        <v>421.4</v>
      </c>
      <c r="K389" s="16">
        <v>505971</v>
      </c>
      <c r="L389" s="15" t="s">
        <v>165</v>
      </c>
    </row>
    <row r="390" spans="1:12">
      <c r="A390" s="12"/>
      <c r="B390" s="38"/>
      <c r="C390" s="38"/>
      <c r="D390" s="37">
        <v>41153</v>
      </c>
      <c r="E390" s="89">
        <f t="shared" si="63"/>
        <v>-1645646.14</v>
      </c>
      <c r="F390" s="86">
        <v>29531.11</v>
      </c>
      <c r="G390" s="87">
        <v>-7647</v>
      </c>
      <c r="H390" s="90">
        <f t="shared" si="62"/>
        <v>-1623762.0299999998</v>
      </c>
      <c r="I390" s="106">
        <f t="shared" si="59"/>
        <v>21884.11</v>
      </c>
      <c r="J390" s="21">
        <v>421.4</v>
      </c>
      <c r="K390" s="16">
        <v>505971</v>
      </c>
      <c r="L390" s="15" t="s">
        <v>165</v>
      </c>
    </row>
    <row r="391" spans="1:12">
      <c r="A391" s="12"/>
      <c r="B391" s="38"/>
      <c r="C391" s="38"/>
      <c r="D391" s="37">
        <v>41183</v>
      </c>
      <c r="E391" s="89">
        <f t="shared" si="63"/>
        <v>-1623762.0299999998</v>
      </c>
      <c r="F391" s="86">
        <v>17287</v>
      </c>
      <c r="G391" s="87">
        <v>-7647</v>
      </c>
      <c r="H391" s="90">
        <f t="shared" si="62"/>
        <v>-1614122.0299999998</v>
      </c>
      <c r="I391" s="106">
        <f t="shared" si="59"/>
        <v>9640</v>
      </c>
      <c r="J391" s="21">
        <v>421.4</v>
      </c>
      <c r="K391" s="16">
        <v>505971</v>
      </c>
      <c r="L391" s="15" t="s">
        <v>165</v>
      </c>
    </row>
    <row r="392" spans="1:12">
      <c r="A392" s="12"/>
      <c r="B392" s="38"/>
      <c r="C392" s="38"/>
      <c r="D392" s="37">
        <v>41214</v>
      </c>
      <c r="E392" s="89">
        <f t="shared" si="63"/>
        <v>-1614122.0299999998</v>
      </c>
      <c r="F392" s="86">
        <v>9614.98</v>
      </c>
      <c r="G392" s="87">
        <v>-7647</v>
      </c>
      <c r="H392" s="90">
        <f t="shared" si="62"/>
        <v>-1612154.0499999998</v>
      </c>
      <c r="I392" s="106">
        <f t="shared" si="59"/>
        <v>1967.9799999999996</v>
      </c>
      <c r="J392" s="21">
        <v>421.4</v>
      </c>
      <c r="K392" s="16">
        <v>505971</v>
      </c>
      <c r="L392" s="15" t="s">
        <v>165</v>
      </c>
    </row>
    <row r="393" spans="1:12">
      <c r="A393" s="12"/>
      <c r="B393" s="38"/>
      <c r="C393" s="38"/>
      <c r="D393" s="37">
        <v>41244</v>
      </c>
      <c r="E393" s="89">
        <f t="shared" si="63"/>
        <v>-1612154.0499999998</v>
      </c>
      <c r="F393" s="91">
        <v>34650.33</v>
      </c>
      <c r="G393" s="87">
        <v>-7647</v>
      </c>
      <c r="H393" s="90">
        <f t="shared" si="62"/>
        <v>-1585150.7199999997</v>
      </c>
      <c r="I393" s="106">
        <f t="shared" si="59"/>
        <v>27003.33</v>
      </c>
      <c r="J393" s="21">
        <v>421.4</v>
      </c>
      <c r="K393" s="16">
        <v>505971</v>
      </c>
      <c r="L393" s="15" t="s">
        <v>165</v>
      </c>
    </row>
    <row r="394" spans="1:12">
      <c r="A394" s="12"/>
      <c r="B394" s="38"/>
      <c r="C394" s="38"/>
      <c r="D394" s="37">
        <v>41275</v>
      </c>
      <c r="E394" s="89">
        <f t="shared" si="63"/>
        <v>-1585150.7199999997</v>
      </c>
      <c r="F394" s="86">
        <v>10856.25</v>
      </c>
      <c r="G394" s="92">
        <v>-7155.25</v>
      </c>
      <c r="H394" s="90">
        <f t="shared" si="62"/>
        <v>-1581449.7199999997</v>
      </c>
      <c r="I394" s="106">
        <f t="shared" si="59"/>
        <v>3701</v>
      </c>
      <c r="J394" s="21">
        <v>421.4</v>
      </c>
      <c r="K394" s="16">
        <v>505971</v>
      </c>
      <c r="L394" s="15" t="s">
        <v>165</v>
      </c>
    </row>
    <row r="395" spans="1:12">
      <c r="A395" s="12"/>
      <c r="B395" s="38"/>
      <c r="C395" s="38"/>
      <c r="D395" s="37">
        <v>41306</v>
      </c>
      <c r="E395" s="89">
        <f t="shared" si="63"/>
        <v>-1581449.7199999997</v>
      </c>
      <c r="F395" s="86">
        <v>3351.02</v>
      </c>
      <c r="G395" s="92">
        <v>-7155.25</v>
      </c>
      <c r="H395" s="90">
        <f t="shared" si="62"/>
        <v>-1585253.9499999997</v>
      </c>
      <c r="I395" s="106">
        <f t="shared" si="59"/>
        <v>-3804.23</v>
      </c>
      <c r="J395" s="21">
        <v>421.4</v>
      </c>
      <c r="K395" s="16">
        <v>505971</v>
      </c>
      <c r="L395" s="15" t="s">
        <v>165</v>
      </c>
    </row>
    <row r="396" spans="1:12">
      <c r="A396" s="12"/>
      <c r="B396" s="38"/>
      <c r="C396" s="38"/>
      <c r="D396" s="37">
        <v>41334</v>
      </c>
      <c r="E396" s="89">
        <f t="shared" si="63"/>
        <v>-1585253.9499999997</v>
      </c>
      <c r="F396" s="86">
        <v>48924.43</v>
      </c>
      <c r="G396" s="92">
        <v>-7155.25</v>
      </c>
      <c r="H396" s="90">
        <f t="shared" si="62"/>
        <v>-1543484.7699999998</v>
      </c>
      <c r="I396" s="106">
        <f t="shared" si="59"/>
        <v>41769.18</v>
      </c>
      <c r="J396" s="21">
        <v>421.4</v>
      </c>
      <c r="K396" s="16">
        <v>505971</v>
      </c>
      <c r="L396" s="15" t="s">
        <v>165</v>
      </c>
    </row>
    <row r="397" spans="1:12">
      <c r="A397" s="12"/>
      <c r="B397" s="38"/>
      <c r="C397" s="38"/>
      <c r="D397" s="37">
        <v>41365</v>
      </c>
      <c r="E397" s="89">
        <f t="shared" si="63"/>
        <v>-1543484.7699999998</v>
      </c>
      <c r="F397" s="86">
        <v>3338.79</v>
      </c>
      <c r="G397" s="92">
        <v>-7155.25</v>
      </c>
      <c r="H397" s="90">
        <f t="shared" si="62"/>
        <v>-1547301.2299999997</v>
      </c>
      <c r="I397" s="106">
        <f t="shared" si="59"/>
        <v>-3816.46</v>
      </c>
      <c r="J397" s="21">
        <v>421.4</v>
      </c>
      <c r="K397" s="16">
        <v>505971</v>
      </c>
      <c r="L397" s="15" t="s">
        <v>165</v>
      </c>
    </row>
    <row r="398" spans="1:12">
      <c r="A398" s="12"/>
      <c r="B398" s="38"/>
      <c r="C398" s="38"/>
      <c r="D398" s="37">
        <v>41395</v>
      </c>
      <c r="E398" s="89">
        <f t="shared" si="63"/>
        <v>-1547301.2299999997</v>
      </c>
      <c r="F398" s="86">
        <v>2548.16</v>
      </c>
      <c r="G398" s="92">
        <v>-7155.25</v>
      </c>
      <c r="H398" s="90">
        <f t="shared" si="62"/>
        <v>-1551908.3199999998</v>
      </c>
      <c r="I398" s="106">
        <f t="shared" si="59"/>
        <v>-4607.09</v>
      </c>
      <c r="J398" s="21">
        <v>421.4</v>
      </c>
      <c r="K398" s="16">
        <v>505971</v>
      </c>
      <c r="L398" s="15" t="s">
        <v>165</v>
      </c>
    </row>
    <row r="399" spans="1:12">
      <c r="A399" s="22"/>
      <c r="B399" s="39"/>
      <c r="C399" s="39"/>
      <c r="D399" s="37">
        <v>41426</v>
      </c>
      <c r="E399" s="89">
        <f t="shared" ref="E399" si="64">H398</f>
        <v>-1551908.3199999998</v>
      </c>
      <c r="F399" s="93">
        <v>33097.94</v>
      </c>
      <c r="G399" s="101">
        <v>-7155.25</v>
      </c>
      <c r="H399" s="95">
        <f t="shared" si="62"/>
        <v>-1525965.63</v>
      </c>
      <c r="I399" s="106">
        <f t="shared" si="59"/>
        <v>25942.690000000002</v>
      </c>
      <c r="J399" s="21">
        <v>421.4</v>
      </c>
      <c r="K399" s="16">
        <v>505971</v>
      </c>
      <c r="L399" s="15" t="s">
        <v>165</v>
      </c>
    </row>
    <row r="400" spans="1:12">
      <c r="A400" s="17">
        <v>288307</v>
      </c>
      <c r="B400" s="41" t="s">
        <v>138</v>
      </c>
      <c r="C400" s="51" t="s">
        <v>68</v>
      </c>
      <c r="D400" s="37">
        <v>41091</v>
      </c>
      <c r="E400" s="96">
        <f>'Historical Jul 11 - Jun 12 '!H411</f>
        <v>0</v>
      </c>
      <c r="F400" s="86">
        <v>0</v>
      </c>
      <c r="G400" s="87">
        <v>0</v>
      </c>
      <c r="H400" s="89">
        <f t="shared" si="62"/>
        <v>0</v>
      </c>
      <c r="I400" s="106">
        <f t="shared" si="59"/>
        <v>0</v>
      </c>
      <c r="J400" s="76">
        <v>230</v>
      </c>
      <c r="K400" s="16">
        <v>284915</v>
      </c>
      <c r="L400" s="15" t="s">
        <v>137</v>
      </c>
    </row>
    <row r="401" spans="1:12">
      <c r="A401" s="17"/>
      <c r="B401" s="41"/>
      <c r="C401" s="41"/>
      <c r="D401" s="37">
        <v>41122</v>
      </c>
      <c r="E401" s="89">
        <f>+H400</f>
        <v>0</v>
      </c>
      <c r="F401" s="86">
        <v>0</v>
      </c>
      <c r="G401" s="87">
        <v>0</v>
      </c>
      <c r="H401" s="89">
        <f t="shared" si="62"/>
        <v>0</v>
      </c>
      <c r="I401" s="106">
        <f t="shared" si="59"/>
        <v>0</v>
      </c>
      <c r="J401" s="76">
        <v>230</v>
      </c>
      <c r="K401" s="16">
        <v>284915</v>
      </c>
      <c r="L401" s="15" t="s">
        <v>137</v>
      </c>
    </row>
    <row r="402" spans="1:12">
      <c r="A402" s="17"/>
      <c r="B402" s="41"/>
      <c r="C402" s="41"/>
      <c r="D402" s="37">
        <v>41153</v>
      </c>
      <c r="E402" s="89">
        <f t="shared" ref="E402:E410" si="65">+H401</f>
        <v>0</v>
      </c>
      <c r="F402" s="86">
        <v>0</v>
      </c>
      <c r="G402" s="87">
        <v>0</v>
      </c>
      <c r="H402" s="89">
        <f t="shared" si="62"/>
        <v>0</v>
      </c>
      <c r="I402" s="106">
        <f t="shared" si="59"/>
        <v>0</v>
      </c>
      <c r="J402" s="76">
        <v>230</v>
      </c>
      <c r="K402" s="16">
        <v>284915</v>
      </c>
      <c r="L402" s="15" t="s">
        <v>137</v>
      </c>
    </row>
    <row r="403" spans="1:12">
      <c r="A403" s="17"/>
      <c r="B403" s="41"/>
      <c r="C403" s="41"/>
      <c r="D403" s="37">
        <v>41183</v>
      </c>
      <c r="E403" s="89">
        <f t="shared" si="65"/>
        <v>0</v>
      </c>
      <c r="F403" s="86">
        <v>0</v>
      </c>
      <c r="G403" s="87">
        <v>0</v>
      </c>
      <c r="H403" s="89">
        <f t="shared" si="62"/>
        <v>0</v>
      </c>
      <c r="I403" s="106">
        <f t="shared" si="59"/>
        <v>0</v>
      </c>
      <c r="J403" s="76">
        <v>230</v>
      </c>
      <c r="K403" s="16">
        <v>284915</v>
      </c>
      <c r="L403" s="15" t="s">
        <v>137</v>
      </c>
    </row>
    <row r="404" spans="1:12">
      <c r="A404" s="17"/>
      <c r="B404" s="41"/>
      <c r="C404" s="41"/>
      <c r="D404" s="37">
        <v>41214</v>
      </c>
      <c r="E404" s="89">
        <f t="shared" si="65"/>
        <v>0</v>
      </c>
      <c r="F404" s="86">
        <v>0</v>
      </c>
      <c r="G404" s="87">
        <v>0</v>
      </c>
      <c r="H404" s="89">
        <f t="shared" si="62"/>
        <v>0</v>
      </c>
      <c r="I404" s="106">
        <f t="shared" si="59"/>
        <v>0</v>
      </c>
      <c r="J404" s="76">
        <v>230</v>
      </c>
      <c r="K404" s="16">
        <v>284915</v>
      </c>
      <c r="L404" s="15" t="s">
        <v>137</v>
      </c>
    </row>
    <row r="405" spans="1:12">
      <c r="A405" s="17"/>
      <c r="B405" s="41"/>
      <c r="C405" s="41"/>
      <c r="D405" s="37">
        <v>41244</v>
      </c>
      <c r="E405" s="89">
        <f t="shared" si="65"/>
        <v>0</v>
      </c>
      <c r="F405" s="91">
        <v>0</v>
      </c>
      <c r="G405" s="92">
        <v>0</v>
      </c>
      <c r="H405" s="89">
        <f t="shared" si="62"/>
        <v>0</v>
      </c>
      <c r="I405" s="106">
        <f t="shared" si="59"/>
        <v>0</v>
      </c>
      <c r="J405" s="76">
        <v>230</v>
      </c>
      <c r="K405" s="16">
        <v>284915</v>
      </c>
      <c r="L405" s="15" t="s">
        <v>137</v>
      </c>
    </row>
    <row r="406" spans="1:12">
      <c r="A406" s="17"/>
      <c r="B406" s="41"/>
      <c r="C406" s="41"/>
      <c r="D406" s="37">
        <v>41275</v>
      </c>
      <c r="E406" s="89">
        <f t="shared" si="65"/>
        <v>0</v>
      </c>
      <c r="F406" s="86">
        <v>0</v>
      </c>
      <c r="G406" s="92">
        <v>0</v>
      </c>
      <c r="H406" s="89">
        <f t="shared" si="62"/>
        <v>0</v>
      </c>
      <c r="I406" s="106">
        <f t="shared" si="59"/>
        <v>0</v>
      </c>
      <c r="J406" s="76">
        <v>230</v>
      </c>
      <c r="K406" s="16">
        <v>284915</v>
      </c>
      <c r="L406" s="15" t="s">
        <v>137</v>
      </c>
    </row>
    <row r="407" spans="1:12">
      <c r="A407" s="17"/>
      <c r="B407" s="41"/>
      <c r="C407" s="41"/>
      <c r="D407" s="37">
        <v>41306</v>
      </c>
      <c r="E407" s="89">
        <f t="shared" si="65"/>
        <v>0</v>
      </c>
      <c r="F407" s="86">
        <v>0</v>
      </c>
      <c r="G407" s="92">
        <v>0</v>
      </c>
      <c r="H407" s="89">
        <f t="shared" si="62"/>
        <v>0</v>
      </c>
      <c r="I407" s="106">
        <f t="shared" si="59"/>
        <v>0</v>
      </c>
      <c r="J407" s="76">
        <v>230</v>
      </c>
      <c r="K407" s="16">
        <v>284915</v>
      </c>
      <c r="L407" s="15" t="s">
        <v>137</v>
      </c>
    </row>
    <row r="408" spans="1:12">
      <c r="A408" s="17"/>
      <c r="B408" s="41"/>
      <c r="C408" s="41"/>
      <c r="D408" s="37">
        <v>41334</v>
      </c>
      <c r="E408" s="89">
        <f t="shared" si="65"/>
        <v>0</v>
      </c>
      <c r="F408" s="86">
        <v>0</v>
      </c>
      <c r="G408" s="92">
        <v>0</v>
      </c>
      <c r="H408" s="89">
        <f t="shared" si="62"/>
        <v>0</v>
      </c>
      <c r="I408" s="106">
        <f t="shared" si="59"/>
        <v>0</v>
      </c>
      <c r="J408" s="76">
        <v>230</v>
      </c>
      <c r="K408" s="16">
        <v>284915</v>
      </c>
      <c r="L408" s="15" t="s">
        <v>137</v>
      </c>
    </row>
    <row r="409" spans="1:12">
      <c r="A409" s="17"/>
      <c r="B409" s="41"/>
      <c r="C409" s="41"/>
      <c r="D409" s="37">
        <v>41365</v>
      </c>
      <c r="E409" s="89">
        <f t="shared" si="65"/>
        <v>0</v>
      </c>
      <c r="F409" s="86">
        <v>0</v>
      </c>
      <c r="G409" s="87">
        <v>0</v>
      </c>
      <c r="H409" s="89">
        <f t="shared" si="62"/>
        <v>0</v>
      </c>
      <c r="I409" s="106">
        <f t="shared" si="59"/>
        <v>0</v>
      </c>
      <c r="J409" s="76">
        <v>230</v>
      </c>
      <c r="K409" s="16">
        <v>284915</v>
      </c>
      <c r="L409" s="15" t="s">
        <v>137</v>
      </c>
    </row>
    <row r="410" spans="1:12">
      <c r="A410" s="17"/>
      <c r="B410" s="41"/>
      <c r="C410" s="41"/>
      <c r="D410" s="37">
        <v>41395</v>
      </c>
      <c r="E410" s="89">
        <f t="shared" si="65"/>
        <v>0</v>
      </c>
      <c r="F410" s="86">
        <v>0</v>
      </c>
      <c r="G410" s="87">
        <v>0</v>
      </c>
      <c r="H410" s="89">
        <f t="shared" si="62"/>
        <v>0</v>
      </c>
      <c r="I410" s="106">
        <f t="shared" si="59"/>
        <v>0</v>
      </c>
      <c r="J410" s="76">
        <v>230</v>
      </c>
      <c r="K410" s="16">
        <v>284915</v>
      </c>
      <c r="L410" s="15" t="s">
        <v>137</v>
      </c>
    </row>
    <row r="411" spans="1:12">
      <c r="A411" s="17"/>
      <c r="B411" s="41"/>
      <c r="C411" s="41"/>
      <c r="D411" s="37">
        <v>41426</v>
      </c>
      <c r="E411" s="89">
        <f t="shared" ref="E411" si="66">H410</f>
        <v>0</v>
      </c>
      <c r="F411" s="93">
        <v>0</v>
      </c>
      <c r="G411" s="94">
        <v>0</v>
      </c>
      <c r="H411" s="89">
        <f t="shared" si="62"/>
        <v>0</v>
      </c>
      <c r="I411" s="106">
        <f t="shared" si="59"/>
        <v>0</v>
      </c>
      <c r="J411" s="76">
        <v>230</v>
      </c>
      <c r="K411" s="16">
        <v>284915</v>
      </c>
      <c r="L411" s="15" t="s">
        <v>137</v>
      </c>
    </row>
    <row r="412" spans="1:12">
      <c r="A412" s="19">
        <v>288600</v>
      </c>
      <c r="B412" s="40" t="s">
        <v>35</v>
      </c>
      <c r="C412" s="44" t="s">
        <v>64</v>
      </c>
      <c r="D412" s="37">
        <v>41091</v>
      </c>
      <c r="E412" s="96">
        <f>'Historical Jul 11 - Jun 12 '!H423</f>
        <v>-20453309.889999997</v>
      </c>
      <c r="F412" s="86">
        <v>25808477.079999998</v>
      </c>
      <c r="G412" s="87">
        <v>-5355167.1900000004</v>
      </c>
      <c r="H412" s="96">
        <f t="shared" si="62"/>
        <v>0</v>
      </c>
      <c r="I412" s="106">
        <f t="shared" si="59"/>
        <v>20453309.889999997</v>
      </c>
      <c r="J412" s="53">
        <v>182.399</v>
      </c>
      <c r="K412" s="16">
        <v>188000</v>
      </c>
      <c r="L412" s="54" t="s">
        <v>54</v>
      </c>
    </row>
    <row r="413" spans="1:12">
      <c r="A413" s="12"/>
      <c r="B413" s="38"/>
      <c r="C413" s="38"/>
      <c r="D413" s="37">
        <v>41122</v>
      </c>
      <c r="E413" s="89">
        <f>+H412</f>
        <v>0</v>
      </c>
      <c r="F413" s="86">
        <v>0</v>
      </c>
      <c r="G413" s="87">
        <v>0</v>
      </c>
      <c r="H413" s="89">
        <f t="shared" si="62"/>
        <v>0</v>
      </c>
      <c r="I413" s="106">
        <f t="shared" si="59"/>
        <v>0</v>
      </c>
      <c r="J413" s="53">
        <v>182.399</v>
      </c>
      <c r="K413" s="16">
        <v>188000</v>
      </c>
      <c r="L413" s="54" t="s">
        <v>54</v>
      </c>
    </row>
    <row r="414" spans="1:12">
      <c r="A414" s="12"/>
      <c r="B414" s="38"/>
      <c r="C414" s="38"/>
      <c r="D414" s="37">
        <v>41153</v>
      </c>
      <c r="E414" s="89">
        <f t="shared" ref="E414:E423" si="67">+H413</f>
        <v>0</v>
      </c>
      <c r="F414" s="86">
        <v>0</v>
      </c>
      <c r="G414" s="87">
        <v>0</v>
      </c>
      <c r="H414" s="89">
        <f t="shared" si="62"/>
        <v>0</v>
      </c>
      <c r="I414" s="106">
        <f t="shared" si="59"/>
        <v>0</v>
      </c>
      <c r="J414" s="53">
        <v>182.399</v>
      </c>
      <c r="K414" s="16">
        <v>188000</v>
      </c>
      <c r="L414" s="54" t="s">
        <v>54</v>
      </c>
    </row>
    <row r="415" spans="1:12">
      <c r="A415" s="12"/>
      <c r="B415" s="38"/>
      <c r="C415" s="38"/>
      <c r="D415" s="37">
        <v>41183</v>
      </c>
      <c r="E415" s="89">
        <f t="shared" si="67"/>
        <v>0</v>
      </c>
      <c r="F415" s="86">
        <v>0</v>
      </c>
      <c r="G415" s="87">
        <v>0</v>
      </c>
      <c r="H415" s="89">
        <f t="shared" si="62"/>
        <v>0</v>
      </c>
      <c r="I415" s="106">
        <f t="shared" si="59"/>
        <v>0</v>
      </c>
      <c r="J415" s="53">
        <v>182.399</v>
      </c>
      <c r="K415" s="16">
        <v>188000</v>
      </c>
      <c r="L415" s="54" t="s">
        <v>54</v>
      </c>
    </row>
    <row r="416" spans="1:12">
      <c r="A416" s="12"/>
      <c r="B416" s="38"/>
      <c r="C416" s="38"/>
      <c r="D416" s="37">
        <v>41214</v>
      </c>
      <c r="E416" s="89">
        <f t="shared" si="67"/>
        <v>0</v>
      </c>
      <c r="F416" s="86">
        <v>0</v>
      </c>
      <c r="G416" s="87">
        <v>0</v>
      </c>
      <c r="H416" s="89">
        <f t="shared" si="62"/>
        <v>0</v>
      </c>
      <c r="I416" s="106">
        <f t="shared" si="59"/>
        <v>0</v>
      </c>
      <c r="J416" s="53">
        <v>182.399</v>
      </c>
      <c r="K416" s="16">
        <v>188000</v>
      </c>
      <c r="L416" s="54" t="s">
        <v>54</v>
      </c>
    </row>
    <row r="417" spans="1:12">
      <c r="A417" s="12"/>
      <c r="B417" s="38"/>
      <c r="C417" s="38"/>
      <c r="D417" s="37">
        <v>41244</v>
      </c>
      <c r="E417" s="89">
        <f t="shared" si="67"/>
        <v>0</v>
      </c>
      <c r="F417" s="91">
        <v>0</v>
      </c>
      <c r="G417" s="92">
        <v>0</v>
      </c>
      <c r="H417" s="89">
        <f t="shared" si="62"/>
        <v>0</v>
      </c>
      <c r="I417" s="106">
        <f t="shared" si="59"/>
        <v>0</v>
      </c>
      <c r="J417" s="53">
        <v>182.399</v>
      </c>
      <c r="K417" s="16">
        <v>188000</v>
      </c>
      <c r="L417" s="54" t="s">
        <v>54</v>
      </c>
    </row>
    <row r="418" spans="1:12">
      <c r="A418" s="12"/>
      <c r="B418" s="38"/>
      <c r="C418" s="38"/>
      <c r="D418" s="37">
        <v>41275</v>
      </c>
      <c r="E418" s="89">
        <f t="shared" si="67"/>
        <v>0</v>
      </c>
      <c r="F418" s="86">
        <v>0</v>
      </c>
      <c r="G418" s="92">
        <v>0</v>
      </c>
      <c r="H418" s="89">
        <f t="shared" si="62"/>
        <v>0</v>
      </c>
      <c r="I418" s="106">
        <f t="shared" si="59"/>
        <v>0</v>
      </c>
      <c r="J418" s="53">
        <v>182.399</v>
      </c>
      <c r="K418" s="16">
        <v>188000</v>
      </c>
      <c r="L418" s="54" t="s">
        <v>54</v>
      </c>
    </row>
    <row r="419" spans="1:12">
      <c r="A419" s="12"/>
      <c r="B419" s="38"/>
      <c r="C419" s="38"/>
      <c r="D419" s="37">
        <v>41306</v>
      </c>
      <c r="E419" s="89">
        <f t="shared" si="67"/>
        <v>0</v>
      </c>
      <c r="F419" s="86">
        <v>0</v>
      </c>
      <c r="G419" s="92">
        <v>0</v>
      </c>
      <c r="H419" s="89">
        <f t="shared" si="62"/>
        <v>0</v>
      </c>
      <c r="I419" s="106">
        <f t="shared" si="59"/>
        <v>0</v>
      </c>
      <c r="J419" s="53">
        <v>182.399</v>
      </c>
      <c r="K419" s="16">
        <v>188000</v>
      </c>
      <c r="L419" s="54" t="s">
        <v>54</v>
      </c>
    </row>
    <row r="420" spans="1:12">
      <c r="A420" s="12"/>
      <c r="B420" s="38"/>
      <c r="C420" s="38"/>
      <c r="D420" s="37">
        <v>41334</v>
      </c>
      <c r="E420" s="89">
        <f t="shared" si="67"/>
        <v>0</v>
      </c>
      <c r="F420" s="86">
        <v>0</v>
      </c>
      <c r="G420" s="92">
        <v>0</v>
      </c>
      <c r="H420" s="89">
        <f t="shared" si="62"/>
        <v>0</v>
      </c>
      <c r="I420" s="106">
        <f t="shared" ref="I420:I674" si="68">SUM(F420:G420)</f>
        <v>0</v>
      </c>
      <c r="J420" s="53">
        <v>182.399</v>
      </c>
      <c r="K420" s="16">
        <v>188000</v>
      </c>
      <c r="L420" s="54" t="s">
        <v>54</v>
      </c>
    </row>
    <row r="421" spans="1:12">
      <c r="A421" s="12"/>
      <c r="B421" s="38"/>
      <c r="C421" s="38"/>
      <c r="D421" s="37">
        <v>41365</v>
      </c>
      <c r="E421" s="89">
        <f t="shared" si="67"/>
        <v>0</v>
      </c>
      <c r="F421" s="86">
        <v>0</v>
      </c>
      <c r="G421" s="87">
        <v>0</v>
      </c>
      <c r="H421" s="89">
        <f t="shared" si="62"/>
        <v>0</v>
      </c>
      <c r="I421" s="106">
        <f t="shared" si="68"/>
        <v>0</v>
      </c>
      <c r="J421" s="53">
        <v>182.399</v>
      </c>
      <c r="K421" s="16">
        <v>188000</v>
      </c>
      <c r="L421" s="54" t="s">
        <v>54</v>
      </c>
    </row>
    <row r="422" spans="1:12">
      <c r="A422" s="12"/>
      <c r="B422" s="38"/>
      <c r="C422" s="38"/>
      <c r="D422" s="37">
        <v>41395</v>
      </c>
      <c r="E422" s="89">
        <f t="shared" si="67"/>
        <v>0</v>
      </c>
      <c r="F422" s="86">
        <v>0</v>
      </c>
      <c r="G422" s="87">
        <v>0</v>
      </c>
      <c r="H422" s="89">
        <f t="shared" si="62"/>
        <v>0</v>
      </c>
      <c r="I422" s="106">
        <f t="shared" si="68"/>
        <v>0</v>
      </c>
      <c r="J422" s="53">
        <v>182.399</v>
      </c>
      <c r="K422" s="16">
        <v>188000</v>
      </c>
      <c r="L422" s="54" t="s">
        <v>54</v>
      </c>
    </row>
    <row r="423" spans="1:12">
      <c r="A423" s="13"/>
      <c r="B423" s="38"/>
      <c r="C423" s="38"/>
      <c r="D423" s="37">
        <v>41426</v>
      </c>
      <c r="E423" s="89">
        <f t="shared" si="67"/>
        <v>0</v>
      </c>
      <c r="F423" s="93">
        <v>0</v>
      </c>
      <c r="G423" s="94">
        <v>0</v>
      </c>
      <c r="H423" s="89">
        <f t="shared" si="62"/>
        <v>0</v>
      </c>
      <c r="I423" s="106">
        <f t="shared" si="68"/>
        <v>0</v>
      </c>
      <c r="J423" s="53">
        <v>182.399</v>
      </c>
      <c r="K423" s="16">
        <v>188000</v>
      </c>
      <c r="L423" s="54" t="s">
        <v>54</v>
      </c>
    </row>
    <row r="424" spans="1:12">
      <c r="A424" s="17">
        <v>288601</v>
      </c>
      <c r="B424" s="35" t="s">
        <v>139</v>
      </c>
      <c r="C424" s="44" t="s">
        <v>67</v>
      </c>
      <c r="D424" s="37">
        <v>41091</v>
      </c>
      <c r="E424" s="96">
        <f>'Historical Jul 11 - Jun 12 '!H435</f>
        <v>-93825.08</v>
      </c>
      <c r="F424" s="86">
        <v>0</v>
      </c>
      <c r="G424" s="87">
        <v>-332.5</v>
      </c>
      <c r="H424" s="96">
        <f t="shared" ref="H424:H434" si="69">E424+F424+G424</f>
        <v>-94157.58</v>
      </c>
      <c r="I424" s="106">
        <f t="shared" si="68"/>
        <v>-332.5</v>
      </c>
      <c r="J424" s="76">
        <v>431</v>
      </c>
      <c r="K424" s="16">
        <v>585430</v>
      </c>
      <c r="L424" s="15" t="s">
        <v>55</v>
      </c>
    </row>
    <row r="425" spans="1:12">
      <c r="A425" s="12"/>
      <c r="B425" s="41"/>
      <c r="C425" s="41"/>
      <c r="D425" s="37">
        <v>41122</v>
      </c>
      <c r="E425" s="89">
        <f t="shared" ref="E425:E435" si="70">H424</f>
        <v>-94157.58</v>
      </c>
      <c r="F425" s="86">
        <v>0</v>
      </c>
      <c r="G425" s="87">
        <v>-333.7</v>
      </c>
      <c r="H425" s="89">
        <f t="shared" si="69"/>
        <v>-94491.28</v>
      </c>
      <c r="I425" s="106">
        <f t="shared" si="68"/>
        <v>-333.7</v>
      </c>
      <c r="J425" s="76">
        <v>431</v>
      </c>
      <c r="K425" s="16">
        <v>585430</v>
      </c>
      <c r="L425" s="15" t="s">
        <v>55</v>
      </c>
    </row>
    <row r="426" spans="1:12">
      <c r="A426" s="12"/>
      <c r="B426" s="41"/>
      <c r="C426" s="41"/>
      <c r="D426" s="37">
        <v>41153</v>
      </c>
      <c r="E426" s="89">
        <f t="shared" si="70"/>
        <v>-94491.28</v>
      </c>
      <c r="F426" s="86">
        <v>1401</v>
      </c>
      <c r="G426" s="87">
        <v>-334.9</v>
      </c>
      <c r="H426" s="89">
        <f t="shared" si="69"/>
        <v>-93425.18</v>
      </c>
      <c r="I426" s="106">
        <f t="shared" si="68"/>
        <v>1066.0999999999999</v>
      </c>
      <c r="J426" s="76">
        <v>431</v>
      </c>
      <c r="K426" s="16">
        <v>585430</v>
      </c>
      <c r="L426" s="15" t="s">
        <v>55</v>
      </c>
    </row>
    <row r="427" spans="1:12">
      <c r="A427" s="12"/>
      <c r="B427" s="41"/>
      <c r="C427" s="41"/>
      <c r="D427" s="37">
        <v>41183</v>
      </c>
      <c r="E427" s="89">
        <f t="shared" si="70"/>
        <v>-93425.18</v>
      </c>
      <c r="F427" s="86">
        <v>0</v>
      </c>
      <c r="G427" s="87">
        <v>-356.11</v>
      </c>
      <c r="H427" s="89">
        <f t="shared" si="69"/>
        <v>-93781.29</v>
      </c>
      <c r="I427" s="106">
        <f t="shared" si="68"/>
        <v>-356.11</v>
      </c>
      <c r="J427" s="76">
        <v>431</v>
      </c>
      <c r="K427" s="16">
        <v>585430</v>
      </c>
      <c r="L427" s="15" t="s">
        <v>55</v>
      </c>
    </row>
    <row r="428" spans="1:12">
      <c r="A428" s="12"/>
      <c r="B428" s="41"/>
      <c r="C428" s="41"/>
      <c r="D428" s="37">
        <v>41214</v>
      </c>
      <c r="E428" s="89">
        <f t="shared" si="70"/>
        <v>-93781.29</v>
      </c>
      <c r="F428" s="86">
        <v>0</v>
      </c>
      <c r="G428" s="87">
        <v>-338.32</v>
      </c>
      <c r="H428" s="89">
        <f t="shared" si="69"/>
        <v>-94119.61</v>
      </c>
      <c r="I428" s="106">
        <f t="shared" si="68"/>
        <v>-338.32</v>
      </c>
      <c r="J428" s="76">
        <v>431</v>
      </c>
      <c r="K428" s="16">
        <v>585430</v>
      </c>
      <c r="L428" s="15" t="s">
        <v>55</v>
      </c>
    </row>
    <row r="429" spans="1:12">
      <c r="A429" s="12"/>
      <c r="B429" s="38"/>
      <c r="C429" s="38"/>
      <c r="D429" s="37">
        <v>41244</v>
      </c>
      <c r="E429" s="89">
        <f t="shared" si="70"/>
        <v>-94119.61</v>
      </c>
      <c r="F429" s="91">
        <v>13556.83</v>
      </c>
      <c r="G429" s="92">
        <v>-9443.2199999999993</v>
      </c>
      <c r="H429" s="89">
        <f t="shared" si="69"/>
        <v>-90006</v>
      </c>
      <c r="I429" s="106">
        <f t="shared" si="68"/>
        <v>4113.6100000000006</v>
      </c>
      <c r="J429" s="76">
        <v>431</v>
      </c>
      <c r="K429" s="16">
        <v>585430</v>
      </c>
      <c r="L429" s="15" t="s">
        <v>55</v>
      </c>
    </row>
    <row r="430" spans="1:12">
      <c r="A430" s="12"/>
      <c r="B430" s="38"/>
      <c r="C430" s="38"/>
      <c r="D430" s="37">
        <v>41275</v>
      </c>
      <c r="E430" s="89">
        <f t="shared" si="70"/>
        <v>-90006</v>
      </c>
      <c r="F430" s="86">
        <v>0</v>
      </c>
      <c r="G430" s="92">
        <v>-329.48</v>
      </c>
      <c r="H430" s="89">
        <f t="shared" si="69"/>
        <v>-90335.48</v>
      </c>
      <c r="I430" s="106">
        <f t="shared" si="68"/>
        <v>-329.48</v>
      </c>
      <c r="J430" s="76">
        <v>431</v>
      </c>
      <c r="K430" s="16">
        <v>585430</v>
      </c>
      <c r="L430" s="15" t="s">
        <v>55</v>
      </c>
    </row>
    <row r="431" spans="1:12">
      <c r="A431" s="12"/>
      <c r="B431" s="38"/>
      <c r="C431" s="38"/>
      <c r="D431" s="37">
        <v>41306</v>
      </c>
      <c r="E431" s="89">
        <f t="shared" si="70"/>
        <v>-90335.48</v>
      </c>
      <c r="F431" s="86">
        <v>0</v>
      </c>
      <c r="G431" s="92">
        <v>-330.68</v>
      </c>
      <c r="H431" s="89">
        <f t="shared" si="69"/>
        <v>-90666.159999999989</v>
      </c>
      <c r="I431" s="106">
        <f t="shared" si="68"/>
        <v>-330.68</v>
      </c>
      <c r="J431" s="76">
        <v>431</v>
      </c>
      <c r="K431" s="16">
        <v>585430</v>
      </c>
      <c r="L431" s="15" t="s">
        <v>55</v>
      </c>
    </row>
    <row r="432" spans="1:12">
      <c r="A432" s="12"/>
      <c r="B432" s="38"/>
      <c r="C432" s="38"/>
      <c r="D432" s="37">
        <v>41334</v>
      </c>
      <c r="E432" s="89">
        <f t="shared" si="70"/>
        <v>-90666.159999999989</v>
      </c>
      <c r="F432" s="86">
        <v>0</v>
      </c>
      <c r="G432" s="92">
        <v>-331.89</v>
      </c>
      <c r="H432" s="89">
        <f t="shared" si="69"/>
        <v>-90998.049999999988</v>
      </c>
      <c r="I432" s="106">
        <f t="shared" si="68"/>
        <v>-331.89</v>
      </c>
      <c r="J432" s="76">
        <v>431</v>
      </c>
      <c r="K432" s="16">
        <v>585430</v>
      </c>
      <c r="L432" s="15" t="s">
        <v>55</v>
      </c>
    </row>
    <row r="433" spans="1:12">
      <c r="A433" s="12"/>
      <c r="B433" s="38"/>
      <c r="C433" s="38"/>
      <c r="D433" s="37">
        <v>41365</v>
      </c>
      <c r="E433" s="89">
        <f t="shared" si="70"/>
        <v>-90998.049999999988</v>
      </c>
      <c r="F433" s="86">
        <v>0</v>
      </c>
      <c r="G433" s="87">
        <v>-333.11</v>
      </c>
      <c r="H433" s="89">
        <f t="shared" si="69"/>
        <v>-91331.159999999989</v>
      </c>
      <c r="I433" s="106">
        <f t="shared" si="68"/>
        <v>-333.11</v>
      </c>
      <c r="J433" s="76">
        <v>431</v>
      </c>
      <c r="K433" s="16">
        <v>585430</v>
      </c>
      <c r="L433" s="15" t="s">
        <v>55</v>
      </c>
    </row>
    <row r="434" spans="1:12">
      <c r="A434" s="12"/>
      <c r="B434" s="38"/>
      <c r="C434" s="38"/>
      <c r="D434" s="37">
        <v>41395</v>
      </c>
      <c r="E434" s="89">
        <f t="shared" si="70"/>
        <v>-91331.159999999989</v>
      </c>
      <c r="F434" s="86">
        <v>0</v>
      </c>
      <c r="G434" s="87">
        <v>-334.33</v>
      </c>
      <c r="H434" s="89">
        <f t="shared" si="69"/>
        <v>-91665.489999999991</v>
      </c>
      <c r="I434" s="106">
        <f t="shared" si="68"/>
        <v>-334.33</v>
      </c>
      <c r="J434" s="76">
        <v>431</v>
      </c>
      <c r="K434" s="16">
        <v>585430</v>
      </c>
      <c r="L434" s="15" t="s">
        <v>55</v>
      </c>
    </row>
    <row r="435" spans="1:12">
      <c r="A435" s="12"/>
      <c r="B435" s="38"/>
      <c r="C435" s="38"/>
      <c r="D435" s="37">
        <v>41426</v>
      </c>
      <c r="E435" s="89">
        <f t="shared" si="70"/>
        <v>-91665.489999999991</v>
      </c>
      <c r="F435" s="93">
        <v>5089.04</v>
      </c>
      <c r="G435" s="94">
        <v>-3877.59</v>
      </c>
      <c r="H435" s="89">
        <f t="shared" ref="H435:H700" si="71">SUM(E435:G435)</f>
        <v>-90454.04</v>
      </c>
      <c r="I435" s="106">
        <f t="shared" si="68"/>
        <v>1211.4499999999998</v>
      </c>
      <c r="J435" s="76">
        <v>431</v>
      </c>
      <c r="K435" s="16">
        <v>585430</v>
      </c>
      <c r="L435" s="15" t="s">
        <v>55</v>
      </c>
    </row>
    <row r="436" spans="1:12">
      <c r="A436" s="10">
        <v>288602</v>
      </c>
      <c r="B436" s="35" t="s">
        <v>141</v>
      </c>
      <c r="C436" s="44" t="s">
        <v>67</v>
      </c>
      <c r="D436" s="37">
        <v>41091</v>
      </c>
      <c r="E436" s="96">
        <f>'Historical Jul 11 - Jun 12 '!H447</f>
        <v>-49258.179999999913</v>
      </c>
      <c r="F436" s="86">
        <v>0</v>
      </c>
      <c r="G436" s="87">
        <v>-174.56</v>
      </c>
      <c r="H436" s="88">
        <f t="shared" si="71"/>
        <v>-49432.739999999911</v>
      </c>
      <c r="I436" s="106">
        <f t="shared" si="68"/>
        <v>-174.56</v>
      </c>
      <c r="J436" s="76">
        <v>431</v>
      </c>
      <c r="K436" s="16">
        <v>585430</v>
      </c>
      <c r="L436" s="15" t="s">
        <v>55</v>
      </c>
    </row>
    <row r="437" spans="1:12">
      <c r="A437" s="12"/>
      <c r="B437" s="38"/>
      <c r="C437" s="38"/>
      <c r="D437" s="37">
        <v>41122</v>
      </c>
      <c r="E437" s="89">
        <f>+H436</f>
        <v>-49432.739999999911</v>
      </c>
      <c r="F437" s="86">
        <v>0</v>
      </c>
      <c r="G437" s="87">
        <v>-175.19</v>
      </c>
      <c r="H437" s="90">
        <f t="shared" si="71"/>
        <v>-49607.929999999913</v>
      </c>
      <c r="I437" s="106">
        <f t="shared" si="68"/>
        <v>-175.19</v>
      </c>
      <c r="J437" s="76">
        <v>431</v>
      </c>
      <c r="K437" s="16">
        <v>585430</v>
      </c>
      <c r="L437" s="15" t="s">
        <v>55</v>
      </c>
    </row>
    <row r="438" spans="1:12">
      <c r="A438" s="12"/>
      <c r="B438" s="38"/>
      <c r="C438" s="38"/>
      <c r="D438" s="37">
        <v>41153</v>
      </c>
      <c r="E438" s="89">
        <f t="shared" ref="E438:E446" si="72">+H437</f>
        <v>-49607.929999999913</v>
      </c>
      <c r="F438" s="86">
        <v>735.53</v>
      </c>
      <c r="G438" s="87">
        <v>-175.82</v>
      </c>
      <c r="H438" s="90">
        <f t="shared" si="71"/>
        <v>-49048.219999999914</v>
      </c>
      <c r="I438" s="106">
        <f t="shared" si="68"/>
        <v>559.71</v>
      </c>
      <c r="J438" s="76">
        <v>431</v>
      </c>
      <c r="K438" s="16">
        <v>585430</v>
      </c>
      <c r="L438" s="15" t="s">
        <v>55</v>
      </c>
    </row>
    <row r="439" spans="1:12">
      <c r="A439" s="12"/>
      <c r="B439" s="38"/>
      <c r="C439" s="38"/>
      <c r="D439" s="37">
        <v>41183</v>
      </c>
      <c r="E439" s="89">
        <f t="shared" si="72"/>
        <v>-49048.219999999914</v>
      </c>
      <c r="F439" s="86">
        <v>0</v>
      </c>
      <c r="G439" s="87">
        <v>-186.96</v>
      </c>
      <c r="H439" s="90">
        <f t="shared" si="71"/>
        <v>-49235.179999999913</v>
      </c>
      <c r="I439" s="106">
        <f t="shared" si="68"/>
        <v>-186.96</v>
      </c>
      <c r="J439" s="76">
        <v>431</v>
      </c>
      <c r="K439" s="16">
        <v>585430</v>
      </c>
      <c r="L439" s="15" t="s">
        <v>55</v>
      </c>
    </row>
    <row r="440" spans="1:12">
      <c r="A440" s="12"/>
      <c r="B440" s="38"/>
      <c r="C440" s="38"/>
      <c r="D440" s="37">
        <v>41214</v>
      </c>
      <c r="E440" s="89">
        <f t="shared" si="72"/>
        <v>-49235.179999999913</v>
      </c>
      <c r="F440" s="86">
        <v>0</v>
      </c>
      <c r="G440" s="87">
        <v>-177.62</v>
      </c>
      <c r="H440" s="90">
        <f t="shared" si="71"/>
        <v>-49412.799999999916</v>
      </c>
      <c r="I440" s="106">
        <f t="shared" si="68"/>
        <v>-177.62</v>
      </c>
      <c r="J440" s="76">
        <v>431</v>
      </c>
      <c r="K440" s="16">
        <v>585430</v>
      </c>
      <c r="L440" s="15" t="s">
        <v>55</v>
      </c>
    </row>
    <row r="441" spans="1:12">
      <c r="A441" s="12"/>
      <c r="B441" s="38"/>
      <c r="C441" s="38"/>
      <c r="D441" s="37">
        <v>41244</v>
      </c>
      <c r="E441" s="89">
        <f t="shared" si="72"/>
        <v>-49412.799999999916</v>
      </c>
      <c r="F441" s="91">
        <v>2337.9</v>
      </c>
      <c r="G441" s="92">
        <v>-178.26</v>
      </c>
      <c r="H441" s="90">
        <f t="shared" si="71"/>
        <v>-47253.159999999916</v>
      </c>
      <c r="I441" s="106">
        <f t="shared" si="68"/>
        <v>2159.6400000000003</v>
      </c>
      <c r="J441" s="76">
        <v>431</v>
      </c>
      <c r="K441" s="16">
        <v>585430</v>
      </c>
      <c r="L441" s="15" t="s">
        <v>55</v>
      </c>
    </row>
    <row r="442" spans="1:12">
      <c r="A442" s="12"/>
      <c r="B442" s="38"/>
      <c r="C442" s="38"/>
      <c r="D442" s="37">
        <v>41275</v>
      </c>
      <c r="E442" s="89">
        <f t="shared" si="72"/>
        <v>-47253.159999999916</v>
      </c>
      <c r="F442" s="86">
        <v>0</v>
      </c>
      <c r="G442" s="92">
        <v>-172.98</v>
      </c>
      <c r="H442" s="89">
        <f t="shared" si="71"/>
        <v>-47426.139999999919</v>
      </c>
      <c r="I442" s="106">
        <f t="shared" si="68"/>
        <v>-172.98</v>
      </c>
      <c r="J442" s="76">
        <v>431</v>
      </c>
      <c r="K442" s="16">
        <v>585430</v>
      </c>
      <c r="L442" s="15" t="s">
        <v>55</v>
      </c>
    </row>
    <row r="443" spans="1:12">
      <c r="A443" s="12"/>
      <c r="B443" s="38"/>
      <c r="C443" s="38"/>
      <c r="D443" s="37">
        <v>41306</v>
      </c>
      <c r="E443" s="89">
        <f t="shared" si="72"/>
        <v>-47426.139999999919</v>
      </c>
      <c r="F443" s="86">
        <v>0</v>
      </c>
      <c r="G443" s="92">
        <v>-173.61</v>
      </c>
      <c r="H443" s="89">
        <f t="shared" si="71"/>
        <v>-47599.74999999992</v>
      </c>
      <c r="I443" s="106">
        <f t="shared" si="68"/>
        <v>-173.61</v>
      </c>
      <c r="J443" s="76">
        <v>431</v>
      </c>
      <c r="K443" s="16">
        <v>585430</v>
      </c>
      <c r="L443" s="15" t="s">
        <v>55</v>
      </c>
    </row>
    <row r="444" spans="1:12">
      <c r="A444" s="12"/>
      <c r="B444" s="38"/>
      <c r="C444" s="38"/>
      <c r="D444" s="37">
        <v>41334</v>
      </c>
      <c r="E444" s="89">
        <f t="shared" si="72"/>
        <v>-47599.74999999992</v>
      </c>
      <c r="F444" s="86">
        <v>0</v>
      </c>
      <c r="G444" s="92">
        <v>-174.24</v>
      </c>
      <c r="H444" s="89">
        <f t="shared" si="71"/>
        <v>-47773.989999999918</v>
      </c>
      <c r="I444" s="106">
        <f t="shared" si="68"/>
        <v>-174.24</v>
      </c>
      <c r="J444" s="76">
        <v>431</v>
      </c>
      <c r="K444" s="16">
        <v>585430</v>
      </c>
      <c r="L444" s="15" t="s">
        <v>55</v>
      </c>
    </row>
    <row r="445" spans="1:12">
      <c r="A445" s="12"/>
      <c r="B445" s="38"/>
      <c r="C445" s="38"/>
      <c r="D445" s="37">
        <v>41365</v>
      </c>
      <c r="E445" s="89">
        <f t="shared" si="72"/>
        <v>-47773.989999999918</v>
      </c>
      <c r="F445" s="86">
        <v>0</v>
      </c>
      <c r="G445" s="87">
        <v>-174.88</v>
      </c>
      <c r="H445" s="89">
        <f t="shared" si="71"/>
        <v>-47948.869999999915</v>
      </c>
      <c r="I445" s="106">
        <f t="shared" si="68"/>
        <v>-174.88</v>
      </c>
      <c r="J445" s="76">
        <v>431</v>
      </c>
      <c r="K445" s="16">
        <v>585430</v>
      </c>
      <c r="L445" s="15" t="s">
        <v>55</v>
      </c>
    </row>
    <row r="446" spans="1:12">
      <c r="A446" s="12"/>
      <c r="B446" s="38"/>
      <c r="C446" s="38"/>
      <c r="D446" s="37">
        <v>41395</v>
      </c>
      <c r="E446" s="89">
        <f t="shared" si="72"/>
        <v>-47948.869999999915</v>
      </c>
      <c r="F446" s="86">
        <v>0</v>
      </c>
      <c r="G446" s="87">
        <v>-175.52</v>
      </c>
      <c r="H446" s="89">
        <f t="shared" si="71"/>
        <v>-48124.389999999912</v>
      </c>
      <c r="I446" s="106">
        <f t="shared" si="68"/>
        <v>-175.52</v>
      </c>
      <c r="J446" s="76">
        <v>431</v>
      </c>
      <c r="K446" s="16">
        <v>585430</v>
      </c>
      <c r="L446" s="15" t="s">
        <v>55</v>
      </c>
    </row>
    <row r="447" spans="1:12">
      <c r="A447" s="12"/>
      <c r="B447" s="38"/>
      <c r="C447" s="38"/>
      <c r="D447" s="37">
        <v>41426</v>
      </c>
      <c r="E447" s="89">
        <f t="shared" ref="E447:E459" si="73">H446</f>
        <v>-48124.389999999912</v>
      </c>
      <c r="F447" s="93">
        <v>2671.75</v>
      </c>
      <c r="G447" s="94">
        <v>-2035.73</v>
      </c>
      <c r="H447" s="89">
        <f t="shared" si="71"/>
        <v>-47488.369999999915</v>
      </c>
      <c r="I447" s="106">
        <f t="shared" si="68"/>
        <v>636.02</v>
      </c>
      <c r="J447" s="76">
        <v>431</v>
      </c>
      <c r="K447" s="16">
        <v>585430</v>
      </c>
      <c r="L447" s="15" t="s">
        <v>55</v>
      </c>
    </row>
    <row r="448" spans="1:12">
      <c r="A448" s="10">
        <v>288603</v>
      </c>
      <c r="B448" s="35" t="s">
        <v>140</v>
      </c>
      <c r="C448" s="44" t="s">
        <v>67</v>
      </c>
      <c r="D448" s="37">
        <v>41091</v>
      </c>
      <c r="E448" s="96">
        <f>'Historical Jul 11 - Jun 12 '!H459</f>
        <v>-44566.899999999856</v>
      </c>
      <c r="F448" s="86">
        <v>0</v>
      </c>
      <c r="G448" s="87">
        <v>-157.94</v>
      </c>
      <c r="H448" s="96">
        <f t="shared" ref="H448:H458" si="74">E448+F448+G448</f>
        <v>-44724.839999999858</v>
      </c>
      <c r="I448" s="106">
        <f t="shared" si="68"/>
        <v>-157.94</v>
      </c>
      <c r="J448" s="76">
        <v>431</v>
      </c>
      <c r="K448" s="16">
        <v>585430</v>
      </c>
      <c r="L448" s="15" t="s">
        <v>55</v>
      </c>
    </row>
    <row r="449" spans="1:12">
      <c r="A449" s="12"/>
      <c r="B449" s="41"/>
      <c r="C449" s="41"/>
      <c r="D449" s="37">
        <v>41122</v>
      </c>
      <c r="E449" s="89">
        <f t="shared" si="73"/>
        <v>-44724.839999999858</v>
      </c>
      <c r="F449" s="86">
        <v>0</v>
      </c>
      <c r="G449" s="87">
        <v>-158.51</v>
      </c>
      <c r="H449" s="89">
        <f t="shared" si="74"/>
        <v>-44883.34999999986</v>
      </c>
      <c r="I449" s="106">
        <f t="shared" si="68"/>
        <v>-158.51</v>
      </c>
      <c r="J449" s="76">
        <v>431</v>
      </c>
      <c r="K449" s="16">
        <v>585430</v>
      </c>
      <c r="L449" s="15" t="s">
        <v>55</v>
      </c>
    </row>
    <row r="450" spans="1:12">
      <c r="A450" s="12"/>
      <c r="B450" s="41"/>
      <c r="C450" s="41"/>
      <c r="D450" s="37">
        <v>41153</v>
      </c>
      <c r="E450" s="89">
        <f t="shared" si="73"/>
        <v>-44883.34999999986</v>
      </c>
      <c r="F450" s="86">
        <v>665.47</v>
      </c>
      <c r="G450" s="87">
        <v>-159.08000000000001</v>
      </c>
      <c r="H450" s="89">
        <f t="shared" si="74"/>
        <v>-44376.959999999861</v>
      </c>
      <c r="I450" s="106">
        <f t="shared" si="68"/>
        <v>506.39</v>
      </c>
      <c r="J450" s="76">
        <v>431</v>
      </c>
      <c r="K450" s="16">
        <v>585430</v>
      </c>
      <c r="L450" s="15" t="s">
        <v>55</v>
      </c>
    </row>
    <row r="451" spans="1:12">
      <c r="A451" s="12"/>
      <c r="B451" s="41"/>
      <c r="C451" s="41"/>
      <c r="D451" s="37">
        <v>41183</v>
      </c>
      <c r="E451" s="89">
        <f t="shared" si="73"/>
        <v>-44376.959999999861</v>
      </c>
      <c r="F451" s="86">
        <v>0</v>
      </c>
      <c r="G451" s="87">
        <v>-169.16</v>
      </c>
      <c r="H451" s="89">
        <f t="shared" si="74"/>
        <v>-44546.119999999864</v>
      </c>
      <c r="I451" s="106">
        <f t="shared" si="68"/>
        <v>-169.16</v>
      </c>
      <c r="J451" s="76">
        <v>431</v>
      </c>
      <c r="K451" s="16">
        <v>585430</v>
      </c>
      <c r="L451" s="15" t="s">
        <v>55</v>
      </c>
    </row>
    <row r="452" spans="1:12">
      <c r="A452" s="12"/>
      <c r="B452" s="41"/>
      <c r="C452" s="41"/>
      <c r="D452" s="37">
        <v>41214</v>
      </c>
      <c r="E452" s="89">
        <f t="shared" si="73"/>
        <v>-44546.119999999864</v>
      </c>
      <c r="F452" s="86">
        <v>0</v>
      </c>
      <c r="G452" s="87">
        <v>-160.69999999999999</v>
      </c>
      <c r="H452" s="89">
        <f t="shared" si="74"/>
        <v>-44706.819999999861</v>
      </c>
      <c r="I452" s="106">
        <f t="shared" si="68"/>
        <v>-160.69999999999999</v>
      </c>
      <c r="J452" s="76">
        <v>431</v>
      </c>
      <c r="K452" s="16">
        <v>585430</v>
      </c>
      <c r="L452" s="15" t="s">
        <v>55</v>
      </c>
    </row>
    <row r="453" spans="1:12">
      <c r="A453" s="12"/>
      <c r="B453" s="41"/>
      <c r="C453" s="41"/>
      <c r="D453" s="37">
        <v>41244</v>
      </c>
      <c r="E453" s="89">
        <f t="shared" si="73"/>
        <v>-44706.819999999861</v>
      </c>
      <c r="F453" s="91">
        <v>2115.25</v>
      </c>
      <c r="G453" s="92">
        <v>-161.28</v>
      </c>
      <c r="H453" s="89">
        <f t="shared" si="74"/>
        <v>-42752.84999999986</v>
      </c>
      <c r="I453" s="106">
        <f t="shared" si="68"/>
        <v>1953.97</v>
      </c>
      <c r="J453" s="76">
        <v>431</v>
      </c>
      <c r="K453" s="16">
        <v>585430</v>
      </c>
      <c r="L453" s="15" t="s">
        <v>55</v>
      </c>
    </row>
    <row r="454" spans="1:12">
      <c r="A454" s="12"/>
      <c r="B454" s="41"/>
      <c r="C454" s="41"/>
      <c r="D454" s="37">
        <v>41275</v>
      </c>
      <c r="E454" s="89">
        <f t="shared" si="73"/>
        <v>-42752.84999999986</v>
      </c>
      <c r="F454" s="86">
        <v>0</v>
      </c>
      <c r="G454" s="92">
        <v>-156.5</v>
      </c>
      <c r="H454" s="89">
        <f t="shared" si="74"/>
        <v>-42909.34999999986</v>
      </c>
      <c r="I454" s="106">
        <f t="shared" si="68"/>
        <v>-156.5</v>
      </c>
      <c r="J454" s="76">
        <v>431</v>
      </c>
      <c r="K454" s="16">
        <v>585430</v>
      </c>
      <c r="L454" s="15" t="s">
        <v>55</v>
      </c>
    </row>
    <row r="455" spans="1:12">
      <c r="A455" s="12"/>
      <c r="B455" s="41"/>
      <c r="C455" s="41"/>
      <c r="D455" s="37">
        <v>41306</v>
      </c>
      <c r="E455" s="89">
        <f t="shared" si="73"/>
        <v>-42909.34999999986</v>
      </c>
      <c r="F455" s="86">
        <v>0</v>
      </c>
      <c r="G455" s="92">
        <v>-157.07</v>
      </c>
      <c r="H455" s="89">
        <f t="shared" si="74"/>
        <v>-43066.41999999986</v>
      </c>
      <c r="I455" s="106">
        <f t="shared" si="68"/>
        <v>-157.07</v>
      </c>
      <c r="J455" s="76">
        <v>431</v>
      </c>
      <c r="K455" s="16">
        <v>585430</v>
      </c>
      <c r="L455" s="15" t="s">
        <v>55</v>
      </c>
    </row>
    <row r="456" spans="1:12">
      <c r="A456" s="12"/>
      <c r="B456" s="41"/>
      <c r="C456" s="41"/>
      <c r="D456" s="37">
        <v>41334</v>
      </c>
      <c r="E456" s="89">
        <f t="shared" si="73"/>
        <v>-43066.41999999986</v>
      </c>
      <c r="F456" s="86">
        <v>0</v>
      </c>
      <c r="G456" s="92">
        <v>-157.65</v>
      </c>
      <c r="H456" s="89">
        <f t="shared" si="74"/>
        <v>-43224.069999999861</v>
      </c>
      <c r="I456" s="106">
        <f t="shared" si="68"/>
        <v>-157.65</v>
      </c>
      <c r="J456" s="76">
        <v>431</v>
      </c>
      <c r="K456" s="16">
        <v>585430</v>
      </c>
      <c r="L456" s="15" t="s">
        <v>55</v>
      </c>
    </row>
    <row r="457" spans="1:12">
      <c r="A457" s="12"/>
      <c r="B457" s="41"/>
      <c r="C457" s="41"/>
      <c r="D457" s="37">
        <v>41365</v>
      </c>
      <c r="E457" s="89">
        <f t="shared" si="73"/>
        <v>-43224.069999999861</v>
      </c>
      <c r="F457" s="86">
        <v>0</v>
      </c>
      <c r="G457" s="87">
        <v>-158.22999999999999</v>
      </c>
      <c r="H457" s="89">
        <f t="shared" si="74"/>
        <v>-43382.299999999865</v>
      </c>
      <c r="I457" s="106">
        <f t="shared" si="68"/>
        <v>-158.22999999999999</v>
      </c>
      <c r="J457" s="76">
        <v>431</v>
      </c>
      <c r="K457" s="16">
        <v>585430</v>
      </c>
      <c r="L457" s="15" t="s">
        <v>55</v>
      </c>
    </row>
    <row r="458" spans="1:12">
      <c r="A458" s="12"/>
      <c r="B458" s="41"/>
      <c r="C458" s="41"/>
      <c r="D458" s="37">
        <v>41395</v>
      </c>
      <c r="E458" s="89">
        <f t="shared" si="73"/>
        <v>-43382.299999999865</v>
      </c>
      <c r="F458" s="86">
        <v>0</v>
      </c>
      <c r="G458" s="87">
        <v>-158.81</v>
      </c>
      <c r="H458" s="89">
        <f t="shared" si="74"/>
        <v>-43541.109999999862</v>
      </c>
      <c r="I458" s="106">
        <f t="shared" si="68"/>
        <v>-158.81</v>
      </c>
      <c r="J458" s="76">
        <v>431</v>
      </c>
      <c r="K458" s="16">
        <v>585430</v>
      </c>
      <c r="L458" s="15" t="s">
        <v>55</v>
      </c>
    </row>
    <row r="459" spans="1:12">
      <c r="A459" s="12"/>
      <c r="B459" s="38"/>
      <c r="C459" s="38"/>
      <c r="D459" s="37">
        <v>41426</v>
      </c>
      <c r="E459" s="89">
        <f t="shared" si="73"/>
        <v>-43541.109999999862</v>
      </c>
      <c r="F459" s="93">
        <v>2417.29</v>
      </c>
      <c r="G459" s="94">
        <v>-1841.86</v>
      </c>
      <c r="H459" s="89">
        <f t="shared" si="71"/>
        <v>-42965.679999999862</v>
      </c>
      <c r="I459" s="106">
        <f t="shared" si="68"/>
        <v>575.43000000000006</v>
      </c>
      <c r="J459" s="76">
        <v>431</v>
      </c>
      <c r="K459" s="16">
        <v>585430</v>
      </c>
      <c r="L459" s="15" t="s">
        <v>55</v>
      </c>
    </row>
    <row r="460" spans="1:12">
      <c r="A460" s="19">
        <v>288612</v>
      </c>
      <c r="B460" s="25" t="s">
        <v>80</v>
      </c>
      <c r="C460" s="44" t="s">
        <v>64</v>
      </c>
      <c r="D460" s="37">
        <v>41091</v>
      </c>
      <c r="E460" s="96">
        <f>'Historical Jul 11 - Jun 12 '!H471</f>
        <v>0</v>
      </c>
      <c r="F460" s="102">
        <v>46153.97</v>
      </c>
      <c r="G460" s="103">
        <v>-92469.51</v>
      </c>
      <c r="H460" s="104">
        <f t="shared" si="71"/>
        <v>-46315.539999999994</v>
      </c>
      <c r="I460" s="106">
        <f t="shared" si="68"/>
        <v>-46315.539999999994</v>
      </c>
      <c r="J460" s="53">
        <v>182.399</v>
      </c>
      <c r="K460" s="16">
        <v>188000</v>
      </c>
      <c r="L460" s="54" t="s">
        <v>54</v>
      </c>
    </row>
    <row r="461" spans="1:12">
      <c r="A461" s="12"/>
      <c r="B461" s="47"/>
      <c r="C461" s="47"/>
      <c r="D461" s="37">
        <v>41122</v>
      </c>
      <c r="E461" s="89">
        <f>+H460</f>
        <v>-46315.539999999994</v>
      </c>
      <c r="F461" s="86">
        <v>0</v>
      </c>
      <c r="G461" s="87">
        <v>-162.15</v>
      </c>
      <c r="H461" s="92">
        <f t="shared" si="71"/>
        <v>-46477.689999999995</v>
      </c>
      <c r="I461" s="106">
        <f t="shared" si="68"/>
        <v>-162.15</v>
      </c>
      <c r="J461" s="53">
        <v>182.399</v>
      </c>
      <c r="K461" s="16">
        <v>188000</v>
      </c>
      <c r="L461" s="54" t="s">
        <v>54</v>
      </c>
    </row>
    <row r="462" spans="1:12">
      <c r="A462" s="12"/>
      <c r="B462" s="47"/>
      <c r="C462" s="47"/>
      <c r="D462" s="37">
        <v>41153</v>
      </c>
      <c r="E462" s="89">
        <f t="shared" ref="E462:E470" si="75">+H461</f>
        <v>-46477.689999999995</v>
      </c>
      <c r="F462" s="86">
        <v>0</v>
      </c>
      <c r="G462" s="87">
        <v>-162.72999999999999</v>
      </c>
      <c r="H462" s="92">
        <f t="shared" si="71"/>
        <v>-46640.42</v>
      </c>
      <c r="I462" s="106">
        <f t="shared" si="68"/>
        <v>-162.72999999999999</v>
      </c>
      <c r="J462" s="53">
        <v>182.399</v>
      </c>
      <c r="K462" s="16">
        <v>188000</v>
      </c>
      <c r="L462" s="54" t="s">
        <v>54</v>
      </c>
    </row>
    <row r="463" spans="1:12">
      <c r="A463" s="12"/>
      <c r="B463" s="47"/>
      <c r="C463" s="47"/>
      <c r="D463" s="37">
        <v>41183</v>
      </c>
      <c r="E463" s="89">
        <f t="shared" si="75"/>
        <v>-46640.42</v>
      </c>
      <c r="F463" s="86">
        <v>0</v>
      </c>
      <c r="G463" s="87">
        <v>-188.18</v>
      </c>
      <c r="H463" s="92">
        <f t="shared" si="71"/>
        <v>-46828.6</v>
      </c>
      <c r="I463" s="106">
        <f t="shared" si="68"/>
        <v>-188.18</v>
      </c>
      <c r="J463" s="53">
        <v>182.399</v>
      </c>
      <c r="K463" s="16">
        <v>188000</v>
      </c>
      <c r="L463" s="54" t="s">
        <v>54</v>
      </c>
    </row>
    <row r="464" spans="1:12">
      <c r="A464" s="12"/>
      <c r="B464" s="47"/>
      <c r="C464" s="47"/>
      <c r="D464" s="37">
        <v>41214</v>
      </c>
      <c r="E464" s="89">
        <f t="shared" si="75"/>
        <v>-46828.6</v>
      </c>
      <c r="F464" s="86">
        <v>0</v>
      </c>
      <c r="G464" s="87">
        <v>-168.94</v>
      </c>
      <c r="H464" s="92">
        <f t="shared" si="71"/>
        <v>-46997.54</v>
      </c>
      <c r="I464" s="106">
        <f t="shared" si="68"/>
        <v>-168.94</v>
      </c>
      <c r="J464" s="53">
        <v>182.399</v>
      </c>
      <c r="K464" s="16">
        <v>188000</v>
      </c>
      <c r="L464" s="54" t="s">
        <v>54</v>
      </c>
    </row>
    <row r="465" spans="1:12">
      <c r="A465" s="12"/>
      <c r="B465" s="47"/>
      <c r="C465" s="47"/>
      <c r="D465" s="37">
        <v>41244</v>
      </c>
      <c r="E465" s="89">
        <f t="shared" si="75"/>
        <v>-46997.54</v>
      </c>
      <c r="F465" s="86">
        <v>2158.09</v>
      </c>
      <c r="G465" s="87">
        <v>-169.55</v>
      </c>
      <c r="H465" s="92">
        <f t="shared" si="71"/>
        <v>-45009</v>
      </c>
      <c r="I465" s="106">
        <f t="shared" si="68"/>
        <v>1988.5400000000002</v>
      </c>
      <c r="J465" s="53">
        <v>182.399</v>
      </c>
      <c r="K465" s="16">
        <v>188000</v>
      </c>
      <c r="L465" s="54" t="s">
        <v>54</v>
      </c>
    </row>
    <row r="466" spans="1:12">
      <c r="A466" s="12"/>
      <c r="B466" s="47"/>
      <c r="C466" s="47"/>
      <c r="D466" s="37">
        <v>41275</v>
      </c>
      <c r="E466" s="89">
        <f t="shared" si="75"/>
        <v>-45009</v>
      </c>
      <c r="F466" s="86">
        <v>0</v>
      </c>
      <c r="G466" s="87">
        <v>-164.76</v>
      </c>
      <c r="H466" s="92">
        <f t="shared" si="71"/>
        <v>-45173.760000000002</v>
      </c>
      <c r="I466" s="106">
        <f t="shared" si="68"/>
        <v>-164.76</v>
      </c>
      <c r="J466" s="53">
        <v>182.399</v>
      </c>
      <c r="K466" s="16">
        <v>188000</v>
      </c>
      <c r="L466" s="54" t="s">
        <v>54</v>
      </c>
    </row>
    <row r="467" spans="1:12">
      <c r="A467" s="12"/>
      <c r="B467" s="47"/>
      <c r="C467" s="47"/>
      <c r="D467" s="37">
        <v>41306</v>
      </c>
      <c r="E467" s="89">
        <f t="shared" si="75"/>
        <v>-45173.760000000002</v>
      </c>
      <c r="F467" s="86">
        <v>0</v>
      </c>
      <c r="G467" s="87">
        <v>-165.36</v>
      </c>
      <c r="H467" s="92">
        <f t="shared" si="71"/>
        <v>-45339.12</v>
      </c>
      <c r="I467" s="106">
        <f t="shared" si="68"/>
        <v>-165.36</v>
      </c>
      <c r="J467" s="53">
        <v>182.399</v>
      </c>
      <c r="K467" s="16">
        <v>188000</v>
      </c>
      <c r="L467" s="54" t="s">
        <v>54</v>
      </c>
    </row>
    <row r="468" spans="1:12">
      <c r="A468" s="12"/>
      <c r="B468" s="47"/>
      <c r="C468" s="47"/>
      <c r="D468" s="37">
        <v>41334</v>
      </c>
      <c r="E468" s="89">
        <f t="shared" si="75"/>
        <v>-45339.12</v>
      </c>
      <c r="F468" s="86">
        <v>0</v>
      </c>
      <c r="G468" s="87">
        <v>-165.97</v>
      </c>
      <c r="H468" s="92">
        <f t="shared" si="71"/>
        <v>-45505.090000000004</v>
      </c>
      <c r="I468" s="106">
        <f t="shared" si="68"/>
        <v>-165.97</v>
      </c>
      <c r="J468" s="53">
        <v>182.399</v>
      </c>
      <c r="K468" s="16">
        <v>188000</v>
      </c>
      <c r="L468" s="54" t="s">
        <v>54</v>
      </c>
    </row>
    <row r="469" spans="1:12">
      <c r="A469" s="12"/>
      <c r="B469" s="47"/>
      <c r="C469" s="47"/>
      <c r="D469" s="37">
        <v>41365</v>
      </c>
      <c r="E469" s="89">
        <f t="shared" si="75"/>
        <v>-45505.090000000004</v>
      </c>
      <c r="F469" s="86">
        <v>0</v>
      </c>
      <c r="G469" s="87">
        <v>-166.58</v>
      </c>
      <c r="H469" s="92">
        <f t="shared" si="71"/>
        <v>-45671.670000000006</v>
      </c>
      <c r="I469" s="106">
        <f t="shared" si="68"/>
        <v>-166.58</v>
      </c>
      <c r="J469" s="53">
        <v>182.399</v>
      </c>
      <c r="K469" s="16">
        <v>188000</v>
      </c>
      <c r="L469" s="54" t="s">
        <v>54</v>
      </c>
    </row>
    <row r="470" spans="1:12">
      <c r="A470" s="12"/>
      <c r="B470" s="47"/>
      <c r="C470" s="47"/>
      <c r="D470" s="37">
        <v>41395</v>
      </c>
      <c r="E470" s="89">
        <f t="shared" si="75"/>
        <v>-45671.670000000006</v>
      </c>
      <c r="F470" s="86">
        <v>0</v>
      </c>
      <c r="G470" s="87">
        <v>-167.19</v>
      </c>
      <c r="H470" s="92">
        <f t="shared" si="71"/>
        <v>-45838.860000000008</v>
      </c>
      <c r="I470" s="106">
        <f t="shared" si="68"/>
        <v>-167.19</v>
      </c>
      <c r="J470" s="53">
        <v>182.399</v>
      </c>
      <c r="K470" s="16">
        <v>188000</v>
      </c>
      <c r="L470" s="54" t="s">
        <v>54</v>
      </c>
    </row>
    <row r="471" spans="1:12">
      <c r="A471" s="22"/>
      <c r="B471" s="49"/>
      <c r="C471" s="49"/>
      <c r="D471" s="37">
        <v>41426</v>
      </c>
      <c r="E471" s="89">
        <f t="shared" ref="E471" si="76">H470</f>
        <v>-45838.860000000008</v>
      </c>
      <c r="F471" s="93">
        <v>0</v>
      </c>
      <c r="G471" s="99">
        <v>-167.8</v>
      </c>
      <c r="H471" s="101">
        <f t="shared" si="71"/>
        <v>-46006.660000000011</v>
      </c>
      <c r="I471" s="106">
        <f t="shared" si="68"/>
        <v>-167.8</v>
      </c>
      <c r="J471" s="53">
        <v>182.399</v>
      </c>
      <c r="K471" s="16">
        <v>188000</v>
      </c>
      <c r="L471" s="54" t="s">
        <v>54</v>
      </c>
    </row>
    <row r="472" spans="1:12">
      <c r="A472" s="17">
        <v>288614</v>
      </c>
      <c r="B472" s="25" t="s">
        <v>81</v>
      </c>
      <c r="C472" s="44" t="s">
        <v>64</v>
      </c>
      <c r="D472" s="37">
        <v>41091</v>
      </c>
      <c r="E472" s="96">
        <f>'Historical Jul 11 - Jun 12 '!H483</f>
        <v>0</v>
      </c>
      <c r="F472" s="102">
        <v>11265.8</v>
      </c>
      <c r="G472" s="103">
        <v>-256796.64</v>
      </c>
      <c r="H472" s="104">
        <f t="shared" si="71"/>
        <v>-245530.84000000003</v>
      </c>
      <c r="I472" s="106">
        <f t="shared" si="68"/>
        <v>-245530.84000000003</v>
      </c>
      <c r="J472" s="53">
        <v>182.399</v>
      </c>
      <c r="K472" s="16">
        <v>188000</v>
      </c>
      <c r="L472" s="54" t="s">
        <v>54</v>
      </c>
    </row>
    <row r="473" spans="1:12">
      <c r="A473" s="17"/>
      <c r="B473" s="55"/>
      <c r="C473" s="47"/>
      <c r="D473" s="37">
        <v>41122</v>
      </c>
      <c r="E473" s="89">
        <f>+H472</f>
        <v>-245530.84000000003</v>
      </c>
      <c r="F473" s="86">
        <v>10819.34</v>
      </c>
      <c r="G473" s="87">
        <v>-860.67</v>
      </c>
      <c r="H473" s="92">
        <f t="shared" si="71"/>
        <v>-235572.17000000004</v>
      </c>
      <c r="I473" s="106">
        <f t="shared" si="68"/>
        <v>9958.67</v>
      </c>
      <c r="J473" s="53">
        <v>182.399</v>
      </c>
      <c r="K473" s="16">
        <v>188000</v>
      </c>
      <c r="L473" s="54" t="s">
        <v>54</v>
      </c>
    </row>
    <row r="474" spans="1:12">
      <c r="A474" s="17"/>
      <c r="B474" s="55"/>
      <c r="C474" s="47"/>
      <c r="D474" s="37">
        <v>41153</v>
      </c>
      <c r="E474" s="89">
        <f t="shared" ref="E474:E482" si="77">+H473</f>
        <v>-235572.17000000004</v>
      </c>
      <c r="F474" s="86">
        <v>243</v>
      </c>
      <c r="G474" s="87">
        <v>-19101.3</v>
      </c>
      <c r="H474" s="92">
        <f t="shared" si="71"/>
        <v>-254430.47000000003</v>
      </c>
      <c r="I474" s="106">
        <f t="shared" si="68"/>
        <v>-18858.3</v>
      </c>
      <c r="J474" s="53">
        <v>182.399</v>
      </c>
      <c r="K474" s="16">
        <v>188000</v>
      </c>
      <c r="L474" s="54" t="s">
        <v>54</v>
      </c>
    </row>
    <row r="475" spans="1:12">
      <c r="A475" s="17"/>
      <c r="B475" s="55"/>
      <c r="C475" s="47"/>
      <c r="D475" s="37">
        <v>41183</v>
      </c>
      <c r="E475" s="89">
        <f t="shared" si="77"/>
        <v>-254430.47000000003</v>
      </c>
      <c r="F475" s="86">
        <v>26987.09</v>
      </c>
      <c r="G475" s="87">
        <v>-917.76</v>
      </c>
      <c r="H475" s="92">
        <f t="shared" si="71"/>
        <v>-228361.14000000004</v>
      </c>
      <c r="I475" s="106">
        <f t="shared" si="68"/>
        <v>26069.33</v>
      </c>
      <c r="J475" s="53">
        <v>182.399</v>
      </c>
      <c r="K475" s="16">
        <v>188000</v>
      </c>
      <c r="L475" s="54" t="s">
        <v>54</v>
      </c>
    </row>
    <row r="476" spans="1:12">
      <c r="A476" s="17"/>
      <c r="B476" s="55"/>
      <c r="C476" s="47"/>
      <c r="D476" s="37">
        <v>41214</v>
      </c>
      <c r="E476" s="89">
        <f t="shared" si="77"/>
        <v>-228361.14000000004</v>
      </c>
      <c r="F476" s="86">
        <v>810</v>
      </c>
      <c r="G476" s="87">
        <v>-823.83</v>
      </c>
      <c r="H476" s="92">
        <f t="shared" si="71"/>
        <v>-228374.97000000003</v>
      </c>
      <c r="I476" s="106">
        <f t="shared" si="68"/>
        <v>-13.830000000000041</v>
      </c>
      <c r="J476" s="53">
        <v>182.399</v>
      </c>
      <c r="K476" s="16">
        <v>188000</v>
      </c>
      <c r="L476" s="54" t="s">
        <v>54</v>
      </c>
    </row>
    <row r="477" spans="1:12">
      <c r="A477" s="17"/>
      <c r="B477" s="55"/>
      <c r="C477" s="47"/>
      <c r="D477" s="37">
        <v>41244</v>
      </c>
      <c r="E477" s="89">
        <f t="shared" si="77"/>
        <v>-228374.97000000003</v>
      </c>
      <c r="F477" s="86">
        <v>13577.63</v>
      </c>
      <c r="G477" s="87">
        <v>-1158478.6599999999</v>
      </c>
      <c r="H477" s="92">
        <f t="shared" si="71"/>
        <v>-1373276</v>
      </c>
      <c r="I477" s="106">
        <f t="shared" si="68"/>
        <v>-1144901.03</v>
      </c>
      <c r="J477" s="53">
        <v>182.399</v>
      </c>
      <c r="K477" s="16">
        <v>188000</v>
      </c>
      <c r="L477" s="54" t="s">
        <v>54</v>
      </c>
    </row>
    <row r="478" spans="1:12">
      <c r="A478" s="17"/>
      <c r="B478" s="55"/>
      <c r="C478" s="47"/>
      <c r="D478" s="37">
        <v>41275</v>
      </c>
      <c r="E478" s="89">
        <f t="shared" si="77"/>
        <v>-1373276</v>
      </c>
      <c r="F478" s="86">
        <v>5888.76</v>
      </c>
      <c r="G478" s="87">
        <v>-5027.03</v>
      </c>
      <c r="H478" s="92">
        <f t="shared" si="71"/>
        <v>-1372414.27</v>
      </c>
      <c r="I478" s="106">
        <f t="shared" si="68"/>
        <v>861.73000000000047</v>
      </c>
      <c r="J478" s="53">
        <v>182.399</v>
      </c>
      <c r="K478" s="16">
        <v>188000</v>
      </c>
      <c r="L478" s="54" t="s">
        <v>54</v>
      </c>
    </row>
    <row r="479" spans="1:12">
      <c r="A479" s="17"/>
      <c r="B479" s="55"/>
      <c r="C479" s="47"/>
      <c r="D479" s="37">
        <v>41306</v>
      </c>
      <c r="E479" s="89">
        <f t="shared" si="77"/>
        <v>-1372414.27</v>
      </c>
      <c r="F479" s="86">
        <v>567</v>
      </c>
      <c r="G479" s="87">
        <v>-5023.87</v>
      </c>
      <c r="H479" s="92">
        <f t="shared" si="71"/>
        <v>-1376871.1400000001</v>
      </c>
      <c r="I479" s="106">
        <f t="shared" si="68"/>
        <v>-4456.87</v>
      </c>
      <c r="J479" s="53">
        <v>182.399</v>
      </c>
      <c r="K479" s="16">
        <v>188000</v>
      </c>
      <c r="L479" s="54" t="s">
        <v>54</v>
      </c>
    </row>
    <row r="480" spans="1:12">
      <c r="A480" s="17"/>
      <c r="B480" s="55"/>
      <c r="C480" s="47"/>
      <c r="D480" s="37">
        <v>41334</v>
      </c>
      <c r="E480" s="89">
        <f t="shared" si="77"/>
        <v>-1376871.1400000001</v>
      </c>
      <c r="F480" s="86">
        <v>8155.83</v>
      </c>
      <c r="G480" s="87">
        <v>-10010.19</v>
      </c>
      <c r="H480" s="92">
        <f t="shared" si="71"/>
        <v>-1378725.5</v>
      </c>
      <c r="I480" s="106">
        <f t="shared" si="68"/>
        <v>-1854.3600000000006</v>
      </c>
      <c r="J480" s="53">
        <v>182.399</v>
      </c>
      <c r="K480" s="16">
        <v>188000</v>
      </c>
      <c r="L480" s="54" t="s">
        <v>54</v>
      </c>
    </row>
    <row r="481" spans="1:12">
      <c r="A481" s="17"/>
      <c r="B481" s="55"/>
      <c r="C481" s="47"/>
      <c r="D481" s="37">
        <v>41365</v>
      </c>
      <c r="E481" s="89">
        <f t="shared" si="77"/>
        <v>-1378725.5</v>
      </c>
      <c r="F481" s="86">
        <v>23538.33</v>
      </c>
      <c r="G481" s="87">
        <v>-6432.98</v>
      </c>
      <c r="H481" s="92">
        <f t="shared" si="71"/>
        <v>-1361620.15</v>
      </c>
      <c r="I481" s="106">
        <f t="shared" si="68"/>
        <v>17105.350000000002</v>
      </c>
      <c r="J481" s="53">
        <v>182.399</v>
      </c>
      <c r="K481" s="16">
        <v>188000</v>
      </c>
      <c r="L481" s="54" t="s">
        <v>54</v>
      </c>
    </row>
    <row r="482" spans="1:12">
      <c r="A482" s="17"/>
      <c r="B482" s="55"/>
      <c r="C482" s="47"/>
      <c r="D482" s="37">
        <v>41395</v>
      </c>
      <c r="E482" s="89">
        <f t="shared" si="77"/>
        <v>-1361620.15</v>
      </c>
      <c r="F482" s="86">
        <v>14352.18</v>
      </c>
      <c r="G482" s="87">
        <v>-4984.3599999999997</v>
      </c>
      <c r="H482" s="92">
        <f t="shared" si="71"/>
        <v>-1352252.33</v>
      </c>
      <c r="I482" s="106">
        <f t="shared" si="68"/>
        <v>9367.82</v>
      </c>
      <c r="J482" s="53">
        <v>182.399</v>
      </c>
      <c r="K482" s="16">
        <v>188000</v>
      </c>
      <c r="L482" s="54" t="s">
        <v>54</v>
      </c>
    </row>
    <row r="483" spans="1:12">
      <c r="A483" s="17"/>
      <c r="B483" s="56"/>
      <c r="C483" s="49"/>
      <c r="D483" s="37">
        <v>41426</v>
      </c>
      <c r="E483" s="89">
        <f t="shared" ref="E483" si="78">H482</f>
        <v>-1352252.33</v>
      </c>
      <c r="F483" s="93">
        <v>443.74</v>
      </c>
      <c r="G483" s="99">
        <v>-4950.07</v>
      </c>
      <c r="H483" s="101">
        <f t="shared" si="71"/>
        <v>-1356758.6600000001</v>
      </c>
      <c r="I483" s="106">
        <f t="shared" si="68"/>
        <v>-4506.33</v>
      </c>
      <c r="J483" s="53">
        <v>182.399</v>
      </c>
      <c r="K483" s="16">
        <v>188000</v>
      </c>
      <c r="L483" s="54" t="s">
        <v>54</v>
      </c>
    </row>
    <row r="484" spans="1:12">
      <c r="A484" s="19">
        <v>288616</v>
      </c>
      <c r="B484" s="25" t="s">
        <v>82</v>
      </c>
      <c r="C484" s="44" t="s">
        <v>64</v>
      </c>
      <c r="D484" s="37">
        <v>41091</v>
      </c>
      <c r="E484" s="96">
        <f>'Historical Jul 11 - Jun 12 '!H495</f>
        <v>0</v>
      </c>
      <c r="F484" s="102">
        <v>4135.54</v>
      </c>
      <c r="G484" s="103">
        <v>-1238965.3500000001</v>
      </c>
      <c r="H484" s="104">
        <f t="shared" si="71"/>
        <v>-1234829.81</v>
      </c>
      <c r="I484" s="106">
        <f t="shared" si="68"/>
        <v>-1234829.81</v>
      </c>
      <c r="J484" s="53">
        <v>182.399</v>
      </c>
      <c r="K484" s="16">
        <v>188000</v>
      </c>
      <c r="L484" s="54" t="s">
        <v>54</v>
      </c>
    </row>
    <row r="485" spans="1:12">
      <c r="A485" s="12"/>
      <c r="B485" s="47"/>
      <c r="C485" s="47"/>
      <c r="D485" s="37">
        <v>41122</v>
      </c>
      <c r="E485" s="89">
        <f>+H484</f>
        <v>-1234829.81</v>
      </c>
      <c r="F485" s="86">
        <v>936.04</v>
      </c>
      <c r="G485" s="87">
        <v>-4369.7700000000004</v>
      </c>
      <c r="H485" s="92">
        <f t="shared" si="71"/>
        <v>-1238263.54</v>
      </c>
      <c r="I485" s="106">
        <f t="shared" si="68"/>
        <v>-3433.7300000000005</v>
      </c>
      <c r="J485" s="53">
        <v>182.399</v>
      </c>
      <c r="K485" s="16">
        <v>188000</v>
      </c>
      <c r="L485" s="54" t="s">
        <v>54</v>
      </c>
    </row>
    <row r="486" spans="1:12">
      <c r="A486" s="12"/>
      <c r="B486" s="47"/>
      <c r="C486" s="47"/>
      <c r="D486" s="37">
        <v>41153</v>
      </c>
      <c r="E486" s="89">
        <f t="shared" ref="E486:E494" si="79">+H485</f>
        <v>-1238263.54</v>
      </c>
      <c r="F486" s="86">
        <v>1438.87</v>
      </c>
      <c r="G486" s="87">
        <v>-37746.629999999997</v>
      </c>
      <c r="H486" s="92">
        <f t="shared" si="71"/>
        <v>-1274571.2999999998</v>
      </c>
      <c r="I486" s="106">
        <f t="shared" si="68"/>
        <v>-36307.759999999995</v>
      </c>
      <c r="J486" s="53">
        <v>182.399</v>
      </c>
      <c r="K486" s="16">
        <v>188000</v>
      </c>
      <c r="L486" s="54" t="s">
        <v>54</v>
      </c>
    </row>
    <row r="487" spans="1:12">
      <c r="A487" s="12"/>
      <c r="B487" s="47"/>
      <c r="C487" s="47"/>
      <c r="D487" s="37">
        <v>41183</v>
      </c>
      <c r="E487" s="89">
        <f t="shared" si="79"/>
        <v>-1274571.2999999998</v>
      </c>
      <c r="F487" s="86">
        <v>13629.08</v>
      </c>
      <c r="G487" s="87">
        <v>-4941.13</v>
      </c>
      <c r="H487" s="92">
        <f t="shared" si="71"/>
        <v>-1265883.3499999996</v>
      </c>
      <c r="I487" s="106">
        <f t="shared" si="68"/>
        <v>8687.9500000000007</v>
      </c>
      <c r="J487" s="53">
        <v>182.399</v>
      </c>
      <c r="K487" s="16">
        <v>188000</v>
      </c>
      <c r="L487" s="54" t="s">
        <v>54</v>
      </c>
    </row>
    <row r="488" spans="1:12">
      <c r="A488" s="12"/>
      <c r="B488" s="47"/>
      <c r="C488" s="47"/>
      <c r="D488" s="37">
        <v>41214</v>
      </c>
      <c r="E488" s="89">
        <f t="shared" si="79"/>
        <v>-1265883.3499999996</v>
      </c>
      <c r="F488" s="86">
        <v>596.47</v>
      </c>
      <c r="G488" s="87">
        <v>-4566.78</v>
      </c>
      <c r="H488" s="92">
        <f t="shared" si="71"/>
        <v>-1269853.6599999997</v>
      </c>
      <c r="I488" s="106">
        <f t="shared" si="68"/>
        <v>-3970.3099999999995</v>
      </c>
      <c r="J488" s="53">
        <v>182.399</v>
      </c>
      <c r="K488" s="16">
        <v>188000</v>
      </c>
      <c r="L488" s="54" t="s">
        <v>54</v>
      </c>
    </row>
    <row r="489" spans="1:12">
      <c r="A489" s="12"/>
      <c r="B489" s="47"/>
      <c r="C489" s="47"/>
      <c r="D489" s="37">
        <v>41244</v>
      </c>
      <c r="E489" s="89">
        <f t="shared" si="79"/>
        <v>-1269853.6599999997</v>
      </c>
      <c r="F489" s="86">
        <v>76247.759999999995</v>
      </c>
      <c r="G489" s="87">
        <v>-4581.1000000000004</v>
      </c>
      <c r="H489" s="92">
        <f t="shared" si="71"/>
        <v>-1198186.9999999998</v>
      </c>
      <c r="I489" s="106">
        <f t="shared" si="68"/>
        <v>71666.659999999989</v>
      </c>
      <c r="J489" s="53">
        <v>182.399</v>
      </c>
      <c r="K489" s="16">
        <v>188000</v>
      </c>
      <c r="L489" s="54" t="s">
        <v>54</v>
      </c>
    </row>
    <row r="490" spans="1:12">
      <c r="A490" s="12"/>
      <c r="B490" s="47"/>
      <c r="C490" s="47"/>
      <c r="D490" s="37">
        <v>41275</v>
      </c>
      <c r="E490" s="89">
        <f t="shared" si="79"/>
        <v>-1198186.9999999998</v>
      </c>
      <c r="F490" s="86">
        <v>3999.03</v>
      </c>
      <c r="G490" s="87">
        <v>-4386.1000000000004</v>
      </c>
      <c r="H490" s="92">
        <f t="shared" si="71"/>
        <v>-1198574.0699999998</v>
      </c>
      <c r="I490" s="106">
        <f t="shared" si="68"/>
        <v>-387.07000000000016</v>
      </c>
      <c r="J490" s="53">
        <v>182.399</v>
      </c>
      <c r="K490" s="16">
        <v>188000</v>
      </c>
      <c r="L490" s="54" t="s">
        <v>54</v>
      </c>
    </row>
    <row r="491" spans="1:12">
      <c r="A491" s="12"/>
      <c r="B491" s="47"/>
      <c r="C491" s="47"/>
      <c r="D491" s="37">
        <v>41306</v>
      </c>
      <c r="E491" s="89">
        <f t="shared" si="79"/>
        <v>-1198574.0699999998</v>
      </c>
      <c r="F491" s="86">
        <v>1212.95</v>
      </c>
      <c r="G491" s="87">
        <v>-4387.51</v>
      </c>
      <c r="H491" s="92">
        <f t="shared" si="71"/>
        <v>-1201748.6299999999</v>
      </c>
      <c r="I491" s="106">
        <f t="shared" si="68"/>
        <v>-3174.5600000000004</v>
      </c>
      <c r="J491" s="53">
        <v>182.399</v>
      </c>
      <c r="K491" s="16">
        <v>188000</v>
      </c>
      <c r="L491" s="54" t="s">
        <v>54</v>
      </c>
    </row>
    <row r="492" spans="1:12">
      <c r="A492" s="12"/>
      <c r="B492" s="47"/>
      <c r="C492" s="47"/>
      <c r="D492" s="37">
        <v>41334</v>
      </c>
      <c r="E492" s="89">
        <f t="shared" si="79"/>
        <v>-1201748.6299999999</v>
      </c>
      <c r="F492" s="86">
        <v>5186.45</v>
      </c>
      <c r="G492" s="87">
        <v>-4399.13</v>
      </c>
      <c r="H492" s="92">
        <f t="shared" si="71"/>
        <v>-1200961.3099999998</v>
      </c>
      <c r="I492" s="106">
        <f t="shared" si="68"/>
        <v>787.31999999999971</v>
      </c>
      <c r="J492" s="53">
        <v>182.399</v>
      </c>
      <c r="K492" s="16">
        <v>188000</v>
      </c>
      <c r="L492" s="54" t="s">
        <v>54</v>
      </c>
    </row>
    <row r="493" spans="1:12">
      <c r="A493" s="12"/>
      <c r="B493" s="47"/>
      <c r="C493" s="47"/>
      <c r="D493" s="37">
        <v>41365</v>
      </c>
      <c r="E493" s="89">
        <f t="shared" si="79"/>
        <v>-1200961.3099999998</v>
      </c>
      <c r="F493" s="86">
        <v>5236.55</v>
      </c>
      <c r="G493" s="87">
        <v>-4396.25</v>
      </c>
      <c r="H493" s="92">
        <f t="shared" si="71"/>
        <v>-1200121.0099999998</v>
      </c>
      <c r="I493" s="106">
        <f t="shared" si="68"/>
        <v>840.30000000000018</v>
      </c>
      <c r="J493" s="53">
        <v>182.399</v>
      </c>
      <c r="K493" s="16">
        <v>188000</v>
      </c>
      <c r="L493" s="54" t="s">
        <v>54</v>
      </c>
    </row>
    <row r="494" spans="1:12">
      <c r="A494" s="12"/>
      <c r="B494" s="47"/>
      <c r="C494" s="47"/>
      <c r="D494" s="37">
        <v>41395</v>
      </c>
      <c r="E494" s="89">
        <f t="shared" si="79"/>
        <v>-1200121.0099999998</v>
      </c>
      <c r="F494" s="86">
        <v>6177.64</v>
      </c>
      <c r="G494" s="87">
        <v>-4393.18</v>
      </c>
      <c r="H494" s="92">
        <f t="shared" si="71"/>
        <v>-1198336.5499999998</v>
      </c>
      <c r="I494" s="106">
        <f t="shared" si="68"/>
        <v>1784.46</v>
      </c>
      <c r="J494" s="53">
        <v>182.399</v>
      </c>
      <c r="K494" s="16">
        <v>188000</v>
      </c>
      <c r="L494" s="54" t="s">
        <v>54</v>
      </c>
    </row>
    <row r="495" spans="1:12">
      <c r="A495" s="22"/>
      <c r="B495" s="49"/>
      <c r="C495" s="49"/>
      <c r="D495" s="37">
        <v>41426</v>
      </c>
      <c r="E495" s="89">
        <f t="shared" ref="E495" si="80">H494</f>
        <v>-1198336.5499999998</v>
      </c>
      <c r="F495" s="93">
        <v>33567.69</v>
      </c>
      <c r="G495" s="99">
        <v>-4386.6400000000003</v>
      </c>
      <c r="H495" s="101">
        <f t="shared" si="71"/>
        <v>-1169155.4999999998</v>
      </c>
      <c r="I495" s="106">
        <f t="shared" si="68"/>
        <v>29181.050000000003</v>
      </c>
      <c r="J495" s="53">
        <v>182.399</v>
      </c>
      <c r="K495" s="16">
        <v>188000</v>
      </c>
      <c r="L495" s="54" t="s">
        <v>54</v>
      </c>
    </row>
    <row r="496" spans="1:12">
      <c r="A496" s="19">
        <v>288618</v>
      </c>
      <c r="B496" s="25" t="s">
        <v>83</v>
      </c>
      <c r="C496" s="44" t="s">
        <v>64</v>
      </c>
      <c r="D496" s="37">
        <v>41091</v>
      </c>
      <c r="E496" s="96">
        <f>'Historical Jul 11 - Jun 12 '!H507</f>
        <v>0</v>
      </c>
      <c r="F496" s="102">
        <v>33661.589999999997</v>
      </c>
      <c r="G496" s="103">
        <v>-690046.15</v>
      </c>
      <c r="H496" s="104">
        <f t="shared" si="71"/>
        <v>-656384.56000000006</v>
      </c>
      <c r="I496" s="106">
        <f t="shared" si="68"/>
        <v>-656384.56000000006</v>
      </c>
      <c r="J496" s="53">
        <v>182.399</v>
      </c>
      <c r="K496" s="16">
        <v>188000</v>
      </c>
      <c r="L496" s="54" t="s">
        <v>54</v>
      </c>
    </row>
    <row r="497" spans="1:12">
      <c r="A497" s="12"/>
      <c r="B497" s="47"/>
      <c r="C497" s="47"/>
      <c r="D497" s="37">
        <v>41122</v>
      </c>
      <c r="E497" s="89">
        <f>+H496</f>
        <v>-656384.56000000006</v>
      </c>
      <c r="F497" s="86">
        <v>33052.54</v>
      </c>
      <c r="G497" s="87">
        <v>-1642.19</v>
      </c>
      <c r="H497" s="92">
        <f t="shared" si="71"/>
        <v>-624974.21</v>
      </c>
      <c r="I497" s="106">
        <f t="shared" si="68"/>
        <v>31410.350000000002</v>
      </c>
      <c r="J497" s="53">
        <v>182.399</v>
      </c>
      <c r="K497" s="16">
        <v>188000</v>
      </c>
      <c r="L497" s="54" t="s">
        <v>54</v>
      </c>
    </row>
    <row r="498" spans="1:12">
      <c r="A498" s="12"/>
      <c r="B498" s="47"/>
      <c r="C498" s="47"/>
      <c r="D498" s="37">
        <v>41153</v>
      </c>
      <c r="E498" s="89">
        <f t="shared" ref="E498:E506" si="81">+H497</f>
        <v>-624974.21</v>
      </c>
      <c r="F498" s="86">
        <v>68443.72</v>
      </c>
      <c r="G498" s="87">
        <v>-1535.92</v>
      </c>
      <c r="H498" s="92">
        <f t="shared" si="71"/>
        <v>-558066.41</v>
      </c>
      <c r="I498" s="106">
        <f t="shared" si="68"/>
        <v>66907.8</v>
      </c>
      <c r="J498" s="53">
        <v>182.399</v>
      </c>
      <c r="K498" s="16">
        <v>188000</v>
      </c>
      <c r="L498" s="54" t="s">
        <v>54</v>
      </c>
    </row>
    <row r="499" spans="1:12">
      <c r="A499" s="12"/>
      <c r="B499" s="47"/>
      <c r="C499" s="47"/>
      <c r="D499" s="37">
        <v>41183</v>
      </c>
      <c r="E499" s="89">
        <f t="shared" si="81"/>
        <v>-558066.41</v>
      </c>
      <c r="F499" s="86">
        <v>10268.93</v>
      </c>
      <c r="G499" s="87">
        <v>-4589.66</v>
      </c>
      <c r="H499" s="92">
        <f t="shared" si="71"/>
        <v>-552387.14</v>
      </c>
      <c r="I499" s="106">
        <f t="shared" si="68"/>
        <v>5679.27</v>
      </c>
      <c r="J499" s="53">
        <v>182.399</v>
      </c>
      <c r="K499" s="16">
        <v>188000</v>
      </c>
      <c r="L499" s="54" t="s">
        <v>54</v>
      </c>
    </row>
    <row r="500" spans="1:12">
      <c r="A500" s="12"/>
      <c r="B500" s="47"/>
      <c r="C500" s="47"/>
      <c r="D500" s="37">
        <v>41214</v>
      </c>
      <c r="E500" s="89">
        <f t="shared" si="81"/>
        <v>-552387.14</v>
      </c>
      <c r="F500" s="86">
        <v>393.98</v>
      </c>
      <c r="G500" s="87">
        <v>-1868.91</v>
      </c>
      <c r="H500" s="92">
        <f t="shared" si="71"/>
        <v>-553862.07000000007</v>
      </c>
      <c r="I500" s="106">
        <f t="shared" si="68"/>
        <v>-1474.93</v>
      </c>
      <c r="J500" s="53">
        <v>182.399</v>
      </c>
      <c r="K500" s="16">
        <v>188000</v>
      </c>
      <c r="L500" s="54" t="s">
        <v>54</v>
      </c>
    </row>
    <row r="501" spans="1:12">
      <c r="A501" s="12"/>
      <c r="B501" s="47"/>
      <c r="C501" s="47"/>
      <c r="D501" s="37">
        <v>41244</v>
      </c>
      <c r="E501" s="89">
        <f t="shared" si="81"/>
        <v>-553862.07000000007</v>
      </c>
      <c r="F501" s="86">
        <v>212904.75</v>
      </c>
      <c r="G501" s="87">
        <v>-238022.68</v>
      </c>
      <c r="H501" s="92">
        <f t="shared" si="71"/>
        <v>-578980</v>
      </c>
      <c r="I501" s="106">
        <f t="shared" si="68"/>
        <v>-25117.929999999993</v>
      </c>
      <c r="J501" s="53">
        <v>182.399</v>
      </c>
      <c r="K501" s="16">
        <v>188000</v>
      </c>
      <c r="L501" s="54" t="s">
        <v>54</v>
      </c>
    </row>
    <row r="502" spans="1:12">
      <c r="A502" s="12"/>
      <c r="B502" s="47"/>
      <c r="C502" s="47"/>
      <c r="D502" s="37">
        <v>41275</v>
      </c>
      <c r="E502" s="89">
        <f t="shared" si="81"/>
        <v>-578980</v>
      </c>
      <c r="F502" s="86">
        <v>208419.72</v>
      </c>
      <c r="G502" s="87">
        <v>-206057.57</v>
      </c>
      <c r="H502" s="92">
        <f t="shared" si="71"/>
        <v>-576617.85000000009</v>
      </c>
      <c r="I502" s="106">
        <f t="shared" si="68"/>
        <v>2362.1499999999942</v>
      </c>
      <c r="J502" s="53">
        <v>182.399</v>
      </c>
      <c r="K502" s="16">
        <v>188000</v>
      </c>
      <c r="L502" s="54" t="s">
        <v>54</v>
      </c>
    </row>
    <row r="503" spans="1:12">
      <c r="A503" s="12"/>
      <c r="B503" s="47"/>
      <c r="C503" s="47"/>
      <c r="D503" s="37">
        <v>41306</v>
      </c>
      <c r="E503" s="89">
        <f t="shared" si="81"/>
        <v>-576617.85000000009</v>
      </c>
      <c r="F503" s="86">
        <v>720.66</v>
      </c>
      <c r="G503" s="87">
        <v>-1968.51</v>
      </c>
      <c r="H503" s="92">
        <f t="shared" si="71"/>
        <v>-577865.70000000007</v>
      </c>
      <c r="I503" s="106">
        <f t="shared" si="68"/>
        <v>-1247.8499999999999</v>
      </c>
      <c r="J503" s="53">
        <v>182.399</v>
      </c>
      <c r="K503" s="16">
        <v>188000</v>
      </c>
      <c r="L503" s="54" t="s">
        <v>54</v>
      </c>
    </row>
    <row r="504" spans="1:12">
      <c r="A504" s="12"/>
      <c r="B504" s="47"/>
      <c r="C504" s="47"/>
      <c r="D504" s="37">
        <v>41334</v>
      </c>
      <c r="E504" s="89">
        <f t="shared" si="81"/>
        <v>-577865.70000000007</v>
      </c>
      <c r="F504" s="86">
        <v>187220.03</v>
      </c>
      <c r="G504" s="87">
        <v>-1972.77</v>
      </c>
      <c r="H504" s="92">
        <f t="shared" si="71"/>
        <v>-392618.44000000006</v>
      </c>
      <c r="I504" s="106">
        <f t="shared" si="68"/>
        <v>185247.26</v>
      </c>
      <c r="J504" s="53">
        <v>182.399</v>
      </c>
      <c r="K504" s="16">
        <v>188000</v>
      </c>
      <c r="L504" s="54" t="s">
        <v>54</v>
      </c>
    </row>
    <row r="505" spans="1:12">
      <c r="A505" s="12"/>
      <c r="B505" s="47"/>
      <c r="C505" s="47"/>
      <c r="D505" s="37">
        <v>41365</v>
      </c>
      <c r="E505" s="89">
        <f t="shared" si="81"/>
        <v>-392618.44000000006</v>
      </c>
      <c r="F505" s="86">
        <v>5891.37</v>
      </c>
      <c r="G505" s="87">
        <v>-1340.36</v>
      </c>
      <c r="H505" s="92">
        <f t="shared" si="71"/>
        <v>-388067.43000000005</v>
      </c>
      <c r="I505" s="106">
        <f t="shared" si="68"/>
        <v>4551.01</v>
      </c>
      <c r="J505" s="53">
        <v>182.399</v>
      </c>
      <c r="K505" s="16">
        <v>188000</v>
      </c>
      <c r="L505" s="54" t="s">
        <v>54</v>
      </c>
    </row>
    <row r="506" spans="1:12">
      <c r="A506" s="12"/>
      <c r="B506" s="47"/>
      <c r="C506" s="47"/>
      <c r="D506" s="37">
        <v>41395</v>
      </c>
      <c r="E506" s="89">
        <f t="shared" si="81"/>
        <v>-388067.43000000005</v>
      </c>
      <c r="F506" s="86">
        <v>2153.13</v>
      </c>
      <c r="G506" s="87">
        <v>-1324.82</v>
      </c>
      <c r="H506" s="92">
        <f t="shared" si="71"/>
        <v>-387239.12000000005</v>
      </c>
      <c r="I506" s="106">
        <f t="shared" si="68"/>
        <v>828.31000000000017</v>
      </c>
      <c r="J506" s="53">
        <v>182.399</v>
      </c>
      <c r="K506" s="16">
        <v>188000</v>
      </c>
      <c r="L506" s="54" t="s">
        <v>54</v>
      </c>
    </row>
    <row r="507" spans="1:12">
      <c r="A507" s="22"/>
      <c r="B507" s="49"/>
      <c r="C507" s="49"/>
      <c r="D507" s="37">
        <v>41426</v>
      </c>
      <c r="E507" s="89">
        <f t="shared" ref="E507" si="82">H506</f>
        <v>-387239.12000000005</v>
      </c>
      <c r="F507" s="93">
        <v>14006.75</v>
      </c>
      <c r="G507" s="99">
        <v>-1321.99</v>
      </c>
      <c r="H507" s="101">
        <f t="shared" si="71"/>
        <v>-374554.36000000004</v>
      </c>
      <c r="I507" s="106">
        <f t="shared" si="68"/>
        <v>12684.76</v>
      </c>
      <c r="J507" s="53">
        <v>182.399</v>
      </c>
      <c r="K507" s="16">
        <v>188000</v>
      </c>
      <c r="L507" s="54" t="s">
        <v>54</v>
      </c>
    </row>
    <row r="508" spans="1:12">
      <c r="A508" s="19">
        <v>288620</v>
      </c>
      <c r="B508" s="25" t="s">
        <v>84</v>
      </c>
      <c r="C508" s="44" t="s">
        <v>64</v>
      </c>
      <c r="D508" s="37">
        <v>41091</v>
      </c>
      <c r="E508" s="96">
        <f>'Historical Jul 11 - Jun 12 '!H519</f>
        <v>0</v>
      </c>
      <c r="F508" s="102">
        <v>162</v>
      </c>
      <c r="G508" s="103">
        <v>-56746.97</v>
      </c>
      <c r="H508" s="104">
        <f t="shared" si="71"/>
        <v>-56584.97</v>
      </c>
      <c r="I508" s="106">
        <f t="shared" si="68"/>
        <v>-56584.97</v>
      </c>
      <c r="J508" s="53">
        <v>182.399</v>
      </c>
      <c r="K508" s="16">
        <v>188000</v>
      </c>
      <c r="L508" s="54" t="s">
        <v>54</v>
      </c>
    </row>
    <row r="509" spans="1:12">
      <c r="A509" s="12"/>
      <c r="B509" s="47"/>
      <c r="C509" s="47"/>
      <c r="D509" s="37">
        <v>41122</v>
      </c>
      <c r="E509" s="89">
        <f>+H508</f>
        <v>-56584.97</v>
      </c>
      <c r="F509" s="86">
        <v>29553.11</v>
      </c>
      <c r="G509" s="87">
        <v>0</v>
      </c>
      <c r="H509" s="92">
        <f t="shared" si="71"/>
        <v>-27031.86</v>
      </c>
      <c r="I509" s="106">
        <f t="shared" si="68"/>
        <v>29553.11</v>
      </c>
      <c r="J509" s="53">
        <v>182.399</v>
      </c>
      <c r="K509" s="16">
        <v>188000</v>
      </c>
      <c r="L509" s="54" t="s">
        <v>54</v>
      </c>
    </row>
    <row r="510" spans="1:12">
      <c r="A510" s="12"/>
      <c r="B510" s="47"/>
      <c r="C510" s="47"/>
      <c r="D510" s="37">
        <v>41153</v>
      </c>
      <c r="E510" s="89">
        <f t="shared" ref="E510:E518" si="83">+H509</f>
        <v>-27031.86</v>
      </c>
      <c r="F510" s="86">
        <v>162</v>
      </c>
      <c r="G510" s="87">
        <v>-1009.14</v>
      </c>
      <c r="H510" s="92">
        <f t="shared" si="71"/>
        <v>-27879</v>
      </c>
      <c r="I510" s="106">
        <f t="shared" si="68"/>
        <v>-847.14</v>
      </c>
      <c r="J510" s="53">
        <v>182.399</v>
      </c>
      <c r="K510" s="16">
        <v>188000</v>
      </c>
      <c r="L510" s="54" t="s">
        <v>54</v>
      </c>
    </row>
    <row r="511" spans="1:12">
      <c r="A511" s="12"/>
      <c r="B511" s="47"/>
      <c r="C511" s="47"/>
      <c r="D511" s="37">
        <v>41183</v>
      </c>
      <c r="E511" s="89">
        <f t="shared" si="83"/>
        <v>-27879</v>
      </c>
      <c r="F511" s="86">
        <v>11440.25</v>
      </c>
      <c r="G511" s="87">
        <v>0</v>
      </c>
      <c r="H511" s="92">
        <f t="shared" si="71"/>
        <v>-16438.75</v>
      </c>
      <c r="I511" s="106">
        <f t="shared" si="68"/>
        <v>11440.25</v>
      </c>
      <c r="J511" s="53">
        <v>182.399</v>
      </c>
      <c r="K511" s="16">
        <v>188000</v>
      </c>
      <c r="L511" s="54" t="s">
        <v>54</v>
      </c>
    </row>
    <row r="512" spans="1:12">
      <c r="A512" s="12"/>
      <c r="B512" s="47"/>
      <c r="C512" s="47"/>
      <c r="D512" s="37">
        <v>41214</v>
      </c>
      <c r="E512" s="89">
        <f t="shared" si="83"/>
        <v>-16438.75</v>
      </c>
      <c r="F512" s="86">
        <v>648</v>
      </c>
      <c r="G512" s="87">
        <v>0</v>
      </c>
      <c r="H512" s="92">
        <f t="shared" si="71"/>
        <v>-15790.75</v>
      </c>
      <c r="I512" s="106">
        <f t="shared" si="68"/>
        <v>648</v>
      </c>
      <c r="J512" s="53">
        <v>182.399</v>
      </c>
      <c r="K512" s="16">
        <v>188000</v>
      </c>
      <c r="L512" s="54" t="s">
        <v>54</v>
      </c>
    </row>
    <row r="513" spans="1:12">
      <c r="A513" s="12"/>
      <c r="B513" s="47"/>
      <c r="C513" s="47"/>
      <c r="D513" s="37">
        <v>41244</v>
      </c>
      <c r="E513" s="89">
        <f t="shared" si="83"/>
        <v>-15790.75</v>
      </c>
      <c r="F513" s="86">
        <v>648</v>
      </c>
      <c r="G513" s="87">
        <v>-12357.25</v>
      </c>
      <c r="H513" s="92">
        <f t="shared" si="71"/>
        <v>-27500</v>
      </c>
      <c r="I513" s="106">
        <f t="shared" si="68"/>
        <v>-11709.25</v>
      </c>
      <c r="J513" s="53">
        <v>182.399</v>
      </c>
      <c r="K513" s="16">
        <v>188000</v>
      </c>
      <c r="L513" s="54" t="s">
        <v>54</v>
      </c>
    </row>
    <row r="514" spans="1:12">
      <c r="A514" s="12"/>
      <c r="B514" s="47"/>
      <c r="C514" s="47"/>
      <c r="D514" s="37">
        <v>41275</v>
      </c>
      <c r="E514" s="89">
        <f t="shared" si="83"/>
        <v>-27500</v>
      </c>
      <c r="F514" s="86">
        <v>486</v>
      </c>
      <c r="G514" s="87">
        <v>-324</v>
      </c>
      <c r="H514" s="92">
        <f t="shared" si="71"/>
        <v>-27338</v>
      </c>
      <c r="I514" s="106">
        <f t="shared" si="68"/>
        <v>162</v>
      </c>
      <c r="J514" s="53">
        <v>182.399</v>
      </c>
      <c r="K514" s="16">
        <v>188000</v>
      </c>
      <c r="L514" s="54" t="s">
        <v>54</v>
      </c>
    </row>
    <row r="515" spans="1:12">
      <c r="A515" s="12"/>
      <c r="B515" s="47"/>
      <c r="C515" s="47"/>
      <c r="D515" s="37">
        <v>41306</v>
      </c>
      <c r="E515" s="89">
        <f t="shared" si="83"/>
        <v>-27338</v>
      </c>
      <c r="F515" s="86">
        <v>0</v>
      </c>
      <c r="G515" s="87">
        <v>0</v>
      </c>
      <c r="H515" s="92">
        <f t="shared" si="71"/>
        <v>-27338</v>
      </c>
      <c r="I515" s="106">
        <f t="shared" si="68"/>
        <v>0</v>
      </c>
      <c r="J515" s="53">
        <v>182.399</v>
      </c>
      <c r="K515" s="16">
        <v>188000</v>
      </c>
      <c r="L515" s="54" t="s">
        <v>54</v>
      </c>
    </row>
    <row r="516" spans="1:12">
      <c r="A516" s="12"/>
      <c r="B516" s="47"/>
      <c r="C516" s="47"/>
      <c r="D516" s="37">
        <v>41334</v>
      </c>
      <c r="E516" s="89">
        <f t="shared" si="83"/>
        <v>-27338</v>
      </c>
      <c r="F516" s="86">
        <v>2731.96</v>
      </c>
      <c r="G516" s="87">
        <v>-55000</v>
      </c>
      <c r="H516" s="92">
        <f t="shared" si="71"/>
        <v>-79606.040000000008</v>
      </c>
      <c r="I516" s="106">
        <f t="shared" si="68"/>
        <v>-52268.04</v>
      </c>
      <c r="J516" s="53">
        <v>182.399</v>
      </c>
      <c r="K516" s="16">
        <v>188000</v>
      </c>
      <c r="L516" s="54" t="s">
        <v>54</v>
      </c>
    </row>
    <row r="517" spans="1:12">
      <c r="A517" s="12"/>
      <c r="B517" s="47"/>
      <c r="C517" s="47"/>
      <c r="D517" s="37">
        <v>41365</v>
      </c>
      <c r="E517" s="89">
        <f t="shared" si="83"/>
        <v>-79606.040000000008</v>
      </c>
      <c r="F517" s="86">
        <v>81</v>
      </c>
      <c r="G517" s="87">
        <v>0</v>
      </c>
      <c r="H517" s="92">
        <f t="shared" si="71"/>
        <v>-79525.040000000008</v>
      </c>
      <c r="I517" s="106">
        <f t="shared" si="68"/>
        <v>81</v>
      </c>
      <c r="J517" s="53">
        <v>182.399</v>
      </c>
      <c r="K517" s="16">
        <v>188000</v>
      </c>
      <c r="L517" s="54" t="s">
        <v>54</v>
      </c>
    </row>
    <row r="518" spans="1:12">
      <c r="A518" s="12"/>
      <c r="B518" s="47"/>
      <c r="C518" s="47"/>
      <c r="D518" s="37">
        <v>41395</v>
      </c>
      <c r="E518" s="89">
        <f t="shared" si="83"/>
        <v>-79525.040000000008</v>
      </c>
      <c r="F518" s="86">
        <v>3372</v>
      </c>
      <c r="G518" s="87">
        <v>0</v>
      </c>
      <c r="H518" s="92">
        <f t="shared" si="71"/>
        <v>-76153.040000000008</v>
      </c>
      <c r="I518" s="106">
        <f t="shared" si="68"/>
        <v>3372</v>
      </c>
      <c r="J518" s="53">
        <v>182.399</v>
      </c>
      <c r="K518" s="16">
        <v>188000</v>
      </c>
      <c r="L518" s="54" t="s">
        <v>54</v>
      </c>
    </row>
    <row r="519" spans="1:12">
      <c r="A519" s="22"/>
      <c r="B519" s="49"/>
      <c r="C519" s="49"/>
      <c r="D519" s="37">
        <v>41426</v>
      </c>
      <c r="E519" s="89">
        <f t="shared" ref="E519" si="84">H518</f>
        <v>-76153.040000000008</v>
      </c>
      <c r="F519" s="93">
        <v>2681</v>
      </c>
      <c r="G519" s="99">
        <v>0</v>
      </c>
      <c r="H519" s="101">
        <f t="shared" si="71"/>
        <v>-73472.040000000008</v>
      </c>
      <c r="I519" s="106">
        <f t="shared" si="68"/>
        <v>2681</v>
      </c>
      <c r="J519" s="53">
        <v>182.399</v>
      </c>
      <c r="K519" s="16">
        <v>188000</v>
      </c>
      <c r="L519" s="54" t="s">
        <v>54</v>
      </c>
    </row>
    <row r="520" spans="1:12">
      <c r="A520" s="19">
        <v>288622</v>
      </c>
      <c r="B520" s="25" t="s">
        <v>85</v>
      </c>
      <c r="C520" s="44" t="s">
        <v>64</v>
      </c>
      <c r="D520" s="37">
        <v>41091</v>
      </c>
      <c r="E520" s="96">
        <f>'Historical Jul 11 - Jun 12 '!H531</f>
        <v>0</v>
      </c>
      <c r="F520" s="102">
        <v>1187.6300000000001</v>
      </c>
      <c r="G520" s="103">
        <v>-788991.24</v>
      </c>
      <c r="H520" s="104">
        <f t="shared" si="71"/>
        <v>-787803.61</v>
      </c>
      <c r="I520" s="106">
        <f t="shared" si="68"/>
        <v>-787803.61</v>
      </c>
      <c r="J520" s="53">
        <v>182.399</v>
      </c>
      <c r="K520" s="16">
        <v>188000</v>
      </c>
      <c r="L520" s="54" t="s">
        <v>54</v>
      </c>
    </row>
    <row r="521" spans="1:12">
      <c r="A521" s="12"/>
      <c r="B521" s="47"/>
      <c r="C521" s="47"/>
      <c r="D521" s="37">
        <v>41122</v>
      </c>
      <c r="E521" s="89">
        <f>+H520</f>
        <v>-787803.61</v>
      </c>
      <c r="F521" s="86">
        <v>1270.79</v>
      </c>
      <c r="G521" s="87">
        <v>-2717.4</v>
      </c>
      <c r="H521" s="92">
        <f t="shared" si="71"/>
        <v>-789250.22</v>
      </c>
      <c r="I521" s="106">
        <f t="shared" si="68"/>
        <v>-1446.6100000000001</v>
      </c>
      <c r="J521" s="53">
        <v>182.399</v>
      </c>
      <c r="K521" s="16">
        <v>188000</v>
      </c>
      <c r="L521" s="54" t="s">
        <v>54</v>
      </c>
    </row>
    <row r="522" spans="1:12">
      <c r="A522" s="12"/>
      <c r="B522" s="47"/>
      <c r="C522" s="47"/>
      <c r="D522" s="37">
        <v>41153</v>
      </c>
      <c r="E522" s="89">
        <f t="shared" ref="E522:E530" si="85">+H521</f>
        <v>-789250.22</v>
      </c>
      <c r="F522" s="86">
        <v>51572.85</v>
      </c>
      <c r="G522" s="87">
        <v>-2722.62</v>
      </c>
      <c r="H522" s="92">
        <f t="shared" si="71"/>
        <v>-740399.99</v>
      </c>
      <c r="I522" s="106">
        <f t="shared" si="68"/>
        <v>48850.229999999996</v>
      </c>
      <c r="J522" s="53">
        <v>182.399</v>
      </c>
      <c r="K522" s="16">
        <v>188000</v>
      </c>
      <c r="L522" s="54" t="s">
        <v>54</v>
      </c>
    </row>
    <row r="523" spans="1:12">
      <c r="A523" s="12"/>
      <c r="B523" s="47"/>
      <c r="C523" s="47"/>
      <c r="D523" s="37">
        <v>41183</v>
      </c>
      <c r="E523" s="89">
        <f t="shared" si="85"/>
        <v>-740399.99</v>
      </c>
      <c r="F523" s="86">
        <v>18939.96</v>
      </c>
      <c r="G523" s="87">
        <v>-2672.27</v>
      </c>
      <c r="H523" s="92">
        <f t="shared" si="71"/>
        <v>-724132.3</v>
      </c>
      <c r="I523" s="106">
        <f t="shared" si="68"/>
        <v>16267.689999999999</v>
      </c>
      <c r="J523" s="53">
        <v>182.399</v>
      </c>
      <c r="K523" s="16">
        <v>188000</v>
      </c>
      <c r="L523" s="54" t="s">
        <v>54</v>
      </c>
    </row>
    <row r="524" spans="1:12">
      <c r="A524" s="12"/>
      <c r="B524" s="47"/>
      <c r="C524" s="47"/>
      <c r="D524" s="37">
        <v>41214</v>
      </c>
      <c r="E524" s="89">
        <f t="shared" si="85"/>
        <v>-724132.3</v>
      </c>
      <c r="F524" s="86">
        <v>9325.9599999999991</v>
      </c>
      <c r="G524" s="87">
        <v>-2648.44</v>
      </c>
      <c r="H524" s="92">
        <f t="shared" si="71"/>
        <v>-717454.78</v>
      </c>
      <c r="I524" s="106">
        <f t="shared" si="68"/>
        <v>6677.5199999999986</v>
      </c>
      <c r="J524" s="53">
        <v>182.399</v>
      </c>
      <c r="K524" s="16">
        <v>188000</v>
      </c>
      <c r="L524" s="54" t="s">
        <v>54</v>
      </c>
    </row>
    <row r="525" spans="1:12">
      <c r="A525" s="12"/>
      <c r="B525" s="47"/>
      <c r="C525" s="47"/>
      <c r="D525" s="37">
        <v>41244</v>
      </c>
      <c r="E525" s="89">
        <f t="shared" si="85"/>
        <v>-717454.78</v>
      </c>
      <c r="F525" s="86">
        <v>23172.06</v>
      </c>
      <c r="G525" s="87">
        <v>-2588.2800000000002</v>
      </c>
      <c r="H525" s="92">
        <f t="shared" si="71"/>
        <v>-696871</v>
      </c>
      <c r="I525" s="106">
        <f t="shared" si="68"/>
        <v>20583.780000000002</v>
      </c>
      <c r="J525" s="53">
        <v>182.399</v>
      </c>
      <c r="K525" s="16">
        <v>188000</v>
      </c>
      <c r="L525" s="54" t="s">
        <v>54</v>
      </c>
    </row>
    <row r="526" spans="1:12">
      <c r="A526" s="12"/>
      <c r="B526" s="47"/>
      <c r="C526" s="47"/>
      <c r="D526" s="37">
        <v>41275</v>
      </c>
      <c r="E526" s="89">
        <f t="shared" si="85"/>
        <v>-696871</v>
      </c>
      <c r="F526" s="86">
        <v>2886.82</v>
      </c>
      <c r="G526" s="87">
        <v>-2550.9699999999998</v>
      </c>
      <c r="H526" s="92">
        <f t="shared" si="71"/>
        <v>-696535.15</v>
      </c>
      <c r="I526" s="106">
        <f t="shared" si="68"/>
        <v>335.85000000000036</v>
      </c>
      <c r="J526" s="53">
        <v>182.399</v>
      </c>
      <c r="K526" s="16">
        <v>188000</v>
      </c>
      <c r="L526" s="54" t="s">
        <v>54</v>
      </c>
    </row>
    <row r="527" spans="1:12">
      <c r="A527" s="12"/>
      <c r="B527" s="47"/>
      <c r="C527" s="47"/>
      <c r="D527" s="37">
        <v>41306</v>
      </c>
      <c r="E527" s="89">
        <f t="shared" si="85"/>
        <v>-696535.15</v>
      </c>
      <c r="F527" s="86">
        <v>0</v>
      </c>
      <c r="G527" s="87">
        <v>-2549.7399999999998</v>
      </c>
      <c r="H527" s="92">
        <f t="shared" si="71"/>
        <v>-699084.89</v>
      </c>
      <c r="I527" s="106">
        <f t="shared" si="68"/>
        <v>-2549.7399999999998</v>
      </c>
      <c r="J527" s="53">
        <v>182.399</v>
      </c>
      <c r="K527" s="16">
        <v>188000</v>
      </c>
      <c r="L527" s="54" t="s">
        <v>54</v>
      </c>
    </row>
    <row r="528" spans="1:12">
      <c r="A528" s="12"/>
      <c r="B528" s="47"/>
      <c r="C528" s="47"/>
      <c r="D528" s="37">
        <v>41334</v>
      </c>
      <c r="E528" s="89">
        <f t="shared" si="85"/>
        <v>-699084.89</v>
      </c>
      <c r="F528" s="86">
        <v>5610</v>
      </c>
      <c r="G528" s="87">
        <v>-2559.08</v>
      </c>
      <c r="H528" s="92">
        <f t="shared" si="71"/>
        <v>-696033.97</v>
      </c>
      <c r="I528" s="106">
        <f t="shared" si="68"/>
        <v>3050.92</v>
      </c>
      <c r="J528" s="53">
        <v>182.399</v>
      </c>
      <c r="K528" s="16">
        <v>188000</v>
      </c>
      <c r="L528" s="54" t="s">
        <v>54</v>
      </c>
    </row>
    <row r="529" spans="1:12">
      <c r="A529" s="12"/>
      <c r="B529" s="47"/>
      <c r="C529" s="47"/>
      <c r="D529" s="37">
        <v>41365</v>
      </c>
      <c r="E529" s="89">
        <f t="shared" si="85"/>
        <v>-696033.97</v>
      </c>
      <c r="F529" s="86">
        <v>5628.95</v>
      </c>
      <c r="G529" s="87">
        <v>-3918.91</v>
      </c>
      <c r="H529" s="92">
        <f t="shared" si="71"/>
        <v>-694323.93</v>
      </c>
      <c r="I529" s="106">
        <f t="shared" si="68"/>
        <v>1710.04</v>
      </c>
      <c r="J529" s="53">
        <v>182.399</v>
      </c>
      <c r="K529" s="16">
        <v>188000</v>
      </c>
      <c r="L529" s="54" t="s">
        <v>54</v>
      </c>
    </row>
    <row r="530" spans="1:12">
      <c r="A530" s="12"/>
      <c r="B530" s="47"/>
      <c r="C530" s="47"/>
      <c r="D530" s="37">
        <v>41395</v>
      </c>
      <c r="E530" s="89">
        <f t="shared" si="85"/>
        <v>-694323.93</v>
      </c>
      <c r="F530" s="86">
        <v>2270.92</v>
      </c>
      <c r="G530" s="87">
        <v>-2541.65</v>
      </c>
      <c r="H530" s="92">
        <f t="shared" si="71"/>
        <v>-694594.66</v>
      </c>
      <c r="I530" s="106">
        <f t="shared" si="68"/>
        <v>-270.73</v>
      </c>
      <c r="J530" s="53">
        <v>182.399</v>
      </c>
      <c r="K530" s="16">
        <v>188000</v>
      </c>
      <c r="L530" s="54" t="s">
        <v>54</v>
      </c>
    </row>
    <row r="531" spans="1:12">
      <c r="A531" s="22"/>
      <c r="B531" s="49"/>
      <c r="C531" s="49"/>
      <c r="D531" s="37">
        <v>41426</v>
      </c>
      <c r="E531" s="89">
        <f t="shared" ref="E531" si="86">H530</f>
        <v>-694594.66</v>
      </c>
      <c r="F531" s="93">
        <v>3601.5</v>
      </c>
      <c r="G531" s="99">
        <v>-2542.64</v>
      </c>
      <c r="H531" s="101">
        <f t="shared" si="71"/>
        <v>-693535.8</v>
      </c>
      <c r="I531" s="106">
        <f t="shared" si="68"/>
        <v>1058.8600000000001</v>
      </c>
      <c r="J531" s="53">
        <v>182.399</v>
      </c>
      <c r="K531" s="16">
        <v>188000</v>
      </c>
      <c r="L531" s="54" t="s">
        <v>54</v>
      </c>
    </row>
    <row r="532" spans="1:12">
      <c r="A532" s="19">
        <v>288624</v>
      </c>
      <c r="B532" s="25" t="s">
        <v>86</v>
      </c>
      <c r="C532" s="44" t="s">
        <v>64</v>
      </c>
      <c r="D532" s="37">
        <v>41091</v>
      </c>
      <c r="E532" s="96">
        <f>'Historical Jul 11 - Jun 12 '!H543</f>
        <v>0</v>
      </c>
      <c r="F532" s="102">
        <v>1111.3</v>
      </c>
      <c r="G532" s="103">
        <v>-852021.95</v>
      </c>
      <c r="H532" s="104">
        <f t="shared" si="71"/>
        <v>-850910.64999999991</v>
      </c>
      <c r="I532" s="106">
        <f t="shared" si="68"/>
        <v>-850910.64999999991</v>
      </c>
      <c r="J532" s="53">
        <v>182.399</v>
      </c>
      <c r="K532" s="16">
        <v>188000</v>
      </c>
      <c r="L532" s="54" t="s">
        <v>54</v>
      </c>
    </row>
    <row r="533" spans="1:12">
      <c r="A533" s="12"/>
      <c r="B533" s="47"/>
      <c r="C533" s="47"/>
      <c r="D533" s="37">
        <v>41122</v>
      </c>
      <c r="E533" s="89">
        <f>+H532</f>
        <v>-850910.64999999991</v>
      </c>
      <c r="F533" s="86">
        <v>1622.78</v>
      </c>
      <c r="G533" s="87">
        <v>-1227.7</v>
      </c>
      <c r="H533" s="92">
        <f t="shared" si="71"/>
        <v>-850515.56999999983</v>
      </c>
      <c r="I533" s="106">
        <f t="shared" si="68"/>
        <v>395.07999999999993</v>
      </c>
      <c r="J533" s="53">
        <v>182.399</v>
      </c>
      <c r="K533" s="16">
        <v>188000</v>
      </c>
      <c r="L533" s="54" t="s">
        <v>54</v>
      </c>
    </row>
    <row r="534" spans="1:12">
      <c r="A534" s="12"/>
      <c r="B534" s="47"/>
      <c r="C534" s="47"/>
      <c r="D534" s="37">
        <v>41153</v>
      </c>
      <c r="E534" s="89">
        <f t="shared" ref="E534:E542" si="87">+H533</f>
        <v>-850515.56999999983</v>
      </c>
      <c r="F534" s="86">
        <v>6940.75</v>
      </c>
      <c r="G534" s="87">
        <v>-20621.46</v>
      </c>
      <c r="H534" s="92">
        <f t="shared" si="71"/>
        <v>-864196.2799999998</v>
      </c>
      <c r="I534" s="106">
        <f t="shared" si="68"/>
        <v>-13680.71</v>
      </c>
      <c r="J534" s="53">
        <v>182.399</v>
      </c>
      <c r="K534" s="16">
        <v>188000</v>
      </c>
      <c r="L534" s="54" t="s">
        <v>54</v>
      </c>
    </row>
    <row r="535" spans="1:12">
      <c r="A535" s="12"/>
      <c r="B535" s="47"/>
      <c r="C535" s="47"/>
      <c r="D535" s="37">
        <v>41183</v>
      </c>
      <c r="E535" s="89">
        <f t="shared" si="87"/>
        <v>-864196.2799999998</v>
      </c>
      <c r="F535" s="86">
        <v>65183.93</v>
      </c>
      <c r="G535" s="87">
        <v>-19559.36</v>
      </c>
      <c r="H535" s="92">
        <f t="shared" si="71"/>
        <v>-818571.70999999973</v>
      </c>
      <c r="I535" s="106">
        <f t="shared" si="68"/>
        <v>45624.57</v>
      </c>
      <c r="J535" s="53">
        <v>182.399</v>
      </c>
      <c r="K535" s="16">
        <v>188000</v>
      </c>
      <c r="L535" s="54" t="s">
        <v>54</v>
      </c>
    </row>
    <row r="536" spans="1:12">
      <c r="A536" s="12"/>
      <c r="B536" s="47"/>
      <c r="C536" s="47"/>
      <c r="D536" s="37">
        <v>41214</v>
      </c>
      <c r="E536" s="89">
        <f t="shared" si="87"/>
        <v>-818571.70999999973</v>
      </c>
      <c r="F536" s="86">
        <v>5229.87</v>
      </c>
      <c r="G536" s="87">
        <v>-2953.07</v>
      </c>
      <c r="H536" s="92">
        <f t="shared" si="71"/>
        <v>-816294.90999999968</v>
      </c>
      <c r="I536" s="106">
        <f t="shared" si="68"/>
        <v>2276.7999999999997</v>
      </c>
      <c r="J536" s="53">
        <v>182.399</v>
      </c>
      <c r="K536" s="16">
        <v>188000</v>
      </c>
      <c r="L536" s="54" t="s">
        <v>54</v>
      </c>
    </row>
    <row r="537" spans="1:12">
      <c r="A537" s="12"/>
      <c r="B537" s="47"/>
      <c r="C537" s="47"/>
      <c r="D537" s="37">
        <v>41244</v>
      </c>
      <c r="E537" s="89">
        <f t="shared" si="87"/>
        <v>-816294.90999999968</v>
      </c>
      <c r="F537" s="86">
        <v>61990.01</v>
      </c>
      <c r="G537" s="87">
        <v>-28992.1</v>
      </c>
      <c r="H537" s="92">
        <f t="shared" si="71"/>
        <v>-783296.99999999965</v>
      </c>
      <c r="I537" s="106">
        <f t="shared" si="68"/>
        <v>32997.910000000003</v>
      </c>
      <c r="J537" s="53">
        <v>182.399</v>
      </c>
      <c r="K537" s="16">
        <v>188000</v>
      </c>
      <c r="L537" s="54" t="s">
        <v>54</v>
      </c>
    </row>
    <row r="538" spans="1:12">
      <c r="A538" s="12"/>
      <c r="B538" s="47"/>
      <c r="C538" s="47"/>
      <c r="D538" s="37">
        <v>41275</v>
      </c>
      <c r="E538" s="89">
        <f t="shared" si="87"/>
        <v>-783296.99999999965</v>
      </c>
      <c r="F538" s="86">
        <v>977.5</v>
      </c>
      <c r="G538" s="87">
        <v>-2867.35</v>
      </c>
      <c r="H538" s="92">
        <f t="shared" si="71"/>
        <v>-785186.84999999963</v>
      </c>
      <c r="I538" s="106">
        <f t="shared" si="68"/>
        <v>-1889.85</v>
      </c>
      <c r="J538" s="53">
        <v>182.399</v>
      </c>
      <c r="K538" s="16">
        <v>188000</v>
      </c>
      <c r="L538" s="54" t="s">
        <v>54</v>
      </c>
    </row>
    <row r="539" spans="1:12">
      <c r="A539" s="12"/>
      <c r="B539" s="47"/>
      <c r="C539" s="47"/>
      <c r="D539" s="37">
        <v>41306</v>
      </c>
      <c r="E539" s="89">
        <f t="shared" si="87"/>
        <v>-785186.84999999963</v>
      </c>
      <c r="F539" s="86">
        <v>390</v>
      </c>
      <c r="G539" s="87">
        <v>-2874.26</v>
      </c>
      <c r="H539" s="92">
        <f t="shared" si="71"/>
        <v>-787671.10999999964</v>
      </c>
      <c r="I539" s="106">
        <f t="shared" si="68"/>
        <v>-2484.2600000000002</v>
      </c>
      <c r="J539" s="53">
        <v>182.399</v>
      </c>
      <c r="K539" s="16">
        <v>188000</v>
      </c>
      <c r="L539" s="54" t="s">
        <v>54</v>
      </c>
    </row>
    <row r="540" spans="1:12">
      <c r="A540" s="12"/>
      <c r="B540" s="47"/>
      <c r="C540" s="47"/>
      <c r="D540" s="37">
        <v>41334</v>
      </c>
      <c r="E540" s="89">
        <f t="shared" si="87"/>
        <v>-787671.10999999964</v>
      </c>
      <c r="F540" s="86">
        <v>2024.46</v>
      </c>
      <c r="G540" s="87">
        <v>-4014.01</v>
      </c>
      <c r="H540" s="92">
        <f t="shared" si="71"/>
        <v>-789660.65999999968</v>
      </c>
      <c r="I540" s="106">
        <f t="shared" si="68"/>
        <v>-1989.5500000000002</v>
      </c>
      <c r="J540" s="53">
        <v>182.399</v>
      </c>
      <c r="K540" s="16">
        <v>188000</v>
      </c>
      <c r="L540" s="54" t="s">
        <v>54</v>
      </c>
    </row>
    <row r="541" spans="1:12">
      <c r="A541" s="12"/>
      <c r="B541" s="47"/>
      <c r="C541" s="47"/>
      <c r="D541" s="37">
        <v>41365</v>
      </c>
      <c r="E541" s="89">
        <f t="shared" si="87"/>
        <v>-789660.65999999968</v>
      </c>
      <c r="F541" s="86">
        <v>6813.78</v>
      </c>
      <c r="G541" s="87">
        <v>-2890.64</v>
      </c>
      <c r="H541" s="92">
        <f t="shared" si="71"/>
        <v>-785737.51999999967</v>
      </c>
      <c r="I541" s="106">
        <f t="shared" si="68"/>
        <v>3923.14</v>
      </c>
      <c r="J541" s="53">
        <v>182.399</v>
      </c>
      <c r="K541" s="16">
        <v>188000</v>
      </c>
      <c r="L541" s="54" t="s">
        <v>54</v>
      </c>
    </row>
    <row r="542" spans="1:12">
      <c r="A542" s="12"/>
      <c r="B542" s="47"/>
      <c r="C542" s="47"/>
      <c r="D542" s="37">
        <v>41395</v>
      </c>
      <c r="E542" s="89">
        <f t="shared" si="87"/>
        <v>-785737.51999999967</v>
      </c>
      <c r="F542" s="86">
        <v>40900.85</v>
      </c>
      <c r="G542" s="87">
        <v>-2876.28</v>
      </c>
      <c r="H542" s="92">
        <f t="shared" si="71"/>
        <v>-747712.94999999972</v>
      </c>
      <c r="I542" s="106">
        <f t="shared" si="68"/>
        <v>38024.57</v>
      </c>
      <c r="J542" s="53">
        <v>182.399</v>
      </c>
      <c r="K542" s="16">
        <v>188000</v>
      </c>
      <c r="L542" s="54" t="s">
        <v>54</v>
      </c>
    </row>
    <row r="543" spans="1:12">
      <c r="A543" s="22"/>
      <c r="B543" s="49"/>
      <c r="C543" s="49"/>
      <c r="D543" s="37">
        <v>41426</v>
      </c>
      <c r="E543" s="89">
        <f t="shared" ref="E543" si="88">H542</f>
        <v>-747712.94999999972</v>
      </c>
      <c r="F543" s="93">
        <v>15250.42</v>
      </c>
      <c r="G543" s="99">
        <v>-29255.09</v>
      </c>
      <c r="H543" s="101">
        <f t="shared" si="71"/>
        <v>-761717.61999999965</v>
      </c>
      <c r="I543" s="106">
        <f t="shared" si="68"/>
        <v>-14004.67</v>
      </c>
      <c r="J543" s="53">
        <v>182.399</v>
      </c>
      <c r="K543" s="16">
        <v>188000</v>
      </c>
      <c r="L543" s="54" t="s">
        <v>54</v>
      </c>
    </row>
    <row r="544" spans="1:12">
      <c r="A544" s="19">
        <v>288626</v>
      </c>
      <c r="B544" s="25" t="s">
        <v>87</v>
      </c>
      <c r="C544" s="44" t="s">
        <v>64</v>
      </c>
      <c r="D544" s="37">
        <v>41091</v>
      </c>
      <c r="E544" s="96">
        <f>'Historical Jul 11 - Jun 12 '!H555</f>
        <v>0</v>
      </c>
      <c r="F544" s="102">
        <v>15072.8</v>
      </c>
      <c r="G544" s="103">
        <v>-501077.79</v>
      </c>
      <c r="H544" s="104">
        <f t="shared" si="71"/>
        <v>-486004.99</v>
      </c>
      <c r="I544" s="106">
        <f t="shared" si="68"/>
        <v>-486004.99</v>
      </c>
      <c r="J544" s="53">
        <v>182.399</v>
      </c>
      <c r="K544" s="16">
        <v>188000</v>
      </c>
      <c r="L544" s="54" t="s">
        <v>54</v>
      </c>
    </row>
    <row r="545" spans="1:12">
      <c r="A545" s="12"/>
      <c r="B545" s="47"/>
      <c r="C545" s="47"/>
      <c r="D545" s="37">
        <v>41122</v>
      </c>
      <c r="E545" s="89">
        <f>+H544</f>
        <v>-486004.99</v>
      </c>
      <c r="F545" s="86">
        <v>8055.59</v>
      </c>
      <c r="G545" s="87">
        <v>-1659.71</v>
      </c>
      <c r="H545" s="92">
        <f t="shared" si="71"/>
        <v>-479609.11</v>
      </c>
      <c r="I545" s="106">
        <f t="shared" si="68"/>
        <v>6395.88</v>
      </c>
      <c r="J545" s="53">
        <v>182.399</v>
      </c>
      <c r="K545" s="16">
        <v>188000</v>
      </c>
      <c r="L545" s="54" t="s">
        <v>54</v>
      </c>
    </row>
    <row r="546" spans="1:12">
      <c r="A546" s="12"/>
      <c r="B546" s="47"/>
      <c r="C546" s="47"/>
      <c r="D546" s="37">
        <v>41153</v>
      </c>
      <c r="E546" s="89">
        <f t="shared" ref="E546:E554" si="89">+H545</f>
        <v>-479609.11</v>
      </c>
      <c r="F546" s="86">
        <v>10890.41</v>
      </c>
      <c r="G546" s="87">
        <v>-59761.17</v>
      </c>
      <c r="H546" s="92">
        <f t="shared" si="71"/>
        <v>-528479.87</v>
      </c>
      <c r="I546" s="106">
        <f t="shared" si="68"/>
        <v>-48870.759999999995</v>
      </c>
      <c r="J546" s="53">
        <v>182.399</v>
      </c>
      <c r="K546" s="16">
        <v>188000</v>
      </c>
      <c r="L546" s="54" t="s">
        <v>54</v>
      </c>
    </row>
    <row r="547" spans="1:12">
      <c r="A547" s="12"/>
      <c r="B547" s="47"/>
      <c r="C547" s="47"/>
      <c r="D547" s="37">
        <v>41183</v>
      </c>
      <c r="E547" s="89">
        <f t="shared" si="89"/>
        <v>-528479.87</v>
      </c>
      <c r="F547" s="86">
        <v>22129.87</v>
      </c>
      <c r="G547" s="87">
        <v>-2793.05</v>
      </c>
      <c r="H547" s="92">
        <f t="shared" si="71"/>
        <v>-509143.05</v>
      </c>
      <c r="I547" s="106">
        <f t="shared" si="68"/>
        <v>19336.82</v>
      </c>
      <c r="J547" s="53">
        <v>182.399</v>
      </c>
      <c r="K547" s="16">
        <v>188000</v>
      </c>
      <c r="L547" s="54" t="s">
        <v>54</v>
      </c>
    </row>
    <row r="548" spans="1:12">
      <c r="A548" s="12"/>
      <c r="B548" s="47"/>
      <c r="C548" s="47"/>
      <c r="D548" s="37">
        <v>41214</v>
      </c>
      <c r="E548" s="89">
        <f t="shared" si="89"/>
        <v>-509143.05</v>
      </c>
      <c r="F548" s="86">
        <v>363.26</v>
      </c>
      <c r="G548" s="87">
        <v>-1836.78</v>
      </c>
      <c r="H548" s="92">
        <f t="shared" si="71"/>
        <v>-510616.57</v>
      </c>
      <c r="I548" s="106">
        <f t="shared" si="68"/>
        <v>-1473.52</v>
      </c>
      <c r="J548" s="53">
        <v>182.399</v>
      </c>
      <c r="K548" s="16">
        <v>188000</v>
      </c>
      <c r="L548" s="54" t="s">
        <v>54</v>
      </c>
    </row>
    <row r="549" spans="1:12">
      <c r="A549" s="12"/>
      <c r="B549" s="47"/>
      <c r="C549" s="47"/>
      <c r="D549" s="37">
        <v>41244</v>
      </c>
      <c r="E549" s="89">
        <f t="shared" si="89"/>
        <v>-510616.57</v>
      </c>
      <c r="F549" s="86">
        <v>25332.74</v>
      </c>
      <c r="G549" s="87">
        <v>-13023.17</v>
      </c>
      <c r="H549" s="92">
        <f t="shared" si="71"/>
        <v>-498307</v>
      </c>
      <c r="I549" s="106">
        <f t="shared" si="68"/>
        <v>12309.570000000002</v>
      </c>
      <c r="J549" s="53">
        <v>182.399</v>
      </c>
      <c r="K549" s="16">
        <v>188000</v>
      </c>
      <c r="L549" s="54" t="s">
        <v>54</v>
      </c>
    </row>
    <row r="550" spans="1:12">
      <c r="A550" s="12"/>
      <c r="B550" s="47"/>
      <c r="C550" s="47"/>
      <c r="D550" s="37">
        <v>41275</v>
      </c>
      <c r="E550" s="89">
        <f t="shared" si="89"/>
        <v>-498307</v>
      </c>
      <c r="F550" s="86">
        <v>12932.2</v>
      </c>
      <c r="G550" s="87">
        <v>-1986.11</v>
      </c>
      <c r="H550" s="92">
        <f t="shared" si="71"/>
        <v>-487360.91</v>
      </c>
      <c r="I550" s="106">
        <f t="shared" si="68"/>
        <v>10946.09</v>
      </c>
      <c r="J550" s="53">
        <v>182.399</v>
      </c>
      <c r="K550" s="16">
        <v>188000</v>
      </c>
      <c r="L550" s="54" t="s">
        <v>54</v>
      </c>
    </row>
    <row r="551" spans="1:12">
      <c r="A551" s="12"/>
      <c r="B551" s="47"/>
      <c r="C551" s="47"/>
      <c r="D551" s="37">
        <v>41306</v>
      </c>
      <c r="E551" s="89">
        <f t="shared" si="89"/>
        <v>-487360.91</v>
      </c>
      <c r="F551" s="86">
        <v>0</v>
      </c>
      <c r="G551" s="87">
        <v>-1784.04</v>
      </c>
      <c r="H551" s="92">
        <f t="shared" si="71"/>
        <v>-489144.94999999995</v>
      </c>
      <c r="I551" s="106">
        <f t="shared" si="68"/>
        <v>-1784.04</v>
      </c>
      <c r="J551" s="53">
        <v>182.399</v>
      </c>
      <c r="K551" s="16">
        <v>188000</v>
      </c>
      <c r="L551" s="54" t="s">
        <v>54</v>
      </c>
    </row>
    <row r="552" spans="1:12">
      <c r="A552" s="12"/>
      <c r="B552" s="47"/>
      <c r="C552" s="47"/>
      <c r="D552" s="37">
        <v>41334</v>
      </c>
      <c r="E552" s="89">
        <f t="shared" si="89"/>
        <v>-489144.94999999995</v>
      </c>
      <c r="F552" s="86">
        <v>21794.7</v>
      </c>
      <c r="G552" s="87">
        <v>-13312.2</v>
      </c>
      <c r="H552" s="92">
        <f t="shared" si="71"/>
        <v>-480662.44999999995</v>
      </c>
      <c r="I552" s="106">
        <f t="shared" si="68"/>
        <v>8482.5</v>
      </c>
      <c r="J552" s="53">
        <v>182.399</v>
      </c>
      <c r="K552" s="16">
        <v>188000</v>
      </c>
      <c r="L552" s="54" t="s">
        <v>54</v>
      </c>
    </row>
    <row r="553" spans="1:12">
      <c r="A553" s="12"/>
      <c r="B553" s="47"/>
      <c r="C553" s="47"/>
      <c r="D553" s="37">
        <v>41365</v>
      </c>
      <c r="E553" s="89">
        <f t="shared" si="89"/>
        <v>-480662.44999999995</v>
      </c>
      <c r="F553" s="86">
        <v>10442.93</v>
      </c>
      <c r="G553" s="87">
        <v>-2683.52</v>
      </c>
      <c r="H553" s="92">
        <f t="shared" si="71"/>
        <v>-472903.04</v>
      </c>
      <c r="I553" s="106">
        <f t="shared" si="68"/>
        <v>7759.41</v>
      </c>
      <c r="J553" s="53">
        <v>182.399</v>
      </c>
      <c r="K553" s="16">
        <v>188000</v>
      </c>
      <c r="L553" s="54" t="s">
        <v>54</v>
      </c>
    </row>
    <row r="554" spans="1:12">
      <c r="A554" s="12"/>
      <c r="B554" s="47"/>
      <c r="C554" s="47"/>
      <c r="D554" s="37">
        <v>41395</v>
      </c>
      <c r="E554" s="89">
        <f t="shared" si="89"/>
        <v>-472903.04</v>
      </c>
      <c r="F554" s="86">
        <v>6952.58</v>
      </c>
      <c r="G554" s="87">
        <v>-1731.11</v>
      </c>
      <c r="H554" s="92">
        <f t="shared" si="71"/>
        <v>-467681.56999999995</v>
      </c>
      <c r="I554" s="106">
        <f t="shared" si="68"/>
        <v>5221.47</v>
      </c>
      <c r="J554" s="53">
        <v>182.399</v>
      </c>
      <c r="K554" s="16">
        <v>188000</v>
      </c>
      <c r="L554" s="54" t="s">
        <v>54</v>
      </c>
    </row>
    <row r="555" spans="1:12">
      <c r="A555" s="22"/>
      <c r="B555" s="49"/>
      <c r="C555" s="49"/>
      <c r="D555" s="37">
        <v>41426</v>
      </c>
      <c r="E555" s="89">
        <f t="shared" ref="E555" si="90">H554</f>
        <v>-467681.56999999995</v>
      </c>
      <c r="F555" s="93">
        <v>5340.97</v>
      </c>
      <c r="G555" s="99">
        <v>-11472.49</v>
      </c>
      <c r="H555" s="101">
        <f t="shared" si="71"/>
        <v>-473813.08999999997</v>
      </c>
      <c r="I555" s="106">
        <f t="shared" si="68"/>
        <v>-6131.5199999999995</v>
      </c>
      <c r="J555" s="53">
        <v>182.399</v>
      </c>
      <c r="K555" s="16">
        <v>188000</v>
      </c>
      <c r="L555" s="54" t="s">
        <v>54</v>
      </c>
    </row>
    <row r="556" spans="1:12">
      <c r="A556" s="19">
        <v>288628</v>
      </c>
      <c r="B556" s="25" t="s">
        <v>88</v>
      </c>
      <c r="C556" s="44" t="s">
        <v>64</v>
      </c>
      <c r="D556" s="37">
        <v>41091</v>
      </c>
      <c r="E556" s="96">
        <f>'Historical Jul 11 - Jun 12 '!H567</f>
        <v>0</v>
      </c>
      <c r="F556" s="102">
        <v>0</v>
      </c>
      <c r="G556" s="103">
        <v>-73292.66</v>
      </c>
      <c r="H556" s="104">
        <f t="shared" si="71"/>
        <v>-73292.66</v>
      </c>
      <c r="I556" s="106">
        <f t="shared" si="68"/>
        <v>-73292.66</v>
      </c>
      <c r="J556" s="53">
        <v>182.399</v>
      </c>
      <c r="K556" s="16">
        <v>188000</v>
      </c>
      <c r="L556" s="54" t="s">
        <v>54</v>
      </c>
    </row>
    <row r="557" spans="1:12">
      <c r="A557" s="12"/>
      <c r="B557" s="47"/>
      <c r="C557" s="47"/>
      <c r="D557" s="37">
        <v>41122</v>
      </c>
      <c r="E557" s="89">
        <f>+H556</f>
        <v>-73292.66</v>
      </c>
      <c r="F557" s="86">
        <v>648</v>
      </c>
      <c r="G557" s="87">
        <v>-260.08999999999997</v>
      </c>
      <c r="H557" s="92">
        <f t="shared" si="71"/>
        <v>-72904.75</v>
      </c>
      <c r="I557" s="106">
        <f t="shared" si="68"/>
        <v>387.91</v>
      </c>
      <c r="J557" s="53">
        <v>182.399</v>
      </c>
      <c r="K557" s="16">
        <v>188000</v>
      </c>
      <c r="L557" s="54" t="s">
        <v>54</v>
      </c>
    </row>
    <row r="558" spans="1:12">
      <c r="A558" s="12"/>
      <c r="B558" s="47"/>
      <c r="C558" s="47"/>
      <c r="D558" s="37">
        <v>41153</v>
      </c>
      <c r="E558" s="89">
        <f t="shared" ref="E558:E565" si="91">+H557</f>
        <v>-72904.75</v>
      </c>
      <c r="F558" s="86">
        <v>1879.77</v>
      </c>
      <c r="G558" s="87">
        <v>-35169.120000000003</v>
      </c>
      <c r="H558" s="92">
        <f t="shared" si="71"/>
        <v>-106194.1</v>
      </c>
      <c r="I558" s="106">
        <f t="shared" si="68"/>
        <v>-33289.350000000006</v>
      </c>
      <c r="J558" s="53">
        <v>182.399</v>
      </c>
      <c r="K558" s="16">
        <v>188000</v>
      </c>
      <c r="L558" s="54" t="s">
        <v>54</v>
      </c>
    </row>
    <row r="559" spans="1:12">
      <c r="A559" s="12"/>
      <c r="B559" s="47"/>
      <c r="C559" s="47"/>
      <c r="D559" s="37">
        <v>41183</v>
      </c>
      <c r="E559" s="89">
        <f t="shared" si="91"/>
        <v>-106194.1</v>
      </c>
      <c r="F559" s="86">
        <v>0</v>
      </c>
      <c r="G559" s="87">
        <v>-400.53</v>
      </c>
      <c r="H559" s="92">
        <f t="shared" si="71"/>
        <v>-106594.63</v>
      </c>
      <c r="I559" s="106">
        <f t="shared" si="68"/>
        <v>-400.53</v>
      </c>
      <c r="J559" s="53">
        <v>182.399</v>
      </c>
      <c r="K559" s="16">
        <v>188000</v>
      </c>
      <c r="L559" s="54" t="s">
        <v>54</v>
      </c>
    </row>
    <row r="560" spans="1:12">
      <c r="A560" s="12"/>
      <c r="B560" s="47"/>
      <c r="C560" s="47"/>
      <c r="D560" s="37">
        <v>41214</v>
      </c>
      <c r="E560" s="89">
        <f t="shared" si="91"/>
        <v>-106594.63</v>
      </c>
      <c r="F560" s="86">
        <v>1031.3900000000001</v>
      </c>
      <c r="G560" s="87">
        <v>-384.55</v>
      </c>
      <c r="H560" s="92">
        <f t="shared" si="71"/>
        <v>-105947.79000000001</v>
      </c>
      <c r="I560" s="106">
        <f t="shared" si="68"/>
        <v>646.84000000000015</v>
      </c>
      <c r="J560" s="53">
        <v>182.399</v>
      </c>
      <c r="K560" s="16">
        <v>188000</v>
      </c>
      <c r="L560" s="54" t="s">
        <v>54</v>
      </c>
    </row>
    <row r="561" spans="1:12">
      <c r="A561" s="12"/>
      <c r="B561" s="47"/>
      <c r="C561" s="47"/>
      <c r="D561" s="37">
        <v>41244</v>
      </c>
      <c r="E561" s="89">
        <f t="shared" si="91"/>
        <v>-105947.79000000001</v>
      </c>
      <c r="F561" s="86">
        <v>43925.82</v>
      </c>
      <c r="G561" s="87">
        <v>-8756.0300000000007</v>
      </c>
      <c r="H561" s="92">
        <f t="shared" si="71"/>
        <v>-70778.000000000015</v>
      </c>
      <c r="I561" s="106">
        <f t="shared" si="68"/>
        <v>35169.79</v>
      </c>
      <c r="J561" s="53">
        <v>182.399</v>
      </c>
      <c r="K561" s="16">
        <v>188000</v>
      </c>
      <c r="L561" s="54" t="s">
        <v>54</v>
      </c>
    </row>
    <row r="562" spans="1:12">
      <c r="A562" s="12"/>
      <c r="B562" s="47"/>
      <c r="C562" s="47"/>
      <c r="D562" s="37">
        <v>41275</v>
      </c>
      <c r="E562" s="89">
        <f t="shared" si="91"/>
        <v>-70778.000000000015</v>
      </c>
      <c r="F562" s="86">
        <v>0</v>
      </c>
      <c r="G562" s="87">
        <v>-259.08999999999997</v>
      </c>
      <c r="H562" s="92">
        <f t="shared" si="71"/>
        <v>-71037.090000000011</v>
      </c>
      <c r="I562" s="106">
        <f t="shared" si="68"/>
        <v>-259.08999999999997</v>
      </c>
      <c r="J562" s="53">
        <v>182.399</v>
      </c>
      <c r="K562" s="16">
        <v>188000</v>
      </c>
      <c r="L562" s="54" t="s">
        <v>54</v>
      </c>
    </row>
    <row r="563" spans="1:12">
      <c r="A563" s="12"/>
      <c r="B563" s="47"/>
      <c r="C563" s="47"/>
      <c r="D563" s="37">
        <v>41306</v>
      </c>
      <c r="E563" s="89">
        <f t="shared" si="91"/>
        <v>-71037.090000000011</v>
      </c>
      <c r="F563" s="86">
        <v>0</v>
      </c>
      <c r="G563" s="87">
        <v>-260.04000000000002</v>
      </c>
      <c r="H563" s="92">
        <f t="shared" si="71"/>
        <v>-71297.13</v>
      </c>
      <c r="I563" s="106">
        <f t="shared" si="68"/>
        <v>-260.04000000000002</v>
      </c>
      <c r="J563" s="53">
        <v>182.399</v>
      </c>
      <c r="K563" s="16">
        <v>188000</v>
      </c>
      <c r="L563" s="54" t="s">
        <v>54</v>
      </c>
    </row>
    <row r="564" spans="1:12">
      <c r="A564" s="12"/>
      <c r="B564" s="47"/>
      <c r="C564" s="47"/>
      <c r="D564" s="37">
        <v>41334</v>
      </c>
      <c r="E564" s="89">
        <f t="shared" si="91"/>
        <v>-71297.13</v>
      </c>
      <c r="F564" s="86">
        <v>0</v>
      </c>
      <c r="G564" s="87">
        <v>-260.99</v>
      </c>
      <c r="H564" s="92">
        <f t="shared" si="71"/>
        <v>-71558.12000000001</v>
      </c>
      <c r="I564" s="106">
        <f t="shared" si="68"/>
        <v>-260.99</v>
      </c>
      <c r="J564" s="53">
        <v>182.399</v>
      </c>
      <c r="K564" s="16">
        <v>188000</v>
      </c>
      <c r="L564" s="54" t="s">
        <v>54</v>
      </c>
    </row>
    <row r="565" spans="1:12">
      <c r="A565" s="12"/>
      <c r="B565" s="47"/>
      <c r="C565" s="47"/>
      <c r="D565" s="37">
        <v>41365</v>
      </c>
      <c r="E565" s="89">
        <f t="shared" si="91"/>
        <v>-71558.12000000001</v>
      </c>
      <c r="F565" s="86">
        <v>0</v>
      </c>
      <c r="G565" s="87">
        <v>-261.95</v>
      </c>
      <c r="H565" s="92">
        <f t="shared" si="71"/>
        <v>-71820.070000000007</v>
      </c>
      <c r="I565" s="106">
        <f t="shared" si="68"/>
        <v>-261.95</v>
      </c>
      <c r="J565" s="53">
        <v>182.399</v>
      </c>
      <c r="K565" s="16">
        <v>188000</v>
      </c>
      <c r="L565" s="54" t="s">
        <v>54</v>
      </c>
    </row>
    <row r="566" spans="1:12">
      <c r="A566" s="12"/>
      <c r="B566" s="47"/>
      <c r="C566" s="47"/>
      <c r="D566" s="37">
        <v>41395</v>
      </c>
      <c r="E566" s="89">
        <f t="shared" ref="E566" si="92">+H565</f>
        <v>-71820.070000000007</v>
      </c>
      <c r="F566" s="86">
        <v>648</v>
      </c>
      <c r="G566" s="87">
        <v>-262.91000000000003</v>
      </c>
      <c r="H566" s="92">
        <f t="shared" si="71"/>
        <v>-71434.98000000001</v>
      </c>
      <c r="I566" s="106">
        <f t="shared" si="68"/>
        <v>385.09</v>
      </c>
      <c r="J566" s="53">
        <v>182.399</v>
      </c>
      <c r="K566" s="16">
        <v>188000</v>
      </c>
      <c r="L566" s="54" t="s">
        <v>54</v>
      </c>
    </row>
    <row r="567" spans="1:12">
      <c r="A567" s="22"/>
      <c r="B567" s="49"/>
      <c r="C567" s="49"/>
      <c r="D567" s="37">
        <v>41426</v>
      </c>
      <c r="E567" s="89">
        <f t="shared" ref="E567" si="93">H566</f>
        <v>-71434.98000000001</v>
      </c>
      <c r="F567" s="93">
        <v>0</v>
      </c>
      <c r="G567" s="99">
        <v>-261.5</v>
      </c>
      <c r="H567" s="101">
        <f t="shared" si="71"/>
        <v>-71696.48000000001</v>
      </c>
      <c r="I567" s="106">
        <f t="shared" si="68"/>
        <v>-261.5</v>
      </c>
      <c r="J567" s="53">
        <v>182.399</v>
      </c>
      <c r="K567" s="16">
        <v>188000</v>
      </c>
      <c r="L567" s="54" t="s">
        <v>54</v>
      </c>
    </row>
    <row r="568" spans="1:12">
      <c r="A568" s="19">
        <v>288629</v>
      </c>
      <c r="B568" s="25" t="s">
        <v>89</v>
      </c>
      <c r="C568" s="44" t="s">
        <v>64</v>
      </c>
      <c r="D568" s="37">
        <v>41091</v>
      </c>
      <c r="E568" s="96">
        <f>'Historical Jul 11 - Jun 12 '!H579</f>
        <v>0</v>
      </c>
      <c r="F568" s="102">
        <v>0</v>
      </c>
      <c r="G568" s="103">
        <v>0</v>
      </c>
      <c r="H568" s="104">
        <f t="shared" si="71"/>
        <v>0</v>
      </c>
      <c r="I568" s="106">
        <f t="shared" si="68"/>
        <v>0</v>
      </c>
      <c r="J568" s="53">
        <v>182.399</v>
      </c>
      <c r="K568" s="16">
        <v>188000</v>
      </c>
      <c r="L568" s="54" t="s">
        <v>54</v>
      </c>
    </row>
    <row r="569" spans="1:12">
      <c r="A569" s="12"/>
      <c r="B569" s="47"/>
      <c r="C569" s="47"/>
      <c r="D569" s="37">
        <v>41122</v>
      </c>
      <c r="E569" s="89">
        <f>+H568</f>
        <v>0</v>
      </c>
      <c r="F569" s="86">
        <v>0</v>
      </c>
      <c r="G569" s="87">
        <v>0</v>
      </c>
      <c r="H569" s="92">
        <f t="shared" si="71"/>
        <v>0</v>
      </c>
      <c r="I569" s="106">
        <f t="shared" si="68"/>
        <v>0</v>
      </c>
      <c r="J569" s="53">
        <v>182.399</v>
      </c>
      <c r="K569" s="16">
        <v>188000</v>
      </c>
      <c r="L569" s="54" t="s">
        <v>54</v>
      </c>
    </row>
    <row r="570" spans="1:12">
      <c r="A570" s="12"/>
      <c r="B570" s="47"/>
      <c r="C570" s="47"/>
      <c r="D570" s="37">
        <v>41153</v>
      </c>
      <c r="E570" s="89">
        <f t="shared" ref="E570:E578" si="94">+H569</f>
        <v>0</v>
      </c>
      <c r="F570" s="86">
        <v>0</v>
      </c>
      <c r="G570" s="87">
        <v>0</v>
      </c>
      <c r="H570" s="92">
        <f t="shared" si="71"/>
        <v>0</v>
      </c>
      <c r="I570" s="106">
        <f t="shared" si="68"/>
        <v>0</v>
      </c>
      <c r="J570" s="53">
        <v>182.399</v>
      </c>
      <c r="K570" s="16">
        <v>188000</v>
      </c>
      <c r="L570" s="54" t="s">
        <v>54</v>
      </c>
    </row>
    <row r="571" spans="1:12">
      <c r="A571" s="12"/>
      <c r="B571" s="47"/>
      <c r="C571" s="47"/>
      <c r="D571" s="37">
        <v>41183</v>
      </c>
      <c r="E571" s="89">
        <f t="shared" si="94"/>
        <v>0</v>
      </c>
      <c r="F571" s="86">
        <v>0</v>
      </c>
      <c r="G571" s="87">
        <v>0</v>
      </c>
      <c r="H571" s="92">
        <f t="shared" si="71"/>
        <v>0</v>
      </c>
      <c r="I571" s="106">
        <f t="shared" si="68"/>
        <v>0</v>
      </c>
      <c r="J571" s="53">
        <v>182.399</v>
      </c>
      <c r="K571" s="16">
        <v>188000</v>
      </c>
      <c r="L571" s="54" t="s">
        <v>54</v>
      </c>
    </row>
    <row r="572" spans="1:12">
      <c r="A572" s="12"/>
      <c r="B572" s="47"/>
      <c r="C572" s="47"/>
      <c r="D572" s="37">
        <v>41214</v>
      </c>
      <c r="E572" s="89">
        <f t="shared" si="94"/>
        <v>0</v>
      </c>
      <c r="F572" s="86">
        <v>0</v>
      </c>
      <c r="G572" s="87">
        <v>0</v>
      </c>
      <c r="H572" s="92">
        <f t="shared" si="71"/>
        <v>0</v>
      </c>
      <c r="I572" s="106">
        <f t="shared" si="68"/>
        <v>0</v>
      </c>
      <c r="J572" s="53">
        <v>182.399</v>
      </c>
      <c r="K572" s="16">
        <v>188000</v>
      </c>
      <c r="L572" s="54" t="s">
        <v>54</v>
      </c>
    </row>
    <row r="573" spans="1:12">
      <c r="A573" s="12"/>
      <c r="B573" s="47"/>
      <c r="C573" s="47"/>
      <c r="D573" s="37">
        <v>41244</v>
      </c>
      <c r="E573" s="89">
        <f t="shared" si="94"/>
        <v>0</v>
      </c>
      <c r="F573" s="86">
        <v>891</v>
      </c>
      <c r="G573" s="87">
        <v>-150000</v>
      </c>
      <c r="H573" s="92">
        <f t="shared" si="71"/>
        <v>-149109</v>
      </c>
      <c r="I573" s="106">
        <f t="shared" si="68"/>
        <v>-149109</v>
      </c>
      <c r="J573" s="53">
        <v>182.399</v>
      </c>
      <c r="K573" s="16">
        <v>188000</v>
      </c>
      <c r="L573" s="54" t="s">
        <v>54</v>
      </c>
    </row>
    <row r="574" spans="1:12">
      <c r="A574" s="12"/>
      <c r="B574" s="47"/>
      <c r="C574" s="47"/>
      <c r="D574" s="37">
        <v>41275</v>
      </c>
      <c r="E574" s="89">
        <f t="shared" si="94"/>
        <v>-149109</v>
      </c>
      <c r="F574" s="86">
        <v>4835.3999999999996</v>
      </c>
      <c r="G574" s="87">
        <v>-243</v>
      </c>
      <c r="H574" s="92">
        <f t="shared" si="71"/>
        <v>-144516.6</v>
      </c>
      <c r="I574" s="106">
        <f t="shared" si="68"/>
        <v>4592.3999999999996</v>
      </c>
      <c r="J574" s="53">
        <v>182.399</v>
      </c>
      <c r="K574" s="16">
        <v>188000</v>
      </c>
      <c r="L574" s="54" t="s">
        <v>54</v>
      </c>
    </row>
    <row r="575" spans="1:12">
      <c r="A575" s="12"/>
      <c r="B575" s="47"/>
      <c r="C575" s="47"/>
      <c r="D575" s="37">
        <v>41306</v>
      </c>
      <c r="E575" s="89">
        <f t="shared" si="94"/>
        <v>-144516.6</v>
      </c>
      <c r="F575" s="86">
        <v>5942.66</v>
      </c>
      <c r="G575" s="87">
        <v>0</v>
      </c>
      <c r="H575" s="92">
        <f t="shared" si="71"/>
        <v>-138573.94</v>
      </c>
      <c r="I575" s="106">
        <f t="shared" si="68"/>
        <v>5942.66</v>
      </c>
      <c r="J575" s="53">
        <v>182.399</v>
      </c>
      <c r="K575" s="16">
        <v>188000</v>
      </c>
      <c r="L575" s="54" t="s">
        <v>54</v>
      </c>
    </row>
    <row r="576" spans="1:12">
      <c r="A576" s="12"/>
      <c r="B576" s="47"/>
      <c r="C576" s="47"/>
      <c r="D576" s="37">
        <v>41334</v>
      </c>
      <c r="E576" s="89">
        <f t="shared" si="94"/>
        <v>-138573.94</v>
      </c>
      <c r="F576" s="86">
        <v>162</v>
      </c>
      <c r="G576" s="87">
        <v>-41891</v>
      </c>
      <c r="H576" s="92">
        <f t="shared" si="71"/>
        <v>-180302.94</v>
      </c>
      <c r="I576" s="106">
        <f t="shared" si="68"/>
        <v>-41729</v>
      </c>
      <c r="J576" s="53">
        <v>182.399</v>
      </c>
      <c r="K576" s="16">
        <v>188000</v>
      </c>
      <c r="L576" s="54" t="s">
        <v>54</v>
      </c>
    </row>
    <row r="577" spans="1:12">
      <c r="A577" s="12"/>
      <c r="B577" s="47"/>
      <c r="C577" s="47"/>
      <c r="D577" s="37">
        <v>41365</v>
      </c>
      <c r="E577" s="89">
        <f t="shared" si="94"/>
        <v>-180302.94</v>
      </c>
      <c r="F577" s="86">
        <v>1296</v>
      </c>
      <c r="G577" s="87">
        <v>0</v>
      </c>
      <c r="H577" s="92">
        <f t="shared" si="71"/>
        <v>-179006.94</v>
      </c>
      <c r="I577" s="106">
        <f t="shared" si="68"/>
        <v>1296</v>
      </c>
      <c r="J577" s="53">
        <v>182.399</v>
      </c>
      <c r="K577" s="16">
        <v>188000</v>
      </c>
      <c r="L577" s="54" t="s">
        <v>54</v>
      </c>
    </row>
    <row r="578" spans="1:12">
      <c r="A578" s="12"/>
      <c r="B578" s="47"/>
      <c r="C578" s="47"/>
      <c r="D578" s="37">
        <v>41395</v>
      </c>
      <c r="E578" s="89">
        <f t="shared" si="94"/>
        <v>-179006.94</v>
      </c>
      <c r="F578" s="86">
        <v>49204.08</v>
      </c>
      <c r="G578" s="87">
        <v>0</v>
      </c>
      <c r="H578" s="92">
        <f t="shared" si="71"/>
        <v>-129802.86</v>
      </c>
      <c r="I578" s="106">
        <f t="shared" si="68"/>
        <v>49204.08</v>
      </c>
      <c r="J578" s="53">
        <v>182.399</v>
      </c>
      <c r="K578" s="16">
        <v>188000</v>
      </c>
      <c r="L578" s="54" t="s">
        <v>54</v>
      </c>
    </row>
    <row r="579" spans="1:12">
      <c r="A579" s="22"/>
      <c r="B579" s="49"/>
      <c r="C579" s="49"/>
      <c r="D579" s="37">
        <v>41426</v>
      </c>
      <c r="E579" s="89">
        <f t="shared" ref="E579" si="95">H578</f>
        <v>-129802.86</v>
      </c>
      <c r="F579" s="93">
        <v>486</v>
      </c>
      <c r="G579" s="99">
        <v>0</v>
      </c>
      <c r="H579" s="101">
        <f t="shared" si="71"/>
        <v>-129316.86</v>
      </c>
      <c r="I579" s="106">
        <f t="shared" si="68"/>
        <v>486</v>
      </c>
      <c r="J579" s="53">
        <v>182.399</v>
      </c>
      <c r="K579" s="16">
        <v>188000</v>
      </c>
      <c r="L579" s="54" t="s">
        <v>54</v>
      </c>
    </row>
    <row r="580" spans="1:12">
      <c r="A580" s="19">
        <v>288630</v>
      </c>
      <c r="B580" s="25" t="s">
        <v>90</v>
      </c>
      <c r="C580" s="44" t="s">
        <v>64</v>
      </c>
      <c r="D580" s="37">
        <v>41091</v>
      </c>
      <c r="E580" s="96">
        <f>'Historical Jul 11 - Jun 12 '!H591</f>
        <v>0</v>
      </c>
      <c r="F580" s="102">
        <v>5311.53</v>
      </c>
      <c r="G580" s="103">
        <v>-1162811</v>
      </c>
      <c r="H580" s="104">
        <f t="shared" si="71"/>
        <v>-1157499.47</v>
      </c>
      <c r="I580" s="106">
        <f t="shared" si="68"/>
        <v>-1157499.47</v>
      </c>
      <c r="J580" s="53">
        <v>182.399</v>
      </c>
      <c r="K580" s="16">
        <v>188000</v>
      </c>
      <c r="L580" s="54" t="s">
        <v>54</v>
      </c>
    </row>
    <row r="581" spans="1:12">
      <c r="A581" s="12"/>
      <c r="B581" s="47"/>
      <c r="C581" s="47"/>
      <c r="D581" s="37">
        <v>41122</v>
      </c>
      <c r="E581" s="89">
        <f>+H580</f>
        <v>-1157499.47</v>
      </c>
      <c r="F581" s="86">
        <v>1913.83</v>
      </c>
      <c r="G581" s="87">
        <v>0</v>
      </c>
      <c r="H581" s="92">
        <f t="shared" si="71"/>
        <v>-1155585.6399999999</v>
      </c>
      <c r="I581" s="106">
        <f t="shared" si="68"/>
        <v>1913.83</v>
      </c>
      <c r="J581" s="53">
        <v>182.399</v>
      </c>
      <c r="K581" s="16">
        <v>188000</v>
      </c>
      <c r="L581" s="54" t="s">
        <v>54</v>
      </c>
    </row>
    <row r="582" spans="1:12">
      <c r="A582" s="12"/>
      <c r="B582" s="47"/>
      <c r="C582" s="47"/>
      <c r="D582" s="37">
        <v>41153</v>
      </c>
      <c r="E582" s="89">
        <f t="shared" ref="E582:E590" si="96">+H581</f>
        <v>-1155585.6399999999</v>
      </c>
      <c r="F582" s="86">
        <v>60924.639999999999</v>
      </c>
      <c r="G582" s="87">
        <v>0</v>
      </c>
      <c r="H582" s="92">
        <f t="shared" si="71"/>
        <v>-1094661</v>
      </c>
      <c r="I582" s="106">
        <f t="shared" si="68"/>
        <v>60924.639999999999</v>
      </c>
      <c r="J582" s="53">
        <v>182.399</v>
      </c>
      <c r="K582" s="16">
        <v>188000</v>
      </c>
      <c r="L582" s="54" t="s">
        <v>54</v>
      </c>
    </row>
    <row r="583" spans="1:12">
      <c r="A583" s="12"/>
      <c r="B583" s="47"/>
      <c r="C583" s="47"/>
      <c r="D583" s="37">
        <v>41183</v>
      </c>
      <c r="E583" s="89">
        <f t="shared" si="96"/>
        <v>-1094661</v>
      </c>
      <c r="F583" s="86">
        <v>5362.5</v>
      </c>
      <c r="G583" s="87">
        <v>0</v>
      </c>
      <c r="H583" s="92">
        <f t="shared" si="71"/>
        <v>-1089298.5</v>
      </c>
      <c r="I583" s="106">
        <f t="shared" si="68"/>
        <v>5362.5</v>
      </c>
      <c r="J583" s="53">
        <v>182.399</v>
      </c>
      <c r="K583" s="16">
        <v>188000</v>
      </c>
      <c r="L583" s="54" t="s">
        <v>54</v>
      </c>
    </row>
    <row r="584" spans="1:12">
      <c r="A584" s="12"/>
      <c r="B584" s="47"/>
      <c r="C584" s="47"/>
      <c r="D584" s="37">
        <v>41214</v>
      </c>
      <c r="E584" s="89">
        <f t="shared" si="96"/>
        <v>-1089298.5</v>
      </c>
      <c r="F584" s="86">
        <v>24857.89</v>
      </c>
      <c r="G584" s="87">
        <v>0</v>
      </c>
      <c r="H584" s="92">
        <f t="shared" si="71"/>
        <v>-1064440.6100000001</v>
      </c>
      <c r="I584" s="106">
        <f t="shared" si="68"/>
        <v>24857.89</v>
      </c>
      <c r="J584" s="53">
        <v>182.399</v>
      </c>
      <c r="K584" s="16">
        <v>188000</v>
      </c>
      <c r="L584" s="54" t="s">
        <v>54</v>
      </c>
    </row>
    <row r="585" spans="1:12">
      <c r="A585" s="12"/>
      <c r="B585" s="47"/>
      <c r="C585" s="47"/>
      <c r="D585" s="37">
        <v>41244</v>
      </c>
      <c r="E585" s="89">
        <f t="shared" si="96"/>
        <v>-1064440.6100000001</v>
      </c>
      <c r="F585" s="86">
        <v>25423.61</v>
      </c>
      <c r="G585" s="87">
        <v>0</v>
      </c>
      <c r="H585" s="92">
        <f t="shared" si="71"/>
        <v>-1039017.0000000001</v>
      </c>
      <c r="I585" s="106">
        <f t="shared" si="68"/>
        <v>25423.61</v>
      </c>
      <c r="J585" s="53">
        <v>182.399</v>
      </c>
      <c r="K585" s="16">
        <v>188000</v>
      </c>
      <c r="L585" s="54" t="s">
        <v>54</v>
      </c>
    </row>
    <row r="586" spans="1:12">
      <c r="A586" s="12"/>
      <c r="B586" s="47"/>
      <c r="C586" s="47"/>
      <c r="D586" s="37">
        <v>41275</v>
      </c>
      <c r="E586" s="89">
        <f t="shared" si="96"/>
        <v>-1039017.0000000001</v>
      </c>
      <c r="F586" s="86">
        <v>14333.46</v>
      </c>
      <c r="G586" s="87">
        <v>-566.26</v>
      </c>
      <c r="H586" s="92">
        <f t="shared" si="71"/>
        <v>-1025249.8000000002</v>
      </c>
      <c r="I586" s="106">
        <f t="shared" si="68"/>
        <v>13767.199999999999</v>
      </c>
      <c r="J586" s="53">
        <v>182.399</v>
      </c>
      <c r="K586" s="16">
        <v>188000</v>
      </c>
      <c r="L586" s="54" t="s">
        <v>54</v>
      </c>
    </row>
    <row r="587" spans="1:12">
      <c r="A587" s="12"/>
      <c r="B587" s="47"/>
      <c r="C587" s="47"/>
      <c r="D587" s="37">
        <v>41306</v>
      </c>
      <c r="E587" s="89">
        <f t="shared" si="96"/>
        <v>-1025249.8000000002</v>
      </c>
      <c r="F587" s="86">
        <v>0</v>
      </c>
      <c r="G587" s="87">
        <v>-558.76</v>
      </c>
      <c r="H587" s="92">
        <f t="shared" si="71"/>
        <v>-1025808.5600000002</v>
      </c>
      <c r="I587" s="106">
        <f t="shared" si="68"/>
        <v>-558.76</v>
      </c>
      <c r="J587" s="53">
        <v>182.399</v>
      </c>
      <c r="K587" s="16">
        <v>188000</v>
      </c>
      <c r="L587" s="54" t="s">
        <v>54</v>
      </c>
    </row>
    <row r="588" spans="1:12">
      <c r="A588" s="12"/>
      <c r="B588" s="47"/>
      <c r="C588" s="47"/>
      <c r="D588" s="37">
        <v>41334</v>
      </c>
      <c r="E588" s="89">
        <f t="shared" si="96"/>
        <v>-1025808.5600000002</v>
      </c>
      <c r="F588" s="86">
        <v>17130.73</v>
      </c>
      <c r="G588" s="87">
        <v>-559.07000000000005</v>
      </c>
      <c r="H588" s="92">
        <f t="shared" si="71"/>
        <v>-1009236.9000000001</v>
      </c>
      <c r="I588" s="106">
        <f t="shared" si="68"/>
        <v>16571.66</v>
      </c>
      <c r="J588" s="53">
        <v>182.399</v>
      </c>
      <c r="K588" s="16">
        <v>188000</v>
      </c>
      <c r="L588" s="54" t="s">
        <v>54</v>
      </c>
    </row>
    <row r="589" spans="1:12">
      <c r="A589" s="12"/>
      <c r="B589" s="47"/>
      <c r="C589" s="47"/>
      <c r="D589" s="37">
        <v>41365</v>
      </c>
      <c r="E589" s="89">
        <f t="shared" si="96"/>
        <v>-1009236.9000000001</v>
      </c>
      <c r="F589" s="86">
        <v>2280.66</v>
      </c>
      <c r="G589" s="87">
        <v>-550.03</v>
      </c>
      <c r="H589" s="92">
        <f t="shared" si="71"/>
        <v>-1007506.2700000001</v>
      </c>
      <c r="I589" s="106">
        <f t="shared" si="68"/>
        <v>1730.6299999999999</v>
      </c>
      <c r="J589" s="53">
        <v>182.399</v>
      </c>
      <c r="K589" s="16">
        <v>188000</v>
      </c>
      <c r="L589" s="54" t="s">
        <v>54</v>
      </c>
    </row>
    <row r="590" spans="1:12">
      <c r="A590" s="12"/>
      <c r="B590" s="47"/>
      <c r="C590" s="47"/>
      <c r="D590" s="37">
        <v>41395</v>
      </c>
      <c r="E590" s="89">
        <f t="shared" si="96"/>
        <v>-1007506.2700000001</v>
      </c>
      <c r="F590" s="86">
        <v>5432.53</v>
      </c>
      <c r="G590" s="87">
        <v>-549.09</v>
      </c>
      <c r="H590" s="92">
        <f t="shared" si="71"/>
        <v>-1002622.8300000001</v>
      </c>
      <c r="I590" s="106">
        <f t="shared" si="68"/>
        <v>4883.4399999999996</v>
      </c>
      <c r="J590" s="53">
        <v>182.399</v>
      </c>
      <c r="K590" s="16">
        <v>188000</v>
      </c>
      <c r="L590" s="54" t="s">
        <v>54</v>
      </c>
    </row>
    <row r="591" spans="1:12">
      <c r="A591" s="22"/>
      <c r="B591" s="49"/>
      <c r="C591" s="49"/>
      <c r="D591" s="37">
        <v>41426</v>
      </c>
      <c r="E591" s="89">
        <f t="shared" ref="E591" si="97">H590</f>
        <v>-1002622.8300000001</v>
      </c>
      <c r="F591" s="93">
        <v>110515.4</v>
      </c>
      <c r="G591" s="99">
        <v>-546.42999999999995</v>
      </c>
      <c r="H591" s="101">
        <f t="shared" si="71"/>
        <v>-892653.8600000001</v>
      </c>
      <c r="I591" s="106">
        <f t="shared" si="68"/>
        <v>109968.97</v>
      </c>
      <c r="J591" s="53">
        <v>182.399</v>
      </c>
      <c r="K591" s="16">
        <v>188000</v>
      </c>
      <c r="L591" s="54" t="s">
        <v>54</v>
      </c>
    </row>
    <row r="592" spans="1:12">
      <c r="A592" s="19">
        <v>288632</v>
      </c>
      <c r="B592" s="25" t="s">
        <v>91</v>
      </c>
      <c r="C592" s="44" t="s">
        <v>64</v>
      </c>
      <c r="D592" s="37">
        <v>41091</v>
      </c>
      <c r="E592" s="96">
        <f>'Historical Jul 11 - Jun 12 '!H603</f>
        <v>0</v>
      </c>
      <c r="F592" s="102">
        <v>1545.86</v>
      </c>
      <c r="G592" s="103">
        <v>-295535.31</v>
      </c>
      <c r="H592" s="104">
        <f t="shared" si="71"/>
        <v>-293989.45</v>
      </c>
      <c r="I592" s="106">
        <f t="shared" si="68"/>
        <v>-293989.45</v>
      </c>
      <c r="J592" s="53">
        <v>182.399</v>
      </c>
      <c r="K592" s="16">
        <v>188000</v>
      </c>
      <c r="L592" s="54" t="s">
        <v>54</v>
      </c>
    </row>
    <row r="593" spans="1:12">
      <c r="A593" s="12"/>
      <c r="B593" s="47"/>
      <c r="C593" s="47"/>
      <c r="D593" s="37">
        <v>41122</v>
      </c>
      <c r="E593" s="89">
        <f>+H592</f>
        <v>-293989.45</v>
      </c>
      <c r="F593" s="86">
        <v>223.9</v>
      </c>
      <c r="G593" s="87">
        <v>-1027.55</v>
      </c>
      <c r="H593" s="92">
        <f t="shared" si="71"/>
        <v>-294793.09999999998</v>
      </c>
      <c r="I593" s="106">
        <f t="shared" si="68"/>
        <v>-803.65</v>
      </c>
      <c r="J593" s="53">
        <v>182.399</v>
      </c>
      <c r="K593" s="16">
        <v>188000</v>
      </c>
      <c r="L593" s="54" t="s">
        <v>54</v>
      </c>
    </row>
    <row r="594" spans="1:12">
      <c r="A594" s="12"/>
      <c r="B594" s="47"/>
      <c r="C594" s="47"/>
      <c r="D594" s="37">
        <v>41153</v>
      </c>
      <c r="E594" s="89">
        <f t="shared" ref="E594:E603" si="98">+H593</f>
        <v>-294793.09999999998</v>
      </c>
      <c r="F594" s="86">
        <v>431</v>
      </c>
      <c r="G594" s="87">
        <v>-21105.88</v>
      </c>
      <c r="H594" s="92">
        <f t="shared" si="71"/>
        <v>-315467.98</v>
      </c>
      <c r="I594" s="106">
        <f t="shared" si="68"/>
        <v>-20674.88</v>
      </c>
      <c r="J594" s="53">
        <v>182.399</v>
      </c>
      <c r="K594" s="16">
        <v>188000</v>
      </c>
      <c r="L594" s="54" t="s">
        <v>54</v>
      </c>
    </row>
    <row r="595" spans="1:12">
      <c r="A595" s="12"/>
      <c r="B595" s="47"/>
      <c r="C595" s="47"/>
      <c r="D595" s="37">
        <v>41183</v>
      </c>
      <c r="E595" s="89">
        <f t="shared" si="98"/>
        <v>-315467.98</v>
      </c>
      <c r="F595" s="86">
        <v>2343.2800000000002</v>
      </c>
      <c r="G595" s="87">
        <v>-1271.45</v>
      </c>
      <c r="H595" s="92">
        <f t="shared" si="71"/>
        <v>-314396.14999999997</v>
      </c>
      <c r="I595" s="106">
        <f t="shared" si="68"/>
        <v>1071.8300000000002</v>
      </c>
      <c r="J595" s="53">
        <v>182.399</v>
      </c>
      <c r="K595" s="16">
        <v>188000</v>
      </c>
      <c r="L595" s="54" t="s">
        <v>54</v>
      </c>
    </row>
    <row r="596" spans="1:12">
      <c r="A596" s="12"/>
      <c r="B596" s="47"/>
      <c r="C596" s="47"/>
      <c r="D596" s="37">
        <v>41214</v>
      </c>
      <c r="E596" s="89">
        <f t="shared" si="98"/>
        <v>-314396.14999999997</v>
      </c>
      <c r="F596" s="86">
        <v>403.02</v>
      </c>
      <c r="G596" s="87">
        <v>-1134.21</v>
      </c>
      <c r="H596" s="92">
        <f t="shared" si="71"/>
        <v>-315127.33999999997</v>
      </c>
      <c r="I596" s="106">
        <f t="shared" si="68"/>
        <v>-731.19</v>
      </c>
      <c r="J596" s="53">
        <v>182.399</v>
      </c>
      <c r="K596" s="16">
        <v>188000</v>
      </c>
      <c r="L596" s="54" t="s">
        <v>54</v>
      </c>
    </row>
    <row r="597" spans="1:12">
      <c r="A597" s="12"/>
      <c r="B597" s="47"/>
      <c r="C597" s="47"/>
      <c r="D597" s="37">
        <v>41244</v>
      </c>
      <c r="E597" s="89">
        <f t="shared" si="98"/>
        <v>-315127.33999999997</v>
      </c>
      <c r="F597" s="86">
        <v>11882.69</v>
      </c>
      <c r="G597" s="87">
        <v>-1136.8499999999999</v>
      </c>
      <c r="H597" s="92">
        <f t="shared" si="71"/>
        <v>-304381.49999999994</v>
      </c>
      <c r="I597" s="106">
        <f t="shared" si="68"/>
        <v>10745.84</v>
      </c>
      <c r="J597" s="53">
        <v>182.399</v>
      </c>
      <c r="K597" s="16">
        <v>188000</v>
      </c>
      <c r="L597" s="54" t="s">
        <v>54</v>
      </c>
    </row>
    <row r="598" spans="1:12">
      <c r="A598" s="12"/>
      <c r="B598" s="47"/>
      <c r="C598" s="47"/>
      <c r="D598" s="37">
        <v>41275</v>
      </c>
      <c r="E598" s="89">
        <f t="shared" si="98"/>
        <v>-304381.49999999994</v>
      </c>
      <c r="F598" s="86">
        <v>1877.04</v>
      </c>
      <c r="G598" s="87">
        <v>-1114.22</v>
      </c>
      <c r="H598" s="92">
        <f t="shared" si="71"/>
        <v>-303618.67999999993</v>
      </c>
      <c r="I598" s="106">
        <f t="shared" si="68"/>
        <v>762.81999999999994</v>
      </c>
      <c r="J598" s="53">
        <v>182.399</v>
      </c>
      <c r="K598" s="16">
        <v>188000</v>
      </c>
      <c r="L598" s="54" t="s">
        <v>54</v>
      </c>
    </row>
    <row r="599" spans="1:12">
      <c r="A599" s="12"/>
      <c r="B599" s="47"/>
      <c r="C599" s="47"/>
      <c r="D599" s="37">
        <v>41306</v>
      </c>
      <c r="E599" s="89">
        <f t="shared" si="98"/>
        <v>-303618.67999999993</v>
      </c>
      <c r="F599" s="86">
        <v>324.66000000000003</v>
      </c>
      <c r="G599" s="87">
        <v>-1111.43</v>
      </c>
      <c r="H599" s="92">
        <f t="shared" si="71"/>
        <v>-304405.44999999995</v>
      </c>
      <c r="I599" s="106">
        <f t="shared" si="68"/>
        <v>-786.77</v>
      </c>
      <c r="J599" s="53">
        <v>182.399</v>
      </c>
      <c r="K599" s="16">
        <v>188000</v>
      </c>
      <c r="L599" s="54" t="s">
        <v>54</v>
      </c>
    </row>
    <row r="600" spans="1:12">
      <c r="A600" s="12"/>
      <c r="B600" s="47"/>
      <c r="C600" s="47"/>
      <c r="D600" s="37">
        <v>41334</v>
      </c>
      <c r="E600" s="89">
        <f t="shared" si="98"/>
        <v>-304405.44999999995</v>
      </c>
      <c r="F600" s="86">
        <v>3039.81</v>
      </c>
      <c r="G600" s="87">
        <v>-1114.31</v>
      </c>
      <c r="H600" s="92">
        <f t="shared" si="71"/>
        <v>-302479.94999999995</v>
      </c>
      <c r="I600" s="106">
        <f t="shared" si="68"/>
        <v>1925.5</v>
      </c>
      <c r="J600" s="53">
        <v>182.399</v>
      </c>
      <c r="K600" s="16">
        <v>188000</v>
      </c>
      <c r="L600" s="54" t="s">
        <v>54</v>
      </c>
    </row>
    <row r="601" spans="1:12">
      <c r="A601" s="12"/>
      <c r="B601" s="47"/>
      <c r="C601" s="47"/>
      <c r="D601" s="37">
        <v>41365</v>
      </c>
      <c r="E601" s="89">
        <f t="shared" si="98"/>
        <v>-302479.94999999995</v>
      </c>
      <c r="F601" s="86">
        <v>808.66</v>
      </c>
      <c r="G601" s="87">
        <v>-1107.26</v>
      </c>
      <c r="H601" s="92">
        <f t="shared" si="71"/>
        <v>-302778.55</v>
      </c>
      <c r="I601" s="106">
        <f t="shared" si="68"/>
        <v>-298.60000000000002</v>
      </c>
      <c r="J601" s="53">
        <v>182.399</v>
      </c>
      <c r="K601" s="16">
        <v>188000</v>
      </c>
      <c r="L601" s="54" t="s">
        <v>54</v>
      </c>
    </row>
    <row r="602" spans="1:12">
      <c r="A602" s="12"/>
      <c r="B602" s="47"/>
      <c r="C602" s="47"/>
      <c r="D602" s="37">
        <v>41395</v>
      </c>
      <c r="E602" s="89">
        <f t="shared" si="98"/>
        <v>-302778.55</v>
      </c>
      <c r="F602" s="86">
        <v>0</v>
      </c>
      <c r="G602" s="87">
        <v>-1108.3499999999999</v>
      </c>
      <c r="H602" s="92">
        <f t="shared" si="71"/>
        <v>-303886.89999999997</v>
      </c>
      <c r="I602" s="106">
        <f t="shared" si="68"/>
        <v>-1108.3499999999999</v>
      </c>
      <c r="J602" s="53">
        <v>182.399</v>
      </c>
      <c r="K602" s="16">
        <v>188000</v>
      </c>
      <c r="L602" s="54" t="s">
        <v>54</v>
      </c>
    </row>
    <row r="603" spans="1:12">
      <c r="A603" s="22"/>
      <c r="B603" s="49"/>
      <c r="C603" s="49"/>
      <c r="D603" s="37">
        <v>41426</v>
      </c>
      <c r="E603" s="89">
        <f t="shared" si="98"/>
        <v>-303886.89999999997</v>
      </c>
      <c r="F603" s="93">
        <v>1711.91</v>
      </c>
      <c r="G603" s="99">
        <v>-1112.4100000000001</v>
      </c>
      <c r="H603" s="101">
        <f t="shared" si="71"/>
        <v>-303287.39999999997</v>
      </c>
      <c r="I603" s="106">
        <f t="shared" si="68"/>
        <v>599.5</v>
      </c>
      <c r="J603" s="53">
        <v>182.399</v>
      </c>
      <c r="K603" s="16">
        <v>188000</v>
      </c>
      <c r="L603" s="54" t="s">
        <v>54</v>
      </c>
    </row>
    <row r="604" spans="1:12">
      <c r="A604" s="19">
        <v>288634</v>
      </c>
      <c r="B604" s="25" t="s">
        <v>92</v>
      </c>
      <c r="C604" s="44" t="s">
        <v>64</v>
      </c>
      <c r="D604" s="37">
        <v>41091</v>
      </c>
      <c r="E604" s="96">
        <f>'Historical Jul 11 - Jun 12 '!H615</f>
        <v>0</v>
      </c>
      <c r="F604" s="102">
        <v>0</v>
      </c>
      <c r="G604" s="103">
        <v>-496901.12</v>
      </c>
      <c r="H604" s="104">
        <f t="shared" si="71"/>
        <v>-496901.12</v>
      </c>
      <c r="I604" s="106">
        <f t="shared" si="68"/>
        <v>-496901.12</v>
      </c>
      <c r="J604" s="53">
        <v>182.399</v>
      </c>
      <c r="K604" s="16">
        <v>188000</v>
      </c>
      <c r="L604" s="54" t="s">
        <v>54</v>
      </c>
    </row>
    <row r="605" spans="1:12">
      <c r="A605" s="12"/>
      <c r="B605" s="47"/>
      <c r="C605" s="47"/>
      <c r="D605" s="37">
        <v>41122</v>
      </c>
      <c r="E605" s="89">
        <f>+H604</f>
        <v>-496901.12</v>
      </c>
      <c r="F605" s="86">
        <v>0</v>
      </c>
      <c r="G605" s="87">
        <v>-1778.34</v>
      </c>
      <c r="H605" s="92">
        <f t="shared" si="71"/>
        <v>-498679.46</v>
      </c>
      <c r="I605" s="106">
        <f t="shared" si="68"/>
        <v>-1778.34</v>
      </c>
      <c r="J605" s="53">
        <v>182.399</v>
      </c>
      <c r="K605" s="16">
        <v>188000</v>
      </c>
      <c r="L605" s="54" t="s">
        <v>54</v>
      </c>
    </row>
    <row r="606" spans="1:12">
      <c r="A606" s="12"/>
      <c r="B606" s="47"/>
      <c r="C606" s="47"/>
      <c r="D606" s="37">
        <v>41153</v>
      </c>
      <c r="E606" s="89">
        <f t="shared" ref="E606:E613" si="99">+H605</f>
        <v>-498679.46</v>
      </c>
      <c r="F606" s="86">
        <v>22191.31</v>
      </c>
      <c r="G606" s="87">
        <v>-1784.76</v>
      </c>
      <c r="H606" s="92">
        <f t="shared" si="71"/>
        <v>-478272.91000000003</v>
      </c>
      <c r="I606" s="106">
        <f t="shared" si="68"/>
        <v>20406.550000000003</v>
      </c>
      <c r="J606" s="53">
        <v>182.399</v>
      </c>
      <c r="K606" s="16">
        <v>188000</v>
      </c>
      <c r="L606" s="54" t="s">
        <v>54</v>
      </c>
    </row>
    <row r="607" spans="1:12">
      <c r="A607" s="12"/>
      <c r="B607" s="47"/>
      <c r="C607" s="47"/>
      <c r="D607" s="37">
        <v>41183</v>
      </c>
      <c r="E607" s="89">
        <f t="shared" si="99"/>
        <v>-478272.91000000003</v>
      </c>
      <c r="F607" s="86">
        <v>0</v>
      </c>
      <c r="G607" s="87">
        <v>-1783.01</v>
      </c>
      <c r="H607" s="92">
        <f t="shared" si="71"/>
        <v>-480055.92000000004</v>
      </c>
      <c r="I607" s="106">
        <f t="shared" si="68"/>
        <v>-1783.01</v>
      </c>
      <c r="J607" s="53">
        <v>182.399</v>
      </c>
      <c r="K607" s="16">
        <v>188000</v>
      </c>
      <c r="L607" s="54" t="s">
        <v>54</v>
      </c>
    </row>
    <row r="608" spans="1:12">
      <c r="A608" s="12"/>
      <c r="B608" s="47"/>
      <c r="C608" s="47"/>
      <c r="D608" s="37">
        <v>41214</v>
      </c>
      <c r="E608" s="89">
        <f t="shared" si="99"/>
        <v>-480055.92000000004</v>
      </c>
      <c r="F608" s="86">
        <v>0</v>
      </c>
      <c r="G608" s="87">
        <v>-1731.84</v>
      </c>
      <c r="H608" s="92">
        <f t="shared" si="71"/>
        <v>-481787.76000000007</v>
      </c>
      <c r="I608" s="106">
        <f t="shared" si="68"/>
        <v>-1731.84</v>
      </c>
      <c r="J608" s="53">
        <v>182.399</v>
      </c>
      <c r="K608" s="16">
        <v>188000</v>
      </c>
      <c r="L608" s="54" t="s">
        <v>54</v>
      </c>
    </row>
    <row r="609" spans="1:12">
      <c r="A609" s="12"/>
      <c r="B609" s="47"/>
      <c r="C609" s="47"/>
      <c r="D609" s="37">
        <v>41244</v>
      </c>
      <c r="E609" s="89">
        <f t="shared" si="99"/>
        <v>-481787.76000000007</v>
      </c>
      <c r="F609" s="86">
        <v>23551.85</v>
      </c>
      <c r="G609" s="87">
        <v>-1738.09</v>
      </c>
      <c r="H609" s="92">
        <f t="shared" si="71"/>
        <v>-459974.00000000012</v>
      </c>
      <c r="I609" s="106">
        <f t="shared" si="68"/>
        <v>21813.759999999998</v>
      </c>
      <c r="J609" s="53">
        <v>182.399</v>
      </c>
      <c r="K609" s="16">
        <v>188000</v>
      </c>
      <c r="L609" s="54" t="s">
        <v>54</v>
      </c>
    </row>
    <row r="610" spans="1:12">
      <c r="A610" s="12"/>
      <c r="B610" s="47"/>
      <c r="C610" s="47"/>
      <c r="D610" s="37">
        <v>41275</v>
      </c>
      <c r="E610" s="89">
        <f t="shared" si="99"/>
        <v>-459974.00000000012</v>
      </c>
      <c r="F610" s="86">
        <v>0</v>
      </c>
      <c r="G610" s="87">
        <v>-1683.79</v>
      </c>
      <c r="H610" s="92">
        <f t="shared" si="71"/>
        <v>-461657.7900000001</v>
      </c>
      <c r="I610" s="106">
        <f t="shared" si="68"/>
        <v>-1683.79</v>
      </c>
      <c r="J610" s="53">
        <v>182.399</v>
      </c>
      <c r="K610" s="16">
        <v>188000</v>
      </c>
      <c r="L610" s="54" t="s">
        <v>54</v>
      </c>
    </row>
    <row r="611" spans="1:12">
      <c r="A611" s="12"/>
      <c r="B611" s="47"/>
      <c r="C611" s="47"/>
      <c r="D611" s="37">
        <v>41306</v>
      </c>
      <c r="E611" s="89">
        <f t="shared" si="99"/>
        <v>-461657.7900000001</v>
      </c>
      <c r="F611" s="86">
        <v>14.78</v>
      </c>
      <c r="G611" s="87">
        <v>-1689.95</v>
      </c>
      <c r="H611" s="92">
        <f t="shared" si="71"/>
        <v>-463332.96000000008</v>
      </c>
      <c r="I611" s="106">
        <f t="shared" si="68"/>
        <v>-1675.17</v>
      </c>
      <c r="J611" s="53">
        <v>182.399</v>
      </c>
      <c r="K611" s="16">
        <v>188000</v>
      </c>
      <c r="L611" s="54" t="s">
        <v>54</v>
      </c>
    </row>
    <row r="612" spans="1:12">
      <c r="A612" s="12"/>
      <c r="B612" s="47"/>
      <c r="C612" s="47"/>
      <c r="D612" s="37">
        <v>41334</v>
      </c>
      <c r="E612" s="89">
        <f t="shared" si="99"/>
        <v>-463332.96000000008</v>
      </c>
      <c r="F612" s="86">
        <v>133.01</v>
      </c>
      <c r="G612" s="87">
        <v>-46200.75</v>
      </c>
      <c r="H612" s="92">
        <f t="shared" si="71"/>
        <v>-509400.70000000007</v>
      </c>
      <c r="I612" s="106">
        <f t="shared" si="68"/>
        <v>-46067.74</v>
      </c>
      <c r="J612" s="53">
        <v>182.399</v>
      </c>
      <c r="K612" s="16">
        <v>188000</v>
      </c>
      <c r="L612" s="54" t="s">
        <v>54</v>
      </c>
    </row>
    <row r="613" spans="1:12">
      <c r="A613" s="12"/>
      <c r="B613" s="47"/>
      <c r="C613" s="47"/>
      <c r="D613" s="37">
        <v>41365</v>
      </c>
      <c r="E613" s="89">
        <f t="shared" si="99"/>
        <v>-509400.70000000007</v>
      </c>
      <c r="F613" s="86">
        <v>29.81</v>
      </c>
      <c r="G613" s="87">
        <v>-1864.72</v>
      </c>
      <c r="H613" s="92">
        <f t="shared" si="71"/>
        <v>-511235.61000000004</v>
      </c>
      <c r="I613" s="106">
        <f t="shared" si="68"/>
        <v>-1834.91</v>
      </c>
      <c r="J613" s="53">
        <v>182.399</v>
      </c>
      <c r="K613" s="16">
        <v>188000</v>
      </c>
      <c r="L613" s="54" t="s">
        <v>54</v>
      </c>
    </row>
    <row r="614" spans="1:12">
      <c r="A614" s="12"/>
      <c r="B614" s="47"/>
      <c r="C614" s="47"/>
      <c r="D614" s="37">
        <v>41395</v>
      </c>
      <c r="E614" s="89">
        <f t="shared" ref="E614" si="100">+H613</f>
        <v>-511235.61000000004</v>
      </c>
      <c r="F614" s="86">
        <v>60</v>
      </c>
      <c r="G614" s="87">
        <v>-1871.43</v>
      </c>
      <c r="H614" s="92">
        <f t="shared" si="71"/>
        <v>-513047.04000000004</v>
      </c>
      <c r="I614" s="106">
        <f t="shared" si="68"/>
        <v>-1811.43</v>
      </c>
      <c r="J614" s="53">
        <v>182.399</v>
      </c>
      <c r="K614" s="16">
        <v>188000</v>
      </c>
      <c r="L614" s="54" t="s">
        <v>54</v>
      </c>
    </row>
    <row r="615" spans="1:12">
      <c r="A615" s="22"/>
      <c r="B615" s="49"/>
      <c r="C615" s="49"/>
      <c r="D615" s="37">
        <v>41426</v>
      </c>
      <c r="E615" s="89">
        <f t="shared" ref="E615" si="101">H614</f>
        <v>-513047.04000000004</v>
      </c>
      <c r="F615" s="93">
        <v>0</v>
      </c>
      <c r="G615" s="99">
        <v>-1878.07</v>
      </c>
      <c r="H615" s="101">
        <f t="shared" si="71"/>
        <v>-514925.11000000004</v>
      </c>
      <c r="I615" s="106">
        <f t="shared" si="68"/>
        <v>-1878.07</v>
      </c>
      <c r="J615" s="53">
        <v>182.399</v>
      </c>
      <c r="K615" s="16">
        <v>188000</v>
      </c>
      <c r="L615" s="54" t="s">
        <v>54</v>
      </c>
    </row>
    <row r="616" spans="1:12">
      <c r="A616" s="19">
        <v>288636</v>
      </c>
      <c r="B616" s="25" t="s">
        <v>93</v>
      </c>
      <c r="C616" s="44" t="s">
        <v>64</v>
      </c>
      <c r="D616" s="37">
        <v>41091</v>
      </c>
      <c r="E616" s="96">
        <f>'Historical Jul 11 - Jun 12 '!H627</f>
        <v>0</v>
      </c>
      <c r="F616" s="102">
        <v>0</v>
      </c>
      <c r="G616" s="103">
        <v>-68909.66</v>
      </c>
      <c r="H616" s="104">
        <f t="shared" si="71"/>
        <v>-68909.66</v>
      </c>
      <c r="I616" s="106">
        <f t="shared" si="68"/>
        <v>-68909.66</v>
      </c>
      <c r="J616" s="53">
        <v>182.399</v>
      </c>
      <c r="K616" s="16">
        <v>188000</v>
      </c>
      <c r="L616" s="54" t="s">
        <v>54</v>
      </c>
    </row>
    <row r="617" spans="1:12">
      <c r="A617" s="12"/>
      <c r="B617" s="47"/>
      <c r="C617" s="47"/>
      <c r="D617" s="37">
        <v>41122</v>
      </c>
      <c r="E617" s="89">
        <f>+H616</f>
        <v>-68909.66</v>
      </c>
      <c r="F617" s="86">
        <v>0</v>
      </c>
      <c r="G617" s="87">
        <v>-187.06</v>
      </c>
      <c r="H617" s="92">
        <f t="shared" si="71"/>
        <v>-69096.72</v>
      </c>
      <c r="I617" s="106">
        <f t="shared" si="68"/>
        <v>-187.06</v>
      </c>
      <c r="J617" s="53">
        <v>182.399</v>
      </c>
      <c r="K617" s="16">
        <v>188000</v>
      </c>
      <c r="L617" s="54" t="s">
        <v>54</v>
      </c>
    </row>
    <row r="618" spans="1:12">
      <c r="A618" s="12"/>
      <c r="B618" s="47"/>
      <c r="C618" s="47"/>
      <c r="D618" s="37">
        <v>41153</v>
      </c>
      <c r="E618" s="89">
        <f t="shared" ref="E618:E625" si="102">+H617</f>
        <v>-69096.72</v>
      </c>
      <c r="F618" s="86">
        <v>0</v>
      </c>
      <c r="G618" s="87">
        <v>-187.73</v>
      </c>
      <c r="H618" s="92">
        <f t="shared" si="71"/>
        <v>-69284.45</v>
      </c>
      <c r="I618" s="106">
        <f t="shared" si="68"/>
        <v>-187.73</v>
      </c>
      <c r="J618" s="53">
        <v>182.399</v>
      </c>
      <c r="K618" s="16">
        <v>188000</v>
      </c>
      <c r="L618" s="54" t="s">
        <v>54</v>
      </c>
    </row>
    <row r="619" spans="1:12">
      <c r="A619" s="12"/>
      <c r="B619" s="47"/>
      <c r="C619" s="47"/>
      <c r="D619" s="37">
        <v>41183</v>
      </c>
      <c r="E619" s="89">
        <f t="shared" si="102"/>
        <v>-69284.45</v>
      </c>
      <c r="F619" s="86">
        <v>0</v>
      </c>
      <c r="G619" s="87">
        <v>-498.32</v>
      </c>
      <c r="H619" s="92">
        <f t="shared" si="71"/>
        <v>-69782.77</v>
      </c>
      <c r="I619" s="106">
        <f t="shared" si="68"/>
        <v>-498.32</v>
      </c>
      <c r="J619" s="53">
        <v>182.399</v>
      </c>
      <c r="K619" s="16">
        <v>188000</v>
      </c>
      <c r="L619" s="54" t="s">
        <v>54</v>
      </c>
    </row>
    <row r="620" spans="1:12">
      <c r="A620" s="12"/>
      <c r="B620" s="47"/>
      <c r="C620" s="47"/>
      <c r="D620" s="37">
        <v>41214</v>
      </c>
      <c r="E620" s="89">
        <f t="shared" si="102"/>
        <v>-69782.77</v>
      </c>
      <c r="F620" s="86">
        <v>0</v>
      </c>
      <c r="G620" s="87">
        <v>-251.75</v>
      </c>
      <c r="H620" s="92">
        <f t="shared" si="71"/>
        <v>-70034.52</v>
      </c>
      <c r="I620" s="106">
        <f t="shared" si="68"/>
        <v>-251.75</v>
      </c>
      <c r="J620" s="53">
        <v>182.399</v>
      </c>
      <c r="K620" s="16">
        <v>188000</v>
      </c>
      <c r="L620" s="54" t="s">
        <v>54</v>
      </c>
    </row>
    <row r="621" spans="1:12">
      <c r="A621" s="12"/>
      <c r="B621" s="47"/>
      <c r="C621" s="47"/>
      <c r="D621" s="37">
        <v>41244</v>
      </c>
      <c r="E621" s="89">
        <f t="shared" si="102"/>
        <v>-70034.52</v>
      </c>
      <c r="F621" s="86">
        <v>3052.18</v>
      </c>
      <c r="G621" s="87">
        <v>-252.66</v>
      </c>
      <c r="H621" s="92">
        <f t="shared" si="71"/>
        <v>-67235.000000000015</v>
      </c>
      <c r="I621" s="106">
        <f t="shared" si="68"/>
        <v>2799.52</v>
      </c>
      <c r="J621" s="53">
        <v>182.399</v>
      </c>
      <c r="K621" s="16">
        <v>188000</v>
      </c>
      <c r="L621" s="54" t="s">
        <v>54</v>
      </c>
    </row>
    <row r="622" spans="1:12">
      <c r="A622" s="12"/>
      <c r="B622" s="47"/>
      <c r="C622" s="47"/>
      <c r="D622" s="37">
        <v>41275</v>
      </c>
      <c r="E622" s="89">
        <f t="shared" si="102"/>
        <v>-67235.000000000015</v>
      </c>
      <c r="F622" s="86">
        <v>0</v>
      </c>
      <c r="G622" s="87">
        <v>-246.12</v>
      </c>
      <c r="H622" s="92">
        <f t="shared" si="71"/>
        <v>-67481.12000000001</v>
      </c>
      <c r="I622" s="106">
        <f t="shared" si="68"/>
        <v>-246.12</v>
      </c>
      <c r="J622" s="53">
        <v>182.399</v>
      </c>
      <c r="K622" s="16">
        <v>188000</v>
      </c>
      <c r="L622" s="54" t="s">
        <v>54</v>
      </c>
    </row>
    <row r="623" spans="1:12">
      <c r="A623" s="12"/>
      <c r="B623" s="47"/>
      <c r="C623" s="47"/>
      <c r="D623" s="37">
        <v>41306</v>
      </c>
      <c r="E623" s="89">
        <f t="shared" si="102"/>
        <v>-67481.12000000001</v>
      </c>
      <c r="F623" s="86">
        <v>0</v>
      </c>
      <c r="G623" s="87">
        <v>-247.02</v>
      </c>
      <c r="H623" s="92">
        <f t="shared" si="71"/>
        <v>-67728.140000000014</v>
      </c>
      <c r="I623" s="106">
        <f t="shared" si="68"/>
        <v>-247.02</v>
      </c>
      <c r="J623" s="53">
        <v>182.399</v>
      </c>
      <c r="K623" s="16">
        <v>188000</v>
      </c>
      <c r="L623" s="54" t="s">
        <v>54</v>
      </c>
    </row>
    <row r="624" spans="1:12">
      <c r="A624" s="12"/>
      <c r="B624" s="47"/>
      <c r="C624" s="47"/>
      <c r="D624" s="37">
        <v>41334</v>
      </c>
      <c r="E624" s="89">
        <f t="shared" si="102"/>
        <v>-67728.140000000014</v>
      </c>
      <c r="F624" s="86">
        <v>0</v>
      </c>
      <c r="G624" s="87">
        <v>-247.93</v>
      </c>
      <c r="H624" s="92">
        <f t="shared" si="71"/>
        <v>-67976.070000000007</v>
      </c>
      <c r="I624" s="106">
        <f t="shared" si="68"/>
        <v>-247.93</v>
      </c>
      <c r="J624" s="53">
        <v>182.399</v>
      </c>
      <c r="K624" s="16">
        <v>188000</v>
      </c>
      <c r="L624" s="54" t="s">
        <v>54</v>
      </c>
    </row>
    <row r="625" spans="1:12">
      <c r="A625" s="12"/>
      <c r="B625" s="47"/>
      <c r="C625" s="47"/>
      <c r="D625" s="37">
        <v>41365</v>
      </c>
      <c r="E625" s="89">
        <f t="shared" si="102"/>
        <v>-67976.070000000007</v>
      </c>
      <c r="F625" s="86">
        <v>0</v>
      </c>
      <c r="G625" s="87">
        <v>-248.83</v>
      </c>
      <c r="H625" s="92">
        <f t="shared" si="71"/>
        <v>-68224.900000000009</v>
      </c>
      <c r="I625" s="106">
        <f t="shared" si="68"/>
        <v>-248.83</v>
      </c>
      <c r="J625" s="53">
        <v>182.399</v>
      </c>
      <c r="K625" s="16">
        <v>188000</v>
      </c>
      <c r="L625" s="54" t="s">
        <v>54</v>
      </c>
    </row>
    <row r="626" spans="1:12">
      <c r="A626" s="12"/>
      <c r="B626" s="47"/>
      <c r="C626" s="47"/>
      <c r="D626" s="37">
        <v>41395</v>
      </c>
      <c r="E626" s="89">
        <f t="shared" ref="E626" si="103">+H625</f>
        <v>-68224.900000000009</v>
      </c>
      <c r="F626" s="86">
        <v>0</v>
      </c>
      <c r="G626" s="87">
        <v>-249.74</v>
      </c>
      <c r="H626" s="92">
        <f t="shared" si="71"/>
        <v>-68474.640000000014</v>
      </c>
      <c r="I626" s="106">
        <f t="shared" si="68"/>
        <v>-249.74</v>
      </c>
      <c r="J626" s="53">
        <v>182.399</v>
      </c>
      <c r="K626" s="16">
        <v>188000</v>
      </c>
      <c r="L626" s="54" t="s">
        <v>54</v>
      </c>
    </row>
    <row r="627" spans="1:12">
      <c r="A627" s="22"/>
      <c r="B627" s="49"/>
      <c r="C627" s="49"/>
      <c r="D627" s="37">
        <v>41426</v>
      </c>
      <c r="E627" s="89">
        <f t="shared" ref="E627" si="104">H626</f>
        <v>-68474.640000000014</v>
      </c>
      <c r="F627" s="93">
        <v>0</v>
      </c>
      <c r="G627" s="99">
        <v>-250.66</v>
      </c>
      <c r="H627" s="101">
        <f t="shared" si="71"/>
        <v>-68725.300000000017</v>
      </c>
      <c r="I627" s="106">
        <f t="shared" si="68"/>
        <v>-250.66</v>
      </c>
      <c r="J627" s="53">
        <v>182.399</v>
      </c>
      <c r="K627" s="16">
        <v>188000</v>
      </c>
      <c r="L627" s="54" t="s">
        <v>54</v>
      </c>
    </row>
    <row r="628" spans="1:12">
      <c r="A628" s="19">
        <v>288637</v>
      </c>
      <c r="B628" s="25" t="s">
        <v>94</v>
      </c>
      <c r="C628" s="44" t="s">
        <v>64</v>
      </c>
      <c r="D628" s="37">
        <v>41091</v>
      </c>
      <c r="E628" s="96">
        <f>'Historical Jul 11 - Jun 12 '!H639</f>
        <v>0</v>
      </c>
      <c r="F628" s="102">
        <v>0</v>
      </c>
      <c r="G628" s="103">
        <v>0</v>
      </c>
      <c r="H628" s="104">
        <f t="shared" si="71"/>
        <v>0</v>
      </c>
      <c r="I628" s="106">
        <f t="shared" si="68"/>
        <v>0</v>
      </c>
      <c r="J628" s="53">
        <v>182.399</v>
      </c>
      <c r="K628" s="16">
        <v>188000</v>
      </c>
      <c r="L628" s="54" t="s">
        <v>54</v>
      </c>
    </row>
    <row r="629" spans="1:12">
      <c r="A629" s="12"/>
      <c r="B629" s="47"/>
      <c r="C629" s="47"/>
      <c r="D629" s="37">
        <v>41122</v>
      </c>
      <c r="E629" s="89">
        <f>+H628</f>
        <v>0</v>
      </c>
      <c r="F629" s="86">
        <v>0</v>
      </c>
      <c r="G629" s="87">
        <v>0</v>
      </c>
      <c r="H629" s="92">
        <f t="shared" si="71"/>
        <v>0</v>
      </c>
      <c r="I629" s="106">
        <f t="shared" si="68"/>
        <v>0</v>
      </c>
      <c r="J629" s="53">
        <v>182.399</v>
      </c>
      <c r="K629" s="16">
        <v>188000</v>
      </c>
      <c r="L629" s="54" t="s">
        <v>54</v>
      </c>
    </row>
    <row r="630" spans="1:12">
      <c r="A630" s="12"/>
      <c r="B630" s="47"/>
      <c r="C630" s="47"/>
      <c r="D630" s="37">
        <v>41153</v>
      </c>
      <c r="E630" s="89">
        <f t="shared" ref="E630:E637" si="105">+H629</f>
        <v>0</v>
      </c>
      <c r="F630" s="86">
        <v>0</v>
      </c>
      <c r="G630" s="87">
        <v>0</v>
      </c>
      <c r="H630" s="92">
        <f t="shared" si="71"/>
        <v>0</v>
      </c>
      <c r="I630" s="106">
        <f t="shared" si="68"/>
        <v>0</v>
      </c>
      <c r="J630" s="53">
        <v>182.399</v>
      </c>
      <c r="K630" s="16">
        <v>188000</v>
      </c>
      <c r="L630" s="54" t="s">
        <v>54</v>
      </c>
    </row>
    <row r="631" spans="1:12">
      <c r="A631" s="12"/>
      <c r="B631" s="47"/>
      <c r="C631" s="47"/>
      <c r="D631" s="37">
        <v>41183</v>
      </c>
      <c r="E631" s="89">
        <f t="shared" si="105"/>
        <v>0</v>
      </c>
      <c r="F631" s="86">
        <v>0</v>
      </c>
      <c r="G631" s="87">
        <v>0</v>
      </c>
      <c r="H631" s="92">
        <f t="shared" si="71"/>
        <v>0</v>
      </c>
      <c r="I631" s="106">
        <f t="shared" si="68"/>
        <v>0</v>
      </c>
      <c r="J631" s="53">
        <v>182.399</v>
      </c>
      <c r="K631" s="16">
        <v>188000</v>
      </c>
      <c r="L631" s="54" t="s">
        <v>54</v>
      </c>
    </row>
    <row r="632" spans="1:12">
      <c r="A632" s="12"/>
      <c r="B632" s="47"/>
      <c r="C632" s="47"/>
      <c r="D632" s="37">
        <v>41214</v>
      </c>
      <c r="E632" s="89">
        <f t="shared" si="105"/>
        <v>0</v>
      </c>
      <c r="F632" s="86">
        <v>0</v>
      </c>
      <c r="G632" s="87">
        <v>0</v>
      </c>
      <c r="H632" s="92">
        <f t="shared" si="71"/>
        <v>0</v>
      </c>
      <c r="I632" s="106">
        <f t="shared" si="68"/>
        <v>0</v>
      </c>
      <c r="J632" s="53">
        <v>182.399</v>
      </c>
      <c r="K632" s="16">
        <v>188000</v>
      </c>
      <c r="L632" s="54" t="s">
        <v>54</v>
      </c>
    </row>
    <row r="633" spans="1:12">
      <c r="A633" s="12"/>
      <c r="B633" s="47"/>
      <c r="C633" s="47"/>
      <c r="D633" s="37">
        <v>41244</v>
      </c>
      <c r="E633" s="89">
        <f t="shared" si="105"/>
        <v>0</v>
      </c>
      <c r="F633" s="86">
        <v>0</v>
      </c>
      <c r="G633" s="87">
        <v>0</v>
      </c>
      <c r="H633" s="92">
        <f t="shared" si="71"/>
        <v>0</v>
      </c>
      <c r="I633" s="106">
        <f t="shared" si="68"/>
        <v>0</v>
      </c>
      <c r="J633" s="53">
        <v>182.399</v>
      </c>
      <c r="K633" s="16">
        <v>188000</v>
      </c>
      <c r="L633" s="54" t="s">
        <v>54</v>
      </c>
    </row>
    <row r="634" spans="1:12">
      <c r="A634" s="12"/>
      <c r="B634" s="47"/>
      <c r="C634" s="47"/>
      <c r="D634" s="37">
        <v>41275</v>
      </c>
      <c r="E634" s="89">
        <f t="shared" si="105"/>
        <v>0</v>
      </c>
      <c r="F634" s="86">
        <v>0</v>
      </c>
      <c r="G634" s="87">
        <v>0</v>
      </c>
      <c r="H634" s="92">
        <f t="shared" si="71"/>
        <v>0</v>
      </c>
      <c r="I634" s="106">
        <f t="shared" si="68"/>
        <v>0</v>
      </c>
      <c r="J634" s="53">
        <v>182.399</v>
      </c>
      <c r="K634" s="16">
        <v>188000</v>
      </c>
      <c r="L634" s="54" t="s">
        <v>54</v>
      </c>
    </row>
    <row r="635" spans="1:12">
      <c r="A635" s="12"/>
      <c r="B635" s="47"/>
      <c r="C635" s="47"/>
      <c r="D635" s="37">
        <v>41306</v>
      </c>
      <c r="E635" s="89">
        <f t="shared" si="105"/>
        <v>0</v>
      </c>
      <c r="F635" s="86">
        <v>0</v>
      </c>
      <c r="G635" s="87">
        <v>0</v>
      </c>
      <c r="H635" s="92">
        <f t="shared" si="71"/>
        <v>0</v>
      </c>
      <c r="I635" s="106">
        <f t="shared" si="68"/>
        <v>0</v>
      </c>
      <c r="J635" s="53">
        <v>182.399</v>
      </c>
      <c r="K635" s="16">
        <v>188000</v>
      </c>
      <c r="L635" s="54" t="s">
        <v>54</v>
      </c>
    </row>
    <row r="636" spans="1:12">
      <c r="A636" s="12"/>
      <c r="B636" s="47"/>
      <c r="C636" s="47"/>
      <c r="D636" s="37">
        <v>41334</v>
      </c>
      <c r="E636" s="89">
        <f t="shared" si="105"/>
        <v>0</v>
      </c>
      <c r="F636" s="86">
        <v>0</v>
      </c>
      <c r="G636" s="87">
        <v>0</v>
      </c>
      <c r="H636" s="92">
        <f t="shared" si="71"/>
        <v>0</v>
      </c>
      <c r="I636" s="106">
        <f t="shared" si="68"/>
        <v>0</v>
      </c>
      <c r="J636" s="53">
        <v>182.399</v>
      </c>
      <c r="K636" s="16">
        <v>188000</v>
      </c>
      <c r="L636" s="54" t="s">
        <v>54</v>
      </c>
    </row>
    <row r="637" spans="1:12">
      <c r="A637" s="12"/>
      <c r="B637" s="47"/>
      <c r="C637" s="47"/>
      <c r="D637" s="37">
        <v>41365</v>
      </c>
      <c r="E637" s="89">
        <f t="shared" si="105"/>
        <v>0</v>
      </c>
      <c r="F637" s="86">
        <v>0</v>
      </c>
      <c r="G637" s="87">
        <v>0</v>
      </c>
      <c r="H637" s="92">
        <f t="shared" si="71"/>
        <v>0</v>
      </c>
      <c r="I637" s="106">
        <f t="shared" si="68"/>
        <v>0</v>
      </c>
      <c r="J637" s="53">
        <v>182.399</v>
      </c>
      <c r="K637" s="16">
        <v>188000</v>
      </c>
      <c r="L637" s="54" t="s">
        <v>54</v>
      </c>
    </row>
    <row r="638" spans="1:12">
      <c r="A638" s="12"/>
      <c r="B638" s="47"/>
      <c r="C638" s="47"/>
      <c r="D638" s="37">
        <v>41395</v>
      </c>
      <c r="E638" s="89">
        <f t="shared" ref="E638" si="106">+H637</f>
        <v>0</v>
      </c>
      <c r="F638" s="86">
        <v>0</v>
      </c>
      <c r="G638" s="87">
        <v>0</v>
      </c>
      <c r="H638" s="92">
        <f t="shared" si="71"/>
        <v>0</v>
      </c>
      <c r="I638" s="106">
        <f t="shared" si="68"/>
        <v>0</v>
      </c>
      <c r="J638" s="53">
        <v>182.399</v>
      </c>
      <c r="K638" s="16">
        <v>188000</v>
      </c>
      <c r="L638" s="54" t="s">
        <v>54</v>
      </c>
    </row>
    <row r="639" spans="1:12">
      <c r="A639" s="22"/>
      <c r="B639" s="49"/>
      <c r="C639" s="49"/>
      <c r="D639" s="37">
        <v>41426</v>
      </c>
      <c r="E639" s="89">
        <f t="shared" ref="E639" si="107">H638</f>
        <v>0</v>
      </c>
      <c r="F639" s="93">
        <v>0</v>
      </c>
      <c r="G639" s="99">
        <v>0</v>
      </c>
      <c r="H639" s="101">
        <f t="shared" si="71"/>
        <v>0</v>
      </c>
      <c r="I639" s="106">
        <f t="shared" si="68"/>
        <v>0</v>
      </c>
      <c r="J639" s="53">
        <v>182.399</v>
      </c>
      <c r="K639" s="16">
        <v>188000</v>
      </c>
      <c r="L639" s="54" t="s">
        <v>54</v>
      </c>
    </row>
    <row r="640" spans="1:12">
      <c r="A640" s="19">
        <v>288638</v>
      </c>
      <c r="B640" s="25" t="s">
        <v>95</v>
      </c>
      <c r="C640" s="44" t="s">
        <v>64</v>
      </c>
      <c r="D640" s="37">
        <v>41091</v>
      </c>
      <c r="E640" s="96">
        <f>'Historical Jul 11 - Jun 12 '!H651</f>
        <v>0</v>
      </c>
      <c r="F640" s="102">
        <v>311.89999999999998</v>
      </c>
      <c r="G640" s="103">
        <v>-195960.78</v>
      </c>
      <c r="H640" s="104">
        <f t="shared" si="71"/>
        <v>-195648.88</v>
      </c>
      <c r="I640" s="106">
        <f t="shared" si="68"/>
        <v>-195648.88</v>
      </c>
      <c r="J640" s="53">
        <v>182.399</v>
      </c>
      <c r="K640" s="16">
        <v>188000</v>
      </c>
      <c r="L640" s="54" t="s">
        <v>54</v>
      </c>
    </row>
    <row r="641" spans="1:12">
      <c r="A641" s="12"/>
      <c r="B641" s="47"/>
      <c r="C641" s="47"/>
      <c r="D641" s="37">
        <v>41122</v>
      </c>
      <c r="E641" s="89">
        <f>+H640</f>
        <v>-195648.88</v>
      </c>
      <c r="F641" s="86">
        <v>309.91000000000003</v>
      </c>
      <c r="G641" s="87">
        <v>-681.62</v>
      </c>
      <c r="H641" s="92">
        <f t="shared" si="71"/>
        <v>-196020.59</v>
      </c>
      <c r="I641" s="106">
        <f t="shared" si="68"/>
        <v>-371.71</v>
      </c>
      <c r="J641" s="53">
        <v>182.399</v>
      </c>
      <c r="K641" s="16">
        <v>188000</v>
      </c>
      <c r="L641" s="54" t="s">
        <v>54</v>
      </c>
    </row>
    <row r="642" spans="1:12">
      <c r="A642" s="12"/>
      <c r="B642" s="47"/>
      <c r="C642" s="47"/>
      <c r="D642" s="37">
        <v>41153</v>
      </c>
      <c r="E642" s="89">
        <f t="shared" ref="E642:E649" si="108">+H641</f>
        <v>-196020.59</v>
      </c>
      <c r="F642" s="86">
        <v>0</v>
      </c>
      <c r="G642" s="87">
        <v>-7005.53</v>
      </c>
      <c r="H642" s="92">
        <f t="shared" si="71"/>
        <v>-203026.12</v>
      </c>
      <c r="I642" s="106">
        <f t="shared" si="68"/>
        <v>-7005.53</v>
      </c>
      <c r="J642" s="53">
        <v>182.399</v>
      </c>
      <c r="K642" s="16">
        <v>188000</v>
      </c>
      <c r="L642" s="54" t="s">
        <v>54</v>
      </c>
    </row>
    <row r="643" spans="1:12">
      <c r="A643" s="12"/>
      <c r="B643" s="47"/>
      <c r="C643" s="47"/>
      <c r="D643" s="37">
        <v>41183</v>
      </c>
      <c r="E643" s="89">
        <f t="shared" si="108"/>
        <v>-203026.12</v>
      </c>
      <c r="F643" s="86">
        <v>6677.42</v>
      </c>
      <c r="G643" s="87">
        <v>-830.1</v>
      </c>
      <c r="H643" s="92">
        <f t="shared" si="71"/>
        <v>-197178.8</v>
      </c>
      <c r="I643" s="106">
        <f t="shared" si="68"/>
        <v>5847.32</v>
      </c>
      <c r="J643" s="53">
        <v>182.399</v>
      </c>
      <c r="K643" s="16">
        <v>188000</v>
      </c>
      <c r="L643" s="54" t="s">
        <v>54</v>
      </c>
    </row>
    <row r="644" spans="1:12">
      <c r="A644" s="12"/>
      <c r="B644" s="47"/>
      <c r="C644" s="47"/>
      <c r="D644" s="37">
        <v>41214</v>
      </c>
      <c r="E644" s="89">
        <f t="shared" si="108"/>
        <v>-197178.8</v>
      </c>
      <c r="F644" s="86">
        <v>497.92</v>
      </c>
      <c r="G644" s="87">
        <v>-711.34</v>
      </c>
      <c r="H644" s="92">
        <f t="shared" si="71"/>
        <v>-197392.21999999997</v>
      </c>
      <c r="I644" s="106">
        <f t="shared" si="68"/>
        <v>-213.42000000000002</v>
      </c>
      <c r="J644" s="53">
        <v>182.399</v>
      </c>
      <c r="K644" s="16">
        <v>188000</v>
      </c>
      <c r="L644" s="54" t="s">
        <v>54</v>
      </c>
    </row>
    <row r="645" spans="1:12">
      <c r="A645" s="12"/>
      <c r="B645" s="47"/>
      <c r="C645" s="47"/>
      <c r="D645" s="37">
        <v>41244</v>
      </c>
      <c r="E645" s="89">
        <f t="shared" si="108"/>
        <v>-197392.21999999997</v>
      </c>
      <c r="F645" s="86">
        <v>13517.87</v>
      </c>
      <c r="G645" s="87">
        <v>-62549.65</v>
      </c>
      <c r="H645" s="92">
        <f t="shared" si="71"/>
        <v>-246423.99999999997</v>
      </c>
      <c r="I645" s="106">
        <f t="shared" si="68"/>
        <v>-49031.78</v>
      </c>
      <c r="J645" s="53">
        <v>182.399</v>
      </c>
      <c r="K645" s="16">
        <v>188000</v>
      </c>
      <c r="L645" s="54" t="s">
        <v>54</v>
      </c>
    </row>
    <row r="646" spans="1:12">
      <c r="A646" s="12"/>
      <c r="B646" s="47"/>
      <c r="C646" s="47"/>
      <c r="D646" s="37">
        <v>41275</v>
      </c>
      <c r="E646" s="89">
        <f t="shared" si="108"/>
        <v>-246423.99999999997</v>
      </c>
      <c r="F646" s="86">
        <v>1282.3900000000001</v>
      </c>
      <c r="G646" s="87">
        <v>-902.06</v>
      </c>
      <c r="H646" s="92">
        <f t="shared" si="71"/>
        <v>-246043.66999999995</v>
      </c>
      <c r="I646" s="106">
        <f t="shared" si="68"/>
        <v>380.33000000000015</v>
      </c>
      <c r="J646" s="53">
        <v>182.399</v>
      </c>
      <c r="K646" s="16">
        <v>188000</v>
      </c>
      <c r="L646" s="54" t="s">
        <v>54</v>
      </c>
    </row>
    <row r="647" spans="1:12">
      <c r="A647" s="12"/>
      <c r="B647" s="47"/>
      <c r="C647" s="47"/>
      <c r="D647" s="37">
        <v>41306</v>
      </c>
      <c r="E647" s="89">
        <f t="shared" si="108"/>
        <v>-246043.66999999995</v>
      </c>
      <c r="F647" s="86">
        <v>902.35</v>
      </c>
      <c r="G647" s="87">
        <v>-900.67</v>
      </c>
      <c r="H647" s="92">
        <f t="shared" si="71"/>
        <v>-246041.98999999996</v>
      </c>
      <c r="I647" s="106">
        <f t="shared" si="68"/>
        <v>1.6800000000000637</v>
      </c>
      <c r="J647" s="53">
        <v>182.399</v>
      </c>
      <c r="K647" s="16">
        <v>188000</v>
      </c>
      <c r="L647" s="54" t="s">
        <v>54</v>
      </c>
    </row>
    <row r="648" spans="1:12">
      <c r="A648" s="12"/>
      <c r="B648" s="47"/>
      <c r="C648" s="47"/>
      <c r="D648" s="37">
        <v>41334</v>
      </c>
      <c r="E648" s="89">
        <f t="shared" si="108"/>
        <v>-246041.98999999996</v>
      </c>
      <c r="F648" s="86">
        <v>1679.44</v>
      </c>
      <c r="G648" s="87">
        <v>-900.66</v>
      </c>
      <c r="H648" s="92">
        <f t="shared" si="71"/>
        <v>-245263.20999999996</v>
      </c>
      <c r="I648" s="106">
        <f t="shared" si="68"/>
        <v>778.78000000000009</v>
      </c>
      <c r="J648" s="53">
        <v>182.399</v>
      </c>
      <c r="K648" s="16">
        <v>188000</v>
      </c>
      <c r="L648" s="54" t="s">
        <v>54</v>
      </c>
    </row>
    <row r="649" spans="1:12">
      <c r="A649" s="12"/>
      <c r="B649" s="47"/>
      <c r="C649" s="47"/>
      <c r="D649" s="37">
        <v>41365</v>
      </c>
      <c r="E649" s="89">
        <f t="shared" si="108"/>
        <v>-245263.20999999996</v>
      </c>
      <c r="F649" s="86">
        <v>3672.19</v>
      </c>
      <c r="G649" s="87">
        <v>-897.81</v>
      </c>
      <c r="H649" s="92">
        <f t="shared" si="71"/>
        <v>-242488.82999999996</v>
      </c>
      <c r="I649" s="106">
        <f t="shared" si="68"/>
        <v>2774.38</v>
      </c>
      <c r="J649" s="53">
        <v>182.399</v>
      </c>
      <c r="K649" s="16">
        <v>188000</v>
      </c>
      <c r="L649" s="54" t="s">
        <v>54</v>
      </c>
    </row>
    <row r="650" spans="1:12">
      <c r="A650" s="12"/>
      <c r="B650" s="47"/>
      <c r="C650" s="47"/>
      <c r="D650" s="37">
        <v>41395</v>
      </c>
      <c r="E650" s="89">
        <f t="shared" ref="E650" si="109">+H649</f>
        <v>-242488.82999999996</v>
      </c>
      <c r="F650" s="86">
        <v>12233.12</v>
      </c>
      <c r="G650" s="87">
        <v>-887.66</v>
      </c>
      <c r="H650" s="92">
        <f t="shared" si="71"/>
        <v>-231143.36999999997</v>
      </c>
      <c r="I650" s="106">
        <f t="shared" si="68"/>
        <v>11345.460000000001</v>
      </c>
      <c r="J650" s="53">
        <v>182.399</v>
      </c>
      <c r="K650" s="16">
        <v>188000</v>
      </c>
      <c r="L650" s="54" t="s">
        <v>54</v>
      </c>
    </row>
    <row r="651" spans="1:12">
      <c r="A651" s="22"/>
      <c r="B651" s="49"/>
      <c r="C651" s="49"/>
      <c r="D651" s="37">
        <v>41426</v>
      </c>
      <c r="E651" s="89">
        <f t="shared" ref="E651" si="110">H650</f>
        <v>-231143.36999999997</v>
      </c>
      <c r="F651" s="93">
        <v>291.79000000000002</v>
      </c>
      <c r="G651" s="99">
        <v>-846.13</v>
      </c>
      <c r="H651" s="101">
        <f t="shared" si="71"/>
        <v>-231697.70999999996</v>
      </c>
      <c r="I651" s="106">
        <f t="shared" si="68"/>
        <v>-554.33999999999992</v>
      </c>
      <c r="J651" s="53">
        <v>182.399</v>
      </c>
      <c r="K651" s="16">
        <v>188000</v>
      </c>
      <c r="L651" s="54" t="s">
        <v>54</v>
      </c>
    </row>
    <row r="652" spans="1:12">
      <c r="A652" s="19">
        <v>288640</v>
      </c>
      <c r="B652" s="25" t="s">
        <v>96</v>
      </c>
      <c r="C652" s="44" t="s">
        <v>64</v>
      </c>
      <c r="D652" s="37">
        <v>41091</v>
      </c>
      <c r="E652" s="96">
        <f>'Historical Jul 11 - Jun 12 '!H663</f>
        <v>0</v>
      </c>
      <c r="F652" s="102">
        <v>5962.74</v>
      </c>
      <c r="G652" s="103">
        <v>-1106721.2</v>
      </c>
      <c r="H652" s="104">
        <f t="shared" si="71"/>
        <v>-1100758.46</v>
      </c>
      <c r="I652" s="106">
        <f t="shared" si="68"/>
        <v>-1100758.46</v>
      </c>
      <c r="J652" s="53">
        <v>182.399</v>
      </c>
      <c r="K652" s="16">
        <v>188000</v>
      </c>
      <c r="L652" s="54" t="s">
        <v>54</v>
      </c>
    </row>
    <row r="653" spans="1:12">
      <c r="A653" s="12"/>
      <c r="B653" s="47"/>
      <c r="C653" s="47"/>
      <c r="D653" s="37">
        <v>41122</v>
      </c>
      <c r="E653" s="89">
        <f>+H652</f>
        <v>-1100758.46</v>
      </c>
      <c r="F653" s="86">
        <v>6272.83</v>
      </c>
      <c r="G653" s="87">
        <v>-3764.96</v>
      </c>
      <c r="H653" s="92">
        <f t="shared" si="71"/>
        <v>-1098250.5899999999</v>
      </c>
      <c r="I653" s="106">
        <f t="shared" si="68"/>
        <v>2507.87</v>
      </c>
      <c r="J653" s="53">
        <v>182.399</v>
      </c>
      <c r="K653" s="16">
        <v>188000</v>
      </c>
      <c r="L653" s="54" t="s">
        <v>54</v>
      </c>
    </row>
    <row r="654" spans="1:12">
      <c r="A654" s="12"/>
      <c r="B654" s="47"/>
      <c r="C654" s="47"/>
      <c r="D654" s="37">
        <v>41153</v>
      </c>
      <c r="E654" s="89">
        <f t="shared" ref="E654:E662" si="111">+H653</f>
        <v>-1098250.5899999999</v>
      </c>
      <c r="F654" s="86">
        <v>114816.86</v>
      </c>
      <c r="G654" s="87">
        <v>-3755.91</v>
      </c>
      <c r="H654" s="92">
        <f t="shared" si="71"/>
        <v>-987189.6399999999</v>
      </c>
      <c r="I654" s="106">
        <f t="shared" si="68"/>
        <v>111060.95</v>
      </c>
      <c r="J654" s="53">
        <v>182.399</v>
      </c>
      <c r="K654" s="16">
        <v>188000</v>
      </c>
      <c r="L654" s="54" t="s">
        <v>54</v>
      </c>
    </row>
    <row r="655" spans="1:12">
      <c r="A655" s="12"/>
      <c r="B655" s="47"/>
      <c r="C655" s="47"/>
      <c r="D655" s="37">
        <v>41183</v>
      </c>
      <c r="E655" s="89">
        <f t="shared" si="111"/>
        <v>-987189.6399999999</v>
      </c>
      <c r="F655" s="86">
        <v>18871.14</v>
      </c>
      <c r="G655" s="87">
        <v>-4393.32</v>
      </c>
      <c r="H655" s="92">
        <f t="shared" si="71"/>
        <v>-972711.81999999983</v>
      </c>
      <c r="I655" s="106">
        <f t="shared" si="68"/>
        <v>14477.82</v>
      </c>
      <c r="J655" s="53">
        <v>182.399</v>
      </c>
      <c r="K655" s="16">
        <v>188000</v>
      </c>
      <c r="L655" s="54" t="s">
        <v>54</v>
      </c>
    </row>
    <row r="656" spans="1:12">
      <c r="A656" s="12"/>
      <c r="B656" s="47"/>
      <c r="C656" s="47"/>
      <c r="D656" s="37">
        <v>41214</v>
      </c>
      <c r="E656" s="89">
        <f t="shared" si="111"/>
        <v>-972711.81999999983</v>
      </c>
      <c r="F656" s="86">
        <v>116248.68</v>
      </c>
      <c r="G656" s="87">
        <v>-3509.14</v>
      </c>
      <c r="H656" s="92">
        <f t="shared" si="71"/>
        <v>-859972.27999999991</v>
      </c>
      <c r="I656" s="106">
        <f t="shared" si="68"/>
        <v>112739.54</v>
      </c>
      <c r="J656" s="53">
        <v>182.399</v>
      </c>
      <c r="K656" s="16">
        <v>188000</v>
      </c>
      <c r="L656" s="54" t="s">
        <v>54</v>
      </c>
    </row>
    <row r="657" spans="1:12">
      <c r="A657" s="12"/>
      <c r="B657" s="47"/>
      <c r="C657" s="47"/>
      <c r="D657" s="37">
        <v>41244</v>
      </c>
      <c r="E657" s="89">
        <f t="shared" si="111"/>
        <v>-859972.27999999991</v>
      </c>
      <c r="F657" s="86">
        <v>10158.25</v>
      </c>
      <c r="G657" s="87">
        <v>-123551.97</v>
      </c>
      <c r="H657" s="92">
        <f t="shared" si="71"/>
        <v>-973365.99999999988</v>
      </c>
      <c r="I657" s="106">
        <f t="shared" si="68"/>
        <v>-113393.72</v>
      </c>
      <c r="J657" s="53">
        <v>182.399</v>
      </c>
      <c r="K657" s="16">
        <v>188000</v>
      </c>
      <c r="L657" s="54" t="s">
        <v>54</v>
      </c>
    </row>
    <row r="658" spans="1:12">
      <c r="A658" s="12"/>
      <c r="B658" s="47"/>
      <c r="C658" s="47"/>
      <c r="D658" s="37">
        <v>41275</v>
      </c>
      <c r="E658" s="89">
        <f t="shared" si="111"/>
        <v>-973365.99999999988</v>
      </c>
      <c r="F658" s="86">
        <v>47832.61</v>
      </c>
      <c r="G658" s="87">
        <v>-3563.11</v>
      </c>
      <c r="H658" s="92">
        <f t="shared" si="71"/>
        <v>-929096.49999999988</v>
      </c>
      <c r="I658" s="106">
        <f t="shared" si="68"/>
        <v>44269.5</v>
      </c>
      <c r="J658" s="53">
        <v>182.399</v>
      </c>
      <c r="K658" s="16">
        <v>188000</v>
      </c>
      <c r="L658" s="54" t="s">
        <v>54</v>
      </c>
    </row>
    <row r="659" spans="1:12">
      <c r="A659" s="12"/>
      <c r="B659" s="47"/>
      <c r="C659" s="47"/>
      <c r="D659" s="37">
        <v>41306</v>
      </c>
      <c r="E659" s="89">
        <f t="shared" si="111"/>
        <v>-929096.49999999988</v>
      </c>
      <c r="F659" s="86">
        <v>13867.53</v>
      </c>
      <c r="G659" s="87">
        <v>-3401.06</v>
      </c>
      <c r="H659" s="92">
        <f t="shared" si="71"/>
        <v>-918630.02999999991</v>
      </c>
      <c r="I659" s="106">
        <f t="shared" si="68"/>
        <v>10466.470000000001</v>
      </c>
      <c r="J659" s="53">
        <v>182.399</v>
      </c>
      <c r="K659" s="16">
        <v>188000</v>
      </c>
      <c r="L659" s="54" t="s">
        <v>54</v>
      </c>
    </row>
    <row r="660" spans="1:12">
      <c r="A660" s="12"/>
      <c r="B660" s="47"/>
      <c r="C660" s="47"/>
      <c r="D660" s="37">
        <v>41334</v>
      </c>
      <c r="E660" s="89">
        <f t="shared" si="111"/>
        <v>-918630.02999999991</v>
      </c>
      <c r="F660" s="86">
        <v>18363.599999999999</v>
      </c>
      <c r="G660" s="87">
        <v>-3362.75</v>
      </c>
      <c r="H660" s="92">
        <f t="shared" si="71"/>
        <v>-903629.17999999993</v>
      </c>
      <c r="I660" s="106">
        <f t="shared" si="68"/>
        <v>15000.849999999999</v>
      </c>
      <c r="J660" s="53">
        <v>182.399</v>
      </c>
      <c r="K660" s="16">
        <v>188000</v>
      </c>
      <c r="L660" s="54" t="s">
        <v>54</v>
      </c>
    </row>
    <row r="661" spans="1:12">
      <c r="A661" s="12"/>
      <c r="B661" s="47"/>
      <c r="C661" s="47"/>
      <c r="D661" s="37">
        <v>41365</v>
      </c>
      <c r="E661" s="89">
        <f t="shared" si="111"/>
        <v>-903629.17999999993</v>
      </c>
      <c r="F661" s="86">
        <v>5342.67</v>
      </c>
      <c r="G661" s="87">
        <v>-3307.84</v>
      </c>
      <c r="H661" s="92">
        <f t="shared" si="71"/>
        <v>-901594.34999999986</v>
      </c>
      <c r="I661" s="106">
        <f t="shared" si="68"/>
        <v>2034.83</v>
      </c>
      <c r="J661" s="53">
        <v>182.399</v>
      </c>
      <c r="K661" s="16">
        <v>188000</v>
      </c>
      <c r="L661" s="54" t="s">
        <v>54</v>
      </c>
    </row>
    <row r="662" spans="1:12">
      <c r="A662" s="12"/>
      <c r="B662" s="47"/>
      <c r="C662" s="47"/>
      <c r="D662" s="37">
        <v>41395</v>
      </c>
      <c r="E662" s="89">
        <f t="shared" si="111"/>
        <v>-901594.34999999986</v>
      </c>
      <c r="F662" s="86">
        <v>5293.52</v>
      </c>
      <c r="G662" s="87">
        <v>-3564.39</v>
      </c>
      <c r="H662" s="92">
        <f t="shared" si="71"/>
        <v>-899865.21999999986</v>
      </c>
      <c r="I662" s="106">
        <f t="shared" si="68"/>
        <v>1729.1300000000006</v>
      </c>
      <c r="J662" s="53">
        <v>182.399</v>
      </c>
      <c r="K662" s="16">
        <v>188000</v>
      </c>
      <c r="L662" s="54" t="s">
        <v>54</v>
      </c>
    </row>
    <row r="663" spans="1:12">
      <c r="A663" s="22"/>
      <c r="B663" s="49"/>
      <c r="C663" s="49"/>
      <c r="D663" s="37">
        <v>41426</v>
      </c>
      <c r="E663" s="89">
        <f t="shared" ref="E663" si="112">H662</f>
        <v>-899865.21999999986</v>
      </c>
      <c r="F663" s="93">
        <v>5192.83</v>
      </c>
      <c r="G663" s="99">
        <v>-3294.06</v>
      </c>
      <c r="H663" s="101">
        <f t="shared" si="71"/>
        <v>-897966.45</v>
      </c>
      <c r="I663" s="106">
        <f t="shared" si="68"/>
        <v>1898.77</v>
      </c>
      <c r="J663" s="53">
        <v>182.399</v>
      </c>
      <c r="K663" s="16">
        <v>188000</v>
      </c>
      <c r="L663" s="54" t="s">
        <v>54</v>
      </c>
    </row>
    <row r="664" spans="1:12">
      <c r="A664" s="19">
        <v>288642</v>
      </c>
      <c r="B664" s="25" t="s">
        <v>97</v>
      </c>
      <c r="C664" s="44" t="s">
        <v>64</v>
      </c>
      <c r="D664" s="37">
        <v>41091</v>
      </c>
      <c r="E664" s="96">
        <f>'Historical Jul 11 - Jun 12 '!H675</f>
        <v>0</v>
      </c>
      <c r="F664" s="102">
        <v>0</v>
      </c>
      <c r="G664" s="103">
        <v>-197821.17</v>
      </c>
      <c r="H664" s="104">
        <f t="shared" si="71"/>
        <v>-197821.17</v>
      </c>
      <c r="I664" s="106">
        <f t="shared" si="68"/>
        <v>-197821.17</v>
      </c>
      <c r="J664" s="53">
        <v>182.399</v>
      </c>
      <c r="K664" s="16">
        <v>188000</v>
      </c>
      <c r="L664" s="54" t="s">
        <v>54</v>
      </c>
    </row>
    <row r="665" spans="1:12">
      <c r="A665" s="12"/>
      <c r="B665" s="47"/>
      <c r="C665" s="47"/>
      <c r="D665" s="37">
        <v>41122</v>
      </c>
      <c r="E665" s="89">
        <f>+H664</f>
        <v>-197821.17</v>
      </c>
      <c r="F665" s="86">
        <v>645.16999999999996</v>
      </c>
      <c r="G665" s="87">
        <v>-640.69000000000005</v>
      </c>
      <c r="H665" s="92">
        <f t="shared" si="71"/>
        <v>-197816.69</v>
      </c>
      <c r="I665" s="106">
        <f t="shared" si="68"/>
        <v>4.4799999999999045</v>
      </c>
      <c r="J665" s="53">
        <v>182.399</v>
      </c>
      <c r="K665" s="16">
        <v>188000</v>
      </c>
      <c r="L665" s="54" t="s">
        <v>54</v>
      </c>
    </row>
    <row r="666" spans="1:12">
      <c r="A666" s="12"/>
      <c r="B666" s="47"/>
      <c r="C666" s="47"/>
      <c r="D666" s="37">
        <v>41153</v>
      </c>
      <c r="E666" s="89">
        <f t="shared" ref="E666:E673" si="113">+H665</f>
        <v>-197816.69</v>
      </c>
      <c r="F666" s="86">
        <v>6075.74</v>
      </c>
      <c r="G666" s="87">
        <v>-640.67999999999995</v>
      </c>
      <c r="H666" s="92">
        <f t="shared" si="71"/>
        <v>-192381.63</v>
      </c>
      <c r="I666" s="106">
        <f t="shared" si="68"/>
        <v>5435.0599999999995</v>
      </c>
      <c r="J666" s="53">
        <v>182.399</v>
      </c>
      <c r="K666" s="16">
        <v>188000</v>
      </c>
      <c r="L666" s="54" t="s">
        <v>54</v>
      </c>
    </row>
    <row r="667" spans="1:12">
      <c r="A667" s="12"/>
      <c r="B667" s="47"/>
      <c r="C667" s="47"/>
      <c r="D667" s="37">
        <v>41183</v>
      </c>
      <c r="E667" s="89">
        <f t="shared" si="113"/>
        <v>-192381.63</v>
      </c>
      <c r="F667" s="86">
        <v>5793.52</v>
      </c>
      <c r="G667" s="87">
        <v>-988.53</v>
      </c>
      <c r="H667" s="92">
        <f t="shared" si="71"/>
        <v>-187576.64</v>
      </c>
      <c r="I667" s="106">
        <f t="shared" si="68"/>
        <v>4804.9900000000007</v>
      </c>
      <c r="J667" s="53">
        <v>182.399</v>
      </c>
      <c r="K667" s="16">
        <v>188000</v>
      </c>
      <c r="L667" s="54" t="s">
        <v>54</v>
      </c>
    </row>
    <row r="668" spans="1:12">
      <c r="A668" s="12"/>
      <c r="B668" s="47"/>
      <c r="C668" s="47"/>
      <c r="D668" s="37">
        <v>41214</v>
      </c>
      <c r="E668" s="89">
        <f t="shared" si="113"/>
        <v>-187576.64</v>
      </c>
      <c r="F668" s="86">
        <v>0</v>
      </c>
      <c r="G668" s="87">
        <v>-676.7</v>
      </c>
      <c r="H668" s="92">
        <f t="shared" si="71"/>
        <v>-188253.34000000003</v>
      </c>
      <c r="I668" s="106">
        <f t="shared" si="68"/>
        <v>-676.7</v>
      </c>
      <c r="J668" s="53">
        <v>182.399</v>
      </c>
      <c r="K668" s="16">
        <v>188000</v>
      </c>
      <c r="L668" s="54" t="s">
        <v>54</v>
      </c>
    </row>
    <row r="669" spans="1:12">
      <c r="A669" s="12"/>
      <c r="B669" s="47"/>
      <c r="C669" s="47"/>
      <c r="D669" s="37">
        <v>41244</v>
      </c>
      <c r="E669" s="89">
        <f t="shared" si="113"/>
        <v>-188253.34000000003</v>
      </c>
      <c r="F669" s="86">
        <v>10623.48</v>
      </c>
      <c r="G669" s="87">
        <v>-679.14</v>
      </c>
      <c r="H669" s="92">
        <f t="shared" si="71"/>
        <v>-178309.00000000003</v>
      </c>
      <c r="I669" s="106">
        <f t="shared" si="68"/>
        <v>9944.34</v>
      </c>
      <c r="J669" s="53">
        <v>182.399</v>
      </c>
      <c r="K669" s="16">
        <v>188000</v>
      </c>
      <c r="L669" s="54" t="s">
        <v>54</v>
      </c>
    </row>
    <row r="670" spans="1:12">
      <c r="A670" s="12"/>
      <c r="B670" s="47"/>
      <c r="C670" s="47"/>
      <c r="D670" s="37">
        <v>41275</v>
      </c>
      <c r="E670" s="89">
        <f t="shared" si="113"/>
        <v>-178309.00000000003</v>
      </c>
      <c r="F670" s="86">
        <v>0</v>
      </c>
      <c r="G670" s="87">
        <v>-652.72</v>
      </c>
      <c r="H670" s="92">
        <f t="shared" si="71"/>
        <v>-178961.72000000003</v>
      </c>
      <c r="I670" s="106">
        <f t="shared" si="68"/>
        <v>-652.72</v>
      </c>
      <c r="J670" s="53">
        <v>182.399</v>
      </c>
      <c r="K670" s="16">
        <v>188000</v>
      </c>
      <c r="L670" s="54" t="s">
        <v>54</v>
      </c>
    </row>
    <row r="671" spans="1:12">
      <c r="A671" s="12"/>
      <c r="B671" s="47"/>
      <c r="C671" s="47"/>
      <c r="D671" s="37">
        <v>41306</v>
      </c>
      <c r="E671" s="89">
        <f t="shared" si="113"/>
        <v>-178961.72000000003</v>
      </c>
      <c r="F671" s="86">
        <v>0</v>
      </c>
      <c r="G671" s="87">
        <v>-655.11</v>
      </c>
      <c r="H671" s="92">
        <f t="shared" si="71"/>
        <v>-179616.83000000002</v>
      </c>
      <c r="I671" s="106">
        <f t="shared" si="68"/>
        <v>-655.11</v>
      </c>
      <c r="J671" s="53">
        <v>182.399</v>
      </c>
      <c r="K671" s="16">
        <v>188000</v>
      </c>
      <c r="L671" s="54" t="s">
        <v>54</v>
      </c>
    </row>
    <row r="672" spans="1:12">
      <c r="A672" s="12"/>
      <c r="B672" s="47"/>
      <c r="C672" s="47"/>
      <c r="D672" s="37">
        <v>41334</v>
      </c>
      <c r="E672" s="89">
        <f t="shared" si="113"/>
        <v>-179616.83000000002</v>
      </c>
      <c r="F672" s="86">
        <v>0</v>
      </c>
      <c r="G672" s="87">
        <v>-657.51</v>
      </c>
      <c r="H672" s="92">
        <f t="shared" si="71"/>
        <v>-180274.34000000003</v>
      </c>
      <c r="I672" s="106">
        <f t="shared" si="68"/>
        <v>-657.51</v>
      </c>
      <c r="J672" s="53">
        <v>182.399</v>
      </c>
      <c r="K672" s="16">
        <v>188000</v>
      </c>
      <c r="L672" s="54" t="s">
        <v>54</v>
      </c>
    </row>
    <row r="673" spans="1:12">
      <c r="A673" s="12"/>
      <c r="B673" s="47"/>
      <c r="C673" s="47"/>
      <c r="D673" s="37">
        <v>41365</v>
      </c>
      <c r="E673" s="89">
        <f t="shared" si="113"/>
        <v>-180274.34000000003</v>
      </c>
      <c r="F673" s="86">
        <v>0</v>
      </c>
      <c r="G673" s="87">
        <v>-659.91</v>
      </c>
      <c r="H673" s="92">
        <f t="shared" si="71"/>
        <v>-180934.25000000003</v>
      </c>
      <c r="I673" s="106">
        <f t="shared" si="68"/>
        <v>-659.91</v>
      </c>
      <c r="J673" s="53">
        <v>182.399</v>
      </c>
      <c r="K673" s="16">
        <v>188000</v>
      </c>
      <c r="L673" s="54" t="s">
        <v>54</v>
      </c>
    </row>
    <row r="674" spans="1:12">
      <c r="A674" s="12"/>
      <c r="B674" s="47"/>
      <c r="C674" s="47"/>
      <c r="D674" s="37">
        <v>41395</v>
      </c>
      <c r="E674" s="89">
        <f t="shared" ref="E674" si="114">+H673</f>
        <v>-180934.25000000003</v>
      </c>
      <c r="F674" s="86">
        <v>0</v>
      </c>
      <c r="G674" s="87">
        <v>-662.33</v>
      </c>
      <c r="H674" s="92">
        <f t="shared" si="71"/>
        <v>-181596.58000000002</v>
      </c>
      <c r="I674" s="106">
        <f t="shared" si="68"/>
        <v>-662.33</v>
      </c>
      <c r="J674" s="53">
        <v>182.399</v>
      </c>
      <c r="K674" s="16">
        <v>188000</v>
      </c>
      <c r="L674" s="54" t="s">
        <v>54</v>
      </c>
    </row>
    <row r="675" spans="1:12">
      <c r="A675" s="22"/>
      <c r="B675" s="49"/>
      <c r="C675" s="49"/>
      <c r="D675" s="37">
        <v>41426</v>
      </c>
      <c r="E675" s="89">
        <f t="shared" ref="E675" si="115">H674</f>
        <v>-181596.58000000002</v>
      </c>
      <c r="F675" s="93">
        <v>0</v>
      </c>
      <c r="G675" s="99">
        <v>-664.75</v>
      </c>
      <c r="H675" s="101">
        <f t="shared" si="71"/>
        <v>-182261.33000000002</v>
      </c>
      <c r="I675" s="106">
        <f t="shared" ref="I675:I738" si="116">SUM(F675:G675)</f>
        <v>-664.75</v>
      </c>
      <c r="J675" s="53">
        <v>182.399</v>
      </c>
      <c r="K675" s="16">
        <v>188000</v>
      </c>
      <c r="L675" s="54" t="s">
        <v>54</v>
      </c>
    </row>
    <row r="676" spans="1:12">
      <c r="A676" s="19">
        <v>288644</v>
      </c>
      <c r="B676" s="25" t="s">
        <v>98</v>
      </c>
      <c r="C676" s="44" t="s">
        <v>64</v>
      </c>
      <c r="D676" s="37">
        <v>41091</v>
      </c>
      <c r="E676" s="96">
        <f>'Historical Jul 11 - Jun 12 '!H687</f>
        <v>0</v>
      </c>
      <c r="F676" s="102">
        <v>0</v>
      </c>
      <c r="G676" s="103">
        <v>-1242098.6100000001</v>
      </c>
      <c r="H676" s="104">
        <f t="shared" si="71"/>
        <v>-1242098.6100000001</v>
      </c>
      <c r="I676" s="106">
        <f t="shared" si="116"/>
        <v>-1242098.6100000001</v>
      </c>
      <c r="J676" s="53">
        <v>182.399</v>
      </c>
      <c r="K676" s="16">
        <v>188000</v>
      </c>
      <c r="L676" s="54" t="s">
        <v>54</v>
      </c>
    </row>
    <row r="677" spans="1:12">
      <c r="A677" s="12"/>
      <c r="B677" s="47"/>
      <c r="C677" s="47"/>
      <c r="D677" s="37">
        <v>41122</v>
      </c>
      <c r="E677" s="89">
        <f>+H676</f>
        <v>-1242098.6100000001</v>
      </c>
      <c r="F677" s="86">
        <v>845.52</v>
      </c>
      <c r="G677" s="87">
        <v>0</v>
      </c>
      <c r="H677" s="92">
        <f t="shared" si="71"/>
        <v>-1241253.0900000001</v>
      </c>
      <c r="I677" s="106">
        <f t="shared" si="116"/>
        <v>845.52</v>
      </c>
      <c r="J677" s="53">
        <v>182.399</v>
      </c>
      <c r="K677" s="16">
        <v>188000</v>
      </c>
      <c r="L677" s="54" t="s">
        <v>54</v>
      </c>
    </row>
    <row r="678" spans="1:12">
      <c r="A678" s="12"/>
      <c r="B678" s="47"/>
      <c r="C678" s="47"/>
      <c r="D678" s="37">
        <v>41153</v>
      </c>
      <c r="E678" s="89">
        <f t="shared" ref="E678:E685" si="117">+H677</f>
        <v>-1241253.0900000001</v>
      </c>
      <c r="F678" s="86">
        <v>33550.480000000003</v>
      </c>
      <c r="G678" s="87">
        <v>0</v>
      </c>
      <c r="H678" s="92">
        <f t="shared" si="71"/>
        <v>-1207702.6100000001</v>
      </c>
      <c r="I678" s="106">
        <f t="shared" si="116"/>
        <v>33550.480000000003</v>
      </c>
      <c r="J678" s="53">
        <v>182.399</v>
      </c>
      <c r="K678" s="16">
        <v>188000</v>
      </c>
      <c r="L678" s="54" t="s">
        <v>54</v>
      </c>
    </row>
    <row r="679" spans="1:12">
      <c r="A679" s="12"/>
      <c r="B679" s="47"/>
      <c r="C679" s="47"/>
      <c r="D679" s="37">
        <v>41183</v>
      </c>
      <c r="E679" s="89">
        <f t="shared" si="117"/>
        <v>-1207702.6100000001</v>
      </c>
      <c r="F679" s="86">
        <v>0</v>
      </c>
      <c r="G679" s="87">
        <v>0</v>
      </c>
      <c r="H679" s="92">
        <f t="shared" si="71"/>
        <v>-1207702.6100000001</v>
      </c>
      <c r="I679" s="106">
        <f t="shared" si="116"/>
        <v>0</v>
      </c>
      <c r="J679" s="53">
        <v>182.399</v>
      </c>
      <c r="K679" s="16">
        <v>188000</v>
      </c>
      <c r="L679" s="54" t="s">
        <v>54</v>
      </c>
    </row>
    <row r="680" spans="1:12">
      <c r="A680" s="12"/>
      <c r="B680" s="47"/>
      <c r="C680" s="47"/>
      <c r="D680" s="37">
        <v>41214</v>
      </c>
      <c r="E680" s="89">
        <f t="shared" si="117"/>
        <v>-1207702.6100000001</v>
      </c>
      <c r="F680" s="86">
        <v>0</v>
      </c>
      <c r="G680" s="87">
        <v>0</v>
      </c>
      <c r="H680" s="92">
        <f t="shared" si="71"/>
        <v>-1207702.6100000001</v>
      </c>
      <c r="I680" s="106">
        <f t="shared" si="116"/>
        <v>0</v>
      </c>
      <c r="J680" s="53">
        <v>182.399</v>
      </c>
      <c r="K680" s="16">
        <v>188000</v>
      </c>
      <c r="L680" s="54" t="s">
        <v>54</v>
      </c>
    </row>
    <row r="681" spans="1:12">
      <c r="A681" s="12"/>
      <c r="B681" s="47"/>
      <c r="C681" s="47"/>
      <c r="D681" s="37">
        <v>41244</v>
      </c>
      <c r="E681" s="89">
        <f t="shared" si="117"/>
        <v>-1207702.6100000001</v>
      </c>
      <c r="F681" s="86">
        <v>7324.61</v>
      </c>
      <c r="G681" s="87">
        <v>0</v>
      </c>
      <c r="H681" s="92">
        <f t="shared" si="71"/>
        <v>-1200378</v>
      </c>
      <c r="I681" s="106">
        <f t="shared" si="116"/>
        <v>7324.61</v>
      </c>
      <c r="J681" s="53">
        <v>182.399</v>
      </c>
      <c r="K681" s="16">
        <v>188000</v>
      </c>
      <c r="L681" s="54" t="s">
        <v>54</v>
      </c>
    </row>
    <row r="682" spans="1:12">
      <c r="A682" s="12"/>
      <c r="B682" s="47"/>
      <c r="C682" s="47"/>
      <c r="D682" s="37">
        <v>41275</v>
      </c>
      <c r="E682" s="89">
        <f t="shared" si="117"/>
        <v>-1200378</v>
      </c>
      <c r="F682" s="86">
        <v>0</v>
      </c>
      <c r="G682" s="87">
        <v>0</v>
      </c>
      <c r="H682" s="92">
        <f t="shared" si="71"/>
        <v>-1200378</v>
      </c>
      <c r="I682" s="106">
        <f t="shared" si="116"/>
        <v>0</v>
      </c>
      <c r="J682" s="53">
        <v>182.399</v>
      </c>
      <c r="K682" s="16">
        <v>188000</v>
      </c>
      <c r="L682" s="54" t="s">
        <v>54</v>
      </c>
    </row>
    <row r="683" spans="1:12">
      <c r="A683" s="12"/>
      <c r="B683" s="47"/>
      <c r="C683" s="47"/>
      <c r="D683" s="37">
        <v>41306</v>
      </c>
      <c r="E683" s="89">
        <f t="shared" si="117"/>
        <v>-1200378</v>
      </c>
      <c r="F683" s="86">
        <v>36.159999999999997</v>
      </c>
      <c r="G683" s="87">
        <v>0</v>
      </c>
      <c r="H683" s="92">
        <f t="shared" si="71"/>
        <v>-1200341.8400000001</v>
      </c>
      <c r="I683" s="106">
        <f t="shared" si="116"/>
        <v>36.159999999999997</v>
      </c>
      <c r="J683" s="53">
        <v>182.399</v>
      </c>
      <c r="K683" s="16">
        <v>188000</v>
      </c>
      <c r="L683" s="54" t="s">
        <v>54</v>
      </c>
    </row>
    <row r="684" spans="1:12">
      <c r="A684" s="12"/>
      <c r="B684" s="47"/>
      <c r="C684" s="47"/>
      <c r="D684" s="37">
        <v>41334</v>
      </c>
      <c r="E684" s="89">
        <f t="shared" si="117"/>
        <v>-1200341.8400000001</v>
      </c>
      <c r="F684" s="86">
        <v>771</v>
      </c>
      <c r="G684" s="87">
        <v>0</v>
      </c>
      <c r="H684" s="92">
        <f t="shared" si="71"/>
        <v>-1199570.8400000001</v>
      </c>
      <c r="I684" s="106">
        <f t="shared" si="116"/>
        <v>771</v>
      </c>
      <c r="J684" s="53">
        <v>182.399</v>
      </c>
      <c r="K684" s="16">
        <v>188000</v>
      </c>
      <c r="L684" s="54" t="s">
        <v>54</v>
      </c>
    </row>
    <row r="685" spans="1:12">
      <c r="A685" s="12"/>
      <c r="B685" s="47"/>
      <c r="C685" s="47"/>
      <c r="D685" s="37">
        <v>41365</v>
      </c>
      <c r="E685" s="89">
        <f t="shared" si="117"/>
        <v>-1199570.8400000001</v>
      </c>
      <c r="F685" s="86">
        <v>0</v>
      </c>
      <c r="G685" s="87">
        <v>0</v>
      </c>
      <c r="H685" s="92">
        <f t="shared" si="71"/>
        <v>-1199570.8400000001</v>
      </c>
      <c r="I685" s="106">
        <f t="shared" si="116"/>
        <v>0</v>
      </c>
      <c r="J685" s="53">
        <v>182.399</v>
      </c>
      <c r="K685" s="16">
        <v>188000</v>
      </c>
      <c r="L685" s="54" t="s">
        <v>54</v>
      </c>
    </row>
    <row r="686" spans="1:12">
      <c r="A686" s="12"/>
      <c r="B686" s="47"/>
      <c r="C686" s="47"/>
      <c r="D686" s="37">
        <v>41395</v>
      </c>
      <c r="E686" s="89">
        <f t="shared" ref="E686" si="118">+H685</f>
        <v>-1199570.8400000001</v>
      </c>
      <c r="F686" s="86">
        <v>0</v>
      </c>
      <c r="G686" s="87">
        <v>0</v>
      </c>
      <c r="H686" s="92">
        <f t="shared" si="71"/>
        <v>-1199570.8400000001</v>
      </c>
      <c r="I686" s="106">
        <f t="shared" si="116"/>
        <v>0</v>
      </c>
      <c r="J686" s="53">
        <v>182.399</v>
      </c>
      <c r="K686" s="16">
        <v>188000</v>
      </c>
      <c r="L686" s="54" t="s">
        <v>54</v>
      </c>
    </row>
    <row r="687" spans="1:12">
      <c r="A687" s="22"/>
      <c r="B687" s="49"/>
      <c r="C687" s="49"/>
      <c r="D687" s="37">
        <v>41426</v>
      </c>
      <c r="E687" s="89">
        <f t="shared" ref="E687" si="119">H686</f>
        <v>-1199570.8400000001</v>
      </c>
      <c r="F687" s="93">
        <v>0</v>
      </c>
      <c r="G687" s="99">
        <v>0</v>
      </c>
      <c r="H687" s="101">
        <f t="shared" si="71"/>
        <v>-1199570.8400000001</v>
      </c>
      <c r="I687" s="106">
        <f t="shared" si="116"/>
        <v>0</v>
      </c>
      <c r="J687" s="53">
        <v>182.399</v>
      </c>
      <c r="K687" s="16">
        <v>188000</v>
      </c>
      <c r="L687" s="54" t="s">
        <v>54</v>
      </c>
    </row>
    <row r="688" spans="1:12">
      <c r="A688" s="19">
        <v>288646</v>
      </c>
      <c r="B688" s="25" t="s">
        <v>99</v>
      </c>
      <c r="C688" s="44" t="s">
        <v>64</v>
      </c>
      <c r="D688" s="37">
        <v>41091</v>
      </c>
      <c r="E688" s="96">
        <f>'Historical Jul 11 - Jun 12 '!H699</f>
        <v>0</v>
      </c>
      <c r="F688" s="102">
        <v>1179.3499999999999</v>
      </c>
      <c r="G688" s="103">
        <v>-254034.65</v>
      </c>
      <c r="H688" s="104">
        <f t="shared" si="71"/>
        <v>-252855.3</v>
      </c>
      <c r="I688" s="106">
        <f t="shared" si="116"/>
        <v>-252855.3</v>
      </c>
      <c r="J688" s="53">
        <v>182.399</v>
      </c>
      <c r="K688" s="16">
        <v>188000</v>
      </c>
      <c r="L688" s="54" t="s">
        <v>54</v>
      </c>
    </row>
    <row r="689" spans="1:12">
      <c r="A689" s="12"/>
      <c r="B689" s="47"/>
      <c r="C689" s="47"/>
      <c r="D689" s="37">
        <v>41122</v>
      </c>
      <c r="E689" s="89">
        <f>+H688</f>
        <v>-252855.3</v>
      </c>
      <c r="F689" s="86">
        <v>0</v>
      </c>
      <c r="G689" s="87">
        <v>-872.4</v>
      </c>
      <c r="H689" s="92">
        <f t="shared" si="71"/>
        <v>-253727.69999999998</v>
      </c>
      <c r="I689" s="106">
        <f t="shared" si="116"/>
        <v>-872.4</v>
      </c>
      <c r="J689" s="53">
        <v>182.399</v>
      </c>
      <c r="K689" s="16">
        <v>188000</v>
      </c>
      <c r="L689" s="54" t="s">
        <v>54</v>
      </c>
    </row>
    <row r="690" spans="1:12">
      <c r="A690" s="12"/>
      <c r="B690" s="47"/>
      <c r="C690" s="47"/>
      <c r="D690" s="37">
        <v>41153</v>
      </c>
      <c r="E690" s="89">
        <f t="shared" ref="E690:E698" si="120">+H689</f>
        <v>-253727.69999999998</v>
      </c>
      <c r="F690" s="86">
        <v>179.12</v>
      </c>
      <c r="G690" s="87">
        <v>-37370.61</v>
      </c>
      <c r="H690" s="92">
        <f t="shared" si="71"/>
        <v>-290919.19</v>
      </c>
      <c r="I690" s="106">
        <f t="shared" si="116"/>
        <v>-37191.49</v>
      </c>
      <c r="J690" s="53">
        <v>182.399</v>
      </c>
      <c r="K690" s="16">
        <v>188000</v>
      </c>
      <c r="L690" s="54" t="s">
        <v>54</v>
      </c>
    </row>
    <row r="691" spans="1:12">
      <c r="A691" s="12"/>
      <c r="B691" s="47"/>
      <c r="C691" s="47"/>
      <c r="D691" s="37">
        <v>41183</v>
      </c>
      <c r="E691" s="89">
        <f t="shared" si="120"/>
        <v>-290919.19</v>
      </c>
      <c r="F691" s="86">
        <v>11024.96</v>
      </c>
      <c r="G691" s="87">
        <v>-1047.48</v>
      </c>
      <c r="H691" s="92">
        <f t="shared" si="71"/>
        <v>-280941.70999999996</v>
      </c>
      <c r="I691" s="106">
        <f t="shared" si="116"/>
        <v>9977.48</v>
      </c>
      <c r="J691" s="53">
        <v>182.399</v>
      </c>
      <c r="K691" s="16">
        <v>188000</v>
      </c>
      <c r="L691" s="54" t="s">
        <v>54</v>
      </c>
    </row>
    <row r="692" spans="1:12">
      <c r="A692" s="12"/>
      <c r="B692" s="47"/>
      <c r="C692" s="47"/>
      <c r="D692" s="37">
        <v>41214</v>
      </c>
      <c r="E692" s="89">
        <f t="shared" si="120"/>
        <v>-280941.70999999996</v>
      </c>
      <c r="F692" s="86">
        <v>358.24</v>
      </c>
      <c r="G692" s="87">
        <v>-1013.52</v>
      </c>
      <c r="H692" s="92">
        <f t="shared" si="71"/>
        <v>-281596.99</v>
      </c>
      <c r="I692" s="106">
        <f t="shared" si="116"/>
        <v>-655.28</v>
      </c>
      <c r="J692" s="53">
        <v>182.399</v>
      </c>
      <c r="K692" s="16">
        <v>188000</v>
      </c>
      <c r="L692" s="54" t="s">
        <v>54</v>
      </c>
    </row>
    <row r="693" spans="1:12">
      <c r="A693" s="12"/>
      <c r="B693" s="47"/>
      <c r="C693" s="47"/>
      <c r="D693" s="37">
        <v>41244</v>
      </c>
      <c r="E693" s="89">
        <f t="shared" si="120"/>
        <v>-281596.99</v>
      </c>
      <c r="F693" s="86">
        <v>8623.32</v>
      </c>
      <c r="G693" s="87">
        <v>-14093.33</v>
      </c>
      <c r="H693" s="92">
        <f t="shared" si="71"/>
        <v>-287067</v>
      </c>
      <c r="I693" s="106">
        <f t="shared" si="116"/>
        <v>-5470.01</v>
      </c>
      <c r="J693" s="53">
        <v>182.399</v>
      </c>
      <c r="K693" s="16">
        <v>188000</v>
      </c>
      <c r="L693" s="54" t="s">
        <v>54</v>
      </c>
    </row>
    <row r="694" spans="1:12">
      <c r="A694" s="12"/>
      <c r="B694" s="47"/>
      <c r="C694" s="47"/>
      <c r="D694" s="37">
        <v>41275</v>
      </c>
      <c r="E694" s="89">
        <f t="shared" si="120"/>
        <v>-287067</v>
      </c>
      <c r="F694" s="86">
        <v>7875.48</v>
      </c>
      <c r="G694" s="87">
        <v>-1050.8399999999999</v>
      </c>
      <c r="H694" s="92">
        <f t="shared" si="71"/>
        <v>-280242.36000000004</v>
      </c>
      <c r="I694" s="106">
        <f t="shared" si="116"/>
        <v>6824.6399999999994</v>
      </c>
      <c r="J694" s="53">
        <v>182.399</v>
      </c>
      <c r="K694" s="16">
        <v>188000</v>
      </c>
      <c r="L694" s="54" t="s">
        <v>54</v>
      </c>
    </row>
    <row r="695" spans="1:12">
      <c r="A695" s="12"/>
      <c r="B695" s="47"/>
      <c r="C695" s="47"/>
      <c r="D695" s="37">
        <v>41306</v>
      </c>
      <c r="E695" s="89">
        <f t="shared" si="120"/>
        <v>-280242.36000000004</v>
      </c>
      <c r="F695" s="86">
        <v>246.29</v>
      </c>
      <c r="G695" s="87">
        <v>-1025.8599999999999</v>
      </c>
      <c r="H695" s="92">
        <f t="shared" si="71"/>
        <v>-281021.93000000005</v>
      </c>
      <c r="I695" s="106">
        <f t="shared" si="116"/>
        <v>-779.56999999999994</v>
      </c>
      <c r="J695" s="53">
        <v>182.399</v>
      </c>
      <c r="K695" s="16">
        <v>188000</v>
      </c>
      <c r="L695" s="54" t="s">
        <v>54</v>
      </c>
    </row>
    <row r="696" spans="1:12">
      <c r="A696" s="12"/>
      <c r="B696" s="47"/>
      <c r="C696" s="47"/>
      <c r="D696" s="37">
        <v>41334</v>
      </c>
      <c r="E696" s="89">
        <f t="shared" si="120"/>
        <v>-281021.93000000005</v>
      </c>
      <c r="F696" s="86">
        <v>4886.07</v>
      </c>
      <c r="G696" s="87">
        <v>-1028.71</v>
      </c>
      <c r="H696" s="92">
        <f t="shared" si="71"/>
        <v>-277164.57000000007</v>
      </c>
      <c r="I696" s="106">
        <f t="shared" si="116"/>
        <v>3857.3599999999997</v>
      </c>
      <c r="J696" s="53">
        <v>182.399</v>
      </c>
      <c r="K696" s="16">
        <v>188000</v>
      </c>
      <c r="L696" s="54" t="s">
        <v>54</v>
      </c>
    </row>
    <row r="697" spans="1:12">
      <c r="A697" s="12"/>
      <c r="B697" s="47"/>
      <c r="C697" s="47"/>
      <c r="D697" s="37">
        <v>41365</v>
      </c>
      <c r="E697" s="89">
        <f t="shared" si="120"/>
        <v>-277164.57000000007</v>
      </c>
      <c r="F697" s="86">
        <v>179.12</v>
      </c>
      <c r="G697" s="87">
        <v>-1014.59</v>
      </c>
      <c r="H697" s="92">
        <f t="shared" si="71"/>
        <v>-278000.0400000001</v>
      </c>
      <c r="I697" s="106">
        <f t="shared" si="116"/>
        <v>-835.47</v>
      </c>
      <c r="J697" s="53">
        <v>182.399</v>
      </c>
      <c r="K697" s="16">
        <v>188000</v>
      </c>
      <c r="L697" s="54" t="s">
        <v>54</v>
      </c>
    </row>
    <row r="698" spans="1:12">
      <c r="A698" s="12"/>
      <c r="B698" s="47"/>
      <c r="C698" s="47"/>
      <c r="D698" s="37">
        <v>41395</v>
      </c>
      <c r="E698" s="89">
        <f t="shared" si="120"/>
        <v>-278000.0400000001</v>
      </c>
      <c r="F698" s="86">
        <v>4728.6000000000004</v>
      </c>
      <c r="G698" s="87">
        <v>-1017.65</v>
      </c>
      <c r="H698" s="92">
        <f t="shared" si="71"/>
        <v>-274289.09000000014</v>
      </c>
      <c r="I698" s="106">
        <f t="shared" si="116"/>
        <v>3710.9500000000003</v>
      </c>
      <c r="J698" s="53">
        <v>182.399</v>
      </c>
      <c r="K698" s="16">
        <v>188000</v>
      </c>
      <c r="L698" s="54" t="s">
        <v>54</v>
      </c>
    </row>
    <row r="699" spans="1:12">
      <c r="A699" s="22"/>
      <c r="B699" s="49"/>
      <c r="C699" s="49"/>
      <c r="D699" s="37">
        <v>41426</v>
      </c>
      <c r="E699" s="89">
        <f t="shared" ref="E699" si="121">H698</f>
        <v>-274289.09000000014</v>
      </c>
      <c r="F699" s="93">
        <v>8698.7999999999993</v>
      </c>
      <c r="G699" s="99">
        <v>-1004.07</v>
      </c>
      <c r="H699" s="101">
        <f t="shared" si="71"/>
        <v>-266594.36000000016</v>
      </c>
      <c r="I699" s="106">
        <f t="shared" si="116"/>
        <v>7694.73</v>
      </c>
      <c r="J699" s="53">
        <v>182.399</v>
      </c>
      <c r="K699" s="16">
        <v>188000</v>
      </c>
      <c r="L699" s="54" t="s">
        <v>54</v>
      </c>
    </row>
    <row r="700" spans="1:12">
      <c r="A700" s="19">
        <v>288648</v>
      </c>
      <c r="B700" s="25" t="s">
        <v>100</v>
      </c>
      <c r="C700" s="44" t="s">
        <v>64</v>
      </c>
      <c r="D700" s="37">
        <v>41091</v>
      </c>
      <c r="E700" s="96">
        <f>'Historical Jul 11 - Jun 12 '!H711</f>
        <v>0</v>
      </c>
      <c r="F700" s="102">
        <v>14135</v>
      </c>
      <c r="G700" s="103">
        <v>-460171.97</v>
      </c>
      <c r="H700" s="104">
        <f t="shared" si="71"/>
        <v>-446036.97</v>
      </c>
      <c r="I700" s="106">
        <f t="shared" si="116"/>
        <v>-446036.97</v>
      </c>
      <c r="J700" s="53">
        <v>182.399</v>
      </c>
      <c r="K700" s="16">
        <v>188000</v>
      </c>
      <c r="L700" s="54" t="s">
        <v>54</v>
      </c>
    </row>
    <row r="701" spans="1:12">
      <c r="A701" s="12"/>
      <c r="B701" s="47"/>
      <c r="C701" s="47"/>
      <c r="D701" s="37">
        <v>41122</v>
      </c>
      <c r="E701" s="89">
        <f>+H700</f>
        <v>-446036.97</v>
      </c>
      <c r="F701" s="86">
        <v>10000</v>
      </c>
      <c r="G701" s="87">
        <v>-11504.59</v>
      </c>
      <c r="H701" s="92">
        <f t="shared" ref="H701:H764" si="122">SUM(E701:G701)</f>
        <v>-447541.56</v>
      </c>
      <c r="I701" s="106">
        <f t="shared" si="116"/>
        <v>-1504.5900000000001</v>
      </c>
      <c r="J701" s="53">
        <v>182.399</v>
      </c>
      <c r="K701" s="16">
        <v>188000</v>
      </c>
      <c r="L701" s="54" t="s">
        <v>54</v>
      </c>
    </row>
    <row r="702" spans="1:12">
      <c r="A702" s="12"/>
      <c r="B702" s="47"/>
      <c r="C702" s="47"/>
      <c r="D702" s="37">
        <v>41153</v>
      </c>
      <c r="E702" s="89">
        <f t="shared" ref="E702:E709" si="123">+H701</f>
        <v>-447541.56</v>
      </c>
      <c r="F702" s="86">
        <v>12258.31</v>
      </c>
      <c r="G702" s="87">
        <v>-11510.02</v>
      </c>
      <c r="H702" s="92">
        <f t="shared" si="122"/>
        <v>-446793.27</v>
      </c>
      <c r="I702" s="106">
        <f t="shared" si="116"/>
        <v>748.28999999999905</v>
      </c>
      <c r="J702" s="53">
        <v>182.399</v>
      </c>
      <c r="K702" s="16">
        <v>188000</v>
      </c>
      <c r="L702" s="54" t="s">
        <v>54</v>
      </c>
    </row>
    <row r="703" spans="1:12">
      <c r="A703" s="12"/>
      <c r="B703" s="47"/>
      <c r="C703" s="47"/>
      <c r="D703" s="37">
        <v>41183</v>
      </c>
      <c r="E703" s="89">
        <f t="shared" si="123"/>
        <v>-446793.27</v>
      </c>
      <c r="F703" s="86">
        <v>14135</v>
      </c>
      <c r="G703" s="87">
        <v>-12034.72</v>
      </c>
      <c r="H703" s="92">
        <f t="shared" si="122"/>
        <v>-444692.99</v>
      </c>
      <c r="I703" s="106">
        <f t="shared" si="116"/>
        <v>2100.2800000000007</v>
      </c>
      <c r="J703" s="53">
        <v>182.399</v>
      </c>
      <c r="K703" s="16">
        <v>188000</v>
      </c>
      <c r="L703" s="54" t="s">
        <v>54</v>
      </c>
    </row>
    <row r="704" spans="1:12">
      <c r="A704" s="12"/>
      <c r="B704" s="47"/>
      <c r="C704" s="47"/>
      <c r="D704" s="37">
        <v>41214</v>
      </c>
      <c r="E704" s="89">
        <f t="shared" si="123"/>
        <v>-444692.99</v>
      </c>
      <c r="F704" s="86">
        <v>0</v>
      </c>
      <c r="G704" s="87">
        <v>-11603.26</v>
      </c>
      <c r="H704" s="92">
        <f t="shared" si="122"/>
        <v>-456296.25</v>
      </c>
      <c r="I704" s="106">
        <f t="shared" si="116"/>
        <v>-11603.26</v>
      </c>
      <c r="J704" s="53">
        <v>182.399</v>
      </c>
      <c r="K704" s="16">
        <v>188000</v>
      </c>
      <c r="L704" s="54" t="s">
        <v>54</v>
      </c>
    </row>
    <row r="705" spans="1:12">
      <c r="A705" s="12"/>
      <c r="B705" s="47"/>
      <c r="C705" s="47"/>
      <c r="D705" s="37">
        <v>41244</v>
      </c>
      <c r="E705" s="89">
        <f t="shared" si="123"/>
        <v>-456296.25</v>
      </c>
      <c r="F705" s="86">
        <v>28244.38</v>
      </c>
      <c r="G705" s="87">
        <v>-1646.13</v>
      </c>
      <c r="H705" s="92">
        <f t="shared" si="122"/>
        <v>-429698</v>
      </c>
      <c r="I705" s="106">
        <f t="shared" si="116"/>
        <v>26598.25</v>
      </c>
      <c r="J705" s="53">
        <v>182.399</v>
      </c>
      <c r="K705" s="16">
        <v>188000</v>
      </c>
      <c r="L705" s="54" t="s">
        <v>54</v>
      </c>
    </row>
    <row r="706" spans="1:12">
      <c r="A706" s="12"/>
      <c r="B706" s="47"/>
      <c r="C706" s="47"/>
      <c r="D706" s="37">
        <v>41275</v>
      </c>
      <c r="E706" s="89">
        <f t="shared" si="123"/>
        <v>-429698</v>
      </c>
      <c r="F706" s="86">
        <v>0</v>
      </c>
      <c r="G706" s="87">
        <v>-1572.96</v>
      </c>
      <c r="H706" s="92">
        <f t="shared" si="122"/>
        <v>-431270.96</v>
      </c>
      <c r="I706" s="106">
        <f t="shared" si="116"/>
        <v>-1572.96</v>
      </c>
      <c r="J706" s="53">
        <v>182.399</v>
      </c>
      <c r="K706" s="16">
        <v>188000</v>
      </c>
      <c r="L706" s="54" t="s">
        <v>54</v>
      </c>
    </row>
    <row r="707" spans="1:12">
      <c r="A707" s="12"/>
      <c r="B707" s="47"/>
      <c r="C707" s="47"/>
      <c r="D707" s="37">
        <v>41306</v>
      </c>
      <c r="E707" s="89">
        <f t="shared" si="123"/>
        <v>-431270.96</v>
      </c>
      <c r="F707" s="86">
        <v>0</v>
      </c>
      <c r="G707" s="87">
        <v>-1578.72</v>
      </c>
      <c r="H707" s="92">
        <f t="shared" si="122"/>
        <v>-432849.68</v>
      </c>
      <c r="I707" s="106">
        <f t="shared" si="116"/>
        <v>-1578.72</v>
      </c>
      <c r="J707" s="53">
        <v>182.399</v>
      </c>
      <c r="K707" s="16">
        <v>188000</v>
      </c>
      <c r="L707" s="54" t="s">
        <v>54</v>
      </c>
    </row>
    <row r="708" spans="1:12">
      <c r="A708" s="12"/>
      <c r="B708" s="47"/>
      <c r="C708" s="47"/>
      <c r="D708" s="37">
        <v>41334</v>
      </c>
      <c r="E708" s="89">
        <f t="shared" si="123"/>
        <v>-432849.68</v>
      </c>
      <c r="F708" s="86">
        <v>0</v>
      </c>
      <c r="G708" s="87">
        <v>-1584.49</v>
      </c>
      <c r="H708" s="92">
        <f t="shared" si="122"/>
        <v>-434434.17</v>
      </c>
      <c r="I708" s="106">
        <f t="shared" si="116"/>
        <v>-1584.49</v>
      </c>
      <c r="J708" s="53">
        <v>182.399</v>
      </c>
      <c r="K708" s="16">
        <v>188000</v>
      </c>
      <c r="L708" s="54" t="s">
        <v>54</v>
      </c>
    </row>
    <row r="709" spans="1:12">
      <c r="A709" s="12"/>
      <c r="B709" s="47"/>
      <c r="C709" s="47"/>
      <c r="D709" s="37">
        <v>41365</v>
      </c>
      <c r="E709" s="89">
        <f t="shared" si="123"/>
        <v>-434434.17</v>
      </c>
      <c r="F709" s="86">
        <v>405</v>
      </c>
      <c r="G709" s="87">
        <v>-1590.29</v>
      </c>
      <c r="H709" s="92">
        <f t="shared" si="122"/>
        <v>-435619.45999999996</v>
      </c>
      <c r="I709" s="106">
        <f t="shared" si="116"/>
        <v>-1185.29</v>
      </c>
      <c r="J709" s="53">
        <v>182.399</v>
      </c>
      <c r="K709" s="16">
        <v>188000</v>
      </c>
      <c r="L709" s="54" t="s">
        <v>54</v>
      </c>
    </row>
    <row r="710" spans="1:12">
      <c r="A710" s="12"/>
      <c r="B710" s="47"/>
      <c r="C710" s="47"/>
      <c r="D710" s="37">
        <v>41395</v>
      </c>
      <c r="E710" s="89">
        <f t="shared" ref="E710" si="124">+H709</f>
        <v>-435619.45999999996</v>
      </c>
      <c r="F710" s="86">
        <v>8329.4599999999991</v>
      </c>
      <c r="G710" s="87">
        <v>-1594.63</v>
      </c>
      <c r="H710" s="92">
        <f t="shared" si="122"/>
        <v>-428884.62999999995</v>
      </c>
      <c r="I710" s="106">
        <f t="shared" si="116"/>
        <v>6734.829999999999</v>
      </c>
      <c r="J710" s="53">
        <v>182.399</v>
      </c>
      <c r="K710" s="16">
        <v>188000</v>
      </c>
      <c r="L710" s="54" t="s">
        <v>54</v>
      </c>
    </row>
    <row r="711" spans="1:12">
      <c r="A711" s="22"/>
      <c r="B711" s="49"/>
      <c r="C711" s="49"/>
      <c r="D711" s="37">
        <v>41426</v>
      </c>
      <c r="E711" s="89">
        <f t="shared" ref="E711" si="125">H710</f>
        <v>-428884.62999999995</v>
      </c>
      <c r="F711" s="93">
        <v>3564</v>
      </c>
      <c r="G711" s="99">
        <v>-1569.98</v>
      </c>
      <c r="H711" s="101">
        <f t="shared" si="122"/>
        <v>-426890.60999999993</v>
      </c>
      <c r="I711" s="106">
        <f t="shared" si="116"/>
        <v>1994.02</v>
      </c>
      <c r="J711" s="53">
        <v>182.399</v>
      </c>
      <c r="K711" s="16">
        <v>188000</v>
      </c>
      <c r="L711" s="54" t="s">
        <v>54</v>
      </c>
    </row>
    <row r="712" spans="1:12">
      <c r="A712" s="19">
        <v>288650</v>
      </c>
      <c r="B712" s="25" t="s">
        <v>101</v>
      </c>
      <c r="C712" s="44" t="s">
        <v>64</v>
      </c>
      <c r="D712" s="37">
        <v>41091</v>
      </c>
      <c r="E712" s="96">
        <f>'Historical Jul 11 - Jun 12 '!H723</f>
        <v>0</v>
      </c>
      <c r="F712" s="102">
        <v>5199.6000000000004</v>
      </c>
      <c r="G712" s="103">
        <v>-783285.28</v>
      </c>
      <c r="H712" s="104">
        <f t="shared" si="122"/>
        <v>-778085.68</v>
      </c>
      <c r="I712" s="106">
        <f t="shared" si="116"/>
        <v>-778085.68</v>
      </c>
      <c r="J712" s="53">
        <v>182.399</v>
      </c>
      <c r="K712" s="16">
        <v>188000</v>
      </c>
      <c r="L712" s="54" t="s">
        <v>54</v>
      </c>
    </row>
    <row r="713" spans="1:12">
      <c r="A713" s="12"/>
      <c r="B713" s="47"/>
      <c r="C713" s="47"/>
      <c r="D713" s="37">
        <v>41122</v>
      </c>
      <c r="E713" s="89">
        <f>+H712</f>
        <v>-778085.68</v>
      </c>
      <c r="F713" s="86">
        <v>7049.54</v>
      </c>
      <c r="G713" s="87">
        <v>-2754.26</v>
      </c>
      <c r="H713" s="92">
        <f t="shared" si="122"/>
        <v>-773790.4</v>
      </c>
      <c r="I713" s="106">
        <f t="shared" si="116"/>
        <v>4295.28</v>
      </c>
      <c r="J713" s="53">
        <v>182.399</v>
      </c>
      <c r="K713" s="16">
        <v>188000</v>
      </c>
      <c r="L713" s="54" t="s">
        <v>54</v>
      </c>
    </row>
    <row r="714" spans="1:12">
      <c r="A714" s="12"/>
      <c r="B714" s="47"/>
      <c r="C714" s="47"/>
      <c r="D714" s="37">
        <v>41153</v>
      </c>
      <c r="E714" s="89">
        <f t="shared" ref="E714:E721" si="126">+H713</f>
        <v>-773790.4</v>
      </c>
      <c r="F714" s="86">
        <v>42932.31</v>
      </c>
      <c r="G714" s="87">
        <v>-5710.62</v>
      </c>
      <c r="H714" s="92">
        <f t="shared" si="122"/>
        <v>-736568.71000000008</v>
      </c>
      <c r="I714" s="106">
        <f t="shared" si="116"/>
        <v>37221.689999999995</v>
      </c>
      <c r="J714" s="53">
        <v>182.399</v>
      </c>
      <c r="K714" s="16">
        <v>188000</v>
      </c>
      <c r="L714" s="54" t="s">
        <v>54</v>
      </c>
    </row>
    <row r="715" spans="1:12">
      <c r="A715" s="12"/>
      <c r="B715" s="47"/>
      <c r="C715" s="47"/>
      <c r="D715" s="37">
        <v>41183</v>
      </c>
      <c r="E715" s="89">
        <f t="shared" si="126"/>
        <v>-736568.71000000008</v>
      </c>
      <c r="F715" s="86">
        <v>6700.9</v>
      </c>
      <c r="G715" s="87">
        <v>-2649.67</v>
      </c>
      <c r="H715" s="92">
        <f t="shared" si="122"/>
        <v>-732517.4800000001</v>
      </c>
      <c r="I715" s="106">
        <f t="shared" si="116"/>
        <v>4051.2299999999996</v>
      </c>
      <c r="J715" s="53">
        <v>182.399</v>
      </c>
      <c r="K715" s="16">
        <v>188000</v>
      </c>
      <c r="L715" s="54" t="s">
        <v>54</v>
      </c>
    </row>
    <row r="716" spans="1:12">
      <c r="A716" s="12"/>
      <c r="B716" s="47"/>
      <c r="C716" s="47"/>
      <c r="D716" s="37">
        <v>41214</v>
      </c>
      <c r="E716" s="89">
        <f t="shared" si="126"/>
        <v>-732517.4800000001</v>
      </c>
      <c r="F716" s="86">
        <v>1296</v>
      </c>
      <c r="G716" s="87">
        <v>-2642.62</v>
      </c>
      <c r="H716" s="92">
        <f t="shared" si="122"/>
        <v>-733864.10000000009</v>
      </c>
      <c r="I716" s="106">
        <f t="shared" si="116"/>
        <v>-1346.62</v>
      </c>
      <c r="J716" s="53">
        <v>182.399</v>
      </c>
      <c r="K716" s="16">
        <v>188000</v>
      </c>
      <c r="L716" s="54" t="s">
        <v>54</v>
      </c>
    </row>
    <row r="717" spans="1:12">
      <c r="A717" s="12"/>
      <c r="B717" s="47"/>
      <c r="C717" s="47"/>
      <c r="D717" s="37">
        <v>41244</v>
      </c>
      <c r="E717" s="89">
        <f t="shared" si="126"/>
        <v>-733864.10000000009</v>
      </c>
      <c r="F717" s="86">
        <v>178446.58</v>
      </c>
      <c r="G717" s="87">
        <v>-2647.48</v>
      </c>
      <c r="H717" s="92">
        <f t="shared" si="122"/>
        <v>-558065.00000000012</v>
      </c>
      <c r="I717" s="106">
        <f t="shared" si="116"/>
        <v>175799.09999999998</v>
      </c>
      <c r="J717" s="53">
        <v>182.399</v>
      </c>
      <c r="K717" s="16">
        <v>188000</v>
      </c>
      <c r="L717" s="54" t="s">
        <v>54</v>
      </c>
    </row>
    <row r="718" spans="1:12">
      <c r="A718" s="12"/>
      <c r="B718" s="47"/>
      <c r="C718" s="47"/>
      <c r="D718" s="37">
        <v>41275</v>
      </c>
      <c r="E718" s="89">
        <f t="shared" si="126"/>
        <v>-558065.00000000012</v>
      </c>
      <c r="F718" s="86">
        <v>22982.560000000001</v>
      </c>
      <c r="G718" s="87">
        <v>-2042.86</v>
      </c>
      <c r="H718" s="92">
        <f t="shared" si="122"/>
        <v>-537125.30000000005</v>
      </c>
      <c r="I718" s="106">
        <f t="shared" si="116"/>
        <v>20939.7</v>
      </c>
      <c r="J718" s="53">
        <v>182.399</v>
      </c>
      <c r="K718" s="16">
        <v>188000</v>
      </c>
      <c r="L718" s="54" t="s">
        <v>54</v>
      </c>
    </row>
    <row r="719" spans="1:12">
      <c r="A719" s="12"/>
      <c r="B719" s="47"/>
      <c r="C719" s="47"/>
      <c r="D719" s="37">
        <v>41306</v>
      </c>
      <c r="E719" s="89">
        <f t="shared" si="126"/>
        <v>-537125.30000000005</v>
      </c>
      <c r="F719" s="86">
        <v>784.94</v>
      </c>
      <c r="G719" s="87">
        <v>-1966.21</v>
      </c>
      <c r="H719" s="92">
        <f t="shared" si="122"/>
        <v>-538306.57000000007</v>
      </c>
      <c r="I719" s="106">
        <f t="shared" si="116"/>
        <v>-1181.27</v>
      </c>
      <c r="J719" s="53">
        <v>182.399</v>
      </c>
      <c r="K719" s="16">
        <v>188000</v>
      </c>
      <c r="L719" s="54" t="s">
        <v>54</v>
      </c>
    </row>
    <row r="720" spans="1:12">
      <c r="A720" s="12"/>
      <c r="B720" s="47"/>
      <c r="C720" s="47"/>
      <c r="D720" s="37">
        <v>41334</v>
      </c>
      <c r="E720" s="89">
        <f t="shared" si="126"/>
        <v>-538306.57000000007</v>
      </c>
      <c r="F720" s="86">
        <v>10518.97</v>
      </c>
      <c r="G720" s="87">
        <v>-1970.53</v>
      </c>
      <c r="H720" s="92">
        <f t="shared" si="122"/>
        <v>-529758.13000000012</v>
      </c>
      <c r="I720" s="106">
        <f t="shared" si="116"/>
        <v>8548.4399999999987</v>
      </c>
      <c r="J720" s="53">
        <v>182.399</v>
      </c>
      <c r="K720" s="16">
        <v>188000</v>
      </c>
      <c r="L720" s="54" t="s">
        <v>54</v>
      </c>
    </row>
    <row r="721" spans="1:12">
      <c r="A721" s="12"/>
      <c r="B721" s="47"/>
      <c r="C721" s="47"/>
      <c r="D721" s="37">
        <v>41365</v>
      </c>
      <c r="E721" s="89">
        <f t="shared" si="126"/>
        <v>-529758.13000000012</v>
      </c>
      <c r="F721" s="86">
        <v>25783.65</v>
      </c>
      <c r="G721" s="87">
        <v>-1939.24</v>
      </c>
      <c r="H721" s="92">
        <f t="shared" si="122"/>
        <v>-505913.72000000009</v>
      </c>
      <c r="I721" s="106">
        <f t="shared" si="116"/>
        <v>23844.41</v>
      </c>
      <c r="J721" s="53">
        <v>182.399</v>
      </c>
      <c r="K721" s="16">
        <v>188000</v>
      </c>
      <c r="L721" s="54" t="s">
        <v>54</v>
      </c>
    </row>
    <row r="722" spans="1:12">
      <c r="A722" s="12"/>
      <c r="B722" s="47"/>
      <c r="C722" s="47"/>
      <c r="D722" s="37">
        <v>41395</v>
      </c>
      <c r="E722" s="89">
        <f t="shared" ref="E722" si="127">+H721</f>
        <v>-505913.72000000009</v>
      </c>
      <c r="F722" s="86">
        <v>18964.07</v>
      </c>
      <c r="G722" s="87">
        <v>-1851.95</v>
      </c>
      <c r="H722" s="92">
        <f t="shared" si="122"/>
        <v>-488801.60000000009</v>
      </c>
      <c r="I722" s="106">
        <f t="shared" si="116"/>
        <v>17112.12</v>
      </c>
      <c r="J722" s="53">
        <v>182.399</v>
      </c>
      <c r="K722" s="16">
        <v>188000</v>
      </c>
      <c r="L722" s="54" t="s">
        <v>54</v>
      </c>
    </row>
    <row r="723" spans="1:12">
      <c r="A723" s="22"/>
      <c r="B723" s="49"/>
      <c r="C723" s="49"/>
      <c r="D723" s="37">
        <v>41426</v>
      </c>
      <c r="E723" s="89">
        <f t="shared" ref="E723" si="128">H722</f>
        <v>-488801.60000000009</v>
      </c>
      <c r="F723" s="93">
        <v>11363.31</v>
      </c>
      <c r="G723" s="99">
        <v>-2448302.31</v>
      </c>
      <c r="H723" s="101">
        <f t="shared" si="122"/>
        <v>-2925740.6</v>
      </c>
      <c r="I723" s="106">
        <f t="shared" si="116"/>
        <v>-2436939</v>
      </c>
      <c r="J723" s="53">
        <v>182.399</v>
      </c>
      <c r="K723" s="16">
        <v>188000</v>
      </c>
      <c r="L723" s="54" t="s">
        <v>54</v>
      </c>
    </row>
    <row r="724" spans="1:12">
      <c r="A724" s="19">
        <v>288652</v>
      </c>
      <c r="B724" s="25" t="s">
        <v>102</v>
      </c>
      <c r="C724" s="44" t="s">
        <v>64</v>
      </c>
      <c r="D724" s="37">
        <v>41091</v>
      </c>
      <c r="E724" s="96">
        <f>'Historical Jul 11 - Jun 12 '!H735</f>
        <v>0</v>
      </c>
      <c r="F724" s="102">
        <v>0</v>
      </c>
      <c r="G724" s="103">
        <v>-112626</v>
      </c>
      <c r="H724" s="104">
        <f t="shared" si="122"/>
        <v>-112626</v>
      </c>
      <c r="I724" s="106">
        <f t="shared" si="116"/>
        <v>-112626</v>
      </c>
      <c r="J724" s="53">
        <v>182.399</v>
      </c>
      <c r="K724" s="16">
        <v>188000</v>
      </c>
      <c r="L724" s="54" t="s">
        <v>54</v>
      </c>
    </row>
    <row r="725" spans="1:12">
      <c r="A725" s="12"/>
      <c r="B725" s="47"/>
      <c r="C725" s="47"/>
      <c r="D725" s="37">
        <v>41122</v>
      </c>
      <c r="E725" s="89">
        <f>+H724</f>
        <v>-112626</v>
      </c>
      <c r="F725" s="86">
        <v>0</v>
      </c>
      <c r="G725" s="87">
        <v>0</v>
      </c>
      <c r="H725" s="92">
        <f t="shared" si="122"/>
        <v>-112626</v>
      </c>
      <c r="I725" s="106">
        <f t="shared" si="116"/>
        <v>0</v>
      </c>
      <c r="J725" s="53">
        <v>182.399</v>
      </c>
      <c r="K725" s="16">
        <v>188000</v>
      </c>
      <c r="L725" s="54" t="s">
        <v>54</v>
      </c>
    </row>
    <row r="726" spans="1:12">
      <c r="A726" s="12"/>
      <c r="B726" s="47"/>
      <c r="C726" s="47"/>
      <c r="D726" s="37">
        <v>41153</v>
      </c>
      <c r="E726" s="89">
        <f t="shared" ref="E726:E733" si="129">+H725</f>
        <v>-112626</v>
      </c>
      <c r="F726" s="86">
        <v>2908</v>
      </c>
      <c r="G726" s="87">
        <v>0</v>
      </c>
      <c r="H726" s="92">
        <f t="shared" si="122"/>
        <v>-109718</v>
      </c>
      <c r="I726" s="106">
        <f t="shared" si="116"/>
        <v>2908</v>
      </c>
      <c r="J726" s="53">
        <v>182.399</v>
      </c>
      <c r="K726" s="16">
        <v>188000</v>
      </c>
      <c r="L726" s="54" t="s">
        <v>54</v>
      </c>
    </row>
    <row r="727" spans="1:12">
      <c r="A727" s="12"/>
      <c r="B727" s="47"/>
      <c r="C727" s="47"/>
      <c r="D727" s="37">
        <v>41183</v>
      </c>
      <c r="E727" s="89">
        <f t="shared" si="129"/>
        <v>-109718</v>
      </c>
      <c r="F727" s="86">
        <v>0</v>
      </c>
      <c r="G727" s="87">
        <v>0</v>
      </c>
      <c r="H727" s="92">
        <f t="shared" si="122"/>
        <v>-109718</v>
      </c>
      <c r="I727" s="106">
        <f t="shared" si="116"/>
        <v>0</v>
      </c>
      <c r="J727" s="53">
        <v>182.399</v>
      </c>
      <c r="K727" s="16">
        <v>188000</v>
      </c>
      <c r="L727" s="54" t="s">
        <v>54</v>
      </c>
    </row>
    <row r="728" spans="1:12">
      <c r="A728" s="12"/>
      <c r="B728" s="47"/>
      <c r="C728" s="47"/>
      <c r="D728" s="37">
        <v>41214</v>
      </c>
      <c r="E728" s="89">
        <f t="shared" si="129"/>
        <v>-109718</v>
      </c>
      <c r="F728" s="86">
        <v>179.12</v>
      </c>
      <c r="G728" s="87">
        <v>0</v>
      </c>
      <c r="H728" s="92">
        <f t="shared" si="122"/>
        <v>-109538.88</v>
      </c>
      <c r="I728" s="106">
        <f t="shared" si="116"/>
        <v>179.12</v>
      </c>
      <c r="J728" s="53">
        <v>182.399</v>
      </c>
      <c r="K728" s="16">
        <v>188000</v>
      </c>
      <c r="L728" s="54" t="s">
        <v>54</v>
      </c>
    </row>
    <row r="729" spans="1:12">
      <c r="A729" s="12"/>
      <c r="B729" s="47"/>
      <c r="C729" s="47"/>
      <c r="D729" s="37">
        <v>41244</v>
      </c>
      <c r="E729" s="89">
        <f t="shared" si="129"/>
        <v>-109538.88</v>
      </c>
      <c r="F729" s="86">
        <v>313.45999999999998</v>
      </c>
      <c r="G729" s="87">
        <v>-211.58</v>
      </c>
      <c r="H729" s="92">
        <f t="shared" si="122"/>
        <v>-109437</v>
      </c>
      <c r="I729" s="106">
        <f t="shared" si="116"/>
        <v>101.87999999999997</v>
      </c>
      <c r="J729" s="53">
        <v>182.399</v>
      </c>
      <c r="K729" s="16">
        <v>188000</v>
      </c>
      <c r="L729" s="54" t="s">
        <v>54</v>
      </c>
    </row>
    <row r="730" spans="1:12">
      <c r="A730" s="12"/>
      <c r="B730" s="47"/>
      <c r="C730" s="47"/>
      <c r="D730" s="37">
        <v>41275</v>
      </c>
      <c r="E730" s="89">
        <f t="shared" si="129"/>
        <v>-109437</v>
      </c>
      <c r="F730" s="86">
        <v>0</v>
      </c>
      <c r="G730" s="87">
        <v>0</v>
      </c>
      <c r="H730" s="92">
        <f t="shared" si="122"/>
        <v>-109437</v>
      </c>
      <c r="I730" s="106">
        <f t="shared" si="116"/>
        <v>0</v>
      </c>
      <c r="J730" s="53">
        <v>182.399</v>
      </c>
      <c r="K730" s="16">
        <v>188000</v>
      </c>
      <c r="L730" s="54" t="s">
        <v>54</v>
      </c>
    </row>
    <row r="731" spans="1:12">
      <c r="A731" s="12"/>
      <c r="B731" s="47"/>
      <c r="C731" s="47"/>
      <c r="D731" s="37">
        <v>41306</v>
      </c>
      <c r="E731" s="89">
        <f t="shared" si="129"/>
        <v>-109437</v>
      </c>
      <c r="F731" s="86">
        <v>22.39</v>
      </c>
      <c r="G731" s="87">
        <v>0</v>
      </c>
      <c r="H731" s="92">
        <f t="shared" si="122"/>
        <v>-109414.61</v>
      </c>
      <c r="I731" s="106">
        <f t="shared" si="116"/>
        <v>22.39</v>
      </c>
      <c r="J731" s="53">
        <v>182.399</v>
      </c>
      <c r="K731" s="16">
        <v>188000</v>
      </c>
      <c r="L731" s="54" t="s">
        <v>54</v>
      </c>
    </row>
    <row r="732" spans="1:12">
      <c r="A732" s="12"/>
      <c r="B732" s="47"/>
      <c r="C732" s="47"/>
      <c r="D732" s="37">
        <v>41334</v>
      </c>
      <c r="E732" s="89">
        <f t="shared" si="129"/>
        <v>-109414.61</v>
      </c>
      <c r="F732" s="86">
        <v>44.78</v>
      </c>
      <c r="G732" s="87">
        <v>0</v>
      </c>
      <c r="H732" s="92">
        <f t="shared" si="122"/>
        <v>-109369.83</v>
      </c>
      <c r="I732" s="106">
        <f t="shared" si="116"/>
        <v>44.78</v>
      </c>
      <c r="J732" s="53">
        <v>182.399</v>
      </c>
      <c r="K732" s="16">
        <v>188000</v>
      </c>
      <c r="L732" s="54" t="s">
        <v>54</v>
      </c>
    </row>
    <row r="733" spans="1:12">
      <c r="A733" s="12"/>
      <c r="B733" s="47"/>
      <c r="C733" s="47"/>
      <c r="D733" s="37">
        <v>41365</v>
      </c>
      <c r="E733" s="89">
        <f t="shared" si="129"/>
        <v>-109369.83</v>
      </c>
      <c r="F733" s="86">
        <v>134.34</v>
      </c>
      <c r="G733" s="87">
        <v>0</v>
      </c>
      <c r="H733" s="92">
        <f t="shared" si="122"/>
        <v>-109235.49</v>
      </c>
      <c r="I733" s="106">
        <f t="shared" si="116"/>
        <v>134.34</v>
      </c>
      <c r="J733" s="53">
        <v>182.399</v>
      </c>
      <c r="K733" s="16">
        <v>188000</v>
      </c>
      <c r="L733" s="54" t="s">
        <v>54</v>
      </c>
    </row>
    <row r="734" spans="1:12">
      <c r="A734" s="12"/>
      <c r="B734" s="47"/>
      <c r="C734" s="47"/>
      <c r="D734" s="37">
        <v>41395</v>
      </c>
      <c r="E734" s="89">
        <f t="shared" ref="E734" si="130">+H733</f>
        <v>-109235.49</v>
      </c>
      <c r="F734" s="86">
        <v>0</v>
      </c>
      <c r="G734" s="87">
        <v>0</v>
      </c>
      <c r="H734" s="92">
        <f t="shared" si="122"/>
        <v>-109235.49</v>
      </c>
      <c r="I734" s="106">
        <f t="shared" si="116"/>
        <v>0</v>
      </c>
      <c r="J734" s="53">
        <v>182.399</v>
      </c>
      <c r="K734" s="16">
        <v>188000</v>
      </c>
      <c r="L734" s="54" t="s">
        <v>54</v>
      </c>
    </row>
    <row r="735" spans="1:12">
      <c r="A735" s="22"/>
      <c r="B735" s="49"/>
      <c r="C735" s="49"/>
      <c r="D735" s="37">
        <v>41426</v>
      </c>
      <c r="E735" s="89">
        <f t="shared" ref="E735" si="131">H734</f>
        <v>-109235.49</v>
      </c>
      <c r="F735" s="93">
        <v>0</v>
      </c>
      <c r="G735" s="99">
        <v>0</v>
      </c>
      <c r="H735" s="101">
        <f t="shared" si="122"/>
        <v>-109235.49</v>
      </c>
      <c r="I735" s="106">
        <f t="shared" si="116"/>
        <v>0</v>
      </c>
      <c r="J735" s="53">
        <v>182.399</v>
      </c>
      <c r="K735" s="16">
        <v>188000</v>
      </c>
      <c r="L735" s="54" t="s">
        <v>54</v>
      </c>
    </row>
    <row r="736" spans="1:12">
      <c r="A736" s="19">
        <v>288654</v>
      </c>
      <c r="B736" s="25" t="s">
        <v>103</v>
      </c>
      <c r="C736" s="44" t="s">
        <v>64</v>
      </c>
      <c r="D736" s="37">
        <v>41091</v>
      </c>
      <c r="E736" s="96">
        <f>'Historical Jul 11 - Jun 12 '!H747</f>
        <v>0</v>
      </c>
      <c r="F736" s="102">
        <v>50719</v>
      </c>
      <c r="G736" s="103">
        <v>-70771</v>
      </c>
      <c r="H736" s="104">
        <f t="shared" si="122"/>
        <v>-20052</v>
      </c>
      <c r="I736" s="106">
        <f t="shared" si="116"/>
        <v>-20052</v>
      </c>
      <c r="J736" s="53">
        <v>182.399</v>
      </c>
      <c r="K736" s="16">
        <v>188000</v>
      </c>
      <c r="L736" s="54" t="s">
        <v>54</v>
      </c>
    </row>
    <row r="737" spans="1:12">
      <c r="A737" s="12"/>
      <c r="B737" s="47"/>
      <c r="C737" s="47"/>
      <c r="D737" s="37">
        <v>41122</v>
      </c>
      <c r="E737" s="89">
        <f>+H736</f>
        <v>-20052</v>
      </c>
      <c r="F737" s="86">
        <v>0</v>
      </c>
      <c r="G737" s="87">
        <v>0</v>
      </c>
      <c r="H737" s="92">
        <f t="shared" si="122"/>
        <v>-20052</v>
      </c>
      <c r="I737" s="106">
        <f t="shared" si="116"/>
        <v>0</v>
      </c>
      <c r="J737" s="53">
        <v>182.399</v>
      </c>
      <c r="K737" s="16">
        <v>188000</v>
      </c>
      <c r="L737" s="54" t="s">
        <v>54</v>
      </c>
    </row>
    <row r="738" spans="1:12">
      <c r="A738" s="12"/>
      <c r="B738" s="47"/>
      <c r="C738" s="47"/>
      <c r="D738" s="37">
        <v>41153</v>
      </c>
      <c r="E738" s="89">
        <f t="shared" ref="E738:E745" si="132">+H737</f>
        <v>-20052</v>
      </c>
      <c r="F738" s="86">
        <v>517</v>
      </c>
      <c r="G738" s="87">
        <v>0</v>
      </c>
      <c r="H738" s="92">
        <f t="shared" si="122"/>
        <v>-19535</v>
      </c>
      <c r="I738" s="106">
        <f t="shared" si="116"/>
        <v>517</v>
      </c>
      <c r="J738" s="53">
        <v>182.399</v>
      </c>
      <c r="K738" s="16">
        <v>188000</v>
      </c>
      <c r="L738" s="54" t="s">
        <v>54</v>
      </c>
    </row>
    <row r="739" spans="1:12">
      <c r="A739" s="12"/>
      <c r="B739" s="47"/>
      <c r="C739" s="47"/>
      <c r="D739" s="37">
        <v>41183</v>
      </c>
      <c r="E739" s="89">
        <f t="shared" si="132"/>
        <v>-19535</v>
      </c>
      <c r="F739" s="86">
        <v>0</v>
      </c>
      <c r="G739" s="87">
        <v>0</v>
      </c>
      <c r="H739" s="92">
        <f t="shared" si="122"/>
        <v>-19535</v>
      </c>
      <c r="I739" s="106">
        <f t="shared" ref="I739:I814" si="133">SUM(F739:G739)</f>
        <v>0</v>
      </c>
      <c r="J739" s="53">
        <v>182.399</v>
      </c>
      <c r="K739" s="16">
        <v>188000</v>
      </c>
      <c r="L739" s="54" t="s">
        <v>54</v>
      </c>
    </row>
    <row r="740" spans="1:12">
      <c r="A740" s="12"/>
      <c r="B740" s="47"/>
      <c r="C740" s="47"/>
      <c r="D740" s="37">
        <v>41214</v>
      </c>
      <c r="E740" s="89">
        <f t="shared" si="132"/>
        <v>-19535</v>
      </c>
      <c r="F740" s="86">
        <v>0</v>
      </c>
      <c r="G740" s="87">
        <v>0</v>
      </c>
      <c r="H740" s="92">
        <f t="shared" si="122"/>
        <v>-19535</v>
      </c>
      <c r="I740" s="106">
        <f t="shared" si="133"/>
        <v>0</v>
      </c>
      <c r="J740" s="53">
        <v>182.399</v>
      </c>
      <c r="K740" s="16">
        <v>188000</v>
      </c>
      <c r="L740" s="54" t="s">
        <v>54</v>
      </c>
    </row>
    <row r="741" spans="1:12">
      <c r="A741" s="12"/>
      <c r="B741" s="47"/>
      <c r="C741" s="47"/>
      <c r="D741" s="37">
        <v>41244</v>
      </c>
      <c r="E741" s="89">
        <f t="shared" si="132"/>
        <v>-19535</v>
      </c>
      <c r="F741" s="86">
        <v>524</v>
      </c>
      <c r="G741" s="87">
        <v>0</v>
      </c>
      <c r="H741" s="92">
        <f t="shared" si="122"/>
        <v>-19011</v>
      </c>
      <c r="I741" s="106">
        <f t="shared" si="133"/>
        <v>524</v>
      </c>
      <c r="J741" s="53">
        <v>182.399</v>
      </c>
      <c r="K741" s="16">
        <v>188000</v>
      </c>
      <c r="L741" s="54" t="s">
        <v>54</v>
      </c>
    </row>
    <row r="742" spans="1:12">
      <c r="A742" s="12"/>
      <c r="B742" s="47"/>
      <c r="C742" s="47"/>
      <c r="D742" s="37">
        <v>41275</v>
      </c>
      <c r="E742" s="89">
        <f t="shared" si="132"/>
        <v>-19011</v>
      </c>
      <c r="F742" s="86">
        <v>0</v>
      </c>
      <c r="G742" s="87">
        <v>0</v>
      </c>
      <c r="H742" s="92">
        <f t="shared" si="122"/>
        <v>-19011</v>
      </c>
      <c r="I742" s="106">
        <f t="shared" si="133"/>
        <v>0</v>
      </c>
      <c r="J742" s="53">
        <v>182.399</v>
      </c>
      <c r="K742" s="16">
        <v>188000</v>
      </c>
      <c r="L742" s="54" t="s">
        <v>54</v>
      </c>
    </row>
    <row r="743" spans="1:12">
      <c r="A743" s="12"/>
      <c r="B743" s="47"/>
      <c r="C743" s="47"/>
      <c r="D743" s="37">
        <v>41306</v>
      </c>
      <c r="E743" s="89">
        <f t="shared" si="132"/>
        <v>-19011</v>
      </c>
      <c r="F743" s="86">
        <v>0</v>
      </c>
      <c r="G743" s="87">
        <v>0</v>
      </c>
      <c r="H743" s="92">
        <f t="shared" si="122"/>
        <v>-19011</v>
      </c>
      <c r="I743" s="106">
        <f t="shared" si="133"/>
        <v>0</v>
      </c>
      <c r="J743" s="53">
        <v>182.399</v>
      </c>
      <c r="K743" s="16">
        <v>188000</v>
      </c>
      <c r="L743" s="54" t="s">
        <v>54</v>
      </c>
    </row>
    <row r="744" spans="1:12">
      <c r="A744" s="12"/>
      <c r="B744" s="47"/>
      <c r="C744" s="47"/>
      <c r="D744" s="37">
        <v>41334</v>
      </c>
      <c r="E744" s="89">
        <f t="shared" si="132"/>
        <v>-19011</v>
      </c>
      <c r="F744" s="86">
        <v>0</v>
      </c>
      <c r="G744" s="87">
        <v>0</v>
      </c>
      <c r="H744" s="92">
        <f t="shared" si="122"/>
        <v>-19011</v>
      </c>
      <c r="I744" s="106">
        <f t="shared" si="133"/>
        <v>0</v>
      </c>
      <c r="J744" s="53">
        <v>182.399</v>
      </c>
      <c r="K744" s="16">
        <v>188000</v>
      </c>
      <c r="L744" s="54" t="s">
        <v>54</v>
      </c>
    </row>
    <row r="745" spans="1:12">
      <c r="A745" s="12"/>
      <c r="B745" s="47"/>
      <c r="C745" s="47"/>
      <c r="D745" s="37">
        <v>41365</v>
      </c>
      <c r="E745" s="89">
        <f t="shared" si="132"/>
        <v>-19011</v>
      </c>
      <c r="F745" s="86">
        <v>0</v>
      </c>
      <c r="G745" s="87">
        <v>0</v>
      </c>
      <c r="H745" s="92">
        <f t="shared" si="122"/>
        <v>-19011</v>
      </c>
      <c r="I745" s="106">
        <f t="shared" si="133"/>
        <v>0</v>
      </c>
      <c r="J745" s="53">
        <v>182.399</v>
      </c>
      <c r="K745" s="16">
        <v>188000</v>
      </c>
      <c r="L745" s="54" t="s">
        <v>54</v>
      </c>
    </row>
    <row r="746" spans="1:12">
      <c r="A746" s="12"/>
      <c r="B746" s="47"/>
      <c r="C746" s="47"/>
      <c r="D746" s="37">
        <v>41395</v>
      </c>
      <c r="E746" s="89">
        <f t="shared" ref="E746" si="134">+H745</f>
        <v>-19011</v>
      </c>
      <c r="F746" s="86">
        <v>0</v>
      </c>
      <c r="G746" s="87">
        <v>0</v>
      </c>
      <c r="H746" s="92">
        <f t="shared" si="122"/>
        <v>-19011</v>
      </c>
      <c r="I746" s="106">
        <f t="shared" si="133"/>
        <v>0</v>
      </c>
      <c r="J746" s="53">
        <v>182.399</v>
      </c>
      <c r="K746" s="16">
        <v>188000</v>
      </c>
      <c r="L746" s="54" t="s">
        <v>54</v>
      </c>
    </row>
    <row r="747" spans="1:12">
      <c r="A747" s="22"/>
      <c r="B747" s="49"/>
      <c r="C747" s="49"/>
      <c r="D747" s="37">
        <v>41426</v>
      </c>
      <c r="E747" s="89">
        <f t="shared" ref="E747" si="135">H746</f>
        <v>-19011</v>
      </c>
      <c r="F747" s="93">
        <v>0</v>
      </c>
      <c r="G747" s="99">
        <v>0</v>
      </c>
      <c r="H747" s="101">
        <f t="shared" si="122"/>
        <v>-19011</v>
      </c>
      <c r="I747" s="106">
        <f t="shared" si="133"/>
        <v>0</v>
      </c>
      <c r="J747" s="53">
        <v>182.399</v>
      </c>
      <c r="K747" s="16">
        <v>188000</v>
      </c>
      <c r="L747" s="54" t="s">
        <v>54</v>
      </c>
    </row>
    <row r="748" spans="1:12">
      <c r="A748" s="19">
        <v>288656</v>
      </c>
      <c r="B748" s="25" t="s">
        <v>104</v>
      </c>
      <c r="C748" s="44" t="s">
        <v>64</v>
      </c>
      <c r="D748" s="37">
        <v>41091</v>
      </c>
      <c r="E748" s="96">
        <f>'Historical Jul 11 - Jun 12 '!H759</f>
        <v>0</v>
      </c>
      <c r="F748" s="102">
        <v>38084.07</v>
      </c>
      <c r="G748" s="103">
        <v>-7107393.9199999999</v>
      </c>
      <c r="H748" s="104">
        <f t="shared" si="122"/>
        <v>-7069309.8499999996</v>
      </c>
      <c r="I748" s="106">
        <f t="shared" si="133"/>
        <v>-7069309.8499999996</v>
      </c>
      <c r="J748" s="53">
        <v>182.399</v>
      </c>
      <c r="K748" s="16">
        <v>188000</v>
      </c>
      <c r="L748" s="54" t="s">
        <v>54</v>
      </c>
    </row>
    <row r="749" spans="1:12">
      <c r="A749" s="12"/>
      <c r="B749" s="47"/>
      <c r="C749" s="47"/>
      <c r="D749" s="37">
        <v>41122</v>
      </c>
      <c r="E749" s="89">
        <f>+H748</f>
        <v>-7069309.8499999996</v>
      </c>
      <c r="F749" s="86">
        <v>44394.02</v>
      </c>
      <c r="G749" s="87">
        <v>-5396.82</v>
      </c>
      <c r="H749" s="92">
        <f t="shared" si="122"/>
        <v>-7030312.6500000004</v>
      </c>
      <c r="I749" s="106">
        <f t="shared" si="133"/>
        <v>38997.199999999997</v>
      </c>
      <c r="J749" s="53">
        <v>182.399</v>
      </c>
      <c r="K749" s="16">
        <v>188000</v>
      </c>
      <c r="L749" s="54" t="s">
        <v>54</v>
      </c>
    </row>
    <row r="750" spans="1:12">
      <c r="A750" s="12"/>
      <c r="B750" s="47"/>
      <c r="C750" s="47"/>
      <c r="D750" s="37">
        <v>41153</v>
      </c>
      <c r="E750" s="89">
        <f t="shared" ref="E750:E758" si="136">+H749</f>
        <v>-7030312.6500000004</v>
      </c>
      <c r="F750" s="86">
        <v>38522.019999999997</v>
      </c>
      <c r="G750" s="87">
        <v>-1256445.1200000001</v>
      </c>
      <c r="H750" s="92">
        <f t="shared" si="122"/>
        <v>-8248235.7500000009</v>
      </c>
      <c r="I750" s="106">
        <f t="shared" si="133"/>
        <v>-1217923.1000000001</v>
      </c>
      <c r="J750" s="53">
        <v>182.399</v>
      </c>
      <c r="K750" s="16">
        <v>188000</v>
      </c>
      <c r="L750" s="54" t="s">
        <v>54</v>
      </c>
    </row>
    <row r="751" spans="1:12">
      <c r="A751" s="12"/>
      <c r="B751" s="47"/>
      <c r="C751" s="47"/>
      <c r="D751" s="37">
        <v>41183</v>
      </c>
      <c r="E751" s="89">
        <f t="shared" si="136"/>
        <v>-8248235.7500000009</v>
      </c>
      <c r="F751" s="86">
        <v>33210.76</v>
      </c>
      <c r="G751" s="87">
        <v>-12632.07</v>
      </c>
      <c r="H751" s="92">
        <f t="shared" si="122"/>
        <v>-8227657.0600000015</v>
      </c>
      <c r="I751" s="106">
        <f t="shared" si="133"/>
        <v>20578.690000000002</v>
      </c>
      <c r="J751" s="53">
        <v>182.399</v>
      </c>
      <c r="K751" s="16">
        <v>188000</v>
      </c>
      <c r="L751" s="54" t="s">
        <v>54</v>
      </c>
    </row>
    <row r="752" spans="1:12">
      <c r="A752" s="12"/>
      <c r="B752" s="47"/>
      <c r="C752" s="47"/>
      <c r="D752" s="37">
        <v>41214</v>
      </c>
      <c r="E752" s="89">
        <f t="shared" si="136"/>
        <v>-8227657.0600000015</v>
      </c>
      <c r="F752" s="86">
        <v>13536.7</v>
      </c>
      <c r="G752" s="87">
        <v>-7579.73</v>
      </c>
      <c r="H752" s="92">
        <f t="shared" si="122"/>
        <v>-8221700.0900000017</v>
      </c>
      <c r="I752" s="106">
        <f t="shared" si="133"/>
        <v>5956.9700000000012</v>
      </c>
      <c r="J752" s="53">
        <v>182.399</v>
      </c>
      <c r="K752" s="16">
        <v>188000</v>
      </c>
      <c r="L752" s="54" t="s">
        <v>54</v>
      </c>
    </row>
    <row r="753" spans="1:12">
      <c r="A753" s="12"/>
      <c r="B753" s="47"/>
      <c r="C753" s="47"/>
      <c r="D753" s="37">
        <v>41244</v>
      </c>
      <c r="E753" s="89">
        <f t="shared" si="136"/>
        <v>-8221700.0900000017</v>
      </c>
      <c r="F753" s="86">
        <v>275440.33</v>
      </c>
      <c r="G753" s="87">
        <v>-7574.24</v>
      </c>
      <c r="H753" s="92">
        <f t="shared" si="122"/>
        <v>-7953834.0000000019</v>
      </c>
      <c r="I753" s="106">
        <f t="shared" si="133"/>
        <v>267866.09000000003</v>
      </c>
      <c r="J753" s="53">
        <v>182.399</v>
      </c>
      <c r="K753" s="16">
        <v>188000</v>
      </c>
      <c r="L753" s="54" t="s">
        <v>54</v>
      </c>
    </row>
    <row r="754" spans="1:12">
      <c r="A754" s="12"/>
      <c r="B754" s="47"/>
      <c r="C754" s="47"/>
      <c r="D754" s="37">
        <v>41275</v>
      </c>
      <c r="E754" s="89">
        <f t="shared" si="136"/>
        <v>-7953834.0000000019</v>
      </c>
      <c r="F754" s="86">
        <v>38296.800000000003</v>
      </c>
      <c r="G754" s="87">
        <v>-8815.5</v>
      </c>
      <c r="H754" s="92">
        <f t="shared" si="122"/>
        <v>-7924352.700000002</v>
      </c>
      <c r="I754" s="106">
        <f t="shared" si="133"/>
        <v>29481.300000000003</v>
      </c>
      <c r="J754" s="53">
        <v>182.399</v>
      </c>
      <c r="K754" s="16">
        <v>188000</v>
      </c>
      <c r="L754" s="54" t="s">
        <v>54</v>
      </c>
    </row>
    <row r="755" spans="1:12">
      <c r="A755" s="12"/>
      <c r="B755" s="47"/>
      <c r="C755" s="47"/>
      <c r="D755" s="37">
        <v>41306</v>
      </c>
      <c r="E755" s="89">
        <f t="shared" si="136"/>
        <v>-7924352.700000002</v>
      </c>
      <c r="F755" s="86">
        <v>37732.04</v>
      </c>
      <c r="G755" s="87">
        <v>-8782.82</v>
      </c>
      <c r="H755" s="92">
        <f t="shared" si="122"/>
        <v>-7895403.4800000023</v>
      </c>
      <c r="I755" s="106">
        <f t="shared" si="133"/>
        <v>28949.22</v>
      </c>
      <c r="J755" s="53">
        <v>182.399</v>
      </c>
      <c r="K755" s="16">
        <v>188000</v>
      </c>
      <c r="L755" s="54" t="s">
        <v>54</v>
      </c>
    </row>
    <row r="756" spans="1:12">
      <c r="A756" s="12"/>
      <c r="B756" s="47"/>
      <c r="C756" s="47"/>
      <c r="D756" s="37">
        <v>41334</v>
      </c>
      <c r="E756" s="89">
        <f t="shared" si="136"/>
        <v>-7895403.4800000023</v>
      </c>
      <c r="F756" s="86">
        <v>86755.73</v>
      </c>
      <c r="G756" s="87">
        <v>-8750.74</v>
      </c>
      <c r="H756" s="92">
        <f t="shared" si="122"/>
        <v>-7817398.4900000021</v>
      </c>
      <c r="I756" s="106">
        <f t="shared" si="133"/>
        <v>78004.989999999991</v>
      </c>
      <c r="J756" s="53">
        <v>182.399</v>
      </c>
      <c r="K756" s="16">
        <v>188000</v>
      </c>
      <c r="L756" s="54" t="s">
        <v>54</v>
      </c>
    </row>
    <row r="757" spans="1:12">
      <c r="A757" s="12"/>
      <c r="B757" s="47"/>
      <c r="C757" s="47"/>
      <c r="D757" s="37">
        <v>41365</v>
      </c>
      <c r="E757" s="89">
        <f t="shared" si="136"/>
        <v>-7817398.4900000021</v>
      </c>
      <c r="F757" s="86">
        <v>57959.33</v>
      </c>
      <c r="G757" s="87">
        <v>-8664.2800000000007</v>
      </c>
      <c r="H757" s="92">
        <f t="shared" si="122"/>
        <v>-7768103.4400000023</v>
      </c>
      <c r="I757" s="106">
        <f t="shared" si="133"/>
        <v>49295.05</v>
      </c>
      <c r="J757" s="53">
        <v>182.399</v>
      </c>
      <c r="K757" s="16">
        <v>188000</v>
      </c>
      <c r="L757" s="54" t="s">
        <v>54</v>
      </c>
    </row>
    <row r="758" spans="1:12">
      <c r="A758" s="12"/>
      <c r="B758" s="47"/>
      <c r="C758" s="47"/>
      <c r="D758" s="37">
        <v>41395</v>
      </c>
      <c r="E758" s="89">
        <f t="shared" si="136"/>
        <v>-7768103.4400000023</v>
      </c>
      <c r="F758" s="86">
        <v>73554.44</v>
      </c>
      <c r="G758" s="87">
        <v>-8609.65</v>
      </c>
      <c r="H758" s="92">
        <f t="shared" si="122"/>
        <v>-7703158.6500000022</v>
      </c>
      <c r="I758" s="106">
        <f t="shared" si="133"/>
        <v>64944.79</v>
      </c>
      <c r="J758" s="53">
        <v>182.399</v>
      </c>
      <c r="K758" s="16">
        <v>188000</v>
      </c>
      <c r="L758" s="54" t="s">
        <v>54</v>
      </c>
    </row>
    <row r="759" spans="1:12">
      <c r="A759" s="22"/>
      <c r="B759" s="49"/>
      <c r="C759" s="49"/>
      <c r="D759" s="37">
        <v>41426</v>
      </c>
      <c r="E759" s="89">
        <f t="shared" ref="E759" si="137">H758</f>
        <v>-7703158.6500000022</v>
      </c>
      <c r="F759" s="93">
        <v>107704.5</v>
      </c>
      <c r="G759" s="99">
        <v>-8537.67</v>
      </c>
      <c r="H759" s="101">
        <f t="shared" si="122"/>
        <v>-7603991.8200000022</v>
      </c>
      <c r="I759" s="106">
        <f t="shared" si="133"/>
        <v>99166.83</v>
      </c>
      <c r="J759" s="53">
        <v>182.399</v>
      </c>
      <c r="K759" s="16">
        <v>188000</v>
      </c>
      <c r="L759" s="54" t="s">
        <v>54</v>
      </c>
    </row>
    <row r="760" spans="1:12">
      <c r="A760" s="19">
        <v>288658</v>
      </c>
      <c r="B760" s="25" t="s">
        <v>105</v>
      </c>
      <c r="C760" s="44" t="s">
        <v>64</v>
      </c>
      <c r="D760" s="37">
        <v>41091</v>
      </c>
      <c r="E760" s="96">
        <f>'Historical Jul 11 - Jun 12 '!H771</f>
        <v>0</v>
      </c>
      <c r="F760" s="102">
        <v>0</v>
      </c>
      <c r="G760" s="103">
        <v>-20336.16</v>
      </c>
      <c r="H760" s="104">
        <f t="shared" si="122"/>
        <v>-20336.16</v>
      </c>
      <c r="I760" s="106">
        <f t="shared" si="133"/>
        <v>-20336.16</v>
      </c>
      <c r="J760" s="53">
        <v>182.399</v>
      </c>
      <c r="K760" s="16">
        <v>188000</v>
      </c>
      <c r="L760" s="54" t="s">
        <v>54</v>
      </c>
    </row>
    <row r="761" spans="1:12">
      <c r="A761" s="12"/>
      <c r="B761" s="47"/>
      <c r="C761" s="47"/>
      <c r="D761" s="37">
        <v>41122</v>
      </c>
      <c r="E761" s="89">
        <f>+H760</f>
        <v>-20336.16</v>
      </c>
      <c r="F761" s="86">
        <v>134.34</v>
      </c>
      <c r="G761" s="87">
        <v>0</v>
      </c>
      <c r="H761" s="92">
        <f t="shared" si="122"/>
        <v>-20201.82</v>
      </c>
      <c r="I761" s="106">
        <f t="shared" si="133"/>
        <v>134.34</v>
      </c>
      <c r="J761" s="53">
        <v>182.399</v>
      </c>
      <c r="K761" s="16">
        <v>188000</v>
      </c>
      <c r="L761" s="54" t="s">
        <v>54</v>
      </c>
    </row>
    <row r="762" spans="1:12">
      <c r="A762" s="12"/>
      <c r="B762" s="47"/>
      <c r="C762" s="47"/>
      <c r="D762" s="37">
        <v>41153</v>
      </c>
      <c r="E762" s="89">
        <f t="shared" ref="E762:E769" si="138">+H761</f>
        <v>-20201.82</v>
      </c>
      <c r="F762" s="86">
        <v>0</v>
      </c>
      <c r="G762" s="87">
        <v>-21350.18</v>
      </c>
      <c r="H762" s="92">
        <f t="shared" si="122"/>
        <v>-41552</v>
      </c>
      <c r="I762" s="106">
        <f t="shared" si="133"/>
        <v>-21350.18</v>
      </c>
      <c r="J762" s="53">
        <v>182.399</v>
      </c>
      <c r="K762" s="16">
        <v>188000</v>
      </c>
      <c r="L762" s="54" t="s">
        <v>54</v>
      </c>
    </row>
    <row r="763" spans="1:12">
      <c r="A763" s="12"/>
      <c r="B763" s="47"/>
      <c r="C763" s="47"/>
      <c r="D763" s="37">
        <v>41183</v>
      </c>
      <c r="E763" s="89">
        <f t="shared" si="138"/>
        <v>-41552</v>
      </c>
      <c r="F763" s="86">
        <v>0</v>
      </c>
      <c r="G763" s="87">
        <v>0</v>
      </c>
      <c r="H763" s="92">
        <f t="shared" si="122"/>
        <v>-41552</v>
      </c>
      <c r="I763" s="106">
        <f t="shared" si="133"/>
        <v>0</v>
      </c>
      <c r="J763" s="53">
        <v>182.399</v>
      </c>
      <c r="K763" s="16">
        <v>188000</v>
      </c>
      <c r="L763" s="54" t="s">
        <v>54</v>
      </c>
    </row>
    <row r="764" spans="1:12">
      <c r="A764" s="12"/>
      <c r="B764" s="47"/>
      <c r="C764" s="47"/>
      <c r="D764" s="37">
        <v>41214</v>
      </c>
      <c r="E764" s="89">
        <f t="shared" si="138"/>
        <v>-41552</v>
      </c>
      <c r="F764" s="86">
        <v>0</v>
      </c>
      <c r="G764" s="87">
        <v>0</v>
      </c>
      <c r="H764" s="92">
        <f t="shared" si="122"/>
        <v>-41552</v>
      </c>
      <c r="I764" s="106">
        <f t="shared" si="133"/>
        <v>0</v>
      </c>
      <c r="J764" s="53">
        <v>182.399</v>
      </c>
      <c r="K764" s="16">
        <v>188000</v>
      </c>
      <c r="L764" s="54" t="s">
        <v>54</v>
      </c>
    </row>
    <row r="765" spans="1:12">
      <c r="A765" s="12"/>
      <c r="B765" s="47"/>
      <c r="C765" s="47"/>
      <c r="D765" s="37">
        <v>41244</v>
      </c>
      <c r="E765" s="89">
        <f t="shared" si="138"/>
        <v>-41552</v>
      </c>
      <c r="F765" s="86">
        <v>41552</v>
      </c>
      <c r="G765" s="87">
        <v>0</v>
      </c>
      <c r="H765" s="92">
        <f t="shared" ref="H765:H840" si="139">SUM(E765:G765)</f>
        <v>0</v>
      </c>
      <c r="I765" s="106">
        <f t="shared" si="133"/>
        <v>41552</v>
      </c>
      <c r="J765" s="53">
        <v>182.399</v>
      </c>
      <c r="K765" s="16">
        <v>188000</v>
      </c>
      <c r="L765" s="54" t="s">
        <v>54</v>
      </c>
    </row>
    <row r="766" spans="1:12">
      <c r="A766" s="12"/>
      <c r="B766" s="47"/>
      <c r="C766" s="47"/>
      <c r="D766" s="37">
        <v>41275</v>
      </c>
      <c r="E766" s="89">
        <f t="shared" si="138"/>
        <v>0</v>
      </c>
      <c r="F766" s="86">
        <v>0</v>
      </c>
      <c r="G766" s="87">
        <v>0</v>
      </c>
      <c r="H766" s="92">
        <f t="shared" si="139"/>
        <v>0</v>
      </c>
      <c r="I766" s="106">
        <f t="shared" si="133"/>
        <v>0</v>
      </c>
      <c r="J766" s="53">
        <v>182.399</v>
      </c>
      <c r="K766" s="16">
        <v>188000</v>
      </c>
      <c r="L766" s="54" t="s">
        <v>54</v>
      </c>
    </row>
    <row r="767" spans="1:12">
      <c r="A767" s="12"/>
      <c r="B767" s="47"/>
      <c r="C767" s="47"/>
      <c r="D767" s="37">
        <v>41306</v>
      </c>
      <c r="E767" s="89">
        <f t="shared" si="138"/>
        <v>0</v>
      </c>
      <c r="F767" s="86">
        <v>0</v>
      </c>
      <c r="G767" s="87">
        <v>0</v>
      </c>
      <c r="H767" s="92">
        <f t="shared" si="139"/>
        <v>0</v>
      </c>
      <c r="I767" s="106">
        <f t="shared" si="133"/>
        <v>0</v>
      </c>
      <c r="J767" s="53">
        <v>182.399</v>
      </c>
      <c r="K767" s="16">
        <v>188000</v>
      </c>
      <c r="L767" s="54" t="s">
        <v>54</v>
      </c>
    </row>
    <row r="768" spans="1:12">
      <c r="A768" s="12"/>
      <c r="B768" s="47"/>
      <c r="C768" s="47"/>
      <c r="D768" s="37">
        <v>41334</v>
      </c>
      <c r="E768" s="89">
        <f t="shared" si="138"/>
        <v>0</v>
      </c>
      <c r="F768" s="86">
        <v>0</v>
      </c>
      <c r="G768" s="87">
        <v>0</v>
      </c>
      <c r="H768" s="92">
        <f t="shared" si="139"/>
        <v>0</v>
      </c>
      <c r="I768" s="106">
        <f t="shared" si="133"/>
        <v>0</v>
      </c>
      <c r="J768" s="53">
        <v>182.399</v>
      </c>
      <c r="K768" s="16">
        <v>188000</v>
      </c>
      <c r="L768" s="54" t="s">
        <v>54</v>
      </c>
    </row>
    <row r="769" spans="1:12">
      <c r="A769" s="12"/>
      <c r="B769" s="47"/>
      <c r="C769" s="47"/>
      <c r="D769" s="37">
        <v>41365</v>
      </c>
      <c r="E769" s="89">
        <f t="shared" si="138"/>
        <v>0</v>
      </c>
      <c r="F769" s="86">
        <v>0</v>
      </c>
      <c r="G769" s="87">
        <v>0</v>
      </c>
      <c r="H769" s="92">
        <f t="shared" si="139"/>
        <v>0</v>
      </c>
      <c r="I769" s="106">
        <f t="shared" si="133"/>
        <v>0</v>
      </c>
      <c r="J769" s="53">
        <v>182.399</v>
      </c>
      <c r="K769" s="16">
        <v>188000</v>
      </c>
      <c r="L769" s="54" t="s">
        <v>54</v>
      </c>
    </row>
    <row r="770" spans="1:12">
      <c r="A770" s="12"/>
      <c r="B770" s="47"/>
      <c r="C770" s="47"/>
      <c r="D770" s="37">
        <v>41395</v>
      </c>
      <c r="E770" s="89">
        <f t="shared" ref="E770" si="140">+H769</f>
        <v>0</v>
      </c>
      <c r="F770" s="86">
        <v>0</v>
      </c>
      <c r="G770" s="87">
        <v>0</v>
      </c>
      <c r="H770" s="92">
        <f t="shared" si="139"/>
        <v>0</v>
      </c>
      <c r="I770" s="106">
        <f t="shared" si="133"/>
        <v>0</v>
      </c>
      <c r="J770" s="53">
        <v>182.399</v>
      </c>
      <c r="K770" s="16">
        <v>188000</v>
      </c>
      <c r="L770" s="54" t="s">
        <v>54</v>
      </c>
    </row>
    <row r="771" spans="1:12">
      <c r="A771" s="22"/>
      <c r="B771" s="49"/>
      <c r="C771" s="49"/>
      <c r="D771" s="37">
        <v>41426</v>
      </c>
      <c r="E771" s="89">
        <f t="shared" ref="E771" si="141">H770</f>
        <v>0</v>
      </c>
      <c r="F771" s="93">
        <v>0</v>
      </c>
      <c r="G771" s="99">
        <v>0</v>
      </c>
      <c r="H771" s="101">
        <f t="shared" si="139"/>
        <v>0</v>
      </c>
      <c r="I771" s="106">
        <f t="shared" si="133"/>
        <v>0</v>
      </c>
      <c r="J771" s="53">
        <v>182.399</v>
      </c>
      <c r="K771" s="16">
        <v>188000</v>
      </c>
      <c r="L771" s="54" t="s">
        <v>54</v>
      </c>
    </row>
    <row r="772" spans="1:12">
      <c r="A772" s="19">
        <v>288660</v>
      </c>
      <c r="B772" s="25" t="s">
        <v>106</v>
      </c>
      <c r="C772" s="44" t="s">
        <v>64</v>
      </c>
      <c r="D772" s="37">
        <v>41091</v>
      </c>
      <c r="E772" s="96">
        <f>'Historical Jul 11 - Jun 12 '!H783</f>
        <v>0</v>
      </c>
      <c r="F772" s="102">
        <v>1473892.96</v>
      </c>
      <c r="G772" s="103">
        <v>-2871002.48</v>
      </c>
      <c r="H772" s="104">
        <f t="shared" si="139"/>
        <v>-1397109.52</v>
      </c>
      <c r="I772" s="106">
        <f t="shared" si="133"/>
        <v>-1397109.52</v>
      </c>
      <c r="J772" s="53">
        <v>182.399</v>
      </c>
      <c r="K772" s="16">
        <v>188000</v>
      </c>
      <c r="L772" s="54" t="s">
        <v>54</v>
      </c>
    </row>
    <row r="773" spans="1:12">
      <c r="A773" s="12"/>
      <c r="B773" s="47"/>
      <c r="C773" s="47"/>
      <c r="D773" s="37">
        <v>41122</v>
      </c>
      <c r="E773" s="89">
        <f>+H772</f>
        <v>-1397109.52</v>
      </c>
      <c r="F773" s="86">
        <v>20572.25</v>
      </c>
      <c r="G773" s="87">
        <v>-3942</v>
      </c>
      <c r="H773" s="92">
        <f t="shared" si="139"/>
        <v>-1380479.27</v>
      </c>
      <c r="I773" s="106">
        <f t="shared" si="133"/>
        <v>16630.25</v>
      </c>
      <c r="J773" s="53">
        <v>182.399</v>
      </c>
      <c r="K773" s="16">
        <v>188000</v>
      </c>
      <c r="L773" s="54" t="s">
        <v>54</v>
      </c>
    </row>
    <row r="774" spans="1:12">
      <c r="A774" s="12"/>
      <c r="B774" s="47"/>
      <c r="C774" s="47"/>
      <c r="D774" s="37">
        <v>41153</v>
      </c>
      <c r="E774" s="89">
        <f t="shared" ref="E774:E781" si="142">+H773</f>
        <v>-1380479.27</v>
      </c>
      <c r="F774" s="86">
        <v>466440.73</v>
      </c>
      <c r="G774" s="87">
        <v>-111330.85</v>
      </c>
      <c r="H774" s="92">
        <f t="shared" si="139"/>
        <v>-1025369.39</v>
      </c>
      <c r="I774" s="106">
        <f t="shared" si="133"/>
        <v>355109.88</v>
      </c>
      <c r="J774" s="53">
        <v>182.399</v>
      </c>
      <c r="K774" s="16">
        <v>188000</v>
      </c>
      <c r="L774" s="54" t="s">
        <v>54</v>
      </c>
    </row>
    <row r="775" spans="1:12">
      <c r="A775" s="12"/>
      <c r="B775" s="47"/>
      <c r="C775" s="47"/>
      <c r="D775" s="37">
        <v>41183</v>
      </c>
      <c r="E775" s="89">
        <f t="shared" si="142"/>
        <v>-1025369.39</v>
      </c>
      <c r="F775" s="86">
        <v>542956.80000000005</v>
      </c>
      <c r="G775" s="87">
        <v>-466809.67</v>
      </c>
      <c r="H775" s="92">
        <f t="shared" si="139"/>
        <v>-949222.26</v>
      </c>
      <c r="I775" s="106">
        <f t="shared" si="133"/>
        <v>76147.130000000063</v>
      </c>
      <c r="J775" s="53">
        <v>182.399</v>
      </c>
      <c r="K775" s="16">
        <v>188000</v>
      </c>
      <c r="L775" s="54" t="s">
        <v>54</v>
      </c>
    </row>
    <row r="776" spans="1:12">
      <c r="A776" s="12"/>
      <c r="B776" s="47"/>
      <c r="C776" s="47"/>
      <c r="D776" s="37">
        <v>41214</v>
      </c>
      <c r="E776" s="89">
        <f t="shared" si="142"/>
        <v>-949222.26</v>
      </c>
      <c r="F776" s="86">
        <v>4850.8599999999997</v>
      </c>
      <c r="G776" s="87">
        <v>-3424.4</v>
      </c>
      <c r="H776" s="92">
        <f t="shared" si="139"/>
        <v>-947795.8</v>
      </c>
      <c r="I776" s="106">
        <f t="shared" si="133"/>
        <v>1426.4599999999996</v>
      </c>
      <c r="J776" s="53">
        <v>182.399</v>
      </c>
      <c r="K776" s="16">
        <v>188000</v>
      </c>
      <c r="L776" s="54" t="s">
        <v>54</v>
      </c>
    </row>
    <row r="777" spans="1:12">
      <c r="A777" s="12"/>
      <c r="B777" s="47"/>
      <c r="C777" s="47"/>
      <c r="D777" s="37">
        <v>41244</v>
      </c>
      <c r="E777" s="89">
        <f t="shared" si="142"/>
        <v>-947795.8</v>
      </c>
      <c r="F777" s="86">
        <v>463215.63</v>
      </c>
      <c r="G777" s="87">
        <v>-493662.83</v>
      </c>
      <c r="H777" s="92">
        <f t="shared" si="139"/>
        <v>-978243</v>
      </c>
      <c r="I777" s="106">
        <f t="shared" si="133"/>
        <v>-30447.200000000012</v>
      </c>
      <c r="J777" s="53">
        <v>182.399</v>
      </c>
      <c r="K777" s="16">
        <v>188000</v>
      </c>
      <c r="L777" s="54" t="s">
        <v>54</v>
      </c>
    </row>
    <row r="778" spans="1:12">
      <c r="A778" s="12"/>
      <c r="B778" s="47"/>
      <c r="C778" s="47"/>
      <c r="D778" s="37">
        <v>41275</v>
      </c>
      <c r="E778" s="89">
        <f t="shared" si="142"/>
        <v>-978243</v>
      </c>
      <c r="F778" s="86">
        <v>35462.79</v>
      </c>
      <c r="G778" s="87">
        <v>-114109.44</v>
      </c>
      <c r="H778" s="92">
        <f t="shared" si="139"/>
        <v>-1056889.6499999999</v>
      </c>
      <c r="I778" s="106">
        <f t="shared" si="133"/>
        <v>-78646.649999999994</v>
      </c>
      <c r="J778" s="53">
        <v>182.399</v>
      </c>
      <c r="K778" s="16">
        <v>188000</v>
      </c>
      <c r="L778" s="54" t="s">
        <v>54</v>
      </c>
    </row>
    <row r="779" spans="1:12">
      <c r="A779" s="12"/>
      <c r="B779" s="47"/>
      <c r="C779" s="47"/>
      <c r="D779" s="37">
        <v>41306</v>
      </c>
      <c r="E779" s="89">
        <f t="shared" si="142"/>
        <v>-1056889.6499999999</v>
      </c>
      <c r="F779" s="86">
        <v>192983.14</v>
      </c>
      <c r="G779" s="87">
        <v>-3868.86</v>
      </c>
      <c r="H779" s="92">
        <f t="shared" si="139"/>
        <v>-867775.36999999988</v>
      </c>
      <c r="I779" s="106">
        <f t="shared" si="133"/>
        <v>189114.28000000003</v>
      </c>
      <c r="J779" s="53">
        <v>182.399</v>
      </c>
      <c r="K779" s="16">
        <v>188000</v>
      </c>
      <c r="L779" s="54" t="s">
        <v>54</v>
      </c>
    </row>
    <row r="780" spans="1:12">
      <c r="A780" s="12"/>
      <c r="B780" s="47"/>
      <c r="C780" s="47"/>
      <c r="D780" s="37">
        <v>41334</v>
      </c>
      <c r="E780" s="89">
        <f t="shared" si="142"/>
        <v>-867775.36999999988</v>
      </c>
      <c r="F780" s="86">
        <v>24121.72</v>
      </c>
      <c r="G780" s="87">
        <v>-153176.59</v>
      </c>
      <c r="H780" s="92">
        <f t="shared" si="139"/>
        <v>-996830.23999999987</v>
      </c>
      <c r="I780" s="106">
        <f t="shared" si="133"/>
        <v>-129054.87</v>
      </c>
      <c r="J780" s="53">
        <v>182.399</v>
      </c>
      <c r="K780" s="16">
        <v>188000</v>
      </c>
      <c r="L780" s="54" t="s">
        <v>54</v>
      </c>
    </row>
    <row r="781" spans="1:12">
      <c r="A781" s="12"/>
      <c r="B781" s="47"/>
      <c r="C781" s="47"/>
      <c r="D781" s="37">
        <v>41365</v>
      </c>
      <c r="E781" s="89">
        <f t="shared" si="142"/>
        <v>-996830.23999999987</v>
      </c>
      <c r="F781" s="86">
        <v>4303.92</v>
      </c>
      <c r="G781" s="87">
        <v>-3649.01</v>
      </c>
      <c r="H781" s="92">
        <f t="shared" si="139"/>
        <v>-996175.32999999984</v>
      </c>
      <c r="I781" s="106">
        <f t="shared" si="133"/>
        <v>654.90999999999985</v>
      </c>
      <c r="J781" s="53">
        <v>182.399</v>
      </c>
      <c r="K781" s="16">
        <v>188000</v>
      </c>
      <c r="L781" s="54" t="s">
        <v>54</v>
      </c>
    </row>
    <row r="782" spans="1:12">
      <c r="A782" s="12"/>
      <c r="B782" s="47"/>
      <c r="C782" s="47"/>
      <c r="D782" s="37">
        <v>41395</v>
      </c>
      <c r="E782" s="89">
        <f t="shared" ref="E782" si="143">+H781</f>
        <v>-996175.32999999984</v>
      </c>
      <c r="F782" s="86">
        <v>21374.23</v>
      </c>
      <c r="G782" s="87">
        <v>-3646.61</v>
      </c>
      <c r="H782" s="92">
        <f t="shared" si="139"/>
        <v>-978447.70999999985</v>
      </c>
      <c r="I782" s="106">
        <f t="shared" si="133"/>
        <v>17727.62</v>
      </c>
      <c r="J782" s="53">
        <v>182.399</v>
      </c>
      <c r="K782" s="16">
        <v>188000</v>
      </c>
      <c r="L782" s="54" t="s">
        <v>54</v>
      </c>
    </row>
    <row r="783" spans="1:12">
      <c r="A783" s="22"/>
      <c r="B783" s="49"/>
      <c r="C783" s="49"/>
      <c r="D783" s="37">
        <v>41426</v>
      </c>
      <c r="E783" s="89">
        <f t="shared" ref="E783" si="144">H782</f>
        <v>-978447.70999999985</v>
      </c>
      <c r="F783" s="93">
        <v>265999.69</v>
      </c>
      <c r="G783" s="99">
        <v>-3581.72</v>
      </c>
      <c r="H783" s="101">
        <f t="shared" si="139"/>
        <v>-716029.73999999976</v>
      </c>
      <c r="I783" s="106">
        <f t="shared" si="133"/>
        <v>262417.97000000003</v>
      </c>
      <c r="J783" s="53">
        <v>182.399</v>
      </c>
      <c r="K783" s="16">
        <v>188000</v>
      </c>
      <c r="L783" s="54" t="s">
        <v>54</v>
      </c>
    </row>
    <row r="784" spans="1:12">
      <c r="A784" s="19">
        <v>288662</v>
      </c>
      <c r="B784" s="25" t="s">
        <v>107</v>
      </c>
      <c r="C784" s="44" t="s">
        <v>64</v>
      </c>
      <c r="D784" s="37">
        <v>41091</v>
      </c>
      <c r="E784" s="96">
        <f>'Historical Jul 11 - Jun 12 '!H795</f>
        <v>0</v>
      </c>
      <c r="F784" s="102">
        <v>50719</v>
      </c>
      <c r="G784" s="103">
        <v>-101438</v>
      </c>
      <c r="H784" s="104">
        <f t="shared" si="139"/>
        <v>-50719</v>
      </c>
      <c r="I784" s="106">
        <f t="shared" si="133"/>
        <v>-50719</v>
      </c>
      <c r="J784" s="53">
        <v>182.399</v>
      </c>
      <c r="K784" s="16">
        <v>188000</v>
      </c>
      <c r="L784" s="54" t="s">
        <v>54</v>
      </c>
    </row>
    <row r="785" spans="1:12">
      <c r="A785" s="12"/>
      <c r="B785" s="47"/>
      <c r="C785" s="47"/>
      <c r="D785" s="37">
        <v>41122</v>
      </c>
      <c r="E785" s="89">
        <f>+H784</f>
        <v>-50719</v>
      </c>
      <c r="F785" s="86">
        <v>0</v>
      </c>
      <c r="G785" s="87">
        <v>0</v>
      </c>
      <c r="H785" s="92">
        <f t="shared" si="139"/>
        <v>-50719</v>
      </c>
      <c r="I785" s="106">
        <f t="shared" si="133"/>
        <v>0</v>
      </c>
      <c r="J785" s="53">
        <v>182.399</v>
      </c>
      <c r="K785" s="16">
        <v>188000</v>
      </c>
      <c r="L785" s="54" t="s">
        <v>54</v>
      </c>
    </row>
    <row r="786" spans="1:12">
      <c r="A786" s="12"/>
      <c r="B786" s="47"/>
      <c r="C786" s="47"/>
      <c r="D786" s="37">
        <v>41153</v>
      </c>
      <c r="E786" s="89">
        <f t="shared" ref="E786:E793" si="145">+H785</f>
        <v>-50719</v>
      </c>
      <c r="F786" s="86">
        <v>1310</v>
      </c>
      <c r="G786" s="87">
        <v>0</v>
      </c>
      <c r="H786" s="92">
        <f t="shared" si="139"/>
        <v>-49409</v>
      </c>
      <c r="I786" s="106">
        <f t="shared" si="133"/>
        <v>1310</v>
      </c>
      <c r="J786" s="53">
        <v>182.399</v>
      </c>
      <c r="K786" s="16">
        <v>188000</v>
      </c>
      <c r="L786" s="54" t="s">
        <v>54</v>
      </c>
    </row>
    <row r="787" spans="1:12">
      <c r="A787" s="12"/>
      <c r="B787" s="47"/>
      <c r="C787" s="47"/>
      <c r="D787" s="37">
        <v>41183</v>
      </c>
      <c r="E787" s="89">
        <f t="shared" si="145"/>
        <v>-49409</v>
      </c>
      <c r="F787" s="86">
        <v>0</v>
      </c>
      <c r="G787" s="87">
        <v>0</v>
      </c>
      <c r="H787" s="92">
        <f t="shared" si="139"/>
        <v>-49409</v>
      </c>
      <c r="I787" s="106">
        <f t="shared" si="133"/>
        <v>0</v>
      </c>
      <c r="J787" s="53">
        <v>182.399</v>
      </c>
      <c r="K787" s="16">
        <v>188000</v>
      </c>
      <c r="L787" s="54" t="s">
        <v>54</v>
      </c>
    </row>
    <row r="788" spans="1:12">
      <c r="A788" s="12"/>
      <c r="B788" s="47"/>
      <c r="C788" s="47"/>
      <c r="D788" s="37">
        <v>41214</v>
      </c>
      <c r="E788" s="89">
        <f t="shared" si="145"/>
        <v>-49409</v>
      </c>
      <c r="F788" s="86">
        <v>0</v>
      </c>
      <c r="G788" s="87">
        <v>0</v>
      </c>
      <c r="H788" s="92">
        <f t="shared" si="139"/>
        <v>-49409</v>
      </c>
      <c r="I788" s="106">
        <f t="shared" si="133"/>
        <v>0</v>
      </c>
      <c r="J788" s="53">
        <v>182.399</v>
      </c>
      <c r="K788" s="16">
        <v>188000</v>
      </c>
      <c r="L788" s="54" t="s">
        <v>54</v>
      </c>
    </row>
    <row r="789" spans="1:12">
      <c r="A789" s="12"/>
      <c r="B789" s="47"/>
      <c r="C789" s="47"/>
      <c r="D789" s="37">
        <v>41244</v>
      </c>
      <c r="E789" s="89">
        <f t="shared" si="145"/>
        <v>-49409</v>
      </c>
      <c r="F789" s="86">
        <v>1324</v>
      </c>
      <c r="G789" s="87">
        <v>0</v>
      </c>
      <c r="H789" s="92">
        <f t="shared" si="139"/>
        <v>-48085</v>
      </c>
      <c r="I789" s="106">
        <f t="shared" si="133"/>
        <v>1324</v>
      </c>
      <c r="J789" s="53">
        <v>182.399</v>
      </c>
      <c r="K789" s="16">
        <v>188000</v>
      </c>
      <c r="L789" s="54" t="s">
        <v>54</v>
      </c>
    </row>
    <row r="790" spans="1:12">
      <c r="A790" s="12"/>
      <c r="B790" s="47"/>
      <c r="C790" s="47"/>
      <c r="D790" s="37">
        <v>41275</v>
      </c>
      <c r="E790" s="89">
        <f t="shared" si="145"/>
        <v>-48085</v>
      </c>
      <c r="F790" s="86">
        <v>0</v>
      </c>
      <c r="G790" s="87">
        <v>0</v>
      </c>
      <c r="H790" s="92">
        <f t="shared" si="139"/>
        <v>-48085</v>
      </c>
      <c r="I790" s="106">
        <f t="shared" si="133"/>
        <v>0</v>
      </c>
      <c r="J790" s="53">
        <v>182.399</v>
      </c>
      <c r="K790" s="16">
        <v>188000</v>
      </c>
      <c r="L790" s="54" t="s">
        <v>54</v>
      </c>
    </row>
    <row r="791" spans="1:12">
      <c r="A791" s="12"/>
      <c r="B791" s="47"/>
      <c r="C791" s="47"/>
      <c r="D791" s="37">
        <v>41306</v>
      </c>
      <c r="E791" s="89">
        <f t="shared" si="145"/>
        <v>-48085</v>
      </c>
      <c r="F791" s="86">
        <v>0</v>
      </c>
      <c r="G791" s="87">
        <v>0</v>
      </c>
      <c r="H791" s="92">
        <f t="shared" si="139"/>
        <v>-48085</v>
      </c>
      <c r="I791" s="106">
        <f t="shared" si="133"/>
        <v>0</v>
      </c>
      <c r="J791" s="53">
        <v>182.399</v>
      </c>
      <c r="K791" s="16">
        <v>188000</v>
      </c>
      <c r="L791" s="54" t="s">
        <v>54</v>
      </c>
    </row>
    <row r="792" spans="1:12">
      <c r="A792" s="12"/>
      <c r="B792" s="47"/>
      <c r="C792" s="47"/>
      <c r="D792" s="37">
        <v>41334</v>
      </c>
      <c r="E792" s="89">
        <f t="shared" si="145"/>
        <v>-48085</v>
      </c>
      <c r="F792" s="86">
        <v>0</v>
      </c>
      <c r="G792" s="87">
        <v>0</v>
      </c>
      <c r="H792" s="92">
        <f t="shared" si="139"/>
        <v>-48085</v>
      </c>
      <c r="I792" s="106">
        <f t="shared" si="133"/>
        <v>0</v>
      </c>
      <c r="J792" s="53">
        <v>182.399</v>
      </c>
      <c r="K792" s="16">
        <v>188000</v>
      </c>
      <c r="L792" s="54" t="s">
        <v>54</v>
      </c>
    </row>
    <row r="793" spans="1:12">
      <c r="A793" s="12"/>
      <c r="B793" s="47"/>
      <c r="C793" s="47"/>
      <c r="D793" s="37">
        <v>41365</v>
      </c>
      <c r="E793" s="89">
        <f t="shared" si="145"/>
        <v>-48085</v>
      </c>
      <c r="F793" s="86">
        <v>0</v>
      </c>
      <c r="G793" s="87">
        <v>0</v>
      </c>
      <c r="H793" s="92">
        <f t="shared" si="139"/>
        <v>-48085</v>
      </c>
      <c r="I793" s="106">
        <f t="shared" si="133"/>
        <v>0</v>
      </c>
      <c r="J793" s="53">
        <v>182.399</v>
      </c>
      <c r="K793" s="16">
        <v>188000</v>
      </c>
      <c r="L793" s="54" t="s">
        <v>54</v>
      </c>
    </row>
    <row r="794" spans="1:12">
      <c r="A794" s="12"/>
      <c r="B794" s="47"/>
      <c r="C794" s="47"/>
      <c r="D794" s="37">
        <v>41395</v>
      </c>
      <c r="E794" s="89">
        <f t="shared" ref="E794" si="146">+H793</f>
        <v>-48085</v>
      </c>
      <c r="F794" s="86">
        <v>0</v>
      </c>
      <c r="G794" s="87">
        <v>0</v>
      </c>
      <c r="H794" s="92">
        <f t="shared" si="139"/>
        <v>-48085</v>
      </c>
      <c r="I794" s="106">
        <f t="shared" si="133"/>
        <v>0</v>
      </c>
      <c r="J794" s="53">
        <v>182.399</v>
      </c>
      <c r="K794" s="16">
        <v>188000</v>
      </c>
      <c r="L794" s="54" t="s">
        <v>54</v>
      </c>
    </row>
    <row r="795" spans="1:12">
      <c r="A795" s="22"/>
      <c r="B795" s="49"/>
      <c r="C795" s="49"/>
      <c r="D795" s="37">
        <v>41426</v>
      </c>
      <c r="E795" s="89">
        <f t="shared" ref="E795" si="147">H794</f>
        <v>-48085</v>
      </c>
      <c r="F795" s="93">
        <v>0</v>
      </c>
      <c r="G795" s="99">
        <v>0</v>
      </c>
      <c r="H795" s="101">
        <f t="shared" si="139"/>
        <v>-48085</v>
      </c>
      <c r="I795" s="106">
        <f t="shared" si="133"/>
        <v>0</v>
      </c>
      <c r="J795" s="53">
        <v>182.399</v>
      </c>
      <c r="K795" s="16">
        <v>188000</v>
      </c>
      <c r="L795" s="54" t="s">
        <v>54</v>
      </c>
    </row>
    <row r="796" spans="1:12">
      <c r="A796" s="19">
        <v>288664</v>
      </c>
      <c r="B796" s="25" t="s">
        <v>108</v>
      </c>
      <c r="C796" s="44" t="s">
        <v>64</v>
      </c>
      <c r="D796" s="37">
        <v>41091</v>
      </c>
      <c r="E796" s="96">
        <f>'Historical Jul 11 - Jun 12 '!H807</f>
        <v>0</v>
      </c>
      <c r="F796" s="102">
        <v>0</v>
      </c>
      <c r="G796" s="103">
        <v>-199010.47</v>
      </c>
      <c r="H796" s="104">
        <f t="shared" si="139"/>
        <v>-199010.47</v>
      </c>
      <c r="I796" s="106">
        <f t="shared" si="133"/>
        <v>-199010.47</v>
      </c>
      <c r="J796" s="53">
        <v>182.399</v>
      </c>
      <c r="K796" s="16">
        <v>188000</v>
      </c>
      <c r="L796" s="54" t="s">
        <v>54</v>
      </c>
    </row>
    <row r="797" spans="1:12">
      <c r="A797" s="12"/>
      <c r="B797" s="47"/>
      <c r="C797" s="47"/>
      <c r="D797" s="37">
        <v>41122</v>
      </c>
      <c r="E797" s="89">
        <f>+H796</f>
        <v>-199010.47</v>
      </c>
      <c r="F797" s="86">
        <v>44.78</v>
      </c>
      <c r="G797" s="87">
        <v>0</v>
      </c>
      <c r="H797" s="92">
        <f t="shared" si="139"/>
        <v>-198965.69</v>
      </c>
      <c r="I797" s="106">
        <f t="shared" si="133"/>
        <v>44.78</v>
      </c>
      <c r="J797" s="53">
        <v>182.399</v>
      </c>
      <c r="K797" s="16">
        <v>188000</v>
      </c>
      <c r="L797" s="54" t="s">
        <v>54</v>
      </c>
    </row>
    <row r="798" spans="1:12">
      <c r="A798" s="12"/>
      <c r="B798" s="47"/>
      <c r="C798" s="47"/>
      <c r="D798" s="37">
        <v>41153</v>
      </c>
      <c r="E798" s="89">
        <f t="shared" ref="E798:E805" si="148">+H797</f>
        <v>-198965.69</v>
      </c>
      <c r="F798" s="86">
        <v>5049.4399999999996</v>
      </c>
      <c r="G798" s="87">
        <v>0</v>
      </c>
      <c r="H798" s="92">
        <f t="shared" si="139"/>
        <v>-193916.25</v>
      </c>
      <c r="I798" s="106">
        <f t="shared" si="133"/>
        <v>5049.4399999999996</v>
      </c>
      <c r="J798" s="53">
        <v>182.399</v>
      </c>
      <c r="K798" s="16">
        <v>188000</v>
      </c>
      <c r="L798" s="54" t="s">
        <v>54</v>
      </c>
    </row>
    <row r="799" spans="1:12">
      <c r="A799" s="12"/>
      <c r="B799" s="47"/>
      <c r="C799" s="47"/>
      <c r="D799" s="37">
        <v>41183</v>
      </c>
      <c r="E799" s="89">
        <f t="shared" si="148"/>
        <v>-193916.25</v>
      </c>
      <c r="F799" s="86">
        <v>0</v>
      </c>
      <c r="G799" s="87">
        <v>0</v>
      </c>
      <c r="H799" s="92">
        <f t="shared" si="139"/>
        <v>-193916.25</v>
      </c>
      <c r="I799" s="106">
        <f t="shared" si="133"/>
        <v>0</v>
      </c>
      <c r="J799" s="53">
        <v>182.399</v>
      </c>
      <c r="K799" s="16">
        <v>188000</v>
      </c>
      <c r="L799" s="54" t="s">
        <v>54</v>
      </c>
    </row>
    <row r="800" spans="1:12">
      <c r="A800" s="12"/>
      <c r="B800" s="47"/>
      <c r="C800" s="47"/>
      <c r="D800" s="37">
        <v>41214</v>
      </c>
      <c r="E800" s="89">
        <f t="shared" si="148"/>
        <v>-193916.25</v>
      </c>
      <c r="F800" s="86">
        <v>0</v>
      </c>
      <c r="G800" s="87">
        <v>0</v>
      </c>
      <c r="H800" s="92">
        <f t="shared" si="139"/>
        <v>-193916.25</v>
      </c>
      <c r="I800" s="106">
        <f t="shared" si="133"/>
        <v>0</v>
      </c>
      <c r="J800" s="53">
        <v>182.399</v>
      </c>
      <c r="K800" s="16">
        <v>188000</v>
      </c>
      <c r="L800" s="54" t="s">
        <v>54</v>
      </c>
    </row>
    <row r="801" spans="1:12">
      <c r="A801" s="12"/>
      <c r="B801" s="47"/>
      <c r="C801" s="47"/>
      <c r="D801" s="37">
        <v>41244</v>
      </c>
      <c r="E801" s="89">
        <f t="shared" si="148"/>
        <v>-193916.25</v>
      </c>
      <c r="F801" s="86">
        <v>5197.75</v>
      </c>
      <c r="G801" s="87">
        <v>0</v>
      </c>
      <c r="H801" s="92">
        <f t="shared" si="139"/>
        <v>-188718.5</v>
      </c>
      <c r="I801" s="106">
        <f t="shared" si="133"/>
        <v>5197.75</v>
      </c>
      <c r="J801" s="53">
        <v>182.399</v>
      </c>
      <c r="K801" s="16">
        <v>188000</v>
      </c>
      <c r="L801" s="54" t="s">
        <v>54</v>
      </c>
    </row>
    <row r="802" spans="1:12">
      <c r="A802" s="12"/>
      <c r="B802" s="47"/>
      <c r="C802" s="47"/>
      <c r="D802" s="37">
        <v>41275</v>
      </c>
      <c r="E802" s="89">
        <f t="shared" si="148"/>
        <v>-188718.5</v>
      </c>
      <c r="F802" s="86">
        <v>0</v>
      </c>
      <c r="G802" s="87">
        <v>0</v>
      </c>
      <c r="H802" s="92">
        <f t="shared" si="139"/>
        <v>-188718.5</v>
      </c>
      <c r="I802" s="106">
        <f t="shared" si="133"/>
        <v>0</v>
      </c>
      <c r="J802" s="53">
        <v>182.399</v>
      </c>
      <c r="K802" s="16">
        <v>188000</v>
      </c>
      <c r="L802" s="54" t="s">
        <v>54</v>
      </c>
    </row>
    <row r="803" spans="1:12">
      <c r="A803" s="12"/>
      <c r="B803" s="47"/>
      <c r="C803" s="47"/>
      <c r="D803" s="37">
        <v>41306</v>
      </c>
      <c r="E803" s="89">
        <f t="shared" si="148"/>
        <v>-188718.5</v>
      </c>
      <c r="F803" s="86">
        <v>5.6</v>
      </c>
      <c r="G803" s="87">
        <v>0</v>
      </c>
      <c r="H803" s="92">
        <f t="shared" si="139"/>
        <v>-188712.9</v>
      </c>
      <c r="I803" s="106">
        <f t="shared" si="133"/>
        <v>5.6</v>
      </c>
      <c r="J803" s="53">
        <v>182.399</v>
      </c>
      <c r="K803" s="16">
        <v>188000</v>
      </c>
      <c r="L803" s="54" t="s">
        <v>54</v>
      </c>
    </row>
    <row r="804" spans="1:12">
      <c r="A804" s="12"/>
      <c r="B804" s="47"/>
      <c r="C804" s="47"/>
      <c r="D804" s="37">
        <v>41334</v>
      </c>
      <c r="E804" s="89">
        <f t="shared" si="148"/>
        <v>-188712.9</v>
      </c>
      <c r="F804" s="86">
        <v>11.2</v>
      </c>
      <c r="G804" s="87">
        <v>-16793.75</v>
      </c>
      <c r="H804" s="92">
        <f t="shared" si="139"/>
        <v>-205495.44999999998</v>
      </c>
      <c r="I804" s="106">
        <f t="shared" si="133"/>
        <v>-16782.55</v>
      </c>
      <c r="J804" s="53">
        <v>182.399</v>
      </c>
      <c r="K804" s="16">
        <v>188000</v>
      </c>
      <c r="L804" s="54" t="s">
        <v>54</v>
      </c>
    </row>
    <row r="805" spans="1:12">
      <c r="A805" s="12"/>
      <c r="B805" s="47"/>
      <c r="C805" s="47"/>
      <c r="D805" s="37">
        <v>41365</v>
      </c>
      <c r="E805" s="89">
        <f t="shared" si="148"/>
        <v>-205495.44999999998</v>
      </c>
      <c r="F805" s="86">
        <v>33.590000000000003</v>
      </c>
      <c r="G805" s="87">
        <v>0</v>
      </c>
      <c r="H805" s="92">
        <f t="shared" si="139"/>
        <v>-205461.86</v>
      </c>
      <c r="I805" s="106">
        <f t="shared" si="133"/>
        <v>33.590000000000003</v>
      </c>
      <c r="J805" s="53">
        <v>182.399</v>
      </c>
      <c r="K805" s="16">
        <v>188000</v>
      </c>
      <c r="L805" s="54" t="s">
        <v>54</v>
      </c>
    </row>
    <row r="806" spans="1:12">
      <c r="A806" s="12"/>
      <c r="B806" s="47"/>
      <c r="C806" s="47"/>
      <c r="D806" s="37">
        <v>41395</v>
      </c>
      <c r="E806" s="89">
        <f t="shared" ref="E806" si="149">+H805</f>
        <v>-205461.86</v>
      </c>
      <c r="F806" s="86">
        <v>22.39</v>
      </c>
      <c r="G806" s="87">
        <v>0</v>
      </c>
      <c r="H806" s="92">
        <f t="shared" si="139"/>
        <v>-205439.46999999997</v>
      </c>
      <c r="I806" s="106">
        <f t="shared" si="133"/>
        <v>22.39</v>
      </c>
      <c r="J806" s="53">
        <v>182.399</v>
      </c>
      <c r="K806" s="16">
        <v>188000</v>
      </c>
      <c r="L806" s="54" t="s">
        <v>54</v>
      </c>
    </row>
    <row r="807" spans="1:12">
      <c r="A807" s="22"/>
      <c r="B807" s="49"/>
      <c r="C807" s="49"/>
      <c r="D807" s="37">
        <v>41426</v>
      </c>
      <c r="E807" s="89">
        <f t="shared" ref="E807" si="150">H806</f>
        <v>-205439.46999999997</v>
      </c>
      <c r="F807" s="93">
        <v>1772.75</v>
      </c>
      <c r="G807" s="99">
        <v>0</v>
      </c>
      <c r="H807" s="101">
        <f t="shared" si="139"/>
        <v>-203666.71999999997</v>
      </c>
      <c r="I807" s="106">
        <f t="shared" si="133"/>
        <v>1772.75</v>
      </c>
      <c r="J807" s="53">
        <v>182.399</v>
      </c>
      <c r="K807" s="16">
        <v>188000</v>
      </c>
      <c r="L807" s="54" t="s">
        <v>54</v>
      </c>
    </row>
    <row r="808" spans="1:12">
      <c r="A808" s="19">
        <v>288666</v>
      </c>
      <c r="B808" s="25" t="s">
        <v>109</v>
      </c>
      <c r="C808" s="44" t="s">
        <v>64</v>
      </c>
      <c r="D808" s="37">
        <v>41091</v>
      </c>
      <c r="E808" s="96">
        <f>'Historical Jul 11 - Jun 12 '!H819</f>
        <v>0</v>
      </c>
      <c r="F808" s="102">
        <v>767084.66</v>
      </c>
      <c r="G808" s="103">
        <v>-1536615.98</v>
      </c>
      <c r="H808" s="104">
        <f t="shared" si="139"/>
        <v>-769531.32</v>
      </c>
      <c r="I808" s="106">
        <f t="shared" si="133"/>
        <v>-769531.32</v>
      </c>
      <c r="J808" s="53">
        <v>182.399</v>
      </c>
      <c r="K808" s="16">
        <v>188000</v>
      </c>
      <c r="L808" s="54" t="s">
        <v>54</v>
      </c>
    </row>
    <row r="809" spans="1:12">
      <c r="A809" s="12"/>
      <c r="B809" s="47"/>
      <c r="C809" s="47"/>
      <c r="D809" s="37">
        <v>41122</v>
      </c>
      <c r="E809" s="89">
        <f>+H808</f>
        <v>-769531.32</v>
      </c>
      <c r="F809" s="86">
        <v>0</v>
      </c>
      <c r="G809" s="87">
        <v>-2455.4899999999998</v>
      </c>
      <c r="H809" s="92">
        <f t="shared" si="139"/>
        <v>-771986.80999999994</v>
      </c>
      <c r="I809" s="106">
        <f t="shared" si="133"/>
        <v>-2455.4899999999998</v>
      </c>
      <c r="J809" s="53">
        <v>182.399</v>
      </c>
      <c r="K809" s="16">
        <v>188000</v>
      </c>
      <c r="L809" s="54" t="s">
        <v>54</v>
      </c>
    </row>
    <row r="810" spans="1:12">
      <c r="A810" s="12"/>
      <c r="B810" s="47"/>
      <c r="C810" s="47"/>
      <c r="D810" s="37">
        <v>41153</v>
      </c>
      <c r="E810" s="89">
        <f t="shared" ref="E810:E818" si="151">+H809</f>
        <v>-771986.80999999994</v>
      </c>
      <c r="F810" s="86">
        <v>0</v>
      </c>
      <c r="G810" s="87">
        <v>-2464.35</v>
      </c>
      <c r="H810" s="92">
        <f t="shared" si="139"/>
        <v>-774451.15999999992</v>
      </c>
      <c r="I810" s="106">
        <f t="shared" si="133"/>
        <v>-2464.35</v>
      </c>
      <c r="J810" s="53">
        <v>182.399</v>
      </c>
      <c r="K810" s="16">
        <v>188000</v>
      </c>
      <c r="L810" s="54" t="s">
        <v>54</v>
      </c>
    </row>
    <row r="811" spans="1:12">
      <c r="A811" s="12"/>
      <c r="B811" s="47"/>
      <c r="C811" s="47"/>
      <c r="D811" s="37">
        <v>41183</v>
      </c>
      <c r="E811" s="89">
        <f t="shared" si="151"/>
        <v>-774451.15999999992</v>
      </c>
      <c r="F811" s="86">
        <v>0</v>
      </c>
      <c r="G811" s="87">
        <v>-4088.15</v>
      </c>
      <c r="H811" s="92">
        <f t="shared" si="139"/>
        <v>-778539.30999999994</v>
      </c>
      <c r="I811" s="106">
        <f t="shared" si="133"/>
        <v>-4088.15</v>
      </c>
      <c r="J811" s="53">
        <v>182.399</v>
      </c>
      <c r="K811" s="16">
        <v>188000</v>
      </c>
      <c r="L811" s="54" t="s">
        <v>54</v>
      </c>
    </row>
    <row r="812" spans="1:12">
      <c r="A812" s="12"/>
      <c r="B812" s="47"/>
      <c r="C812" s="47"/>
      <c r="D812" s="37">
        <v>41214</v>
      </c>
      <c r="E812" s="89">
        <f t="shared" si="151"/>
        <v>-778539.30999999994</v>
      </c>
      <c r="F812" s="86">
        <v>0</v>
      </c>
      <c r="G812" s="87">
        <v>-2808.65</v>
      </c>
      <c r="H812" s="92">
        <f t="shared" si="139"/>
        <v>-781347.96</v>
      </c>
      <c r="I812" s="106">
        <f t="shared" si="133"/>
        <v>-2808.65</v>
      </c>
      <c r="J812" s="53">
        <v>182.399</v>
      </c>
      <c r="K812" s="16">
        <v>188000</v>
      </c>
      <c r="L812" s="54" t="s">
        <v>54</v>
      </c>
    </row>
    <row r="813" spans="1:12">
      <c r="A813" s="12"/>
      <c r="B813" s="47"/>
      <c r="C813" s="47"/>
      <c r="D813" s="37">
        <v>41244</v>
      </c>
      <c r="E813" s="89">
        <f t="shared" si="151"/>
        <v>-781347.96</v>
      </c>
      <c r="F813" s="86">
        <v>33866.74</v>
      </c>
      <c r="G813" s="87">
        <v>-2818.78</v>
      </c>
      <c r="H813" s="92">
        <f t="shared" si="139"/>
        <v>-750300</v>
      </c>
      <c r="I813" s="106">
        <f t="shared" si="133"/>
        <v>31047.96</v>
      </c>
      <c r="J813" s="53">
        <v>182.399</v>
      </c>
      <c r="K813" s="16">
        <v>188000</v>
      </c>
      <c r="L813" s="54" t="s">
        <v>54</v>
      </c>
    </row>
    <row r="814" spans="1:12">
      <c r="A814" s="12"/>
      <c r="B814" s="47"/>
      <c r="C814" s="47"/>
      <c r="D814" s="37">
        <v>41275</v>
      </c>
      <c r="E814" s="89">
        <f t="shared" si="151"/>
        <v>-750300</v>
      </c>
      <c r="F814" s="86">
        <v>0</v>
      </c>
      <c r="G814" s="87">
        <v>-2746.56</v>
      </c>
      <c r="H814" s="92">
        <f t="shared" si="139"/>
        <v>-753046.56</v>
      </c>
      <c r="I814" s="106">
        <f t="shared" si="133"/>
        <v>-2746.56</v>
      </c>
      <c r="J814" s="53">
        <v>182.399</v>
      </c>
      <c r="K814" s="16">
        <v>188000</v>
      </c>
      <c r="L814" s="54" t="s">
        <v>54</v>
      </c>
    </row>
    <row r="815" spans="1:12">
      <c r="A815" s="12"/>
      <c r="B815" s="47"/>
      <c r="C815" s="47"/>
      <c r="D815" s="37">
        <v>41306</v>
      </c>
      <c r="E815" s="89">
        <f t="shared" si="151"/>
        <v>-753046.56</v>
      </c>
      <c r="F815" s="86">
        <v>0</v>
      </c>
      <c r="G815" s="87">
        <v>-2756.61</v>
      </c>
      <c r="H815" s="92">
        <f t="shared" si="139"/>
        <v>-755803.17</v>
      </c>
      <c r="I815" s="106">
        <f t="shared" ref="I815:I878" si="152">SUM(F815:G815)</f>
        <v>-2756.61</v>
      </c>
      <c r="J815" s="53">
        <v>182.399</v>
      </c>
      <c r="K815" s="16">
        <v>188000</v>
      </c>
      <c r="L815" s="54" t="s">
        <v>54</v>
      </c>
    </row>
    <row r="816" spans="1:12">
      <c r="A816" s="12"/>
      <c r="B816" s="47"/>
      <c r="C816" s="47"/>
      <c r="D816" s="37">
        <v>41334</v>
      </c>
      <c r="E816" s="89">
        <f t="shared" si="151"/>
        <v>-755803.17</v>
      </c>
      <c r="F816" s="86">
        <v>0</v>
      </c>
      <c r="G816" s="87">
        <v>-2766.7</v>
      </c>
      <c r="H816" s="92">
        <f t="shared" si="139"/>
        <v>-758569.87</v>
      </c>
      <c r="I816" s="106">
        <f t="shared" si="152"/>
        <v>-2766.7</v>
      </c>
      <c r="J816" s="53">
        <v>182.399</v>
      </c>
      <c r="K816" s="16">
        <v>188000</v>
      </c>
      <c r="L816" s="54" t="s">
        <v>54</v>
      </c>
    </row>
    <row r="817" spans="1:12">
      <c r="A817" s="12"/>
      <c r="B817" s="47"/>
      <c r="C817" s="47"/>
      <c r="D817" s="37">
        <v>41365</v>
      </c>
      <c r="E817" s="89">
        <f t="shared" si="151"/>
        <v>-758569.87</v>
      </c>
      <c r="F817" s="86">
        <v>0</v>
      </c>
      <c r="G817" s="87">
        <v>-2776.83</v>
      </c>
      <c r="H817" s="92">
        <f t="shared" si="139"/>
        <v>-761346.7</v>
      </c>
      <c r="I817" s="106">
        <f t="shared" si="152"/>
        <v>-2776.83</v>
      </c>
      <c r="J817" s="53">
        <v>182.399</v>
      </c>
      <c r="K817" s="16">
        <v>188000</v>
      </c>
      <c r="L817" s="54" t="s">
        <v>54</v>
      </c>
    </row>
    <row r="818" spans="1:12">
      <c r="A818" s="12"/>
      <c r="B818" s="47"/>
      <c r="C818" s="47"/>
      <c r="D818" s="37">
        <v>41395</v>
      </c>
      <c r="E818" s="89">
        <f t="shared" si="151"/>
        <v>-761346.7</v>
      </c>
      <c r="F818" s="86">
        <v>0</v>
      </c>
      <c r="G818" s="87">
        <v>-2786.99</v>
      </c>
      <c r="H818" s="92">
        <f t="shared" si="139"/>
        <v>-764133.69</v>
      </c>
      <c r="I818" s="106">
        <f t="shared" si="152"/>
        <v>-2786.99</v>
      </c>
      <c r="J818" s="53">
        <v>182.399</v>
      </c>
      <c r="K818" s="16">
        <v>188000</v>
      </c>
      <c r="L818" s="54" t="s">
        <v>54</v>
      </c>
    </row>
    <row r="819" spans="1:12">
      <c r="A819" s="22"/>
      <c r="B819" s="49"/>
      <c r="C819" s="49"/>
      <c r="D819" s="37">
        <v>41426</v>
      </c>
      <c r="E819" s="89">
        <f t="shared" ref="E819" si="153">H818</f>
        <v>-764133.69</v>
      </c>
      <c r="F819" s="93">
        <v>0</v>
      </c>
      <c r="G819" s="99">
        <v>-2797.2</v>
      </c>
      <c r="H819" s="101">
        <f t="shared" si="139"/>
        <v>-766930.8899999999</v>
      </c>
      <c r="I819" s="106">
        <f t="shared" si="152"/>
        <v>-2797.2</v>
      </c>
      <c r="J819" s="53">
        <v>182.399</v>
      </c>
      <c r="K819" s="16">
        <v>188000</v>
      </c>
      <c r="L819" s="54" t="s">
        <v>54</v>
      </c>
    </row>
    <row r="820" spans="1:12">
      <c r="A820" s="19">
        <v>288668</v>
      </c>
      <c r="B820" s="25" t="s">
        <v>110</v>
      </c>
      <c r="C820" s="44" t="s">
        <v>64</v>
      </c>
      <c r="D820" s="37">
        <v>41091</v>
      </c>
      <c r="E820" s="96">
        <f>'Historical Jul 11 - Jun 12 '!H831</f>
        <v>0</v>
      </c>
      <c r="F820" s="102">
        <v>0</v>
      </c>
      <c r="G820" s="103">
        <v>-98397.39</v>
      </c>
      <c r="H820" s="104">
        <f t="shared" si="139"/>
        <v>-98397.39</v>
      </c>
      <c r="I820" s="106">
        <f t="shared" si="152"/>
        <v>-98397.39</v>
      </c>
      <c r="J820" s="53">
        <v>182.399</v>
      </c>
      <c r="K820" s="16">
        <v>188000</v>
      </c>
      <c r="L820" s="54" t="s">
        <v>54</v>
      </c>
    </row>
    <row r="821" spans="1:12">
      <c r="A821" s="12"/>
      <c r="B821" s="47"/>
      <c r="C821" s="47"/>
      <c r="D821" s="37">
        <v>41122</v>
      </c>
      <c r="E821" s="89">
        <f>+H820</f>
        <v>-98397.39</v>
      </c>
      <c r="F821" s="86">
        <v>5824.95</v>
      </c>
      <c r="G821" s="87">
        <v>-349.1</v>
      </c>
      <c r="H821" s="92">
        <f t="shared" si="139"/>
        <v>-92921.540000000008</v>
      </c>
      <c r="I821" s="106">
        <f t="shared" si="152"/>
        <v>5475.8499999999995</v>
      </c>
      <c r="J821" s="53">
        <v>182.399</v>
      </c>
      <c r="K821" s="16">
        <v>188000</v>
      </c>
      <c r="L821" s="54" t="s">
        <v>54</v>
      </c>
    </row>
    <row r="822" spans="1:12">
      <c r="A822" s="12"/>
      <c r="B822" s="47"/>
      <c r="C822" s="47"/>
      <c r="D822" s="37">
        <v>41153</v>
      </c>
      <c r="E822" s="89">
        <f t="shared" ref="E822:E831" si="154">+H821</f>
        <v>-92921.540000000008</v>
      </c>
      <c r="F822" s="86">
        <v>17950.79</v>
      </c>
      <c r="G822" s="87">
        <v>-2064.33</v>
      </c>
      <c r="H822" s="92">
        <f t="shared" si="139"/>
        <v>-77035.08</v>
      </c>
      <c r="I822" s="106">
        <f t="shared" si="152"/>
        <v>15886.460000000001</v>
      </c>
      <c r="J822" s="53">
        <v>182.399</v>
      </c>
      <c r="K822" s="16">
        <v>188000</v>
      </c>
      <c r="L822" s="54" t="s">
        <v>54</v>
      </c>
    </row>
    <row r="823" spans="1:12">
      <c r="A823" s="12"/>
      <c r="B823" s="47"/>
      <c r="C823" s="47"/>
      <c r="D823" s="37">
        <v>41183</v>
      </c>
      <c r="E823" s="89">
        <f t="shared" si="154"/>
        <v>-77035.08</v>
      </c>
      <c r="F823" s="86">
        <v>2.64</v>
      </c>
      <c r="G823" s="87">
        <v>-301.64999999999998</v>
      </c>
      <c r="H823" s="92">
        <f t="shared" si="139"/>
        <v>-77334.09</v>
      </c>
      <c r="I823" s="106">
        <f t="shared" si="152"/>
        <v>-299.01</v>
      </c>
      <c r="J823" s="53">
        <v>182.399</v>
      </c>
      <c r="K823" s="16">
        <v>188000</v>
      </c>
      <c r="L823" s="54" t="s">
        <v>54</v>
      </c>
    </row>
    <row r="824" spans="1:12">
      <c r="A824" s="12"/>
      <c r="B824" s="47"/>
      <c r="C824" s="47"/>
      <c r="D824" s="37">
        <v>41214</v>
      </c>
      <c r="E824" s="89">
        <f t="shared" si="154"/>
        <v>-77334.09</v>
      </c>
      <c r="F824" s="86">
        <v>0</v>
      </c>
      <c r="G824" s="87">
        <v>-278.99</v>
      </c>
      <c r="H824" s="92">
        <f t="shared" si="139"/>
        <v>-77613.08</v>
      </c>
      <c r="I824" s="106">
        <f t="shared" si="152"/>
        <v>-278.99</v>
      </c>
      <c r="J824" s="53">
        <v>182.399</v>
      </c>
      <c r="K824" s="16">
        <v>188000</v>
      </c>
      <c r="L824" s="54" t="s">
        <v>54</v>
      </c>
    </row>
    <row r="825" spans="1:12">
      <c r="A825" s="12"/>
      <c r="B825" s="47"/>
      <c r="C825" s="47"/>
      <c r="D825" s="37">
        <v>41244</v>
      </c>
      <c r="E825" s="89">
        <f t="shared" si="154"/>
        <v>-77613.08</v>
      </c>
      <c r="F825" s="86">
        <v>12902.61</v>
      </c>
      <c r="G825" s="87">
        <f>-280.53</f>
        <v>-280.52999999999997</v>
      </c>
      <c r="H825" s="92">
        <f t="shared" si="139"/>
        <v>-64991</v>
      </c>
      <c r="I825" s="106">
        <f t="shared" si="152"/>
        <v>12622.08</v>
      </c>
      <c r="J825" s="53">
        <v>182.399</v>
      </c>
      <c r="K825" s="16">
        <v>188000</v>
      </c>
      <c r="L825" s="54" t="s">
        <v>54</v>
      </c>
    </row>
    <row r="826" spans="1:12">
      <c r="A826" s="12"/>
      <c r="B826" s="47"/>
      <c r="C826" s="47"/>
      <c r="D826" s="37">
        <v>41275</v>
      </c>
      <c r="E826" s="89">
        <f t="shared" si="154"/>
        <v>-64991</v>
      </c>
      <c r="F826" s="86">
        <v>0</v>
      </c>
      <c r="G826" s="87">
        <v>-237.91</v>
      </c>
      <c r="H826" s="92">
        <f t="shared" si="139"/>
        <v>-65228.91</v>
      </c>
      <c r="I826" s="106">
        <f t="shared" si="152"/>
        <v>-237.91</v>
      </c>
      <c r="J826" s="53">
        <v>182.399</v>
      </c>
      <c r="K826" s="16">
        <v>188000</v>
      </c>
      <c r="L826" s="54" t="s">
        <v>54</v>
      </c>
    </row>
    <row r="827" spans="1:12">
      <c r="A827" s="12"/>
      <c r="B827" s="47"/>
      <c r="C827" s="47"/>
      <c r="D827" s="37">
        <v>41306</v>
      </c>
      <c r="E827" s="89">
        <f t="shared" si="154"/>
        <v>-65228.91</v>
      </c>
      <c r="F827" s="86">
        <v>0</v>
      </c>
      <c r="G827" s="87">
        <v>-238.78</v>
      </c>
      <c r="H827" s="92">
        <f t="shared" si="139"/>
        <v>-65467.69</v>
      </c>
      <c r="I827" s="106">
        <f t="shared" si="152"/>
        <v>-238.78</v>
      </c>
      <c r="J827" s="53">
        <v>182.399</v>
      </c>
      <c r="K827" s="16">
        <v>188000</v>
      </c>
      <c r="L827" s="54" t="s">
        <v>54</v>
      </c>
    </row>
    <row r="828" spans="1:12">
      <c r="A828" s="12"/>
      <c r="B828" s="47"/>
      <c r="C828" s="47"/>
      <c r="D828" s="37">
        <v>41334</v>
      </c>
      <c r="E828" s="89">
        <f t="shared" si="154"/>
        <v>-65467.69</v>
      </c>
      <c r="F828" s="86">
        <v>5356.25</v>
      </c>
      <c r="G828" s="87">
        <v>-1310.9</v>
      </c>
      <c r="H828" s="92">
        <f t="shared" si="139"/>
        <v>-61422.340000000004</v>
      </c>
      <c r="I828" s="106">
        <f t="shared" si="152"/>
        <v>4045.35</v>
      </c>
      <c r="J828" s="53">
        <v>182.399</v>
      </c>
      <c r="K828" s="16">
        <v>188000</v>
      </c>
      <c r="L828" s="54" t="s">
        <v>54</v>
      </c>
    </row>
    <row r="829" spans="1:12">
      <c r="A829" s="12"/>
      <c r="B829" s="47"/>
      <c r="C829" s="47"/>
      <c r="D829" s="37">
        <v>41365</v>
      </c>
      <c r="E829" s="89">
        <f t="shared" si="154"/>
        <v>-61422.340000000004</v>
      </c>
      <c r="F829" s="86">
        <v>5148</v>
      </c>
      <c r="G829" s="87">
        <v>-224.84</v>
      </c>
      <c r="H829" s="92">
        <f t="shared" si="139"/>
        <v>-56499.18</v>
      </c>
      <c r="I829" s="106">
        <f t="shared" si="152"/>
        <v>4923.16</v>
      </c>
      <c r="J829" s="53">
        <v>182.399</v>
      </c>
      <c r="K829" s="16">
        <v>188000</v>
      </c>
      <c r="L829" s="54" t="s">
        <v>54</v>
      </c>
    </row>
    <row r="830" spans="1:12">
      <c r="A830" s="12"/>
      <c r="B830" s="47"/>
      <c r="C830" s="47"/>
      <c r="D830" s="37">
        <v>41395</v>
      </c>
      <c r="E830" s="89">
        <f t="shared" si="154"/>
        <v>-56499.18</v>
      </c>
      <c r="F830" s="86">
        <v>387.04</v>
      </c>
      <c r="G830" s="87">
        <v>-206.82</v>
      </c>
      <c r="H830" s="92">
        <f t="shared" si="139"/>
        <v>-56318.96</v>
      </c>
      <c r="I830" s="106">
        <f t="shared" si="152"/>
        <v>180.22000000000003</v>
      </c>
      <c r="J830" s="53">
        <v>182.399</v>
      </c>
      <c r="K830" s="16">
        <v>188000</v>
      </c>
      <c r="L830" s="54" t="s">
        <v>54</v>
      </c>
    </row>
    <row r="831" spans="1:12">
      <c r="A831" s="22"/>
      <c r="B831" s="49"/>
      <c r="C831" s="49"/>
      <c r="D831" s="37">
        <v>41426</v>
      </c>
      <c r="E831" s="89">
        <f t="shared" si="154"/>
        <v>-56318.96</v>
      </c>
      <c r="F831" s="93">
        <v>0</v>
      </c>
      <c r="G831" s="99">
        <v>-1313.17</v>
      </c>
      <c r="H831" s="101">
        <f t="shared" si="139"/>
        <v>-57632.13</v>
      </c>
      <c r="I831" s="106">
        <f t="shared" si="152"/>
        <v>-1313.17</v>
      </c>
      <c r="J831" s="53">
        <v>182.399</v>
      </c>
      <c r="K831" s="16">
        <v>188000</v>
      </c>
      <c r="L831" s="54" t="s">
        <v>54</v>
      </c>
    </row>
    <row r="832" spans="1:12">
      <c r="A832" s="19">
        <v>288680</v>
      </c>
      <c r="B832" s="25" t="s">
        <v>111</v>
      </c>
      <c r="C832" s="44" t="s">
        <v>67</v>
      </c>
      <c r="D832" s="37">
        <v>41091</v>
      </c>
      <c r="E832" s="96">
        <f>'Historical Jul 11 - Jun 12 '!H843</f>
        <v>0</v>
      </c>
      <c r="F832" s="102">
        <v>0</v>
      </c>
      <c r="G832" s="103">
        <v>-46204.98</v>
      </c>
      <c r="H832" s="104">
        <f t="shared" si="139"/>
        <v>-46204.98</v>
      </c>
      <c r="I832" s="106">
        <f t="shared" si="152"/>
        <v>-46204.98</v>
      </c>
      <c r="J832" s="11">
        <v>253.99</v>
      </c>
      <c r="K832" s="16">
        <v>288600</v>
      </c>
      <c r="L832" s="15" t="s">
        <v>168</v>
      </c>
    </row>
    <row r="833" spans="1:12">
      <c r="A833" s="12"/>
      <c r="B833" s="47"/>
      <c r="C833" s="47"/>
      <c r="D833" s="37">
        <v>41122</v>
      </c>
      <c r="E833" s="89">
        <f>+H832</f>
        <v>-46204.98</v>
      </c>
      <c r="F833" s="86">
        <v>461.51</v>
      </c>
      <c r="G833" s="87">
        <v>-163.44</v>
      </c>
      <c r="H833" s="92">
        <f t="shared" si="139"/>
        <v>-45906.91</v>
      </c>
      <c r="I833" s="106">
        <f t="shared" si="152"/>
        <v>298.07</v>
      </c>
      <c r="J833" s="76">
        <v>431</v>
      </c>
      <c r="K833" s="16">
        <v>585430</v>
      </c>
      <c r="L833" s="15" t="s">
        <v>55</v>
      </c>
    </row>
    <row r="834" spans="1:12">
      <c r="A834" s="12"/>
      <c r="B834" s="47"/>
      <c r="C834" s="47"/>
      <c r="D834" s="37">
        <v>41153</v>
      </c>
      <c r="E834" s="89">
        <f t="shared" ref="E834:E841" si="155">+H833</f>
        <v>-45906.91</v>
      </c>
      <c r="F834" s="86">
        <v>382.37</v>
      </c>
      <c r="G834" s="87">
        <v>-9360.26</v>
      </c>
      <c r="H834" s="92">
        <f t="shared" si="139"/>
        <v>-54884.800000000003</v>
      </c>
      <c r="I834" s="106">
        <f t="shared" si="152"/>
        <v>-8977.89</v>
      </c>
      <c r="J834" s="76" t="s">
        <v>187</v>
      </c>
      <c r="K834" s="16" t="s">
        <v>166</v>
      </c>
      <c r="L834" s="15" t="s">
        <v>167</v>
      </c>
    </row>
    <row r="835" spans="1:12">
      <c r="A835" s="12"/>
      <c r="B835" s="47"/>
      <c r="C835" s="47"/>
      <c r="D835" s="37">
        <v>41183</v>
      </c>
      <c r="E835" s="89">
        <f t="shared" si="155"/>
        <v>-54884.800000000003</v>
      </c>
      <c r="F835" s="86">
        <v>778.86</v>
      </c>
      <c r="G835" s="87">
        <v>-211.11</v>
      </c>
      <c r="H835" s="92">
        <f t="shared" si="139"/>
        <v>-54317.05</v>
      </c>
      <c r="I835" s="106">
        <f t="shared" si="152"/>
        <v>567.75</v>
      </c>
      <c r="J835" s="76">
        <v>431</v>
      </c>
      <c r="K835" s="16">
        <v>585430</v>
      </c>
      <c r="L835" s="15" t="s">
        <v>55</v>
      </c>
    </row>
    <row r="836" spans="1:12">
      <c r="A836" s="12"/>
      <c r="B836" s="47"/>
      <c r="C836" s="47"/>
      <c r="D836" s="37">
        <v>41214</v>
      </c>
      <c r="E836" s="89">
        <f t="shared" si="155"/>
        <v>-54317.05</v>
      </c>
      <c r="F836" s="86">
        <v>299.38</v>
      </c>
      <c r="G836" s="87">
        <v>-195.95</v>
      </c>
      <c r="H836" s="92">
        <f t="shared" si="139"/>
        <v>-54213.62</v>
      </c>
      <c r="I836" s="106">
        <f t="shared" si="152"/>
        <v>103.43</v>
      </c>
      <c r="J836" s="76">
        <v>431</v>
      </c>
      <c r="K836" s="16">
        <v>585430</v>
      </c>
      <c r="L836" s="15" t="s">
        <v>55</v>
      </c>
    </row>
    <row r="837" spans="1:12">
      <c r="A837" s="12"/>
      <c r="B837" s="47"/>
      <c r="C837" s="47"/>
      <c r="D837" s="37">
        <v>41244</v>
      </c>
      <c r="E837" s="89">
        <f t="shared" si="155"/>
        <v>-54213.62</v>
      </c>
      <c r="F837" s="86">
        <v>7686.2</v>
      </c>
      <c r="G837" s="87">
        <v>-195.58</v>
      </c>
      <c r="H837" s="92">
        <f t="shared" si="139"/>
        <v>-46723.000000000007</v>
      </c>
      <c r="I837" s="106">
        <f t="shared" si="152"/>
        <v>7490.62</v>
      </c>
      <c r="J837" s="76">
        <v>431</v>
      </c>
      <c r="K837" s="16">
        <v>585430</v>
      </c>
      <c r="L837" s="15" t="s">
        <v>55</v>
      </c>
    </row>
    <row r="838" spans="1:12">
      <c r="A838" s="12"/>
      <c r="B838" s="47"/>
      <c r="C838" s="47"/>
      <c r="D838" s="37">
        <v>41275</v>
      </c>
      <c r="E838" s="89">
        <f t="shared" si="155"/>
        <v>-46723.000000000007</v>
      </c>
      <c r="F838" s="86">
        <v>531.77</v>
      </c>
      <c r="G838" s="87">
        <v>-171.03</v>
      </c>
      <c r="H838" s="92">
        <f t="shared" si="139"/>
        <v>-46362.260000000009</v>
      </c>
      <c r="I838" s="106">
        <f t="shared" si="152"/>
        <v>360.74</v>
      </c>
      <c r="J838" s="76">
        <v>431</v>
      </c>
      <c r="K838" s="16">
        <v>585430</v>
      </c>
      <c r="L838" s="15" t="s">
        <v>55</v>
      </c>
    </row>
    <row r="839" spans="1:12">
      <c r="A839" s="12"/>
      <c r="B839" s="47"/>
      <c r="C839" s="47"/>
      <c r="D839" s="37">
        <v>41306</v>
      </c>
      <c r="E839" s="89">
        <f t="shared" si="155"/>
        <v>-46362.260000000009</v>
      </c>
      <c r="F839" s="86">
        <v>328.97</v>
      </c>
      <c r="G839" s="87">
        <v>-169.71</v>
      </c>
      <c r="H839" s="92">
        <f t="shared" si="139"/>
        <v>-46203.000000000007</v>
      </c>
      <c r="I839" s="106">
        <f t="shared" si="152"/>
        <v>159.26000000000002</v>
      </c>
      <c r="J839" s="76">
        <v>431</v>
      </c>
      <c r="K839" s="16">
        <v>585430</v>
      </c>
      <c r="L839" s="15" t="s">
        <v>55</v>
      </c>
    </row>
    <row r="840" spans="1:12">
      <c r="A840" s="12"/>
      <c r="B840" s="47"/>
      <c r="C840" s="47"/>
      <c r="D840" s="37">
        <v>41334</v>
      </c>
      <c r="E840" s="89">
        <f t="shared" si="155"/>
        <v>-46203.000000000007</v>
      </c>
      <c r="F840" s="86">
        <v>22.39</v>
      </c>
      <c r="G840" s="87">
        <v>-169.13</v>
      </c>
      <c r="H840" s="92">
        <f t="shared" si="139"/>
        <v>-46349.740000000005</v>
      </c>
      <c r="I840" s="106">
        <f t="shared" si="152"/>
        <v>-146.74</v>
      </c>
      <c r="J840" s="76">
        <v>431</v>
      </c>
      <c r="K840" s="16">
        <v>585430</v>
      </c>
      <c r="L840" s="15" t="s">
        <v>55</v>
      </c>
    </row>
    <row r="841" spans="1:12">
      <c r="A841" s="12"/>
      <c r="B841" s="47"/>
      <c r="C841" s="47"/>
      <c r="D841" s="37">
        <v>41365</v>
      </c>
      <c r="E841" s="89">
        <f t="shared" si="155"/>
        <v>-46349.740000000005</v>
      </c>
      <c r="F841" s="86">
        <v>339.99</v>
      </c>
      <c r="G841" s="87">
        <v>-169.67</v>
      </c>
      <c r="H841" s="92">
        <f t="shared" ref="H841:H904" si="156">SUM(E841:G841)</f>
        <v>-46179.420000000006</v>
      </c>
      <c r="I841" s="106">
        <f t="shared" si="152"/>
        <v>170.32000000000002</v>
      </c>
      <c r="J841" s="76">
        <v>431</v>
      </c>
      <c r="K841" s="16">
        <v>585430</v>
      </c>
      <c r="L841" s="15" t="s">
        <v>55</v>
      </c>
    </row>
    <row r="842" spans="1:12">
      <c r="A842" s="12"/>
      <c r="B842" s="47"/>
      <c r="C842" s="47"/>
      <c r="D842" s="37">
        <v>41395</v>
      </c>
      <c r="E842" s="89">
        <f t="shared" ref="E842" si="157">+H841</f>
        <v>-46179.420000000006</v>
      </c>
      <c r="F842" s="86">
        <v>0</v>
      </c>
      <c r="G842" s="87">
        <v>-169.04</v>
      </c>
      <c r="H842" s="92">
        <f t="shared" si="156"/>
        <v>-46348.460000000006</v>
      </c>
      <c r="I842" s="106">
        <f t="shared" si="152"/>
        <v>-169.04</v>
      </c>
      <c r="J842" s="76">
        <v>431</v>
      </c>
      <c r="K842" s="16">
        <v>585430</v>
      </c>
      <c r="L842" s="15" t="s">
        <v>55</v>
      </c>
    </row>
    <row r="843" spans="1:12">
      <c r="A843" s="22"/>
      <c r="B843" s="49"/>
      <c r="C843" s="49"/>
      <c r="D843" s="37">
        <v>41426</v>
      </c>
      <c r="E843" s="89">
        <f t="shared" ref="E843" si="158">H842</f>
        <v>-46348.460000000006</v>
      </c>
      <c r="F843" s="93">
        <v>1248.6199999999999</v>
      </c>
      <c r="G843" s="99">
        <v>-169.66</v>
      </c>
      <c r="H843" s="101">
        <f t="shared" si="156"/>
        <v>-45269.500000000007</v>
      </c>
      <c r="I843" s="106">
        <f t="shared" si="152"/>
        <v>1078.9599999999998</v>
      </c>
      <c r="J843" s="76">
        <v>431</v>
      </c>
      <c r="K843" s="16">
        <v>585430</v>
      </c>
      <c r="L843" s="15" t="s">
        <v>55</v>
      </c>
    </row>
    <row r="844" spans="1:12">
      <c r="A844" s="19">
        <v>288681</v>
      </c>
      <c r="B844" s="25" t="s">
        <v>112</v>
      </c>
      <c r="C844" s="44" t="s">
        <v>67</v>
      </c>
      <c r="D844" s="37">
        <v>41091</v>
      </c>
      <c r="E844" s="96">
        <f>'Historical Jul 11 - Jun 12 '!H855</f>
        <v>0</v>
      </c>
      <c r="F844" s="102">
        <v>0</v>
      </c>
      <c r="G844" s="103">
        <v>-46205</v>
      </c>
      <c r="H844" s="104">
        <f t="shared" si="156"/>
        <v>-46205</v>
      </c>
      <c r="I844" s="106">
        <f t="shared" si="152"/>
        <v>-46205</v>
      </c>
      <c r="J844" s="11">
        <v>253.99</v>
      </c>
      <c r="K844" s="16">
        <v>288600</v>
      </c>
      <c r="L844" s="15" t="s">
        <v>168</v>
      </c>
    </row>
    <row r="845" spans="1:12">
      <c r="A845" s="12"/>
      <c r="B845" s="47"/>
      <c r="C845" s="47"/>
      <c r="D845" s="37">
        <v>41122</v>
      </c>
      <c r="E845" s="89">
        <f>+H844</f>
        <v>-46205</v>
      </c>
      <c r="F845" s="86">
        <v>461.51</v>
      </c>
      <c r="G845" s="87">
        <v>-163.44</v>
      </c>
      <c r="H845" s="92">
        <f t="shared" si="156"/>
        <v>-45906.93</v>
      </c>
      <c r="I845" s="106">
        <f t="shared" si="152"/>
        <v>298.07</v>
      </c>
      <c r="J845" s="76">
        <v>431</v>
      </c>
      <c r="K845" s="16">
        <v>585430</v>
      </c>
      <c r="L845" s="15" t="s">
        <v>55</v>
      </c>
    </row>
    <row r="846" spans="1:12">
      <c r="A846" s="12"/>
      <c r="B846" s="47"/>
      <c r="C846" s="47"/>
      <c r="D846" s="37">
        <v>41153</v>
      </c>
      <c r="E846" s="89">
        <f t="shared" ref="E846:E853" si="159">+H845</f>
        <v>-45906.93</v>
      </c>
      <c r="F846" s="86">
        <v>382.38</v>
      </c>
      <c r="G846" s="87">
        <v>-9360.24</v>
      </c>
      <c r="H846" s="92">
        <f t="shared" si="156"/>
        <v>-54884.79</v>
      </c>
      <c r="I846" s="106">
        <f t="shared" si="152"/>
        <v>-8977.86</v>
      </c>
      <c r="J846" s="76" t="s">
        <v>187</v>
      </c>
      <c r="K846" s="16" t="s">
        <v>166</v>
      </c>
      <c r="L846" s="15" t="s">
        <v>167</v>
      </c>
    </row>
    <row r="847" spans="1:12">
      <c r="A847" s="12"/>
      <c r="B847" s="47"/>
      <c r="C847" s="47"/>
      <c r="D847" s="37">
        <v>41183</v>
      </c>
      <c r="E847" s="89">
        <f t="shared" si="159"/>
        <v>-54884.79</v>
      </c>
      <c r="F847" s="86">
        <v>778.86</v>
      </c>
      <c r="G847" s="87">
        <v>-211.11</v>
      </c>
      <c r="H847" s="92">
        <f t="shared" si="156"/>
        <v>-54317.04</v>
      </c>
      <c r="I847" s="106">
        <f t="shared" si="152"/>
        <v>567.75</v>
      </c>
      <c r="J847" s="76">
        <v>431</v>
      </c>
      <c r="K847" s="16">
        <v>585430</v>
      </c>
      <c r="L847" s="15" t="s">
        <v>55</v>
      </c>
    </row>
    <row r="848" spans="1:12">
      <c r="A848" s="12"/>
      <c r="B848" s="47"/>
      <c r="C848" s="47"/>
      <c r="D848" s="37">
        <v>41214</v>
      </c>
      <c r="E848" s="89">
        <f t="shared" si="159"/>
        <v>-54317.04</v>
      </c>
      <c r="F848" s="86">
        <v>299.38</v>
      </c>
      <c r="G848" s="87">
        <v>-195.95</v>
      </c>
      <c r="H848" s="92">
        <f t="shared" si="156"/>
        <v>-54213.61</v>
      </c>
      <c r="I848" s="106">
        <f t="shared" si="152"/>
        <v>103.43</v>
      </c>
      <c r="J848" s="76">
        <v>431</v>
      </c>
      <c r="K848" s="16">
        <v>585430</v>
      </c>
      <c r="L848" s="15" t="s">
        <v>55</v>
      </c>
    </row>
    <row r="849" spans="1:12">
      <c r="A849" s="12"/>
      <c r="B849" s="47"/>
      <c r="C849" s="47"/>
      <c r="D849" s="37">
        <v>41244</v>
      </c>
      <c r="E849" s="89">
        <f t="shared" si="159"/>
        <v>-54213.61</v>
      </c>
      <c r="F849" s="86">
        <v>7686.19</v>
      </c>
      <c r="G849" s="87">
        <v>-195.58</v>
      </c>
      <c r="H849" s="92">
        <f t="shared" si="156"/>
        <v>-46723</v>
      </c>
      <c r="I849" s="106">
        <f t="shared" si="152"/>
        <v>7490.61</v>
      </c>
      <c r="J849" s="76">
        <v>431</v>
      </c>
      <c r="K849" s="16">
        <v>585430</v>
      </c>
      <c r="L849" s="15" t="s">
        <v>55</v>
      </c>
    </row>
    <row r="850" spans="1:12">
      <c r="A850" s="12"/>
      <c r="B850" s="47"/>
      <c r="C850" s="47"/>
      <c r="D850" s="37">
        <v>41275</v>
      </c>
      <c r="E850" s="89">
        <f t="shared" si="159"/>
        <v>-46723</v>
      </c>
      <c r="F850" s="86">
        <v>531.77</v>
      </c>
      <c r="G850" s="87">
        <v>-171.03</v>
      </c>
      <c r="H850" s="92">
        <f t="shared" si="156"/>
        <v>-46362.26</v>
      </c>
      <c r="I850" s="106">
        <f t="shared" si="152"/>
        <v>360.74</v>
      </c>
      <c r="J850" s="76">
        <v>431</v>
      </c>
      <c r="K850" s="16">
        <v>585430</v>
      </c>
      <c r="L850" s="15" t="s">
        <v>55</v>
      </c>
    </row>
    <row r="851" spans="1:12">
      <c r="A851" s="12"/>
      <c r="B851" s="47"/>
      <c r="C851" s="47"/>
      <c r="D851" s="37">
        <v>41306</v>
      </c>
      <c r="E851" s="89">
        <f t="shared" si="159"/>
        <v>-46362.26</v>
      </c>
      <c r="F851" s="86">
        <v>328.99</v>
      </c>
      <c r="G851" s="87">
        <v>-169.71</v>
      </c>
      <c r="H851" s="92">
        <f t="shared" si="156"/>
        <v>-46202.98</v>
      </c>
      <c r="I851" s="106">
        <f t="shared" si="152"/>
        <v>159.28</v>
      </c>
      <c r="J851" s="76">
        <v>431</v>
      </c>
      <c r="K851" s="16">
        <v>585430</v>
      </c>
      <c r="L851" s="15" t="s">
        <v>55</v>
      </c>
    </row>
    <row r="852" spans="1:12">
      <c r="A852" s="12"/>
      <c r="B852" s="47"/>
      <c r="C852" s="47"/>
      <c r="D852" s="37">
        <v>41334</v>
      </c>
      <c r="E852" s="89">
        <f t="shared" si="159"/>
        <v>-46202.98</v>
      </c>
      <c r="F852" s="86">
        <v>22.39</v>
      </c>
      <c r="G852" s="87">
        <v>-169.13</v>
      </c>
      <c r="H852" s="92">
        <f t="shared" si="156"/>
        <v>-46349.72</v>
      </c>
      <c r="I852" s="106">
        <f t="shared" si="152"/>
        <v>-146.74</v>
      </c>
      <c r="J852" s="76">
        <v>431</v>
      </c>
      <c r="K852" s="16">
        <v>585430</v>
      </c>
      <c r="L852" s="15" t="s">
        <v>55</v>
      </c>
    </row>
    <row r="853" spans="1:12">
      <c r="A853" s="12"/>
      <c r="B853" s="47"/>
      <c r="C853" s="47"/>
      <c r="D853" s="37">
        <v>41365</v>
      </c>
      <c r="E853" s="89">
        <f t="shared" si="159"/>
        <v>-46349.72</v>
      </c>
      <c r="F853" s="86">
        <v>340</v>
      </c>
      <c r="G853" s="87">
        <v>-169.67</v>
      </c>
      <c r="H853" s="92">
        <f t="shared" si="156"/>
        <v>-46179.39</v>
      </c>
      <c r="I853" s="106">
        <f t="shared" si="152"/>
        <v>170.33</v>
      </c>
      <c r="J853" s="76">
        <v>431</v>
      </c>
      <c r="K853" s="16">
        <v>585430</v>
      </c>
      <c r="L853" s="15" t="s">
        <v>55</v>
      </c>
    </row>
    <row r="854" spans="1:12">
      <c r="A854" s="12"/>
      <c r="B854" s="47"/>
      <c r="C854" s="47"/>
      <c r="D854" s="37">
        <v>41395</v>
      </c>
      <c r="E854" s="89">
        <f t="shared" ref="E854" si="160">+H853</f>
        <v>-46179.39</v>
      </c>
      <c r="F854" s="86">
        <v>0</v>
      </c>
      <c r="G854" s="87">
        <v>-169.04</v>
      </c>
      <c r="H854" s="92">
        <f t="shared" si="156"/>
        <v>-46348.43</v>
      </c>
      <c r="I854" s="106">
        <f t="shared" si="152"/>
        <v>-169.04</v>
      </c>
      <c r="J854" s="76">
        <v>431</v>
      </c>
      <c r="K854" s="16">
        <v>585430</v>
      </c>
      <c r="L854" s="15" t="s">
        <v>55</v>
      </c>
    </row>
    <row r="855" spans="1:12">
      <c r="A855" s="22"/>
      <c r="B855" s="49"/>
      <c r="C855" s="49"/>
      <c r="D855" s="37">
        <v>41426</v>
      </c>
      <c r="E855" s="89">
        <f t="shared" ref="E855" si="161">H854</f>
        <v>-46348.43</v>
      </c>
      <c r="F855" s="93">
        <v>1248.6199999999999</v>
      </c>
      <c r="G855" s="99">
        <v>-169.66</v>
      </c>
      <c r="H855" s="101">
        <f t="shared" si="156"/>
        <v>-45269.47</v>
      </c>
      <c r="I855" s="106">
        <f t="shared" si="152"/>
        <v>1078.9599999999998</v>
      </c>
      <c r="J855" s="76">
        <v>431</v>
      </c>
      <c r="K855" s="16">
        <v>585430</v>
      </c>
      <c r="L855" s="15" t="s">
        <v>55</v>
      </c>
    </row>
    <row r="856" spans="1:12">
      <c r="A856" s="19">
        <v>288682</v>
      </c>
      <c r="B856" s="25" t="s">
        <v>113</v>
      </c>
      <c r="C856" s="44" t="s">
        <v>67</v>
      </c>
      <c r="D856" s="37">
        <v>41091</v>
      </c>
      <c r="E856" s="96">
        <f>'Historical Jul 11 - Jun 12 '!H867</f>
        <v>0</v>
      </c>
      <c r="F856" s="102">
        <v>0</v>
      </c>
      <c r="G856" s="103">
        <v>-248350.52</v>
      </c>
      <c r="H856" s="104">
        <f t="shared" si="156"/>
        <v>-248350.52</v>
      </c>
      <c r="I856" s="106">
        <f t="shared" si="152"/>
        <v>-248350.52</v>
      </c>
      <c r="J856" s="11">
        <v>253.99</v>
      </c>
      <c r="K856" s="16">
        <v>288600</v>
      </c>
      <c r="L856" s="15" t="s">
        <v>168</v>
      </c>
    </row>
    <row r="857" spans="1:12">
      <c r="A857" s="12"/>
      <c r="B857" s="47"/>
      <c r="C857" s="47"/>
      <c r="D857" s="37">
        <v>41122</v>
      </c>
      <c r="E857" s="89">
        <f>+H856</f>
        <v>-248350.52</v>
      </c>
      <c r="F857" s="86">
        <v>0</v>
      </c>
      <c r="G857" s="87">
        <v>-875.91</v>
      </c>
      <c r="H857" s="92">
        <f t="shared" si="156"/>
        <v>-249226.43</v>
      </c>
      <c r="I857" s="106">
        <f t="shared" si="152"/>
        <v>-875.91</v>
      </c>
      <c r="J857" s="76">
        <v>431</v>
      </c>
      <c r="K857" s="16">
        <v>585430</v>
      </c>
      <c r="L857" s="15" t="s">
        <v>55</v>
      </c>
    </row>
    <row r="858" spans="1:12">
      <c r="A858" s="12"/>
      <c r="B858" s="47"/>
      <c r="C858" s="47"/>
      <c r="D858" s="37">
        <v>41153</v>
      </c>
      <c r="E858" s="89">
        <f t="shared" ref="E858:E865" si="162">+H857</f>
        <v>-249226.43</v>
      </c>
      <c r="F858" s="86">
        <v>11097.91</v>
      </c>
      <c r="G858" s="87">
        <v>-879.07</v>
      </c>
      <c r="H858" s="92">
        <f t="shared" si="156"/>
        <v>-239007.59</v>
      </c>
      <c r="I858" s="106">
        <f t="shared" si="152"/>
        <v>10218.84</v>
      </c>
      <c r="J858" s="76">
        <v>431</v>
      </c>
      <c r="K858" s="16">
        <v>585430</v>
      </c>
      <c r="L858" s="15" t="s">
        <v>55</v>
      </c>
    </row>
    <row r="859" spans="1:12">
      <c r="A859" s="12"/>
      <c r="B859" s="47"/>
      <c r="C859" s="47"/>
      <c r="D859" s="37">
        <v>41183</v>
      </c>
      <c r="E859" s="89">
        <f t="shared" si="162"/>
        <v>-239007.59</v>
      </c>
      <c r="F859" s="86">
        <v>0</v>
      </c>
      <c r="G859" s="87">
        <v>-943.11</v>
      </c>
      <c r="H859" s="92">
        <f t="shared" si="156"/>
        <v>-239950.69999999998</v>
      </c>
      <c r="I859" s="106">
        <f t="shared" si="152"/>
        <v>-943.11</v>
      </c>
      <c r="J859" s="76">
        <v>431</v>
      </c>
      <c r="K859" s="16">
        <v>585430</v>
      </c>
      <c r="L859" s="15" t="s">
        <v>55</v>
      </c>
    </row>
    <row r="860" spans="1:12">
      <c r="A860" s="12"/>
      <c r="B860" s="47"/>
      <c r="C860" s="47"/>
      <c r="D860" s="37">
        <v>41214</v>
      </c>
      <c r="E860" s="89">
        <f t="shared" si="162"/>
        <v>-239950.69999999998</v>
      </c>
      <c r="F860" s="86">
        <v>0</v>
      </c>
      <c r="G860" s="87">
        <v>-865.64</v>
      </c>
      <c r="H860" s="92">
        <f t="shared" si="156"/>
        <v>-240816.34</v>
      </c>
      <c r="I860" s="106">
        <f t="shared" si="152"/>
        <v>-865.64</v>
      </c>
      <c r="J860" s="76">
        <v>431</v>
      </c>
      <c r="K860" s="16">
        <v>585430</v>
      </c>
      <c r="L860" s="15" t="s">
        <v>55</v>
      </c>
    </row>
    <row r="861" spans="1:12">
      <c r="A861" s="12"/>
      <c r="B861" s="47"/>
      <c r="C861" s="47"/>
      <c r="D861" s="37">
        <v>41244</v>
      </c>
      <c r="E861" s="89">
        <f t="shared" si="162"/>
        <v>-240816.34</v>
      </c>
      <c r="F861" s="86">
        <v>11698.11</v>
      </c>
      <c r="G861" s="87">
        <v>-868.77</v>
      </c>
      <c r="H861" s="92">
        <f t="shared" si="156"/>
        <v>-229986.99999999997</v>
      </c>
      <c r="I861" s="106">
        <f t="shared" si="152"/>
        <v>10829.34</v>
      </c>
      <c r="J861" s="76">
        <v>431</v>
      </c>
      <c r="K861" s="16">
        <v>585430</v>
      </c>
      <c r="L861" s="15" t="s">
        <v>55</v>
      </c>
    </row>
    <row r="862" spans="1:12">
      <c r="A862" s="12"/>
      <c r="B862" s="47"/>
      <c r="C862" s="47"/>
      <c r="D862" s="37">
        <v>41275</v>
      </c>
      <c r="E862" s="89">
        <f t="shared" si="162"/>
        <v>-229986.99999999997</v>
      </c>
      <c r="F862" s="86">
        <v>0</v>
      </c>
      <c r="G862" s="87">
        <v>-841.89</v>
      </c>
      <c r="H862" s="92">
        <f t="shared" si="156"/>
        <v>-230828.88999999998</v>
      </c>
      <c r="I862" s="106">
        <f t="shared" si="152"/>
        <v>-841.89</v>
      </c>
      <c r="J862" s="76">
        <v>431</v>
      </c>
      <c r="K862" s="16">
        <v>585430</v>
      </c>
      <c r="L862" s="15" t="s">
        <v>55</v>
      </c>
    </row>
    <row r="863" spans="1:12">
      <c r="A863" s="12"/>
      <c r="B863" s="47"/>
      <c r="C863" s="47"/>
      <c r="D863" s="37">
        <v>41306</v>
      </c>
      <c r="E863" s="89">
        <f t="shared" si="162"/>
        <v>-230828.88999999998</v>
      </c>
      <c r="F863" s="86">
        <v>7.6</v>
      </c>
      <c r="G863" s="87">
        <v>-844.97</v>
      </c>
      <c r="H863" s="92">
        <f t="shared" si="156"/>
        <v>-231666.25999999998</v>
      </c>
      <c r="I863" s="106">
        <f t="shared" si="152"/>
        <v>-837.37</v>
      </c>
      <c r="J863" s="76">
        <v>431</v>
      </c>
      <c r="K863" s="16">
        <v>585430</v>
      </c>
      <c r="L863" s="15" t="s">
        <v>55</v>
      </c>
    </row>
    <row r="864" spans="1:12">
      <c r="A864" s="12"/>
      <c r="B864" s="47"/>
      <c r="C864" s="47"/>
      <c r="D864" s="37">
        <v>41334</v>
      </c>
      <c r="E864" s="89">
        <f t="shared" si="162"/>
        <v>-231666.25999999998</v>
      </c>
      <c r="F864" s="86">
        <v>68.510000000000005</v>
      </c>
      <c r="G864" s="87">
        <v>-23100.37</v>
      </c>
      <c r="H864" s="92">
        <f t="shared" si="156"/>
        <v>-254698.11999999997</v>
      </c>
      <c r="I864" s="106">
        <f t="shared" si="152"/>
        <v>-23031.86</v>
      </c>
      <c r="J864" s="76" t="s">
        <v>187</v>
      </c>
      <c r="K864" s="16" t="s">
        <v>169</v>
      </c>
      <c r="L864" s="15" t="s">
        <v>170</v>
      </c>
    </row>
    <row r="865" spans="1:12">
      <c r="A865" s="12"/>
      <c r="B865" s="47"/>
      <c r="C865" s="47"/>
      <c r="D865" s="37">
        <v>41365</v>
      </c>
      <c r="E865" s="89">
        <f t="shared" si="162"/>
        <v>-254698.11999999997</v>
      </c>
      <c r="F865" s="86">
        <v>14.96</v>
      </c>
      <c r="G865" s="87">
        <v>-932.35</v>
      </c>
      <c r="H865" s="92">
        <f t="shared" si="156"/>
        <v>-255615.50999999998</v>
      </c>
      <c r="I865" s="106">
        <f t="shared" si="152"/>
        <v>-917.39</v>
      </c>
      <c r="J865" s="76">
        <v>431</v>
      </c>
      <c r="K865" s="16">
        <v>585430</v>
      </c>
      <c r="L865" s="15" t="s">
        <v>55</v>
      </c>
    </row>
    <row r="866" spans="1:12">
      <c r="A866" s="12"/>
      <c r="B866" s="47"/>
      <c r="C866" s="47"/>
      <c r="D866" s="37">
        <v>41395</v>
      </c>
      <c r="E866" s="89">
        <f t="shared" ref="E866" si="163">+H865</f>
        <v>-255615.50999999998</v>
      </c>
      <c r="F866" s="86">
        <v>29.56</v>
      </c>
      <c r="G866" s="87">
        <v>-935.71</v>
      </c>
      <c r="H866" s="92">
        <f t="shared" si="156"/>
        <v>-256521.65999999997</v>
      </c>
      <c r="I866" s="106">
        <f t="shared" si="152"/>
        <v>-906.15000000000009</v>
      </c>
      <c r="J866" s="76">
        <v>431</v>
      </c>
      <c r="K866" s="16">
        <v>585430</v>
      </c>
      <c r="L866" s="15" t="s">
        <v>55</v>
      </c>
    </row>
    <row r="867" spans="1:12">
      <c r="A867" s="22"/>
      <c r="B867" s="49"/>
      <c r="C867" s="49"/>
      <c r="D867" s="37">
        <v>41426</v>
      </c>
      <c r="E867" s="89">
        <f t="shared" ref="E867" si="164">H866</f>
        <v>-256521.65999999997</v>
      </c>
      <c r="F867" s="93">
        <v>0</v>
      </c>
      <c r="G867" s="99">
        <v>-939.03</v>
      </c>
      <c r="H867" s="101">
        <f t="shared" si="156"/>
        <v>-257460.68999999997</v>
      </c>
      <c r="I867" s="106">
        <f t="shared" si="152"/>
        <v>-939.03</v>
      </c>
      <c r="J867" s="76">
        <v>431</v>
      </c>
      <c r="K867" s="16">
        <v>585430</v>
      </c>
      <c r="L867" s="15" t="s">
        <v>55</v>
      </c>
    </row>
    <row r="868" spans="1:12">
      <c r="A868" s="19">
        <v>288684</v>
      </c>
      <c r="B868" s="25" t="s">
        <v>114</v>
      </c>
      <c r="C868" s="44" t="s">
        <v>67</v>
      </c>
      <c r="D868" s="37">
        <v>41091</v>
      </c>
      <c r="E868" s="96">
        <f>'Historical Jul 11 - Jun 12 '!H879</f>
        <v>0</v>
      </c>
      <c r="F868" s="102">
        <v>1545.86</v>
      </c>
      <c r="G868" s="103">
        <v>-295535.28999999998</v>
      </c>
      <c r="H868" s="104">
        <f t="shared" si="156"/>
        <v>-293989.43</v>
      </c>
      <c r="I868" s="106">
        <f t="shared" si="152"/>
        <v>-293989.43</v>
      </c>
      <c r="J868" s="11">
        <v>253.99</v>
      </c>
      <c r="K868" s="16">
        <v>288600</v>
      </c>
      <c r="L868" s="15" t="s">
        <v>168</v>
      </c>
    </row>
    <row r="869" spans="1:12">
      <c r="A869" s="12"/>
      <c r="B869" s="47"/>
      <c r="C869" s="47"/>
      <c r="D869" s="37">
        <v>41122</v>
      </c>
      <c r="E869" s="89">
        <f>+H868</f>
        <v>-293989.43</v>
      </c>
      <c r="F869" s="86">
        <v>223.9</v>
      </c>
      <c r="G869" s="87">
        <v>-1027.55</v>
      </c>
      <c r="H869" s="92">
        <f t="shared" si="156"/>
        <v>-294793.07999999996</v>
      </c>
      <c r="I869" s="106">
        <f t="shared" si="152"/>
        <v>-803.65</v>
      </c>
      <c r="J869" s="76">
        <v>431</v>
      </c>
      <c r="K869" s="16">
        <v>585430</v>
      </c>
      <c r="L869" s="15" t="s">
        <v>55</v>
      </c>
    </row>
    <row r="870" spans="1:12">
      <c r="A870" s="12"/>
      <c r="B870" s="47"/>
      <c r="C870" s="47"/>
      <c r="D870" s="37">
        <v>41153</v>
      </c>
      <c r="E870" s="89">
        <f t="shared" ref="E870:E878" si="165">+H869</f>
        <v>-294793.07999999996</v>
      </c>
      <c r="F870" s="86">
        <v>431</v>
      </c>
      <c r="G870" s="87">
        <v>-21105.9</v>
      </c>
      <c r="H870" s="92">
        <f t="shared" si="156"/>
        <v>-315467.98</v>
      </c>
      <c r="I870" s="106">
        <f t="shared" si="152"/>
        <v>-20674.900000000001</v>
      </c>
      <c r="J870" s="76" t="s">
        <v>187</v>
      </c>
      <c r="K870" s="16" t="s">
        <v>166</v>
      </c>
      <c r="L870" s="15" t="s">
        <v>167</v>
      </c>
    </row>
    <row r="871" spans="1:12">
      <c r="A871" s="12"/>
      <c r="B871" s="47"/>
      <c r="C871" s="47"/>
      <c r="D871" s="37">
        <v>41183</v>
      </c>
      <c r="E871" s="89">
        <f t="shared" si="165"/>
        <v>-315467.98</v>
      </c>
      <c r="F871" s="86">
        <v>2343.2800000000002</v>
      </c>
      <c r="G871" s="87">
        <v>-1271.45</v>
      </c>
      <c r="H871" s="92">
        <f t="shared" si="156"/>
        <v>-314396.14999999997</v>
      </c>
      <c r="I871" s="106">
        <f t="shared" si="152"/>
        <v>1071.8300000000002</v>
      </c>
      <c r="J871" s="76">
        <v>431</v>
      </c>
      <c r="K871" s="16">
        <v>585430</v>
      </c>
      <c r="L871" s="15" t="s">
        <v>55</v>
      </c>
    </row>
    <row r="872" spans="1:12">
      <c r="A872" s="12"/>
      <c r="B872" s="47"/>
      <c r="C872" s="47"/>
      <c r="D872" s="37">
        <v>41214</v>
      </c>
      <c r="E872" s="89">
        <f t="shared" si="165"/>
        <v>-314396.14999999997</v>
      </c>
      <c r="F872" s="86">
        <v>403.02</v>
      </c>
      <c r="G872" s="87">
        <v>-1134.21</v>
      </c>
      <c r="H872" s="92">
        <f t="shared" si="156"/>
        <v>-315127.33999999997</v>
      </c>
      <c r="I872" s="106">
        <f t="shared" si="152"/>
        <v>-731.19</v>
      </c>
      <c r="J872" s="76">
        <v>431</v>
      </c>
      <c r="K872" s="16">
        <v>585430</v>
      </c>
      <c r="L872" s="15" t="s">
        <v>55</v>
      </c>
    </row>
    <row r="873" spans="1:12">
      <c r="A873" s="12"/>
      <c r="B873" s="47"/>
      <c r="C873" s="47"/>
      <c r="D873" s="37">
        <v>41244</v>
      </c>
      <c r="E873" s="89">
        <f t="shared" si="165"/>
        <v>-315127.33999999997</v>
      </c>
      <c r="F873" s="86">
        <v>11882.69</v>
      </c>
      <c r="G873" s="87">
        <v>-1136.8499999999999</v>
      </c>
      <c r="H873" s="92">
        <f t="shared" si="156"/>
        <v>-304381.49999999994</v>
      </c>
      <c r="I873" s="106">
        <f t="shared" si="152"/>
        <v>10745.84</v>
      </c>
      <c r="J873" s="76">
        <v>431</v>
      </c>
      <c r="K873" s="16">
        <v>585430</v>
      </c>
      <c r="L873" s="15" t="s">
        <v>55</v>
      </c>
    </row>
    <row r="874" spans="1:12">
      <c r="A874" s="12"/>
      <c r="B874" s="47"/>
      <c r="C874" s="47"/>
      <c r="D874" s="37">
        <v>41275</v>
      </c>
      <c r="E874" s="89">
        <f t="shared" si="165"/>
        <v>-304381.49999999994</v>
      </c>
      <c r="F874" s="86">
        <v>1877.05</v>
      </c>
      <c r="G874" s="87">
        <v>-1114.22</v>
      </c>
      <c r="H874" s="92">
        <f t="shared" si="156"/>
        <v>-303618.66999999993</v>
      </c>
      <c r="I874" s="106">
        <f t="shared" si="152"/>
        <v>762.82999999999993</v>
      </c>
      <c r="J874" s="76">
        <v>431</v>
      </c>
      <c r="K874" s="16">
        <v>585430</v>
      </c>
      <c r="L874" s="15" t="s">
        <v>55</v>
      </c>
    </row>
    <row r="875" spans="1:12">
      <c r="A875" s="12"/>
      <c r="B875" s="47"/>
      <c r="C875" s="47"/>
      <c r="D875" s="37">
        <v>41306</v>
      </c>
      <c r="E875" s="89">
        <f t="shared" si="165"/>
        <v>-303618.66999999993</v>
      </c>
      <c r="F875" s="86">
        <v>324.66000000000003</v>
      </c>
      <c r="G875" s="87">
        <v>-1111.43</v>
      </c>
      <c r="H875" s="92">
        <f t="shared" si="156"/>
        <v>-304405.43999999994</v>
      </c>
      <c r="I875" s="106">
        <f t="shared" si="152"/>
        <v>-786.77</v>
      </c>
      <c r="J875" s="76">
        <v>431</v>
      </c>
      <c r="K875" s="16">
        <v>585430</v>
      </c>
      <c r="L875" s="15" t="s">
        <v>55</v>
      </c>
    </row>
    <row r="876" spans="1:12">
      <c r="A876" s="12"/>
      <c r="B876" s="47"/>
      <c r="C876" s="47"/>
      <c r="D876" s="37">
        <v>41334</v>
      </c>
      <c r="E876" s="89">
        <f t="shared" si="165"/>
        <v>-304405.43999999994</v>
      </c>
      <c r="F876" s="86">
        <v>3039.81</v>
      </c>
      <c r="G876" s="87">
        <v>-1114.31</v>
      </c>
      <c r="H876" s="92">
        <f t="shared" si="156"/>
        <v>-302479.93999999994</v>
      </c>
      <c r="I876" s="106">
        <f t="shared" si="152"/>
        <v>1925.5</v>
      </c>
      <c r="J876" s="76">
        <v>431</v>
      </c>
      <c r="K876" s="16">
        <v>585430</v>
      </c>
      <c r="L876" s="15" t="s">
        <v>55</v>
      </c>
    </row>
    <row r="877" spans="1:12">
      <c r="A877" s="12"/>
      <c r="B877" s="47"/>
      <c r="C877" s="47"/>
      <c r="D877" s="37">
        <v>41365</v>
      </c>
      <c r="E877" s="89">
        <f t="shared" si="165"/>
        <v>-302479.93999999994</v>
      </c>
      <c r="F877" s="86">
        <v>808.67</v>
      </c>
      <c r="G877" s="87">
        <v>-1107.26</v>
      </c>
      <c r="H877" s="92">
        <f t="shared" si="156"/>
        <v>-302778.52999999997</v>
      </c>
      <c r="I877" s="106">
        <f t="shared" si="152"/>
        <v>-298.59000000000003</v>
      </c>
      <c r="J877" s="76">
        <v>431</v>
      </c>
      <c r="K877" s="16">
        <v>585430</v>
      </c>
      <c r="L877" s="15" t="s">
        <v>55</v>
      </c>
    </row>
    <row r="878" spans="1:12">
      <c r="A878" s="12"/>
      <c r="B878" s="47"/>
      <c r="C878" s="47"/>
      <c r="D878" s="37">
        <v>41395</v>
      </c>
      <c r="E878" s="89">
        <f t="shared" si="165"/>
        <v>-302778.52999999997</v>
      </c>
      <c r="F878" s="86">
        <v>0</v>
      </c>
      <c r="G878" s="87">
        <v>-1108.3499999999999</v>
      </c>
      <c r="H878" s="92">
        <f t="shared" si="156"/>
        <v>-303886.87999999995</v>
      </c>
      <c r="I878" s="106">
        <f t="shared" si="152"/>
        <v>-1108.3499999999999</v>
      </c>
      <c r="J878" s="76">
        <v>431</v>
      </c>
      <c r="K878" s="16">
        <v>585430</v>
      </c>
      <c r="L878" s="15" t="s">
        <v>55</v>
      </c>
    </row>
    <row r="879" spans="1:12">
      <c r="A879" s="22"/>
      <c r="B879" s="49"/>
      <c r="C879" s="49"/>
      <c r="D879" s="37">
        <v>41426</v>
      </c>
      <c r="E879" s="89">
        <f t="shared" ref="E879" si="166">H878</f>
        <v>-303886.87999999995</v>
      </c>
      <c r="F879" s="93">
        <v>1711.91</v>
      </c>
      <c r="G879" s="99">
        <v>-1112.4100000000001</v>
      </c>
      <c r="H879" s="101">
        <f t="shared" si="156"/>
        <v>-303287.37999999995</v>
      </c>
      <c r="I879" s="106">
        <f t="shared" ref="I879:I1002" si="167">SUM(F879:G879)</f>
        <v>599.5</v>
      </c>
      <c r="J879" s="76">
        <v>431</v>
      </c>
      <c r="K879" s="16">
        <v>585430</v>
      </c>
      <c r="L879" s="15" t="s">
        <v>55</v>
      </c>
    </row>
    <row r="880" spans="1:12">
      <c r="A880" s="19">
        <v>288686</v>
      </c>
      <c r="B880" s="25" t="s">
        <v>115</v>
      </c>
      <c r="C880" s="44" t="s">
        <v>67</v>
      </c>
      <c r="D880" s="37">
        <v>41091</v>
      </c>
      <c r="E880" s="96">
        <f>'Historical Jul 11 - Jun 12 '!H891</f>
        <v>0</v>
      </c>
      <c r="F880" s="102">
        <v>0</v>
      </c>
      <c r="G880" s="103">
        <v>-597031.41</v>
      </c>
      <c r="H880" s="104">
        <f t="shared" si="156"/>
        <v>-597031.41</v>
      </c>
      <c r="I880" s="106">
        <f t="shared" si="167"/>
        <v>-597031.41</v>
      </c>
      <c r="J880" s="11">
        <v>253.99</v>
      </c>
      <c r="K880" s="16">
        <v>288600</v>
      </c>
      <c r="L880" s="15" t="s">
        <v>168</v>
      </c>
    </row>
    <row r="881" spans="1:12">
      <c r="A881" s="12"/>
      <c r="B881" s="47"/>
      <c r="C881" s="47"/>
      <c r="D881" s="37">
        <v>41122</v>
      </c>
      <c r="E881" s="89">
        <f>+H880</f>
        <v>-597031.41</v>
      </c>
      <c r="F881" s="86">
        <v>134.34</v>
      </c>
      <c r="G881" s="87">
        <v>0</v>
      </c>
      <c r="H881" s="92">
        <f t="shared" si="156"/>
        <v>-596897.07000000007</v>
      </c>
      <c r="I881" s="106">
        <f t="shared" si="167"/>
        <v>134.34</v>
      </c>
      <c r="J881" s="76">
        <v>431</v>
      </c>
      <c r="K881" s="16">
        <v>585430</v>
      </c>
      <c r="L881" s="15" t="s">
        <v>55</v>
      </c>
    </row>
    <row r="882" spans="1:12">
      <c r="A882" s="12"/>
      <c r="B882" s="47"/>
      <c r="C882" s="47"/>
      <c r="D882" s="37">
        <v>41153</v>
      </c>
      <c r="E882" s="89">
        <f t="shared" ref="E882:E890" si="168">+H881</f>
        <v>-596897.07000000007</v>
      </c>
      <c r="F882" s="86">
        <v>15148.32</v>
      </c>
      <c r="G882" s="87">
        <v>0</v>
      </c>
      <c r="H882" s="92">
        <f t="shared" si="156"/>
        <v>-581748.75000000012</v>
      </c>
      <c r="I882" s="106">
        <f t="shared" si="167"/>
        <v>15148.32</v>
      </c>
      <c r="J882" s="76">
        <v>431</v>
      </c>
      <c r="K882" s="16">
        <v>585430</v>
      </c>
      <c r="L882" s="15" t="s">
        <v>55</v>
      </c>
    </row>
    <row r="883" spans="1:12">
      <c r="A883" s="12"/>
      <c r="B883" s="47"/>
      <c r="C883" s="47"/>
      <c r="D883" s="37">
        <v>41183</v>
      </c>
      <c r="E883" s="89">
        <f t="shared" si="168"/>
        <v>-581748.75000000012</v>
      </c>
      <c r="F883" s="86">
        <v>0</v>
      </c>
      <c r="G883" s="87">
        <v>0</v>
      </c>
      <c r="H883" s="92">
        <f t="shared" si="156"/>
        <v>-581748.75000000012</v>
      </c>
      <c r="I883" s="106">
        <f t="shared" si="167"/>
        <v>0</v>
      </c>
      <c r="J883" s="76">
        <v>431</v>
      </c>
      <c r="K883" s="16">
        <v>585430</v>
      </c>
      <c r="L883" s="15" t="s">
        <v>55</v>
      </c>
    </row>
    <row r="884" spans="1:12">
      <c r="A884" s="12"/>
      <c r="B884" s="47"/>
      <c r="C884" s="47"/>
      <c r="D884" s="37">
        <v>41214</v>
      </c>
      <c r="E884" s="89">
        <f t="shared" si="168"/>
        <v>-581748.75000000012</v>
      </c>
      <c r="F884" s="86">
        <v>0</v>
      </c>
      <c r="G884" s="87">
        <v>0</v>
      </c>
      <c r="H884" s="92">
        <f t="shared" si="156"/>
        <v>-581748.75000000012</v>
      </c>
      <c r="I884" s="106">
        <f t="shared" si="167"/>
        <v>0</v>
      </c>
      <c r="J884" s="76">
        <v>431</v>
      </c>
      <c r="K884" s="16">
        <v>585430</v>
      </c>
      <c r="L884" s="15" t="s">
        <v>55</v>
      </c>
    </row>
    <row r="885" spans="1:12">
      <c r="A885" s="12"/>
      <c r="B885" s="47"/>
      <c r="C885" s="47"/>
      <c r="D885" s="37">
        <v>41244</v>
      </c>
      <c r="E885" s="89">
        <f t="shared" si="168"/>
        <v>-581748.75000000012</v>
      </c>
      <c r="F885" s="86">
        <v>15593.25</v>
      </c>
      <c r="G885" s="87">
        <v>0</v>
      </c>
      <c r="H885" s="92">
        <f t="shared" si="156"/>
        <v>-566155.50000000012</v>
      </c>
      <c r="I885" s="106">
        <f t="shared" si="167"/>
        <v>15593.25</v>
      </c>
      <c r="J885" s="76">
        <v>431</v>
      </c>
      <c r="K885" s="16">
        <v>585430</v>
      </c>
      <c r="L885" s="15" t="s">
        <v>55</v>
      </c>
    </row>
    <row r="886" spans="1:12">
      <c r="A886" s="12"/>
      <c r="B886" s="47"/>
      <c r="C886" s="47"/>
      <c r="D886" s="37">
        <v>41275</v>
      </c>
      <c r="E886" s="89">
        <f t="shared" si="168"/>
        <v>-566155.50000000012</v>
      </c>
      <c r="F886" s="86">
        <v>0</v>
      </c>
      <c r="G886" s="87">
        <v>0</v>
      </c>
      <c r="H886" s="92">
        <f t="shared" si="156"/>
        <v>-566155.50000000012</v>
      </c>
      <c r="I886" s="106">
        <f t="shared" si="167"/>
        <v>0</v>
      </c>
      <c r="J886" s="76">
        <v>431</v>
      </c>
      <c r="K886" s="16">
        <v>585430</v>
      </c>
      <c r="L886" s="15" t="s">
        <v>55</v>
      </c>
    </row>
    <row r="887" spans="1:12">
      <c r="A887" s="12"/>
      <c r="B887" s="47"/>
      <c r="C887" s="47"/>
      <c r="D887" s="37">
        <v>41306</v>
      </c>
      <c r="E887" s="89">
        <f t="shared" si="168"/>
        <v>-566155.50000000012</v>
      </c>
      <c r="F887" s="86">
        <v>16.79</v>
      </c>
      <c r="G887" s="87">
        <v>0</v>
      </c>
      <c r="H887" s="92">
        <f t="shared" si="156"/>
        <v>-566138.71000000008</v>
      </c>
      <c r="I887" s="106">
        <f t="shared" si="167"/>
        <v>16.79</v>
      </c>
      <c r="J887" s="76">
        <v>431</v>
      </c>
      <c r="K887" s="16">
        <v>585430</v>
      </c>
      <c r="L887" s="15" t="s">
        <v>55</v>
      </c>
    </row>
    <row r="888" spans="1:12">
      <c r="A888" s="12"/>
      <c r="B888" s="47"/>
      <c r="C888" s="47"/>
      <c r="D888" s="37">
        <v>41334</v>
      </c>
      <c r="E888" s="89">
        <f t="shared" si="168"/>
        <v>-566138.71000000008</v>
      </c>
      <c r="F888" s="86">
        <v>33.590000000000003</v>
      </c>
      <c r="G888" s="87">
        <v>-50381.25</v>
      </c>
      <c r="H888" s="92">
        <f t="shared" si="156"/>
        <v>-616486.37000000011</v>
      </c>
      <c r="I888" s="106">
        <f t="shared" si="167"/>
        <v>-50347.66</v>
      </c>
      <c r="J888" s="76" t="s">
        <v>187</v>
      </c>
      <c r="K888" s="16" t="s">
        <v>169</v>
      </c>
      <c r="L888" s="15" t="s">
        <v>170</v>
      </c>
    </row>
    <row r="889" spans="1:12">
      <c r="A889" s="12"/>
      <c r="B889" s="47"/>
      <c r="C889" s="47"/>
      <c r="D889" s="37">
        <v>41365</v>
      </c>
      <c r="E889" s="89">
        <f t="shared" si="168"/>
        <v>-616486.37000000011</v>
      </c>
      <c r="F889" s="86">
        <v>100.76</v>
      </c>
      <c r="G889" s="87">
        <v>0</v>
      </c>
      <c r="H889" s="92">
        <f t="shared" si="156"/>
        <v>-616385.6100000001</v>
      </c>
      <c r="I889" s="106">
        <f t="shared" si="167"/>
        <v>100.76</v>
      </c>
      <c r="J889" s="76">
        <v>431</v>
      </c>
      <c r="K889" s="16">
        <v>585430</v>
      </c>
      <c r="L889" s="15" t="s">
        <v>55</v>
      </c>
    </row>
    <row r="890" spans="1:12">
      <c r="A890" s="12"/>
      <c r="B890" s="47"/>
      <c r="C890" s="47"/>
      <c r="D890" s="37">
        <v>41395</v>
      </c>
      <c r="E890" s="89">
        <f t="shared" si="168"/>
        <v>-616385.6100000001</v>
      </c>
      <c r="F890" s="86">
        <v>67.17</v>
      </c>
      <c r="G890" s="87">
        <v>0</v>
      </c>
      <c r="H890" s="92">
        <f t="shared" si="156"/>
        <v>-616318.44000000006</v>
      </c>
      <c r="I890" s="106">
        <f t="shared" si="167"/>
        <v>67.17</v>
      </c>
      <c r="J890" s="76">
        <v>431</v>
      </c>
      <c r="K890" s="16">
        <v>585430</v>
      </c>
      <c r="L890" s="15" t="s">
        <v>55</v>
      </c>
    </row>
    <row r="891" spans="1:12">
      <c r="A891" s="22"/>
      <c r="B891" s="49"/>
      <c r="C891" s="49"/>
      <c r="D891" s="37">
        <v>41426</v>
      </c>
      <c r="E891" s="89">
        <f t="shared" ref="E891" si="169">H890</f>
        <v>-616318.44000000006</v>
      </c>
      <c r="F891" s="93">
        <v>5318.25</v>
      </c>
      <c r="G891" s="99">
        <v>0</v>
      </c>
      <c r="H891" s="101">
        <f t="shared" si="156"/>
        <v>-611000.19000000006</v>
      </c>
      <c r="I891" s="106">
        <f t="shared" si="167"/>
        <v>5318.25</v>
      </c>
      <c r="J891" s="76">
        <v>431</v>
      </c>
      <c r="K891" s="16">
        <v>585430</v>
      </c>
      <c r="L891" s="15" t="s">
        <v>55</v>
      </c>
    </row>
    <row r="892" spans="1:12">
      <c r="A892" s="19">
        <v>288688</v>
      </c>
      <c r="B892" s="25" t="s">
        <v>116</v>
      </c>
      <c r="C892" s="44" t="s">
        <v>67</v>
      </c>
      <c r="D892" s="37">
        <v>41091</v>
      </c>
      <c r="E892" s="96">
        <f>'Historical Jul 11 - Jun 12 '!H903</f>
        <v>0</v>
      </c>
      <c r="F892" s="102">
        <v>3101.24</v>
      </c>
      <c r="G892" s="103">
        <v>-3301991.14</v>
      </c>
      <c r="H892" s="104">
        <f t="shared" si="156"/>
        <v>-3298889.9</v>
      </c>
      <c r="I892" s="106">
        <f t="shared" si="167"/>
        <v>-3298889.9</v>
      </c>
      <c r="J892" s="11">
        <v>253.99</v>
      </c>
      <c r="K892" s="16">
        <v>288600</v>
      </c>
      <c r="L892" s="15" t="s">
        <v>168</v>
      </c>
    </row>
    <row r="893" spans="1:12">
      <c r="A893" s="12"/>
      <c r="B893" s="47"/>
      <c r="C893" s="47"/>
      <c r="D893" s="37">
        <v>41122</v>
      </c>
      <c r="E893" s="89">
        <f>+H892</f>
        <v>-3298889.9</v>
      </c>
      <c r="F893" s="86">
        <v>8475.34</v>
      </c>
      <c r="G893" s="87">
        <v>-11795.04</v>
      </c>
      <c r="H893" s="92">
        <f t="shared" si="156"/>
        <v>-3302209.6</v>
      </c>
      <c r="I893" s="106">
        <f t="shared" si="167"/>
        <v>-3319.7000000000007</v>
      </c>
      <c r="J893" s="76">
        <v>431</v>
      </c>
      <c r="K893" s="16">
        <v>585430</v>
      </c>
      <c r="L893" s="15" t="s">
        <v>55</v>
      </c>
    </row>
    <row r="894" spans="1:12">
      <c r="A894" s="12"/>
      <c r="B894" s="47"/>
      <c r="C894" s="47"/>
      <c r="D894" s="37">
        <v>41153</v>
      </c>
      <c r="E894" s="89">
        <f t="shared" ref="E894:E901" si="170">+H893</f>
        <v>-3302209.6</v>
      </c>
      <c r="F894" s="86">
        <v>103703.41</v>
      </c>
      <c r="G894" s="87">
        <v>-11807.02</v>
      </c>
      <c r="H894" s="92">
        <f t="shared" si="156"/>
        <v>-3210313.21</v>
      </c>
      <c r="I894" s="106">
        <f t="shared" si="167"/>
        <v>91896.39</v>
      </c>
      <c r="J894" s="76">
        <v>431</v>
      </c>
      <c r="K894" s="16">
        <v>585430</v>
      </c>
      <c r="L894" s="15" t="s">
        <v>55</v>
      </c>
    </row>
    <row r="895" spans="1:12">
      <c r="A895" s="12"/>
      <c r="B895" s="47"/>
      <c r="C895" s="47"/>
      <c r="D895" s="37">
        <v>41183</v>
      </c>
      <c r="E895" s="89">
        <f t="shared" si="170"/>
        <v>-3210313.21</v>
      </c>
      <c r="F895" s="86">
        <v>11533.53</v>
      </c>
      <c r="G895" s="87">
        <v>-12031.19</v>
      </c>
      <c r="H895" s="92">
        <f t="shared" si="156"/>
        <v>-3210810.87</v>
      </c>
      <c r="I895" s="106">
        <f t="shared" si="167"/>
        <v>-497.65999999999985</v>
      </c>
      <c r="J895" s="76">
        <v>431</v>
      </c>
      <c r="K895" s="16">
        <v>585430</v>
      </c>
      <c r="L895" s="15" t="s">
        <v>55</v>
      </c>
    </row>
    <row r="896" spans="1:12">
      <c r="A896" s="12"/>
      <c r="B896" s="47"/>
      <c r="C896" s="47"/>
      <c r="D896" s="37">
        <v>41214</v>
      </c>
      <c r="E896" s="89">
        <f t="shared" si="170"/>
        <v>-3210810.87</v>
      </c>
      <c r="F896" s="86">
        <v>8255.44</v>
      </c>
      <c r="G896" s="87">
        <v>-11583.27</v>
      </c>
      <c r="H896" s="92">
        <f t="shared" si="156"/>
        <v>-3214138.7</v>
      </c>
      <c r="I896" s="106">
        <f t="shared" si="167"/>
        <v>-3327.83</v>
      </c>
      <c r="J896" s="76">
        <v>431</v>
      </c>
      <c r="K896" s="16">
        <v>585430</v>
      </c>
      <c r="L896" s="15" t="s">
        <v>55</v>
      </c>
    </row>
    <row r="897" spans="1:12">
      <c r="A897" s="12"/>
      <c r="B897" s="47"/>
      <c r="C897" s="47"/>
      <c r="D897" s="37">
        <v>41244</v>
      </c>
      <c r="E897" s="89">
        <f t="shared" si="170"/>
        <v>-3214138.7</v>
      </c>
      <c r="F897" s="86">
        <v>137792.72</v>
      </c>
      <c r="G897" s="87">
        <v>-11595.27</v>
      </c>
      <c r="H897" s="92">
        <f t="shared" si="156"/>
        <v>-3087941.25</v>
      </c>
      <c r="I897" s="106">
        <f t="shared" si="167"/>
        <v>126197.45</v>
      </c>
      <c r="J897" s="76">
        <v>431</v>
      </c>
      <c r="K897" s="16">
        <v>585430</v>
      </c>
      <c r="L897" s="15" t="s">
        <v>55</v>
      </c>
    </row>
    <row r="898" spans="1:12">
      <c r="A898" s="12"/>
      <c r="B898" s="47"/>
      <c r="C898" s="47"/>
      <c r="D898" s="37">
        <v>41275</v>
      </c>
      <c r="E898" s="89">
        <f t="shared" si="170"/>
        <v>-3087941.25</v>
      </c>
      <c r="F898" s="86">
        <v>5771.44</v>
      </c>
      <c r="G898" s="87">
        <v>-598770.5</v>
      </c>
      <c r="H898" s="92">
        <f t="shared" si="156"/>
        <v>-3680940.31</v>
      </c>
      <c r="I898" s="106">
        <f t="shared" si="167"/>
        <v>-592999.06000000006</v>
      </c>
      <c r="J898" s="76" t="s">
        <v>187</v>
      </c>
      <c r="K898" s="16" t="s">
        <v>169</v>
      </c>
      <c r="L898" s="15" t="s">
        <v>170</v>
      </c>
    </row>
    <row r="899" spans="1:12">
      <c r="A899" s="12"/>
      <c r="B899" s="47"/>
      <c r="C899" s="47"/>
      <c r="D899" s="37">
        <v>41306</v>
      </c>
      <c r="E899" s="89">
        <f t="shared" si="170"/>
        <v>-3680940.31</v>
      </c>
      <c r="F899" s="86">
        <v>268.68</v>
      </c>
      <c r="G899" s="87">
        <v>-13474.49</v>
      </c>
      <c r="H899" s="92">
        <f t="shared" si="156"/>
        <v>-3694146.12</v>
      </c>
      <c r="I899" s="106">
        <f t="shared" si="167"/>
        <v>-13205.81</v>
      </c>
      <c r="J899" s="76">
        <v>431</v>
      </c>
      <c r="K899" s="16">
        <v>585430</v>
      </c>
      <c r="L899" s="15" t="s">
        <v>55</v>
      </c>
    </row>
    <row r="900" spans="1:12">
      <c r="A900" s="12"/>
      <c r="B900" s="47"/>
      <c r="C900" s="47"/>
      <c r="D900" s="37">
        <v>41334</v>
      </c>
      <c r="E900" s="89">
        <f t="shared" si="170"/>
        <v>-3694146.12</v>
      </c>
      <c r="F900" s="86">
        <v>5093.3900000000003</v>
      </c>
      <c r="G900" s="87">
        <v>-588895.07999999996</v>
      </c>
      <c r="H900" s="92">
        <f t="shared" si="156"/>
        <v>-4277947.8099999996</v>
      </c>
      <c r="I900" s="106">
        <f t="shared" si="167"/>
        <v>-583801.68999999994</v>
      </c>
      <c r="J900" s="76" t="s">
        <v>187</v>
      </c>
      <c r="K900" s="16" t="s">
        <v>169</v>
      </c>
      <c r="L900" s="15" t="s">
        <v>170</v>
      </c>
    </row>
    <row r="901" spans="1:12">
      <c r="A901" s="12"/>
      <c r="B901" s="47"/>
      <c r="C901" s="47"/>
      <c r="D901" s="37">
        <v>41365</v>
      </c>
      <c r="E901" s="89">
        <f t="shared" si="170"/>
        <v>-4277947.8099999996</v>
      </c>
      <c r="F901" s="86">
        <v>6035.78</v>
      </c>
      <c r="G901" s="87">
        <v>-15659.9</v>
      </c>
      <c r="H901" s="92">
        <f t="shared" si="156"/>
        <v>-4287571.93</v>
      </c>
      <c r="I901" s="106">
        <f t="shared" si="167"/>
        <v>-9624.119999999999</v>
      </c>
      <c r="J901" s="76">
        <v>431</v>
      </c>
      <c r="K901" s="16">
        <v>585430</v>
      </c>
      <c r="L901" s="15" t="s">
        <v>55</v>
      </c>
    </row>
    <row r="902" spans="1:12">
      <c r="A902" s="12"/>
      <c r="B902" s="47"/>
      <c r="C902" s="47"/>
      <c r="D902" s="37">
        <v>41395</v>
      </c>
      <c r="E902" s="89">
        <f t="shared" ref="E902" si="171">+H901</f>
        <v>-4287571.93</v>
      </c>
      <c r="F902" s="86">
        <v>470.18</v>
      </c>
      <c r="G902" s="87">
        <v>-15695.13</v>
      </c>
      <c r="H902" s="92">
        <f t="shared" si="156"/>
        <v>-4302796.88</v>
      </c>
      <c r="I902" s="106">
        <f t="shared" si="167"/>
        <v>-15224.949999999999</v>
      </c>
      <c r="J902" s="76">
        <v>431</v>
      </c>
      <c r="K902" s="16">
        <v>585430</v>
      </c>
      <c r="L902" s="15" t="s">
        <v>55</v>
      </c>
    </row>
    <row r="903" spans="1:12">
      <c r="A903" s="22"/>
      <c r="B903" s="49"/>
      <c r="C903" s="49"/>
      <c r="D903" s="37">
        <v>41426</v>
      </c>
      <c r="E903" s="89">
        <f t="shared" ref="E903" si="172">H902</f>
        <v>-4302796.88</v>
      </c>
      <c r="F903" s="93">
        <v>2748.29</v>
      </c>
      <c r="G903" s="99">
        <v>-15750.87</v>
      </c>
      <c r="H903" s="101">
        <f t="shared" si="156"/>
        <v>-4315799.46</v>
      </c>
      <c r="I903" s="106">
        <f t="shared" si="167"/>
        <v>-13002.580000000002</v>
      </c>
      <c r="J903" s="76">
        <v>431</v>
      </c>
      <c r="K903" s="16">
        <v>585430</v>
      </c>
      <c r="L903" s="15" t="s">
        <v>55</v>
      </c>
    </row>
    <row r="904" spans="1:12">
      <c r="A904" s="19">
        <v>288689</v>
      </c>
      <c r="B904" s="25" t="s">
        <v>117</v>
      </c>
      <c r="C904" s="44" t="s">
        <v>67</v>
      </c>
      <c r="D904" s="37">
        <v>41091</v>
      </c>
      <c r="E904" s="96">
        <f>'Historical Jul 11 - Jun 12 '!H915</f>
        <v>0</v>
      </c>
      <c r="F904" s="102">
        <v>1033.75</v>
      </c>
      <c r="G904" s="103">
        <v>-1100894.32</v>
      </c>
      <c r="H904" s="104">
        <f t="shared" si="156"/>
        <v>-1099860.57</v>
      </c>
      <c r="I904" s="106">
        <f t="shared" si="167"/>
        <v>-1099860.57</v>
      </c>
      <c r="J904" s="11">
        <v>253.99</v>
      </c>
      <c r="K904" s="16">
        <v>288600</v>
      </c>
      <c r="L904" s="15" t="s">
        <v>168</v>
      </c>
    </row>
    <row r="905" spans="1:12">
      <c r="A905" s="12"/>
      <c r="B905" s="47"/>
      <c r="C905" s="47"/>
      <c r="D905" s="37">
        <v>41122</v>
      </c>
      <c r="E905" s="89">
        <f>+H904</f>
        <v>-1099860.57</v>
      </c>
      <c r="F905" s="86">
        <v>2825.11</v>
      </c>
      <c r="G905" s="87">
        <v>-3932.51</v>
      </c>
      <c r="H905" s="92">
        <f t="shared" ref="H905:H1011" si="173">SUM(E905:G905)</f>
        <v>-1100967.97</v>
      </c>
      <c r="I905" s="106">
        <f t="shared" si="167"/>
        <v>-1107.4000000000001</v>
      </c>
      <c r="J905" s="76">
        <v>431</v>
      </c>
      <c r="K905" s="16">
        <v>585430</v>
      </c>
      <c r="L905" s="15" t="s">
        <v>55</v>
      </c>
    </row>
    <row r="906" spans="1:12">
      <c r="A906" s="12"/>
      <c r="B906" s="47"/>
      <c r="C906" s="47"/>
      <c r="D906" s="37">
        <v>41153</v>
      </c>
      <c r="E906" s="89">
        <f t="shared" ref="E906:E913" si="174">+H905</f>
        <v>-1100967.97</v>
      </c>
      <c r="F906" s="86">
        <v>34794.720000000001</v>
      </c>
      <c r="G906" s="87">
        <v>-3936.51</v>
      </c>
      <c r="H906" s="92">
        <f t="shared" si="173"/>
        <v>-1070109.76</v>
      </c>
      <c r="I906" s="106">
        <f t="shared" si="167"/>
        <v>30858.21</v>
      </c>
      <c r="J906" s="76">
        <v>431</v>
      </c>
      <c r="K906" s="16">
        <v>585430</v>
      </c>
      <c r="L906" s="15" t="s">
        <v>55</v>
      </c>
    </row>
    <row r="907" spans="1:12">
      <c r="A907" s="12"/>
      <c r="B907" s="47"/>
      <c r="C907" s="47"/>
      <c r="D907" s="37">
        <v>41183</v>
      </c>
      <c r="E907" s="89">
        <f t="shared" si="174"/>
        <v>-1070109.76</v>
      </c>
      <c r="F907" s="86">
        <v>3844.51</v>
      </c>
      <c r="G907" s="87">
        <v>-4010.41</v>
      </c>
      <c r="H907" s="92">
        <f t="shared" si="173"/>
        <v>-1070275.6599999999</v>
      </c>
      <c r="I907" s="106">
        <f t="shared" si="167"/>
        <v>-165.89999999999964</v>
      </c>
      <c r="J907" s="76">
        <v>431</v>
      </c>
      <c r="K907" s="16">
        <v>585430</v>
      </c>
      <c r="L907" s="15" t="s">
        <v>55</v>
      </c>
    </row>
    <row r="908" spans="1:12">
      <c r="A908" s="12"/>
      <c r="B908" s="47"/>
      <c r="C908" s="47"/>
      <c r="D908" s="37">
        <v>41214</v>
      </c>
      <c r="E908" s="89">
        <f t="shared" si="174"/>
        <v>-1070275.6599999999</v>
      </c>
      <c r="F908" s="86">
        <v>2751.82</v>
      </c>
      <c r="G908" s="87">
        <v>-3861.11</v>
      </c>
      <c r="H908" s="92">
        <f t="shared" si="173"/>
        <v>-1071384.95</v>
      </c>
      <c r="I908" s="106">
        <f t="shared" si="167"/>
        <v>-1109.29</v>
      </c>
      <c r="J908" s="76">
        <v>431</v>
      </c>
      <c r="K908" s="16">
        <v>585430</v>
      </c>
      <c r="L908" s="15" t="s">
        <v>55</v>
      </c>
    </row>
    <row r="909" spans="1:12">
      <c r="A909" s="12"/>
      <c r="B909" s="47"/>
      <c r="C909" s="47"/>
      <c r="D909" s="37">
        <v>41244</v>
      </c>
      <c r="E909" s="89">
        <f t="shared" si="174"/>
        <v>-1071384.95</v>
      </c>
      <c r="F909" s="86">
        <v>45936.31</v>
      </c>
      <c r="G909" s="87">
        <v>-3865.11</v>
      </c>
      <c r="H909" s="92">
        <f t="shared" si="173"/>
        <v>-1029313.7499999999</v>
      </c>
      <c r="I909" s="106">
        <f t="shared" si="167"/>
        <v>42071.199999999997</v>
      </c>
      <c r="J909" s="76">
        <v>431</v>
      </c>
      <c r="K909" s="16">
        <v>585430</v>
      </c>
      <c r="L909" s="15" t="s">
        <v>55</v>
      </c>
    </row>
    <row r="910" spans="1:12">
      <c r="A910" s="12"/>
      <c r="B910" s="47"/>
      <c r="C910" s="47"/>
      <c r="D910" s="37">
        <v>41275</v>
      </c>
      <c r="E910" s="89">
        <f t="shared" si="174"/>
        <v>-1029313.7499999999</v>
      </c>
      <c r="F910" s="86">
        <v>1923.81</v>
      </c>
      <c r="G910" s="87">
        <v>-200144.6</v>
      </c>
      <c r="H910" s="92">
        <f t="shared" si="173"/>
        <v>-1227534.5399999998</v>
      </c>
      <c r="I910" s="106">
        <f t="shared" si="167"/>
        <v>-198220.79</v>
      </c>
      <c r="J910" s="76" t="s">
        <v>187</v>
      </c>
      <c r="K910" s="16" t="s">
        <v>169</v>
      </c>
      <c r="L910" s="15" t="s">
        <v>170</v>
      </c>
    </row>
    <row r="911" spans="1:12">
      <c r="A911" s="12"/>
      <c r="B911" s="47"/>
      <c r="C911" s="47"/>
      <c r="D911" s="37">
        <v>41306</v>
      </c>
      <c r="E911" s="89">
        <f t="shared" si="174"/>
        <v>-1227534.5399999998</v>
      </c>
      <c r="F911" s="86">
        <v>89.56</v>
      </c>
      <c r="G911" s="87">
        <v>-5154.72</v>
      </c>
      <c r="H911" s="92">
        <f t="shared" si="173"/>
        <v>-1232599.6999999997</v>
      </c>
      <c r="I911" s="106">
        <f t="shared" si="167"/>
        <v>-5065.16</v>
      </c>
      <c r="J911" s="76">
        <v>431</v>
      </c>
      <c r="K911" s="16">
        <v>585430</v>
      </c>
      <c r="L911" s="15" t="s">
        <v>55</v>
      </c>
    </row>
    <row r="912" spans="1:12">
      <c r="A912" s="12"/>
      <c r="B912" s="47"/>
      <c r="C912" s="47"/>
      <c r="D912" s="37">
        <v>41334</v>
      </c>
      <c r="E912" s="89">
        <f t="shared" si="174"/>
        <v>-1232599.6999999997</v>
      </c>
      <c r="F912" s="86">
        <v>1697.81</v>
      </c>
      <c r="G912" s="87">
        <v>-196966.74</v>
      </c>
      <c r="H912" s="92">
        <f t="shared" si="173"/>
        <v>-1427868.6299999997</v>
      </c>
      <c r="I912" s="106">
        <f t="shared" si="167"/>
        <v>-195268.93</v>
      </c>
      <c r="J912" s="76" t="s">
        <v>187</v>
      </c>
      <c r="K912" s="16" t="s">
        <v>169</v>
      </c>
      <c r="L912" s="15" t="s">
        <v>170</v>
      </c>
    </row>
    <row r="913" spans="1:12">
      <c r="A913" s="12"/>
      <c r="B913" s="47"/>
      <c r="C913" s="47"/>
      <c r="D913" s="37">
        <v>41365</v>
      </c>
      <c r="E913" s="89">
        <f t="shared" si="174"/>
        <v>-1427868.6299999997</v>
      </c>
      <c r="F913" s="86">
        <v>2011.94</v>
      </c>
      <c r="G913" s="87">
        <v>-5995.98</v>
      </c>
      <c r="H913" s="92">
        <f t="shared" si="173"/>
        <v>-1431852.6699999997</v>
      </c>
      <c r="I913" s="106">
        <f t="shared" si="167"/>
        <v>-3984.0399999999995</v>
      </c>
      <c r="J913" s="76">
        <v>431</v>
      </c>
      <c r="K913" s="16">
        <v>585430</v>
      </c>
      <c r="L913" s="15" t="s">
        <v>55</v>
      </c>
    </row>
    <row r="914" spans="1:12">
      <c r="A914" s="12"/>
      <c r="B914" s="47"/>
      <c r="C914" s="47"/>
      <c r="D914" s="37">
        <v>41395</v>
      </c>
      <c r="E914" s="89">
        <f t="shared" ref="E914" si="175">+H913</f>
        <v>-1431852.6699999997</v>
      </c>
      <c r="F914" s="86">
        <v>156.74</v>
      </c>
      <c r="G914" s="87">
        <v>-6012.71</v>
      </c>
      <c r="H914" s="92">
        <f t="shared" si="173"/>
        <v>-1437708.6399999997</v>
      </c>
      <c r="I914" s="106">
        <f t="shared" si="167"/>
        <v>-5855.97</v>
      </c>
      <c r="J914" s="76">
        <v>431</v>
      </c>
      <c r="K914" s="16">
        <v>585430</v>
      </c>
      <c r="L914" s="15" t="s">
        <v>55</v>
      </c>
    </row>
    <row r="915" spans="1:12">
      <c r="A915" s="22"/>
      <c r="B915" s="49"/>
      <c r="C915" s="49"/>
      <c r="D915" s="37">
        <v>41426</v>
      </c>
      <c r="E915" s="89">
        <f t="shared" ref="E915" si="176">H914</f>
        <v>-1437708.6399999997</v>
      </c>
      <c r="F915" s="93">
        <v>916.1</v>
      </c>
      <c r="G915" s="99">
        <v>-5186.6499999999996</v>
      </c>
      <c r="H915" s="101">
        <f t="shared" si="173"/>
        <v>-1441979.1899999995</v>
      </c>
      <c r="I915" s="106">
        <f t="shared" si="167"/>
        <v>-4270.5499999999993</v>
      </c>
      <c r="J915" s="76">
        <v>431</v>
      </c>
      <c r="K915" s="16">
        <v>585430</v>
      </c>
      <c r="L915" s="15" t="s">
        <v>55</v>
      </c>
    </row>
    <row r="916" spans="1:12">
      <c r="A916" s="5">
        <v>288712</v>
      </c>
      <c r="B916" s="25" t="s">
        <v>123</v>
      </c>
      <c r="C916" s="82" t="s">
        <v>191</v>
      </c>
      <c r="D916" s="37">
        <v>41091</v>
      </c>
      <c r="E916" s="96">
        <f>'Historical Jul 11 - Jun 12 '!H927</f>
        <v>959670.14000000013</v>
      </c>
      <c r="F916" s="88">
        <v>289069.46000000002</v>
      </c>
      <c r="G916" s="103">
        <v>-584313.73</v>
      </c>
      <c r="H916" s="104">
        <f t="shared" si="173"/>
        <v>664425.87000000011</v>
      </c>
      <c r="I916" s="106">
        <f t="shared" si="167"/>
        <v>-295244.26999999996</v>
      </c>
      <c r="J916" s="21">
        <v>924.1</v>
      </c>
      <c r="K916" s="16">
        <v>548112</v>
      </c>
      <c r="L916" s="54" t="s">
        <v>189</v>
      </c>
    </row>
    <row r="917" spans="1:12">
      <c r="A917" s="12"/>
      <c r="B917" s="47"/>
      <c r="C917" s="83"/>
      <c r="D917" s="37">
        <v>41122</v>
      </c>
      <c r="E917" s="90">
        <f>+H916</f>
        <v>664425.87000000011</v>
      </c>
      <c r="F917" s="90">
        <v>82539.839999999997</v>
      </c>
      <c r="G917" s="87">
        <v>-439779</v>
      </c>
      <c r="H917" s="92">
        <f t="shared" si="173"/>
        <v>307186.71000000008</v>
      </c>
      <c r="I917" s="106">
        <f t="shared" si="167"/>
        <v>-357239.16000000003</v>
      </c>
      <c r="J917" s="21">
        <v>924.1</v>
      </c>
      <c r="K917" s="16">
        <v>548112</v>
      </c>
      <c r="L917" s="54" t="s">
        <v>189</v>
      </c>
    </row>
    <row r="918" spans="1:12">
      <c r="A918" s="12"/>
      <c r="B918" s="47"/>
      <c r="C918" s="83"/>
      <c r="D918" s="37">
        <v>41153</v>
      </c>
      <c r="E918" s="90">
        <f t="shared" ref="E918:E926" si="177">+H917</f>
        <v>307186.71000000008</v>
      </c>
      <c r="F918" s="90">
        <v>976.32</v>
      </c>
      <c r="G918" s="87">
        <v>-444014.41</v>
      </c>
      <c r="H918" s="92">
        <f t="shared" si="173"/>
        <v>-135851.37999999989</v>
      </c>
      <c r="I918" s="106">
        <f t="shared" si="167"/>
        <v>-443038.08999999997</v>
      </c>
      <c r="J918" s="21">
        <v>924.1</v>
      </c>
      <c r="K918" s="16">
        <v>548112</v>
      </c>
      <c r="L918" s="54" t="s">
        <v>189</v>
      </c>
    </row>
    <row r="919" spans="1:12">
      <c r="A919" s="12"/>
      <c r="B919" s="47"/>
      <c r="C919" s="83"/>
      <c r="D919" s="37">
        <v>41183</v>
      </c>
      <c r="E919" s="90">
        <f t="shared" si="177"/>
        <v>-135851.37999999989</v>
      </c>
      <c r="F919" s="90">
        <v>34617.300000000003</v>
      </c>
      <c r="G919" s="87">
        <v>-454323.51</v>
      </c>
      <c r="H919" s="92">
        <f t="shared" si="173"/>
        <v>-555557.58999999985</v>
      </c>
      <c r="I919" s="106">
        <f t="shared" si="167"/>
        <v>-419706.21</v>
      </c>
      <c r="J919" s="21">
        <v>924.1</v>
      </c>
      <c r="K919" s="16">
        <v>548112</v>
      </c>
      <c r="L919" s="54" t="s">
        <v>189</v>
      </c>
    </row>
    <row r="920" spans="1:12">
      <c r="A920" s="12"/>
      <c r="B920" s="47"/>
      <c r="C920" s="83"/>
      <c r="D920" s="37">
        <v>41214</v>
      </c>
      <c r="E920" s="90">
        <f t="shared" si="177"/>
        <v>-555557.58999999985</v>
      </c>
      <c r="F920" s="90">
        <v>1018906.68</v>
      </c>
      <c r="G920" s="87">
        <v>-439779</v>
      </c>
      <c r="H920" s="92">
        <f t="shared" si="173"/>
        <v>23570.0900000002</v>
      </c>
      <c r="I920" s="106">
        <f t="shared" si="167"/>
        <v>579127.68000000005</v>
      </c>
      <c r="J920" s="21">
        <v>924.1</v>
      </c>
      <c r="K920" s="16">
        <v>548112</v>
      </c>
      <c r="L920" s="54" t="s">
        <v>189</v>
      </c>
    </row>
    <row r="921" spans="1:12">
      <c r="A921" s="12"/>
      <c r="B921" s="47"/>
      <c r="C921" s="83"/>
      <c r="D921" s="37">
        <v>41244</v>
      </c>
      <c r="E921" s="90">
        <f t="shared" si="177"/>
        <v>23570.0900000002</v>
      </c>
      <c r="F921" s="90">
        <v>3549387.05</v>
      </c>
      <c r="G921" s="87">
        <v>-465201.34</v>
      </c>
      <c r="H921" s="92">
        <f t="shared" si="173"/>
        <v>3107755.8000000003</v>
      </c>
      <c r="I921" s="106">
        <f t="shared" si="167"/>
        <v>3084185.71</v>
      </c>
      <c r="J921" s="21">
        <v>924.1</v>
      </c>
      <c r="K921" s="16">
        <v>548112</v>
      </c>
      <c r="L921" s="54" t="s">
        <v>189</v>
      </c>
    </row>
    <row r="922" spans="1:12">
      <c r="A922" s="12"/>
      <c r="B922" s="47"/>
      <c r="C922" s="83"/>
      <c r="D922" s="37">
        <v>41275</v>
      </c>
      <c r="E922" s="90">
        <f t="shared" si="177"/>
        <v>3107755.8000000003</v>
      </c>
      <c r="F922" s="90">
        <v>104070.95</v>
      </c>
      <c r="G922" s="87">
        <v>-742219.98</v>
      </c>
      <c r="H922" s="92">
        <f t="shared" si="173"/>
        <v>2469606.7700000005</v>
      </c>
      <c r="I922" s="106">
        <f t="shared" si="167"/>
        <v>-638149.03</v>
      </c>
      <c r="J922" s="21">
        <v>924.1</v>
      </c>
      <c r="K922" s="16">
        <v>548112</v>
      </c>
      <c r="L922" s="54" t="s">
        <v>189</v>
      </c>
    </row>
    <row r="923" spans="1:12">
      <c r="A923" s="12"/>
      <c r="B923" s="47"/>
      <c r="C923" s="83"/>
      <c r="D923" s="37">
        <v>41306</v>
      </c>
      <c r="E923" s="90">
        <f t="shared" si="177"/>
        <v>2469606.7700000005</v>
      </c>
      <c r="F923" s="90">
        <v>318546.95</v>
      </c>
      <c r="G923" s="87">
        <v>-440185.08</v>
      </c>
      <c r="H923" s="92">
        <f t="shared" si="173"/>
        <v>2347968.6400000006</v>
      </c>
      <c r="I923" s="106">
        <f t="shared" si="167"/>
        <v>-121638.13</v>
      </c>
      <c r="J923" s="21">
        <v>924.1</v>
      </c>
      <c r="K923" s="16">
        <v>548112</v>
      </c>
      <c r="L923" s="54" t="s">
        <v>189</v>
      </c>
    </row>
    <row r="924" spans="1:12">
      <c r="A924" s="12"/>
      <c r="B924" s="47"/>
      <c r="C924" s="83"/>
      <c r="D924" s="37">
        <v>41334</v>
      </c>
      <c r="E924" s="90">
        <f t="shared" si="177"/>
        <v>2347968.6400000006</v>
      </c>
      <c r="F924" s="90">
        <v>44851.63</v>
      </c>
      <c r="G924" s="87">
        <v>-446524.67</v>
      </c>
      <c r="H924" s="92">
        <f t="shared" si="173"/>
        <v>1946295.6000000006</v>
      </c>
      <c r="I924" s="106">
        <f t="shared" si="167"/>
        <v>-401673.04</v>
      </c>
      <c r="J924" s="21">
        <v>924.1</v>
      </c>
      <c r="K924" s="16">
        <v>548112</v>
      </c>
      <c r="L924" s="54" t="s">
        <v>189</v>
      </c>
    </row>
    <row r="925" spans="1:12">
      <c r="A925" s="12"/>
      <c r="B925" s="47"/>
      <c r="C925" s="83"/>
      <c r="D925" s="37">
        <v>41365</v>
      </c>
      <c r="E925" s="90">
        <f t="shared" si="177"/>
        <v>1946295.6000000006</v>
      </c>
      <c r="F925" s="90">
        <v>49314.93</v>
      </c>
      <c r="G925" s="87">
        <v>-441039.29</v>
      </c>
      <c r="H925" s="92">
        <f t="shared" si="173"/>
        <v>1554571.2400000005</v>
      </c>
      <c r="I925" s="106">
        <f t="shared" si="167"/>
        <v>-391724.36</v>
      </c>
      <c r="J925" s="21">
        <v>924.1</v>
      </c>
      <c r="K925" s="16">
        <v>548112</v>
      </c>
      <c r="L925" s="54" t="s">
        <v>189</v>
      </c>
    </row>
    <row r="926" spans="1:12">
      <c r="A926" s="12"/>
      <c r="B926" s="47"/>
      <c r="C926" s="83"/>
      <c r="D926" s="37">
        <v>41395</v>
      </c>
      <c r="E926" s="90">
        <f t="shared" si="177"/>
        <v>1554571.2400000005</v>
      </c>
      <c r="F926" s="90">
        <v>137594.28</v>
      </c>
      <c r="G926" s="87">
        <v>-439779</v>
      </c>
      <c r="H926" s="92">
        <f t="shared" si="173"/>
        <v>1252386.5200000005</v>
      </c>
      <c r="I926" s="106">
        <f t="shared" si="167"/>
        <v>-302184.71999999997</v>
      </c>
      <c r="J926" s="21">
        <v>924.1</v>
      </c>
      <c r="K926" s="16">
        <v>548112</v>
      </c>
      <c r="L926" s="54" t="s">
        <v>189</v>
      </c>
    </row>
    <row r="927" spans="1:12">
      <c r="A927" s="22"/>
      <c r="B927" s="49"/>
      <c r="C927" s="52"/>
      <c r="D927" s="37">
        <v>41426</v>
      </c>
      <c r="E927" s="100">
        <f t="shared" ref="E927" si="178">H926</f>
        <v>1252386.5200000005</v>
      </c>
      <c r="F927" s="100">
        <v>33360.1</v>
      </c>
      <c r="G927" s="99">
        <v>-440121.88</v>
      </c>
      <c r="H927" s="101">
        <f t="shared" si="173"/>
        <v>845624.74000000057</v>
      </c>
      <c r="I927" s="106">
        <f t="shared" si="167"/>
        <v>-406761.78</v>
      </c>
      <c r="J927" s="21">
        <v>924.1</v>
      </c>
      <c r="K927" s="16">
        <v>548112</v>
      </c>
      <c r="L927" s="54" t="s">
        <v>189</v>
      </c>
    </row>
    <row r="928" spans="1:12">
      <c r="A928" s="19">
        <v>288714</v>
      </c>
      <c r="B928" s="25" t="s">
        <v>125</v>
      </c>
      <c r="C928" s="82" t="s">
        <v>192</v>
      </c>
      <c r="D928" s="37">
        <v>41091</v>
      </c>
      <c r="E928" s="105">
        <f>'Historical Jul 11 - Jun 12 '!H939</f>
        <v>-144983.91</v>
      </c>
      <c r="F928" s="88">
        <v>0</v>
      </c>
      <c r="G928" s="87">
        <v>-9462</v>
      </c>
      <c r="H928" s="104">
        <f t="shared" si="173"/>
        <v>-154445.91</v>
      </c>
      <c r="I928" s="106">
        <f t="shared" si="167"/>
        <v>-9462</v>
      </c>
      <c r="J928" s="21">
        <v>924.1</v>
      </c>
      <c r="K928" s="16">
        <v>548114</v>
      </c>
      <c r="L928" s="54" t="s">
        <v>186</v>
      </c>
    </row>
    <row r="929" spans="1:12">
      <c r="A929" s="12"/>
      <c r="B929" s="47"/>
      <c r="C929" s="83"/>
      <c r="D929" s="37">
        <v>41122</v>
      </c>
      <c r="E929" s="90">
        <f>+H928</f>
        <v>-154445.91</v>
      </c>
      <c r="F929" s="90">
        <v>0</v>
      </c>
      <c r="G929" s="87">
        <v>-9462</v>
      </c>
      <c r="H929" s="92">
        <f t="shared" si="173"/>
        <v>-163907.91</v>
      </c>
      <c r="I929" s="106">
        <f t="shared" si="167"/>
        <v>-9462</v>
      </c>
      <c r="J929" s="21">
        <v>924.1</v>
      </c>
      <c r="K929" s="16">
        <v>548114</v>
      </c>
      <c r="L929" s="54" t="s">
        <v>186</v>
      </c>
    </row>
    <row r="930" spans="1:12">
      <c r="A930" s="12"/>
      <c r="B930" s="47"/>
      <c r="C930" s="83"/>
      <c r="D930" s="37">
        <v>41153</v>
      </c>
      <c r="E930" s="90">
        <f t="shared" ref="E930:E938" si="179">+H929</f>
        <v>-163907.91</v>
      </c>
      <c r="F930" s="90">
        <v>0</v>
      </c>
      <c r="G930" s="87">
        <v>-9462</v>
      </c>
      <c r="H930" s="92">
        <f t="shared" si="173"/>
        <v>-173369.91</v>
      </c>
      <c r="I930" s="106">
        <f t="shared" si="167"/>
        <v>-9462</v>
      </c>
      <c r="J930" s="21">
        <v>924.1</v>
      </c>
      <c r="K930" s="16">
        <v>548114</v>
      </c>
      <c r="L930" s="54" t="s">
        <v>186</v>
      </c>
    </row>
    <row r="931" spans="1:12">
      <c r="A931" s="12"/>
      <c r="B931" s="47"/>
      <c r="C931" s="83"/>
      <c r="D931" s="37">
        <v>41183</v>
      </c>
      <c r="E931" s="90">
        <f t="shared" si="179"/>
        <v>-173369.91</v>
      </c>
      <c r="F931" s="90">
        <v>0</v>
      </c>
      <c r="G931" s="87">
        <v>-9462</v>
      </c>
      <c r="H931" s="92">
        <f t="shared" si="173"/>
        <v>-182831.91</v>
      </c>
      <c r="I931" s="106">
        <f t="shared" si="167"/>
        <v>-9462</v>
      </c>
      <c r="J931" s="21">
        <v>924.1</v>
      </c>
      <c r="K931" s="16">
        <v>548114</v>
      </c>
      <c r="L931" s="54" t="s">
        <v>186</v>
      </c>
    </row>
    <row r="932" spans="1:12">
      <c r="A932" s="12"/>
      <c r="B932" s="47"/>
      <c r="C932" s="83"/>
      <c r="D932" s="37">
        <v>41214</v>
      </c>
      <c r="E932" s="90">
        <f t="shared" si="179"/>
        <v>-182831.91</v>
      </c>
      <c r="F932" s="90">
        <v>0</v>
      </c>
      <c r="G932" s="87">
        <v>-9462</v>
      </c>
      <c r="H932" s="92">
        <f t="shared" si="173"/>
        <v>-192293.91</v>
      </c>
      <c r="I932" s="106">
        <f t="shared" si="167"/>
        <v>-9462</v>
      </c>
      <c r="J932" s="21">
        <v>924.1</v>
      </c>
      <c r="K932" s="16">
        <v>548114</v>
      </c>
      <c r="L932" s="54" t="s">
        <v>186</v>
      </c>
    </row>
    <row r="933" spans="1:12">
      <c r="A933" s="12"/>
      <c r="B933" s="47"/>
      <c r="C933" s="83"/>
      <c r="D933" s="37">
        <v>41244</v>
      </c>
      <c r="E933" s="90">
        <f t="shared" si="179"/>
        <v>-192293.91</v>
      </c>
      <c r="F933" s="90">
        <v>0</v>
      </c>
      <c r="G933" s="87">
        <v>-9462</v>
      </c>
      <c r="H933" s="92">
        <f t="shared" si="173"/>
        <v>-201755.91</v>
      </c>
      <c r="I933" s="106">
        <f t="shared" si="167"/>
        <v>-9462</v>
      </c>
      <c r="J933" s="21">
        <v>924.1</v>
      </c>
      <c r="K933" s="16">
        <v>548114</v>
      </c>
      <c r="L933" s="54" t="s">
        <v>186</v>
      </c>
    </row>
    <row r="934" spans="1:12">
      <c r="A934" s="12"/>
      <c r="B934" s="47"/>
      <c r="C934" s="83"/>
      <c r="D934" s="37">
        <v>41275</v>
      </c>
      <c r="E934" s="90">
        <f t="shared" si="179"/>
        <v>-201755.91</v>
      </c>
      <c r="F934" s="90">
        <v>0</v>
      </c>
      <c r="G934" s="87">
        <v>-9462</v>
      </c>
      <c r="H934" s="92">
        <f t="shared" si="173"/>
        <v>-211217.91</v>
      </c>
      <c r="I934" s="106">
        <f t="shared" si="167"/>
        <v>-9462</v>
      </c>
      <c r="J934" s="21">
        <v>924.1</v>
      </c>
      <c r="K934" s="16">
        <v>548114</v>
      </c>
      <c r="L934" s="54" t="s">
        <v>186</v>
      </c>
    </row>
    <row r="935" spans="1:12">
      <c r="A935" s="12"/>
      <c r="B935" s="47"/>
      <c r="C935" s="83"/>
      <c r="D935" s="37">
        <v>41306</v>
      </c>
      <c r="E935" s="90">
        <f t="shared" si="179"/>
        <v>-211217.91</v>
      </c>
      <c r="F935" s="90">
        <v>0</v>
      </c>
      <c r="G935" s="87">
        <v>-9462</v>
      </c>
      <c r="H935" s="92">
        <f t="shared" si="173"/>
        <v>-220679.91</v>
      </c>
      <c r="I935" s="106">
        <f t="shared" si="167"/>
        <v>-9462</v>
      </c>
      <c r="J935" s="21">
        <v>924.1</v>
      </c>
      <c r="K935" s="16">
        <v>548114</v>
      </c>
      <c r="L935" s="54" t="s">
        <v>186</v>
      </c>
    </row>
    <row r="936" spans="1:12">
      <c r="A936" s="12"/>
      <c r="B936" s="47"/>
      <c r="C936" s="83"/>
      <c r="D936" s="37">
        <v>41334</v>
      </c>
      <c r="E936" s="90">
        <f t="shared" si="179"/>
        <v>-220679.91</v>
      </c>
      <c r="F936" s="90">
        <v>0</v>
      </c>
      <c r="G936" s="87">
        <v>-9462</v>
      </c>
      <c r="H936" s="92">
        <f t="shared" si="173"/>
        <v>-230141.91</v>
      </c>
      <c r="I936" s="106">
        <f t="shared" si="167"/>
        <v>-9462</v>
      </c>
      <c r="J936" s="21">
        <v>924.1</v>
      </c>
      <c r="K936" s="16">
        <v>548114</v>
      </c>
      <c r="L936" s="54" t="s">
        <v>186</v>
      </c>
    </row>
    <row r="937" spans="1:12">
      <c r="A937" s="12"/>
      <c r="B937" s="47"/>
      <c r="C937" s="83"/>
      <c r="D937" s="37">
        <v>41365</v>
      </c>
      <c r="E937" s="90">
        <f t="shared" si="179"/>
        <v>-230141.91</v>
      </c>
      <c r="F937" s="90">
        <v>0</v>
      </c>
      <c r="G937" s="87">
        <v>-9462</v>
      </c>
      <c r="H937" s="92">
        <f t="shared" si="173"/>
        <v>-239603.91</v>
      </c>
      <c r="I937" s="106">
        <f t="shared" si="167"/>
        <v>-9462</v>
      </c>
      <c r="J937" s="21">
        <v>924.1</v>
      </c>
      <c r="K937" s="16">
        <v>548114</v>
      </c>
      <c r="L937" s="54" t="s">
        <v>186</v>
      </c>
    </row>
    <row r="938" spans="1:12">
      <c r="A938" s="12"/>
      <c r="B938" s="47"/>
      <c r="C938" s="83"/>
      <c r="D938" s="37">
        <v>41395</v>
      </c>
      <c r="E938" s="90">
        <f t="shared" si="179"/>
        <v>-239603.91</v>
      </c>
      <c r="F938" s="90">
        <v>0</v>
      </c>
      <c r="G938" s="87">
        <v>-9462</v>
      </c>
      <c r="H938" s="92">
        <f t="shared" si="173"/>
        <v>-249065.91</v>
      </c>
      <c r="I938" s="106">
        <f t="shared" si="167"/>
        <v>-9462</v>
      </c>
      <c r="J938" s="21">
        <v>924.1</v>
      </c>
      <c r="K938" s="16">
        <v>548114</v>
      </c>
      <c r="L938" s="54" t="s">
        <v>186</v>
      </c>
    </row>
    <row r="939" spans="1:12">
      <c r="A939" s="22"/>
      <c r="B939" s="49"/>
      <c r="C939" s="52"/>
      <c r="D939" s="37">
        <v>41426</v>
      </c>
      <c r="E939" s="100">
        <f t="shared" ref="E939" si="180">H938</f>
        <v>-249065.91</v>
      </c>
      <c r="F939" s="100">
        <v>0</v>
      </c>
      <c r="G939" s="99">
        <v>-9462</v>
      </c>
      <c r="H939" s="101">
        <f t="shared" si="173"/>
        <v>-258527.91</v>
      </c>
      <c r="I939" s="106">
        <f t="shared" si="167"/>
        <v>-9462</v>
      </c>
      <c r="J939" s="21">
        <v>924.1</v>
      </c>
      <c r="K939" s="16">
        <v>548115</v>
      </c>
      <c r="L939" s="54" t="s">
        <v>186</v>
      </c>
    </row>
    <row r="940" spans="1:12">
      <c r="A940" s="19">
        <v>288715</v>
      </c>
      <c r="B940" s="25" t="s">
        <v>126</v>
      </c>
      <c r="C940" s="82" t="s">
        <v>193</v>
      </c>
      <c r="D940" s="37">
        <v>41091</v>
      </c>
      <c r="E940" s="105">
        <f>'Historical Jul 11 - Jun 12 '!H951</f>
        <v>-82261.210000000108</v>
      </c>
      <c r="F940" s="88">
        <v>3401.18</v>
      </c>
      <c r="G940" s="87">
        <v>-184188.5</v>
      </c>
      <c r="H940" s="104">
        <f t="shared" si="173"/>
        <v>-263048.53000000014</v>
      </c>
      <c r="I940" s="106">
        <f t="shared" si="167"/>
        <v>-180787.32</v>
      </c>
      <c r="J940" s="21">
        <v>924.1</v>
      </c>
      <c r="K940" s="16">
        <v>548115</v>
      </c>
      <c r="L940" s="54" t="s">
        <v>126</v>
      </c>
    </row>
    <row r="941" spans="1:12">
      <c r="A941" s="12"/>
      <c r="B941" s="47"/>
      <c r="C941" s="83"/>
      <c r="D941" s="37">
        <v>41122</v>
      </c>
      <c r="E941" s="90">
        <f>+H940</f>
        <v>-263048.53000000014</v>
      </c>
      <c r="F941" s="90">
        <v>92.05</v>
      </c>
      <c r="G941" s="87">
        <v>-179353</v>
      </c>
      <c r="H941" s="92">
        <f t="shared" si="173"/>
        <v>-442309.48000000016</v>
      </c>
      <c r="I941" s="106">
        <f t="shared" si="167"/>
        <v>-179260.95</v>
      </c>
      <c r="J941" s="21">
        <v>924.1</v>
      </c>
      <c r="K941" s="16">
        <v>548115</v>
      </c>
      <c r="L941" s="54" t="s">
        <v>126</v>
      </c>
    </row>
    <row r="942" spans="1:12">
      <c r="A942" s="12"/>
      <c r="B942" s="47"/>
      <c r="C942" s="83"/>
      <c r="D942" s="37">
        <v>41153</v>
      </c>
      <c r="E942" s="90">
        <f t="shared" ref="E942:E949" si="181">+H941</f>
        <v>-442309.48000000016</v>
      </c>
      <c r="F942" s="90"/>
      <c r="G942" s="87">
        <v>-179836.83</v>
      </c>
      <c r="H942" s="92">
        <f t="shared" si="173"/>
        <v>-622146.31000000017</v>
      </c>
      <c r="I942" s="106">
        <f t="shared" si="167"/>
        <v>-179836.83</v>
      </c>
      <c r="J942" s="21">
        <v>924.1</v>
      </c>
      <c r="K942" s="16">
        <v>548115</v>
      </c>
      <c r="L942" s="54" t="s">
        <v>126</v>
      </c>
    </row>
    <row r="943" spans="1:12">
      <c r="A943" s="12"/>
      <c r="B943" s="47"/>
      <c r="C943" s="83"/>
      <c r="D943" s="37">
        <v>41183</v>
      </c>
      <c r="E943" s="90">
        <f t="shared" si="181"/>
        <v>-622146.31000000017</v>
      </c>
      <c r="F943" s="90"/>
      <c r="G943" s="87">
        <v>-179353</v>
      </c>
      <c r="H943" s="92">
        <f t="shared" si="173"/>
        <v>-801499.31000000017</v>
      </c>
      <c r="I943" s="106">
        <f t="shared" si="167"/>
        <v>-179353</v>
      </c>
      <c r="J943" s="21">
        <v>924.1</v>
      </c>
      <c r="K943" s="16">
        <v>548115</v>
      </c>
      <c r="L943" s="54" t="s">
        <v>126</v>
      </c>
    </row>
    <row r="944" spans="1:12">
      <c r="A944" s="12"/>
      <c r="B944" s="47"/>
      <c r="C944" s="83"/>
      <c r="D944" s="37">
        <v>41214</v>
      </c>
      <c r="E944" s="90">
        <f t="shared" si="181"/>
        <v>-801499.31000000017</v>
      </c>
      <c r="F944" s="90">
        <v>548076.76</v>
      </c>
      <c r="G944" s="87">
        <v>-179353</v>
      </c>
      <c r="H944" s="92">
        <f t="shared" si="173"/>
        <v>-432775.55000000016</v>
      </c>
      <c r="I944" s="106">
        <f t="shared" si="167"/>
        <v>368723.76</v>
      </c>
      <c r="J944" s="21">
        <v>924.1</v>
      </c>
      <c r="K944" s="16">
        <v>548115</v>
      </c>
      <c r="L944" s="54" t="s">
        <v>126</v>
      </c>
    </row>
    <row r="945" spans="1:12">
      <c r="A945" s="12"/>
      <c r="B945" s="47"/>
      <c r="C945" s="83"/>
      <c r="D945" s="37">
        <v>41244</v>
      </c>
      <c r="E945" s="90">
        <f t="shared" si="181"/>
        <v>-432775.55000000016</v>
      </c>
      <c r="F945" s="90">
        <v>64497.67</v>
      </c>
      <c r="G945" s="87">
        <v>-179353</v>
      </c>
      <c r="H945" s="92">
        <f t="shared" si="173"/>
        <v>-547630.88000000012</v>
      </c>
      <c r="I945" s="106">
        <f t="shared" si="167"/>
        <v>-114855.33</v>
      </c>
      <c r="J945" s="21">
        <v>924.1</v>
      </c>
      <c r="K945" s="16">
        <v>548115</v>
      </c>
      <c r="L945" s="54" t="s">
        <v>126</v>
      </c>
    </row>
    <row r="946" spans="1:12">
      <c r="A946" s="12"/>
      <c r="B946" s="47"/>
      <c r="C946" s="83"/>
      <c r="D946" s="37">
        <v>41275</v>
      </c>
      <c r="E946" s="90">
        <f t="shared" si="181"/>
        <v>-547630.88000000012</v>
      </c>
      <c r="F946" s="90">
        <v>268.41000000000003</v>
      </c>
      <c r="G946" s="87">
        <v>-181051.89</v>
      </c>
      <c r="H946" s="92">
        <f t="shared" si="173"/>
        <v>-728414.3600000001</v>
      </c>
      <c r="I946" s="106">
        <f t="shared" si="167"/>
        <v>-180783.48</v>
      </c>
      <c r="J946" s="21">
        <v>924.1</v>
      </c>
      <c r="K946" s="16">
        <v>548115</v>
      </c>
      <c r="L946" s="54" t="s">
        <v>126</v>
      </c>
    </row>
    <row r="947" spans="1:12">
      <c r="A947" s="12"/>
      <c r="B947" s="47"/>
      <c r="C947" s="83"/>
      <c r="D947" s="37">
        <v>41306</v>
      </c>
      <c r="E947" s="90">
        <f t="shared" si="181"/>
        <v>-728414.3600000001</v>
      </c>
      <c r="F947" s="90"/>
      <c r="G947" s="87">
        <v>-179353</v>
      </c>
      <c r="H947" s="92">
        <f t="shared" si="173"/>
        <v>-907767.3600000001</v>
      </c>
      <c r="I947" s="106">
        <f t="shared" si="167"/>
        <v>-179353</v>
      </c>
      <c r="J947" s="21">
        <v>924.1</v>
      </c>
      <c r="K947" s="16">
        <v>548115</v>
      </c>
      <c r="L947" s="54" t="s">
        <v>126</v>
      </c>
    </row>
    <row r="948" spans="1:12">
      <c r="A948" s="12"/>
      <c r="B948" s="47"/>
      <c r="C948" s="83"/>
      <c r="D948" s="37">
        <v>41334</v>
      </c>
      <c r="E948" s="90">
        <f t="shared" si="181"/>
        <v>-907767.3600000001</v>
      </c>
      <c r="F948" s="90">
        <v>205.78</v>
      </c>
      <c r="G948" s="87">
        <v>-179353</v>
      </c>
      <c r="H948" s="92">
        <f t="shared" si="173"/>
        <v>-1086914.58</v>
      </c>
      <c r="I948" s="106">
        <f t="shared" si="167"/>
        <v>-179147.22</v>
      </c>
      <c r="J948" s="21">
        <v>924.1</v>
      </c>
      <c r="K948" s="16">
        <v>548115</v>
      </c>
      <c r="L948" s="54" t="s">
        <v>126</v>
      </c>
    </row>
    <row r="949" spans="1:12">
      <c r="A949" s="12"/>
      <c r="B949" s="47"/>
      <c r="C949" s="83"/>
      <c r="D949" s="37">
        <v>41365</v>
      </c>
      <c r="E949" s="90">
        <f t="shared" si="181"/>
        <v>-1086914.58</v>
      </c>
      <c r="F949" s="90"/>
      <c r="G949" s="87">
        <v>-179353</v>
      </c>
      <c r="H949" s="92">
        <f t="shared" si="173"/>
        <v>-1266267.58</v>
      </c>
      <c r="I949" s="106">
        <f t="shared" si="167"/>
        <v>-179353</v>
      </c>
      <c r="J949" s="21">
        <v>924.1</v>
      </c>
      <c r="K949" s="16">
        <v>548115</v>
      </c>
      <c r="L949" s="54" t="s">
        <v>126</v>
      </c>
    </row>
    <row r="950" spans="1:12">
      <c r="A950" s="12"/>
      <c r="B950" s="47"/>
      <c r="C950" s="83"/>
      <c r="D950" s="37">
        <v>41395</v>
      </c>
      <c r="E950" s="90">
        <f t="shared" ref="E950" si="182">+H949</f>
        <v>-1266267.58</v>
      </c>
      <c r="F950" s="90">
        <v>20708.650000000001</v>
      </c>
      <c r="G950" s="87">
        <v>-179353</v>
      </c>
      <c r="H950" s="92">
        <f t="shared" si="173"/>
        <v>-1424911.9300000002</v>
      </c>
      <c r="I950" s="106">
        <f t="shared" si="167"/>
        <v>-158644.35</v>
      </c>
      <c r="J950" s="21">
        <v>924.1</v>
      </c>
      <c r="K950" s="16">
        <v>548115</v>
      </c>
      <c r="L950" s="54" t="s">
        <v>126</v>
      </c>
    </row>
    <row r="951" spans="1:12">
      <c r="A951" s="22"/>
      <c r="B951" s="49"/>
      <c r="C951" s="52"/>
      <c r="D951" s="37">
        <v>41426</v>
      </c>
      <c r="E951" s="100">
        <f t="shared" ref="E951" si="183">H950</f>
        <v>-1424911.9300000002</v>
      </c>
      <c r="F951" s="100"/>
      <c r="G951" s="87">
        <v>-179363.29</v>
      </c>
      <c r="H951" s="101">
        <f t="shared" si="173"/>
        <v>-1604275.2200000002</v>
      </c>
      <c r="I951" s="106">
        <f t="shared" si="167"/>
        <v>-179363.29</v>
      </c>
      <c r="J951" s="21">
        <v>924.1</v>
      </c>
      <c r="K951" s="16">
        <v>548115</v>
      </c>
      <c r="L951" s="54" t="s">
        <v>126</v>
      </c>
    </row>
    <row r="952" spans="1:12">
      <c r="A952" s="19">
        <v>288716</v>
      </c>
      <c r="B952" s="25" t="s">
        <v>127</v>
      </c>
      <c r="C952" s="82" t="s">
        <v>194</v>
      </c>
      <c r="D952" s="37">
        <v>41091</v>
      </c>
      <c r="E952" s="105">
        <f>'Historical Jul 11 - Jun 12 '!H963</f>
        <v>-446665.94000000018</v>
      </c>
      <c r="F952" s="88">
        <v>0</v>
      </c>
      <c r="G952" s="103">
        <v>-29150.83</v>
      </c>
      <c r="H952" s="104">
        <f t="shared" si="173"/>
        <v>-475816.77000000019</v>
      </c>
      <c r="I952" s="106">
        <f t="shared" si="167"/>
        <v>-29150.83</v>
      </c>
      <c r="J952" s="21">
        <v>924.1</v>
      </c>
      <c r="K952" s="16">
        <v>548116</v>
      </c>
      <c r="L952" s="54" t="s">
        <v>188</v>
      </c>
    </row>
    <row r="953" spans="1:12">
      <c r="A953" s="12"/>
      <c r="B953" s="47"/>
      <c r="C953" s="83"/>
      <c r="D953" s="37">
        <v>41122</v>
      </c>
      <c r="E953" s="90">
        <f>+H952</f>
        <v>-475816.77000000019</v>
      </c>
      <c r="F953" s="90">
        <v>0</v>
      </c>
      <c r="G953" s="87">
        <v>-29150.83</v>
      </c>
      <c r="H953" s="92">
        <f t="shared" si="173"/>
        <v>-504967.60000000021</v>
      </c>
      <c r="I953" s="106">
        <f t="shared" si="167"/>
        <v>-29150.83</v>
      </c>
      <c r="J953" s="21">
        <v>924.1</v>
      </c>
      <c r="K953" s="16">
        <v>548116</v>
      </c>
      <c r="L953" s="54" t="s">
        <v>188</v>
      </c>
    </row>
    <row r="954" spans="1:12">
      <c r="A954" s="12"/>
      <c r="B954" s="47"/>
      <c r="C954" s="83"/>
      <c r="D954" s="37">
        <v>41153</v>
      </c>
      <c r="E954" s="90">
        <f t="shared" ref="E954:E963" si="184">+H953</f>
        <v>-504967.60000000021</v>
      </c>
      <c r="F954" s="90">
        <v>0</v>
      </c>
      <c r="G954" s="87">
        <v>-29150.83</v>
      </c>
      <c r="H954" s="92">
        <f t="shared" si="173"/>
        <v>-534118.43000000017</v>
      </c>
      <c r="I954" s="106">
        <f t="shared" si="167"/>
        <v>-29150.83</v>
      </c>
      <c r="J954" s="21">
        <v>924.1</v>
      </c>
      <c r="K954" s="16">
        <v>548116</v>
      </c>
      <c r="L954" s="54" t="s">
        <v>188</v>
      </c>
    </row>
    <row r="955" spans="1:12">
      <c r="A955" s="12"/>
      <c r="B955" s="47"/>
      <c r="C955" s="83"/>
      <c r="D955" s="37">
        <v>41183</v>
      </c>
      <c r="E955" s="90">
        <f t="shared" si="184"/>
        <v>-534118.43000000017</v>
      </c>
      <c r="F955" s="90">
        <v>0</v>
      </c>
      <c r="G955" s="87">
        <v>-29150.83</v>
      </c>
      <c r="H955" s="92">
        <f t="shared" si="173"/>
        <v>-563269.26000000013</v>
      </c>
      <c r="I955" s="106">
        <f t="shared" si="167"/>
        <v>-29150.83</v>
      </c>
      <c r="J955" s="21">
        <v>924.1</v>
      </c>
      <c r="K955" s="16">
        <v>548116</v>
      </c>
      <c r="L955" s="54" t="s">
        <v>188</v>
      </c>
    </row>
    <row r="956" spans="1:12">
      <c r="A956" s="12"/>
      <c r="B956" s="47"/>
      <c r="C956" s="83"/>
      <c r="D956" s="37">
        <v>41214</v>
      </c>
      <c r="E956" s="90">
        <f t="shared" si="184"/>
        <v>-563269.26000000013</v>
      </c>
      <c r="F956" s="90">
        <v>0</v>
      </c>
      <c r="G956" s="87">
        <v>-29150.83</v>
      </c>
      <c r="H956" s="92">
        <f t="shared" si="173"/>
        <v>-592420.09000000008</v>
      </c>
      <c r="I956" s="106">
        <f t="shared" si="167"/>
        <v>-29150.83</v>
      </c>
      <c r="J956" s="21">
        <v>924.1</v>
      </c>
      <c r="K956" s="16">
        <v>548116</v>
      </c>
      <c r="L956" s="54" t="s">
        <v>188</v>
      </c>
    </row>
    <row r="957" spans="1:12">
      <c r="A957" s="12"/>
      <c r="B957" s="47"/>
      <c r="C957" s="83"/>
      <c r="D957" s="37">
        <v>41244</v>
      </c>
      <c r="E957" s="90">
        <f t="shared" si="184"/>
        <v>-592420.09000000008</v>
      </c>
      <c r="F957" s="90">
        <v>0</v>
      </c>
      <c r="G957" s="87">
        <v>-29150.83</v>
      </c>
      <c r="H957" s="92">
        <f t="shared" si="173"/>
        <v>-621570.92000000004</v>
      </c>
      <c r="I957" s="106">
        <f t="shared" si="167"/>
        <v>-29150.83</v>
      </c>
      <c r="J957" s="21">
        <v>924.1</v>
      </c>
      <c r="K957" s="16">
        <v>548116</v>
      </c>
      <c r="L957" s="54" t="s">
        <v>188</v>
      </c>
    </row>
    <row r="958" spans="1:12">
      <c r="A958" s="12"/>
      <c r="B958" s="47"/>
      <c r="C958" s="83"/>
      <c r="D958" s="37">
        <v>41275</v>
      </c>
      <c r="E958" s="90">
        <f t="shared" si="184"/>
        <v>-621570.92000000004</v>
      </c>
      <c r="F958" s="90">
        <v>0</v>
      </c>
      <c r="G958" s="87">
        <v>-29150.83</v>
      </c>
      <c r="H958" s="92">
        <f t="shared" si="173"/>
        <v>-650721.75</v>
      </c>
      <c r="I958" s="106">
        <f t="shared" si="167"/>
        <v>-29150.83</v>
      </c>
      <c r="J958" s="21">
        <v>924.1</v>
      </c>
      <c r="K958" s="16">
        <v>548116</v>
      </c>
      <c r="L958" s="54" t="s">
        <v>188</v>
      </c>
    </row>
    <row r="959" spans="1:12">
      <c r="A959" s="12"/>
      <c r="B959" s="47"/>
      <c r="C959" s="83"/>
      <c r="D959" s="37">
        <v>41306</v>
      </c>
      <c r="E959" s="90">
        <f t="shared" si="184"/>
        <v>-650721.75</v>
      </c>
      <c r="F959" s="90">
        <v>0</v>
      </c>
      <c r="G959" s="87">
        <v>-29150.83</v>
      </c>
      <c r="H959" s="92">
        <f t="shared" si="173"/>
        <v>-679872.58</v>
      </c>
      <c r="I959" s="106">
        <f t="shared" si="167"/>
        <v>-29150.83</v>
      </c>
      <c r="J959" s="21">
        <v>924.1</v>
      </c>
      <c r="K959" s="16">
        <v>548116</v>
      </c>
      <c r="L959" s="54" t="s">
        <v>188</v>
      </c>
    </row>
    <row r="960" spans="1:12">
      <c r="A960" s="12"/>
      <c r="B960" s="47"/>
      <c r="C960" s="83"/>
      <c r="D960" s="37">
        <v>41334</v>
      </c>
      <c r="E960" s="90">
        <f t="shared" si="184"/>
        <v>-679872.58</v>
      </c>
      <c r="F960" s="90">
        <v>0</v>
      </c>
      <c r="G960" s="87">
        <v>-29150.83</v>
      </c>
      <c r="H960" s="92">
        <f t="shared" si="173"/>
        <v>-709023.40999999992</v>
      </c>
      <c r="I960" s="106">
        <f t="shared" si="167"/>
        <v>-29150.83</v>
      </c>
      <c r="J960" s="21">
        <v>924.1</v>
      </c>
      <c r="K960" s="16">
        <v>548116</v>
      </c>
      <c r="L960" s="54" t="s">
        <v>188</v>
      </c>
    </row>
    <row r="961" spans="1:12">
      <c r="A961" s="12"/>
      <c r="B961" s="47"/>
      <c r="C961" s="83"/>
      <c r="D961" s="37">
        <v>41365</v>
      </c>
      <c r="E961" s="90">
        <f t="shared" si="184"/>
        <v>-709023.40999999992</v>
      </c>
      <c r="F961" s="90">
        <v>0</v>
      </c>
      <c r="G961" s="87">
        <v>-29150.83</v>
      </c>
      <c r="H961" s="92">
        <f t="shared" si="173"/>
        <v>-738174.23999999987</v>
      </c>
      <c r="I961" s="106">
        <f t="shared" si="167"/>
        <v>-29150.83</v>
      </c>
      <c r="J961" s="21">
        <v>924.1</v>
      </c>
      <c r="K961" s="16">
        <v>548116</v>
      </c>
      <c r="L961" s="54" t="s">
        <v>188</v>
      </c>
    </row>
    <row r="962" spans="1:12">
      <c r="A962" s="12"/>
      <c r="B962" s="47"/>
      <c r="C962" s="83"/>
      <c r="D962" s="37">
        <v>41395</v>
      </c>
      <c r="E962" s="90">
        <f t="shared" si="184"/>
        <v>-738174.23999999987</v>
      </c>
      <c r="F962" s="90">
        <v>0</v>
      </c>
      <c r="G962" s="87">
        <v>-29150.83</v>
      </c>
      <c r="H962" s="92">
        <f t="shared" si="173"/>
        <v>-767325.06999999983</v>
      </c>
      <c r="I962" s="106">
        <f t="shared" si="167"/>
        <v>-29150.83</v>
      </c>
      <c r="J962" s="21">
        <v>924.1</v>
      </c>
      <c r="K962" s="16">
        <v>548116</v>
      </c>
      <c r="L962" s="54" t="s">
        <v>188</v>
      </c>
    </row>
    <row r="963" spans="1:12">
      <c r="A963" s="22"/>
      <c r="B963" s="49"/>
      <c r="C963" s="52"/>
      <c r="D963" s="37">
        <v>41426</v>
      </c>
      <c r="E963" s="90">
        <f t="shared" si="184"/>
        <v>-767325.06999999983</v>
      </c>
      <c r="F963" s="100">
        <v>0</v>
      </c>
      <c r="G963" s="99">
        <v>-29150.83</v>
      </c>
      <c r="H963" s="101">
        <f t="shared" si="173"/>
        <v>-796475.89999999979</v>
      </c>
      <c r="I963" s="106">
        <f t="shared" si="167"/>
        <v>-29150.83</v>
      </c>
      <c r="J963" s="21">
        <v>924.1</v>
      </c>
      <c r="K963" s="16">
        <v>548116</v>
      </c>
      <c r="L963" s="54" t="s">
        <v>188</v>
      </c>
    </row>
    <row r="964" spans="1:12">
      <c r="A964" s="10">
        <v>289000</v>
      </c>
      <c r="B964" s="41" t="s">
        <v>21</v>
      </c>
      <c r="C964" s="44" t="s">
        <v>67</v>
      </c>
      <c r="D964" s="37">
        <v>41091</v>
      </c>
      <c r="E964" s="96">
        <f>'Historical Jul 11 - Jun 12 '!H975</f>
        <v>0</v>
      </c>
      <c r="F964" s="86">
        <v>0</v>
      </c>
      <c r="G964" s="92">
        <v>0</v>
      </c>
      <c r="H964" s="88">
        <f t="shared" si="173"/>
        <v>0</v>
      </c>
      <c r="I964" s="106">
        <f t="shared" si="167"/>
        <v>0</v>
      </c>
      <c r="J964" s="76">
        <v>921</v>
      </c>
      <c r="K964" s="16">
        <v>550500</v>
      </c>
      <c r="L964" s="15" t="s">
        <v>56</v>
      </c>
    </row>
    <row r="965" spans="1:12">
      <c r="A965" s="12"/>
      <c r="B965" s="38"/>
      <c r="C965" s="38"/>
      <c r="D965" s="37">
        <v>41122</v>
      </c>
      <c r="E965" s="89">
        <f>+H964</f>
        <v>0</v>
      </c>
      <c r="F965" s="86">
        <v>0</v>
      </c>
      <c r="G965" s="92">
        <v>0</v>
      </c>
      <c r="H965" s="90">
        <f t="shared" si="173"/>
        <v>0</v>
      </c>
      <c r="I965" s="106">
        <f t="shared" si="167"/>
        <v>0</v>
      </c>
      <c r="J965" s="76">
        <v>921</v>
      </c>
      <c r="K965" s="16">
        <v>550500</v>
      </c>
      <c r="L965" s="15" t="s">
        <v>56</v>
      </c>
    </row>
    <row r="966" spans="1:12">
      <c r="A966" s="12"/>
      <c r="B966" s="38"/>
      <c r="C966" s="38"/>
      <c r="D966" s="37">
        <v>41153</v>
      </c>
      <c r="E966" s="89">
        <f t="shared" ref="E966:E975" si="185">+H965</f>
        <v>0</v>
      </c>
      <c r="F966" s="86">
        <v>108284.71</v>
      </c>
      <c r="G966" s="92">
        <v>-472515.67</v>
      </c>
      <c r="H966" s="90">
        <f t="shared" si="173"/>
        <v>-364230.95999999996</v>
      </c>
      <c r="I966" s="106">
        <f t="shared" si="167"/>
        <v>-364230.95999999996</v>
      </c>
      <c r="J966" s="76">
        <v>921</v>
      </c>
      <c r="K966" s="16">
        <v>550500</v>
      </c>
      <c r="L966" s="15" t="s">
        <v>56</v>
      </c>
    </row>
    <row r="967" spans="1:12">
      <c r="A967" s="12"/>
      <c r="B967" s="38"/>
      <c r="C967" s="38"/>
      <c r="D967" s="37">
        <v>41183</v>
      </c>
      <c r="E967" s="89">
        <f t="shared" si="185"/>
        <v>-364230.95999999996</v>
      </c>
      <c r="F967" s="86">
        <v>9844.08</v>
      </c>
      <c r="G967" s="87">
        <v>0</v>
      </c>
      <c r="H967" s="90">
        <f t="shared" si="173"/>
        <v>-354386.87999999995</v>
      </c>
      <c r="I967" s="106">
        <f t="shared" si="167"/>
        <v>9844.08</v>
      </c>
      <c r="J967" s="76">
        <v>921</v>
      </c>
      <c r="K967" s="16">
        <v>550500</v>
      </c>
      <c r="L967" s="15" t="s">
        <v>56</v>
      </c>
    </row>
    <row r="968" spans="1:12">
      <c r="A968" s="12"/>
      <c r="B968" s="38"/>
      <c r="C968" s="38"/>
      <c r="D968" s="37">
        <v>41214</v>
      </c>
      <c r="E968" s="89">
        <f t="shared" si="185"/>
        <v>-354386.87999999995</v>
      </c>
      <c r="F968" s="86">
        <v>9844.08</v>
      </c>
      <c r="G968" s="87">
        <v>0</v>
      </c>
      <c r="H968" s="90">
        <f t="shared" si="173"/>
        <v>-344542.79999999993</v>
      </c>
      <c r="I968" s="106">
        <f t="shared" si="167"/>
        <v>9844.08</v>
      </c>
      <c r="J968" s="76">
        <v>921</v>
      </c>
      <c r="K968" s="16">
        <v>550500</v>
      </c>
      <c r="L968" s="15" t="s">
        <v>56</v>
      </c>
    </row>
    <row r="969" spans="1:12">
      <c r="A969" s="12"/>
      <c r="B969" s="38"/>
      <c r="C969" s="38"/>
      <c r="D969" s="37">
        <v>41244</v>
      </c>
      <c r="E969" s="89">
        <f t="shared" si="185"/>
        <v>-344542.79999999993</v>
      </c>
      <c r="F969" s="90">
        <v>89287.23</v>
      </c>
      <c r="G969" s="92">
        <v>-79443.149999999994</v>
      </c>
      <c r="H969" s="90">
        <f t="shared" si="173"/>
        <v>-334698.71999999997</v>
      </c>
      <c r="I969" s="106">
        <f t="shared" si="167"/>
        <v>9844.0800000000017</v>
      </c>
      <c r="J969" s="76">
        <v>921</v>
      </c>
      <c r="K969" s="16">
        <v>550500</v>
      </c>
      <c r="L969" s="15" t="s">
        <v>56</v>
      </c>
    </row>
    <row r="970" spans="1:12">
      <c r="A970" s="12"/>
      <c r="B970" s="38"/>
      <c r="C970" s="38"/>
      <c r="D970" s="37">
        <v>41275</v>
      </c>
      <c r="E970" s="89">
        <f t="shared" si="185"/>
        <v>-334698.71999999997</v>
      </c>
      <c r="F970" s="86">
        <v>9844.08</v>
      </c>
      <c r="G970" s="92">
        <v>0</v>
      </c>
      <c r="H970" s="89">
        <f t="shared" si="173"/>
        <v>-324854.63999999996</v>
      </c>
      <c r="I970" s="106">
        <f t="shared" si="167"/>
        <v>9844.08</v>
      </c>
      <c r="J970" s="76">
        <v>921</v>
      </c>
      <c r="K970" s="16">
        <v>550500</v>
      </c>
      <c r="L970" s="15" t="s">
        <v>56</v>
      </c>
    </row>
    <row r="971" spans="1:12">
      <c r="A971" s="12"/>
      <c r="B971" s="38"/>
      <c r="C971" s="38"/>
      <c r="D971" s="37">
        <v>41306</v>
      </c>
      <c r="E971" s="89">
        <f t="shared" si="185"/>
        <v>-324854.63999999996</v>
      </c>
      <c r="F971" s="86">
        <v>9844.08</v>
      </c>
      <c r="G971" s="92">
        <v>0</v>
      </c>
      <c r="H971" s="89">
        <f t="shared" si="173"/>
        <v>-315010.55999999994</v>
      </c>
      <c r="I971" s="106">
        <f t="shared" si="167"/>
        <v>9844.08</v>
      </c>
      <c r="J971" s="76">
        <v>921</v>
      </c>
      <c r="K971" s="16">
        <v>550500</v>
      </c>
      <c r="L971" s="15" t="s">
        <v>56</v>
      </c>
    </row>
    <row r="972" spans="1:12">
      <c r="A972" s="12"/>
      <c r="B972" s="38"/>
      <c r="C972" s="38"/>
      <c r="D972" s="37">
        <v>41334</v>
      </c>
      <c r="E972" s="89">
        <f t="shared" si="185"/>
        <v>-315010.55999999994</v>
      </c>
      <c r="F972" s="86">
        <v>0</v>
      </c>
      <c r="G972" s="92">
        <v>-39376.14</v>
      </c>
      <c r="H972" s="89">
        <f t="shared" si="173"/>
        <v>-354386.69999999995</v>
      </c>
      <c r="I972" s="106">
        <f t="shared" si="167"/>
        <v>-39376.14</v>
      </c>
      <c r="J972" s="76">
        <v>921</v>
      </c>
      <c r="K972" s="16">
        <v>550500</v>
      </c>
      <c r="L972" s="15" t="s">
        <v>56</v>
      </c>
    </row>
    <row r="973" spans="1:12">
      <c r="A973" s="12"/>
      <c r="B973" s="38"/>
      <c r="C973" s="38"/>
      <c r="D973" s="37">
        <v>41365</v>
      </c>
      <c r="E973" s="89">
        <f t="shared" si="185"/>
        <v>-354386.69999999995</v>
      </c>
      <c r="F973" s="86">
        <v>304895.71000000002</v>
      </c>
      <c r="G973" s="87">
        <f>-297020.45</f>
        <v>-297020.45</v>
      </c>
      <c r="H973" s="89">
        <f t="shared" si="173"/>
        <v>-346511.43999999994</v>
      </c>
      <c r="I973" s="106">
        <f t="shared" si="167"/>
        <v>7875.2600000000093</v>
      </c>
      <c r="J973" s="76">
        <v>921</v>
      </c>
      <c r="K973" s="16">
        <v>550500</v>
      </c>
      <c r="L973" s="15" t="s">
        <v>56</v>
      </c>
    </row>
    <row r="974" spans="1:12">
      <c r="A974" s="12"/>
      <c r="B974" s="38"/>
      <c r="C974" s="38"/>
      <c r="D974" s="37">
        <v>41395</v>
      </c>
      <c r="E974" s="89">
        <f t="shared" si="185"/>
        <v>-346511.43999999994</v>
      </c>
      <c r="F974" s="86">
        <v>7875.26</v>
      </c>
      <c r="G974" s="87">
        <v>0</v>
      </c>
      <c r="H974" s="89">
        <f t="shared" si="173"/>
        <v>-338636.17999999993</v>
      </c>
      <c r="I974" s="106">
        <f t="shared" si="167"/>
        <v>7875.26</v>
      </c>
      <c r="J974" s="76">
        <v>921</v>
      </c>
      <c r="K974" s="16">
        <v>550500</v>
      </c>
      <c r="L974" s="15" t="s">
        <v>56</v>
      </c>
    </row>
    <row r="975" spans="1:12">
      <c r="A975" s="22"/>
      <c r="B975" s="39"/>
      <c r="C975" s="39"/>
      <c r="D975" s="37">
        <v>41426</v>
      </c>
      <c r="E975" s="89">
        <f t="shared" si="185"/>
        <v>-338636.17999999993</v>
      </c>
      <c r="F975" s="93">
        <v>17858.72</v>
      </c>
      <c r="G975" s="94">
        <v>-179700</v>
      </c>
      <c r="H975" s="89">
        <f t="shared" si="173"/>
        <v>-500477.45999999996</v>
      </c>
      <c r="I975" s="106">
        <f t="shared" si="167"/>
        <v>-161841.28</v>
      </c>
      <c r="J975" s="76">
        <v>921</v>
      </c>
      <c r="K975" s="16">
        <v>550500</v>
      </c>
      <c r="L975" s="15" t="s">
        <v>56</v>
      </c>
    </row>
    <row r="976" spans="1:12">
      <c r="A976" s="10">
        <v>289009</v>
      </c>
      <c r="B976" s="41" t="s">
        <v>118</v>
      </c>
      <c r="C976" s="44" t="s">
        <v>67</v>
      </c>
      <c r="D976" s="37">
        <v>41091</v>
      </c>
      <c r="E976" s="96">
        <f>'Historical Jul 11 - Jun 12 '!H987</f>
        <v>-62934.050000000068</v>
      </c>
      <c r="F976" s="86">
        <v>7866.76</v>
      </c>
      <c r="G976" s="87">
        <v>0</v>
      </c>
      <c r="H976" s="88">
        <f t="shared" ref="H976:H987" si="186">SUM(E976:G976)</f>
        <v>-55067.290000000066</v>
      </c>
      <c r="I976" s="106">
        <f t="shared" ref="I976:I987" si="187">SUM(F976:G976)</f>
        <v>7866.76</v>
      </c>
      <c r="J976" s="21" t="s">
        <v>172</v>
      </c>
      <c r="K976" s="16" t="s">
        <v>171</v>
      </c>
      <c r="L976" s="15" t="s">
        <v>173</v>
      </c>
    </row>
    <row r="977" spans="1:12">
      <c r="A977" s="12"/>
      <c r="B977" s="38"/>
      <c r="C977" s="38"/>
      <c r="D977" s="37">
        <v>41122</v>
      </c>
      <c r="E977" s="89">
        <f>+H976</f>
        <v>-55067.290000000066</v>
      </c>
      <c r="F977" s="86">
        <v>7866.76</v>
      </c>
      <c r="G977" s="87">
        <v>0</v>
      </c>
      <c r="H977" s="90">
        <f t="shared" si="186"/>
        <v>-47200.530000000064</v>
      </c>
      <c r="I977" s="106">
        <f t="shared" si="187"/>
        <v>7866.76</v>
      </c>
      <c r="J977" s="21" t="s">
        <v>172</v>
      </c>
      <c r="K977" s="16" t="s">
        <v>171</v>
      </c>
      <c r="L977" s="15" t="s">
        <v>173</v>
      </c>
    </row>
    <row r="978" spans="1:12">
      <c r="A978" s="12"/>
      <c r="B978" s="38"/>
      <c r="C978" s="38"/>
      <c r="D978" s="37">
        <v>41153</v>
      </c>
      <c r="E978" s="89">
        <f t="shared" ref="E978:E987" si="188">+H977</f>
        <v>-47200.530000000064</v>
      </c>
      <c r="F978" s="86">
        <v>7866.76</v>
      </c>
      <c r="G978" s="87">
        <v>0</v>
      </c>
      <c r="H978" s="90">
        <f t="shared" si="186"/>
        <v>-39333.770000000062</v>
      </c>
      <c r="I978" s="106">
        <f t="shared" si="187"/>
        <v>7866.76</v>
      </c>
      <c r="J978" s="21" t="s">
        <v>172</v>
      </c>
      <c r="K978" s="16" t="s">
        <v>171</v>
      </c>
      <c r="L978" s="15" t="s">
        <v>173</v>
      </c>
    </row>
    <row r="979" spans="1:12">
      <c r="A979" s="12"/>
      <c r="B979" s="38"/>
      <c r="C979" s="38"/>
      <c r="D979" s="37">
        <v>41183</v>
      </c>
      <c r="E979" s="89">
        <f t="shared" si="188"/>
        <v>-39333.770000000062</v>
      </c>
      <c r="F979" s="86">
        <v>7866.76</v>
      </c>
      <c r="G979" s="87">
        <v>0</v>
      </c>
      <c r="H979" s="90">
        <f t="shared" si="186"/>
        <v>-31467.01000000006</v>
      </c>
      <c r="I979" s="106">
        <f t="shared" si="187"/>
        <v>7866.76</v>
      </c>
      <c r="J979" s="21" t="s">
        <v>172</v>
      </c>
      <c r="K979" s="16" t="s">
        <v>171</v>
      </c>
      <c r="L979" s="15" t="s">
        <v>173</v>
      </c>
    </row>
    <row r="980" spans="1:12">
      <c r="A980" s="12"/>
      <c r="B980" s="38"/>
      <c r="C980" s="38"/>
      <c r="D980" s="37">
        <v>41214</v>
      </c>
      <c r="E980" s="89">
        <f t="shared" si="188"/>
        <v>-31467.01000000006</v>
      </c>
      <c r="F980" s="86">
        <v>7866.76</v>
      </c>
      <c r="G980" s="87">
        <v>0</v>
      </c>
      <c r="H980" s="90">
        <f t="shared" si="186"/>
        <v>-23600.250000000058</v>
      </c>
      <c r="I980" s="106">
        <f t="shared" si="187"/>
        <v>7866.76</v>
      </c>
      <c r="J980" s="21" t="s">
        <v>172</v>
      </c>
      <c r="K980" s="16" t="s">
        <v>171</v>
      </c>
      <c r="L980" s="15" t="s">
        <v>173</v>
      </c>
    </row>
    <row r="981" spans="1:12">
      <c r="A981" s="12"/>
      <c r="B981" s="38"/>
      <c r="C981" s="38"/>
      <c r="D981" s="37">
        <v>41244</v>
      </c>
      <c r="E981" s="89">
        <f t="shared" si="188"/>
        <v>-23600.250000000058</v>
      </c>
      <c r="F981" s="91">
        <v>7866.75</v>
      </c>
      <c r="G981" s="92">
        <v>0</v>
      </c>
      <c r="H981" s="90">
        <f t="shared" si="186"/>
        <v>-15733.500000000058</v>
      </c>
      <c r="I981" s="106">
        <f t="shared" si="187"/>
        <v>7866.75</v>
      </c>
      <c r="J981" s="21" t="s">
        <v>172</v>
      </c>
      <c r="K981" s="16" t="s">
        <v>171</v>
      </c>
      <c r="L981" s="15" t="s">
        <v>173</v>
      </c>
    </row>
    <row r="982" spans="1:12">
      <c r="A982" s="12"/>
      <c r="B982" s="38"/>
      <c r="C982" s="38"/>
      <c r="D982" s="37">
        <v>41275</v>
      </c>
      <c r="E982" s="89">
        <f t="shared" si="188"/>
        <v>-15733.500000000058</v>
      </c>
      <c r="F982" s="86">
        <v>7866.75</v>
      </c>
      <c r="G982" s="92">
        <v>0</v>
      </c>
      <c r="H982" s="89">
        <f t="shared" si="186"/>
        <v>-7866.7500000000582</v>
      </c>
      <c r="I982" s="106">
        <f t="shared" si="187"/>
        <v>7866.75</v>
      </c>
      <c r="J982" s="21" t="s">
        <v>172</v>
      </c>
      <c r="K982" s="16" t="s">
        <v>171</v>
      </c>
      <c r="L982" s="15" t="s">
        <v>173</v>
      </c>
    </row>
    <row r="983" spans="1:12">
      <c r="A983" s="12"/>
      <c r="B983" s="38"/>
      <c r="C983" s="38"/>
      <c r="D983" s="37">
        <v>41306</v>
      </c>
      <c r="E983" s="89">
        <f t="shared" si="188"/>
        <v>-7866.7500000000582</v>
      </c>
      <c r="F983" s="86">
        <v>7866.75</v>
      </c>
      <c r="G983" s="92">
        <v>0</v>
      </c>
      <c r="H983" s="89">
        <f t="shared" si="186"/>
        <v>-5.8207660913467407E-11</v>
      </c>
      <c r="I983" s="106">
        <f t="shared" si="187"/>
        <v>7866.75</v>
      </c>
      <c r="J983" s="21" t="s">
        <v>172</v>
      </c>
      <c r="K983" s="16" t="s">
        <v>171</v>
      </c>
      <c r="L983" s="15" t="s">
        <v>173</v>
      </c>
    </row>
    <row r="984" spans="1:12">
      <c r="A984" s="12"/>
      <c r="B984" s="38"/>
      <c r="C984" s="38"/>
      <c r="D984" s="37">
        <v>41334</v>
      </c>
      <c r="E984" s="89">
        <f t="shared" si="188"/>
        <v>-5.8207660913467407E-11</v>
      </c>
      <c r="F984" s="86">
        <v>2248895.2000000002</v>
      </c>
      <c r="G984" s="92">
        <v>-2248895.2000000002</v>
      </c>
      <c r="H984" s="89">
        <f t="shared" si="186"/>
        <v>0</v>
      </c>
      <c r="I984" s="106">
        <f t="shared" si="187"/>
        <v>0</v>
      </c>
      <c r="J984" s="21" t="s">
        <v>172</v>
      </c>
      <c r="K984" s="16" t="s">
        <v>171</v>
      </c>
      <c r="L984" s="15" t="s">
        <v>173</v>
      </c>
    </row>
    <row r="985" spans="1:12">
      <c r="A985" s="12"/>
      <c r="B985" s="38"/>
      <c r="C985" s="38"/>
      <c r="D985" s="37">
        <v>41365</v>
      </c>
      <c r="E985" s="89">
        <f t="shared" si="188"/>
        <v>0</v>
      </c>
      <c r="F985" s="86">
        <v>0</v>
      </c>
      <c r="G985" s="87">
        <v>0</v>
      </c>
      <c r="H985" s="89">
        <f t="shared" si="186"/>
        <v>0</v>
      </c>
      <c r="I985" s="106">
        <f t="shared" si="187"/>
        <v>0</v>
      </c>
      <c r="J985" s="21" t="s">
        <v>172</v>
      </c>
      <c r="K985" s="16" t="s">
        <v>171</v>
      </c>
      <c r="L985" s="15" t="s">
        <v>173</v>
      </c>
    </row>
    <row r="986" spans="1:12">
      <c r="A986" s="12"/>
      <c r="B986" s="38"/>
      <c r="C986" s="38"/>
      <c r="D986" s="37">
        <v>41395</v>
      </c>
      <c r="E986" s="89">
        <f t="shared" si="188"/>
        <v>0</v>
      </c>
      <c r="F986" s="86">
        <v>0</v>
      </c>
      <c r="G986" s="87">
        <v>0</v>
      </c>
      <c r="H986" s="89">
        <f t="shared" si="186"/>
        <v>0</v>
      </c>
      <c r="I986" s="106">
        <f t="shared" si="187"/>
        <v>0</v>
      </c>
      <c r="J986" s="21" t="s">
        <v>172</v>
      </c>
      <c r="K986" s="16" t="s">
        <v>171</v>
      </c>
      <c r="L986" s="15" t="s">
        <v>173</v>
      </c>
    </row>
    <row r="987" spans="1:12">
      <c r="A987" s="22"/>
      <c r="B987" s="39"/>
      <c r="C987" s="39"/>
      <c r="D987" s="37">
        <v>41426</v>
      </c>
      <c r="E987" s="89">
        <f t="shared" si="188"/>
        <v>0</v>
      </c>
      <c r="F987" s="93">
        <v>0</v>
      </c>
      <c r="G987" s="94">
        <v>0</v>
      </c>
      <c r="H987" s="89">
        <f t="shared" si="186"/>
        <v>0</v>
      </c>
      <c r="I987" s="106">
        <f t="shared" si="187"/>
        <v>0</v>
      </c>
      <c r="J987" s="21" t="s">
        <v>172</v>
      </c>
      <c r="K987" s="16" t="s">
        <v>171</v>
      </c>
      <c r="L987" s="15" t="s">
        <v>173</v>
      </c>
    </row>
    <row r="988" spans="1:12">
      <c r="A988" s="17">
        <v>289511</v>
      </c>
      <c r="B988" s="41" t="s">
        <v>58</v>
      </c>
      <c r="C988" s="51" t="s">
        <v>68</v>
      </c>
      <c r="D988" s="37">
        <v>41091</v>
      </c>
      <c r="E988" s="96">
        <f>'Historical Jul 11 - Jun 12 '!H999</f>
        <v>-525206.07999999996</v>
      </c>
      <c r="F988" s="86">
        <v>0</v>
      </c>
      <c r="G988" s="87">
        <v>0</v>
      </c>
      <c r="H988" s="88">
        <f t="shared" si="173"/>
        <v>-525206.07999999996</v>
      </c>
      <c r="I988" s="106">
        <f t="shared" si="167"/>
        <v>0</v>
      </c>
      <c r="J988" s="11">
        <v>151.15</v>
      </c>
      <c r="K988" s="16">
        <v>120165</v>
      </c>
      <c r="L988" s="15" t="s">
        <v>174</v>
      </c>
    </row>
    <row r="989" spans="1:12">
      <c r="A989" s="17"/>
      <c r="B989" s="41"/>
      <c r="C989" s="41"/>
      <c r="D989" s="37">
        <v>41122</v>
      </c>
      <c r="E989" s="89">
        <f>+H988</f>
        <v>-525206.07999999996</v>
      </c>
      <c r="F989" s="86">
        <v>0</v>
      </c>
      <c r="G989" s="87">
        <v>0</v>
      </c>
      <c r="H989" s="90">
        <f t="shared" si="173"/>
        <v>-525206.07999999996</v>
      </c>
      <c r="I989" s="106">
        <f t="shared" si="167"/>
        <v>0</v>
      </c>
      <c r="J989" s="11">
        <v>151.15</v>
      </c>
      <c r="K989" s="16">
        <v>120165</v>
      </c>
      <c r="L989" s="15" t="s">
        <v>174</v>
      </c>
    </row>
    <row r="990" spans="1:12">
      <c r="A990" s="17"/>
      <c r="B990" s="41"/>
      <c r="C990" s="41"/>
      <c r="D990" s="37">
        <v>41153</v>
      </c>
      <c r="E990" s="89">
        <f t="shared" ref="E990:E999" si="189">+H989</f>
        <v>-525206.07999999996</v>
      </c>
      <c r="F990" s="86">
        <v>0</v>
      </c>
      <c r="G990" s="87">
        <v>0</v>
      </c>
      <c r="H990" s="90">
        <f t="shared" si="173"/>
        <v>-525206.07999999996</v>
      </c>
      <c r="I990" s="106">
        <f t="shared" si="167"/>
        <v>0</v>
      </c>
      <c r="J990" s="11">
        <v>151.15</v>
      </c>
      <c r="K990" s="16">
        <v>120165</v>
      </c>
      <c r="L990" s="15" t="s">
        <v>174</v>
      </c>
    </row>
    <row r="991" spans="1:12">
      <c r="A991" s="17"/>
      <c r="B991" s="41"/>
      <c r="C991" s="41"/>
      <c r="D991" s="37">
        <v>41183</v>
      </c>
      <c r="E991" s="89">
        <f t="shared" si="189"/>
        <v>-525206.07999999996</v>
      </c>
      <c r="F991" s="86">
        <v>0</v>
      </c>
      <c r="G991" s="87">
        <v>0</v>
      </c>
      <c r="H991" s="90">
        <f t="shared" si="173"/>
        <v>-525206.07999999996</v>
      </c>
      <c r="I991" s="106">
        <f t="shared" si="167"/>
        <v>0</v>
      </c>
      <c r="J991" s="11">
        <v>151.15</v>
      </c>
      <c r="K991" s="16">
        <v>120165</v>
      </c>
      <c r="L991" s="15" t="s">
        <v>174</v>
      </c>
    </row>
    <row r="992" spans="1:12">
      <c r="A992" s="17"/>
      <c r="B992" s="41"/>
      <c r="C992" s="41"/>
      <c r="D992" s="37">
        <v>41214</v>
      </c>
      <c r="E992" s="89">
        <f t="shared" si="189"/>
        <v>-525206.07999999996</v>
      </c>
      <c r="F992" s="86">
        <v>0</v>
      </c>
      <c r="G992" s="87">
        <v>0</v>
      </c>
      <c r="H992" s="90">
        <f t="shared" si="173"/>
        <v>-525206.07999999996</v>
      </c>
      <c r="I992" s="106">
        <f t="shared" si="167"/>
        <v>0</v>
      </c>
      <c r="J992" s="11">
        <v>151.15</v>
      </c>
      <c r="K992" s="16">
        <v>120165</v>
      </c>
      <c r="L992" s="15" t="s">
        <v>174</v>
      </c>
    </row>
    <row r="993" spans="1:12">
      <c r="A993" s="17"/>
      <c r="B993" s="41"/>
      <c r="C993" s="41"/>
      <c r="D993" s="37">
        <v>41244</v>
      </c>
      <c r="E993" s="89">
        <f t="shared" si="189"/>
        <v>-525206.07999999996</v>
      </c>
      <c r="F993" s="91">
        <v>49200</v>
      </c>
      <c r="G993" s="92">
        <v>0</v>
      </c>
      <c r="H993" s="90">
        <f t="shared" si="173"/>
        <v>-476006.07999999996</v>
      </c>
      <c r="I993" s="106">
        <f t="shared" si="167"/>
        <v>49200</v>
      </c>
      <c r="J993" s="11">
        <v>151.15</v>
      </c>
      <c r="K993" s="16">
        <v>120165</v>
      </c>
      <c r="L993" s="15" t="s">
        <v>174</v>
      </c>
    </row>
    <row r="994" spans="1:12">
      <c r="A994" s="17"/>
      <c r="B994" s="41"/>
      <c r="C994" s="41"/>
      <c r="D994" s="37">
        <v>41275</v>
      </c>
      <c r="E994" s="89">
        <f t="shared" si="189"/>
        <v>-476006.07999999996</v>
      </c>
      <c r="F994" s="86">
        <v>0</v>
      </c>
      <c r="G994" s="92">
        <v>0</v>
      </c>
      <c r="H994" s="89">
        <f t="shared" si="173"/>
        <v>-476006.07999999996</v>
      </c>
      <c r="I994" s="106">
        <f t="shared" si="167"/>
        <v>0</v>
      </c>
      <c r="J994" s="11">
        <v>151.15</v>
      </c>
      <c r="K994" s="16">
        <v>120165</v>
      </c>
      <c r="L994" s="15" t="s">
        <v>174</v>
      </c>
    </row>
    <row r="995" spans="1:12">
      <c r="A995" s="17"/>
      <c r="B995" s="41"/>
      <c r="C995" s="41"/>
      <c r="D995" s="37">
        <v>41306</v>
      </c>
      <c r="E995" s="89">
        <f t="shared" si="189"/>
        <v>-476006.07999999996</v>
      </c>
      <c r="F995" s="86">
        <v>0</v>
      </c>
      <c r="G995" s="92">
        <v>0</v>
      </c>
      <c r="H995" s="89">
        <f t="shared" si="173"/>
        <v>-476006.07999999996</v>
      </c>
      <c r="I995" s="106">
        <f t="shared" si="167"/>
        <v>0</v>
      </c>
      <c r="J995" s="11">
        <v>151.15</v>
      </c>
      <c r="K995" s="16">
        <v>120165</v>
      </c>
      <c r="L995" s="15" t="s">
        <v>174</v>
      </c>
    </row>
    <row r="996" spans="1:12">
      <c r="A996" s="17"/>
      <c r="B996" s="41"/>
      <c r="C996" s="41"/>
      <c r="D996" s="37">
        <v>41334</v>
      </c>
      <c r="E996" s="89">
        <f t="shared" si="189"/>
        <v>-476006.07999999996</v>
      </c>
      <c r="F996" s="86">
        <v>0</v>
      </c>
      <c r="G996" s="92">
        <v>0</v>
      </c>
      <c r="H996" s="89">
        <f t="shared" si="173"/>
        <v>-476006.07999999996</v>
      </c>
      <c r="I996" s="106">
        <f t="shared" si="167"/>
        <v>0</v>
      </c>
      <c r="J996" s="11">
        <v>151.15</v>
      </c>
      <c r="K996" s="16">
        <v>120165</v>
      </c>
      <c r="L996" s="15" t="s">
        <v>174</v>
      </c>
    </row>
    <row r="997" spans="1:12">
      <c r="A997" s="17"/>
      <c r="B997" s="41"/>
      <c r="C997" s="41"/>
      <c r="D997" s="37">
        <v>41365</v>
      </c>
      <c r="E997" s="89">
        <f t="shared" si="189"/>
        <v>-476006.07999999996</v>
      </c>
      <c r="F997" s="86">
        <v>0</v>
      </c>
      <c r="G997" s="87">
        <v>0</v>
      </c>
      <c r="H997" s="89">
        <f t="shared" si="173"/>
        <v>-476006.07999999996</v>
      </c>
      <c r="I997" s="106">
        <f t="shared" si="167"/>
        <v>0</v>
      </c>
      <c r="J997" s="11">
        <v>151.15</v>
      </c>
      <c r="K997" s="16">
        <v>120165</v>
      </c>
      <c r="L997" s="15" t="s">
        <v>174</v>
      </c>
    </row>
    <row r="998" spans="1:12">
      <c r="A998" s="17"/>
      <c r="B998" s="41"/>
      <c r="C998" s="41"/>
      <c r="D998" s="37">
        <v>41395</v>
      </c>
      <c r="E998" s="89">
        <f t="shared" si="189"/>
        <v>-476006.07999999996</v>
      </c>
      <c r="F998" s="86">
        <v>0</v>
      </c>
      <c r="G998" s="87">
        <v>0</v>
      </c>
      <c r="H998" s="89">
        <f t="shared" si="173"/>
        <v>-476006.07999999996</v>
      </c>
      <c r="I998" s="106">
        <f t="shared" si="167"/>
        <v>0</v>
      </c>
      <c r="J998" s="11">
        <v>151.15</v>
      </c>
      <c r="K998" s="16">
        <v>120165</v>
      </c>
      <c r="L998" s="15" t="s">
        <v>174</v>
      </c>
    </row>
    <row r="999" spans="1:12">
      <c r="A999" s="17"/>
      <c r="B999" s="41"/>
      <c r="C999" s="41"/>
      <c r="D999" s="37">
        <v>41426</v>
      </c>
      <c r="E999" s="89">
        <f t="shared" si="189"/>
        <v>-476006.07999999996</v>
      </c>
      <c r="F999" s="93">
        <v>0</v>
      </c>
      <c r="G999" s="94">
        <v>0</v>
      </c>
      <c r="H999" s="95">
        <f t="shared" si="173"/>
        <v>-476006.07999999996</v>
      </c>
      <c r="I999" s="106">
        <f t="shared" si="167"/>
        <v>0</v>
      </c>
      <c r="J999" s="11">
        <v>151.15</v>
      </c>
      <c r="K999" s="16">
        <v>120165</v>
      </c>
      <c r="L999" s="15" t="s">
        <v>174</v>
      </c>
    </row>
    <row r="1000" spans="1:12">
      <c r="A1000" s="10">
        <v>289517</v>
      </c>
      <c r="B1000" s="35" t="s">
        <v>22</v>
      </c>
      <c r="C1000" s="36" t="s">
        <v>68</v>
      </c>
      <c r="D1000" s="37">
        <v>41091</v>
      </c>
      <c r="E1000" s="96">
        <f>'Historical Jul 11 - Jun 12 '!H1011</f>
        <v>-5140310.120000001</v>
      </c>
      <c r="F1000" s="86">
        <v>21628.34</v>
      </c>
      <c r="G1000" s="87">
        <v>-36387.43</v>
      </c>
      <c r="H1000" s="88">
        <f t="shared" si="173"/>
        <v>-5155069.2100000009</v>
      </c>
      <c r="I1000" s="106">
        <f t="shared" si="167"/>
        <v>-14759.09</v>
      </c>
      <c r="J1000" s="11">
        <v>151.13999999999999</v>
      </c>
      <c r="K1000" s="16">
        <v>120163</v>
      </c>
      <c r="L1000" s="15" t="s">
        <v>57</v>
      </c>
    </row>
    <row r="1001" spans="1:12">
      <c r="A1001" s="12"/>
      <c r="B1001" s="38"/>
      <c r="C1001" s="38"/>
      <c r="D1001" s="37">
        <v>41122</v>
      </c>
      <c r="E1001" s="89">
        <f>+H1000</f>
        <v>-5155069.2100000009</v>
      </c>
      <c r="F1001" s="86">
        <v>14524.14</v>
      </c>
      <c r="G1001" s="87">
        <v>-31432.33</v>
      </c>
      <c r="H1001" s="90">
        <f t="shared" si="173"/>
        <v>-5171977.4000000013</v>
      </c>
      <c r="I1001" s="106">
        <f t="shared" si="167"/>
        <v>-16908.190000000002</v>
      </c>
      <c r="J1001" s="11">
        <v>151.13999999999999</v>
      </c>
      <c r="K1001" s="16">
        <v>120163</v>
      </c>
      <c r="L1001" s="15" t="s">
        <v>57</v>
      </c>
    </row>
    <row r="1002" spans="1:12">
      <c r="A1002" s="12"/>
      <c r="B1002" s="38"/>
      <c r="C1002" s="38"/>
      <c r="D1002" s="37">
        <v>41153</v>
      </c>
      <c r="E1002" s="89">
        <f t="shared" ref="E1002:E1011" si="190">+H1001</f>
        <v>-5171977.4000000013</v>
      </c>
      <c r="F1002" s="86">
        <v>17302.439999999999</v>
      </c>
      <c r="G1002" s="87">
        <v>-34787.07</v>
      </c>
      <c r="H1002" s="90">
        <f t="shared" si="173"/>
        <v>-5189462.0300000012</v>
      </c>
      <c r="I1002" s="106">
        <f t="shared" si="167"/>
        <v>-17484.63</v>
      </c>
      <c r="J1002" s="11">
        <v>151.13999999999999</v>
      </c>
      <c r="K1002" s="16">
        <v>120163</v>
      </c>
      <c r="L1002" s="15" t="s">
        <v>57</v>
      </c>
    </row>
    <row r="1003" spans="1:12">
      <c r="A1003" s="12"/>
      <c r="B1003" s="38"/>
      <c r="C1003" s="38"/>
      <c r="D1003" s="37">
        <v>41183</v>
      </c>
      <c r="E1003" s="89">
        <f t="shared" si="190"/>
        <v>-5189462.0300000012</v>
      </c>
      <c r="F1003" s="86">
        <v>16474.400000000001</v>
      </c>
      <c r="G1003" s="87">
        <v>-39666.86</v>
      </c>
      <c r="H1003" s="90">
        <f t="shared" si="173"/>
        <v>-5212654.4900000012</v>
      </c>
      <c r="I1003" s="106">
        <f t="shared" ref="I1003:I1011" si="191">SUM(F1003:G1003)</f>
        <v>-23192.46</v>
      </c>
      <c r="J1003" s="11">
        <v>151.13999999999999</v>
      </c>
      <c r="K1003" s="16">
        <v>120163</v>
      </c>
      <c r="L1003" s="15" t="s">
        <v>57</v>
      </c>
    </row>
    <row r="1004" spans="1:12">
      <c r="A1004" s="12"/>
      <c r="B1004" s="38"/>
      <c r="C1004" s="38"/>
      <c r="D1004" s="37">
        <v>41214</v>
      </c>
      <c r="E1004" s="89">
        <f t="shared" si="190"/>
        <v>-5212654.4900000012</v>
      </c>
      <c r="F1004" s="86">
        <v>23248.400000000001</v>
      </c>
      <c r="G1004" s="87">
        <v>-47988.800000000003</v>
      </c>
      <c r="H1004" s="90">
        <f t="shared" si="173"/>
        <v>-5237394.8900000006</v>
      </c>
      <c r="I1004" s="106">
        <f t="shared" si="191"/>
        <v>-24740.400000000001</v>
      </c>
      <c r="J1004" s="11">
        <v>151.13999999999999</v>
      </c>
      <c r="K1004" s="16">
        <v>120163</v>
      </c>
      <c r="L1004" s="15" t="s">
        <v>57</v>
      </c>
    </row>
    <row r="1005" spans="1:12">
      <c r="A1005" s="12"/>
      <c r="B1005" s="38"/>
      <c r="C1005" s="38"/>
      <c r="D1005" s="37">
        <v>41244</v>
      </c>
      <c r="E1005" s="89">
        <f t="shared" si="190"/>
        <v>-5237394.8900000006</v>
      </c>
      <c r="F1005" s="91">
        <v>24868.47</v>
      </c>
      <c r="G1005" s="92">
        <v>-46221.31</v>
      </c>
      <c r="H1005" s="90">
        <f t="shared" si="173"/>
        <v>-5258747.7300000004</v>
      </c>
      <c r="I1005" s="106">
        <f t="shared" si="191"/>
        <v>-21352.839999999997</v>
      </c>
      <c r="J1005" s="11">
        <v>151.13999999999999</v>
      </c>
      <c r="K1005" s="16">
        <v>120163</v>
      </c>
      <c r="L1005" s="15" t="s">
        <v>57</v>
      </c>
    </row>
    <row r="1006" spans="1:12">
      <c r="A1006" s="12"/>
      <c r="B1006" s="38"/>
      <c r="C1006" s="38"/>
      <c r="D1006" s="37">
        <v>41275</v>
      </c>
      <c r="E1006" s="89">
        <f t="shared" si="190"/>
        <v>-5258747.7300000004</v>
      </c>
      <c r="F1006" s="86">
        <v>21321.919999999998</v>
      </c>
      <c r="G1006" s="92">
        <v>-36102.76</v>
      </c>
      <c r="H1006" s="89">
        <f t="shared" si="173"/>
        <v>-5273528.57</v>
      </c>
      <c r="I1006" s="106">
        <f t="shared" si="191"/>
        <v>-14780.840000000004</v>
      </c>
      <c r="J1006" s="11">
        <v>151.13999999999999</v>
      </c>
      <c r="K1006" s="16">
        <v>120163</v>
      </c>
      <c r="L1006" s="15" t="s">
        <v>57</v>
      </c>
    </row>
    <row r="1007" spans="1:12">
      <c r="A1007" s="12"/>
      <c r="B1007" s="38"/>
      <c r="C1007" s="38"/>
      <c r="D1007" s="37">
        <v>41306</v>
      </c>
      <c r="E1007" s="89">
        <f t="shared" si="190"/>
        <v>-5273528.57</v>
      </c>
      <c r="F1007" s="86">
        <v>14737.29</v>
      </c>
      <c r="G1007" s="92">
        <v>-38110.81</v>
      </c>
      <c r="H1007" s="89">
        <f t="shared" si="173"/>
        <v>-5296902.09</v>
      </c>
      <c r="I1007" s="106">
        <f t="shared" si="191"/>
        <v>-23373.519999999997</v>
      </c>
      <c r="J1007" s="11">
        <v>151.13999999999999</v>
      </c>
      <c r="K1007" s="16">
        <v>120163</v>
      </c>
      <c r="L1007" s="15" t="s">
        <v>57</v>
      </c>
    </row>
    <row r="1008" spans="1:12">
      <c r="A1008" s="12"/>
      <c r="B1008" s="38"/>
      <c r="C1008" s="38"/>
      <c r="D1008" s="37">
        <v>41334</v>
      </c>
      <c r="E1008" s="89">
        <f t="shared" si="190"/>
        <v>-5296902.09</v>
      </c>
      <c r="F1008" s="86">
        <v>25279.13</v>
      </c>
      <c r="G1008" s="92">
        <v>-41639.760000000002</v>
      </c>
      <c r="H1008" s="89">
        <f t="shared" si="173"/>
        <v>-5313262.72</v>
      </c>
      <c r="I1008" s="106">
        <f t="shared" si="191"/>
        <v>-16360.630000000001</v>
      </c>
      <c r="J1008" s="11">
        <v>151.13999999999999</v>
      </c>
      <c r="K1008" s="16">
        <v>120163</v>
      </c>
      <c r="L1008" s="15" t="s">
        <v>57</v>
      </c>
    </row>
    <row r="1009" spans="1:12">
      <c r="A1009" s="12"/>
      <c r="B1009" s="38"/>
      <c r="C1009" s="38"/>
      <c r="D1009" s="37">
        <v>41365</v>
      </c>
      <c r="E1009" s="89">
        <f t="shared" si="190"/>
        <v>-5313262.72</v>
      </c>
      <c r="F1009" s="86">
        <v>16136.54</v>
      </c>
      <c r="G1009" s="87">
        <v>-34076.15</v>
      </c>
      <c r="H1009" s="89">
        <f t="shared" si="173"/>
        <v>-5331202.33</v>
      </c>
      <c r="I1009" s="106">
        <f t="shared" si="191"/>
        <v>-17939.61</v>
      </c>
      <c r="J1009" s="11">
        <v>151.13999999999999</v>
      </c>
      <c r="K1009" s="16">
        <v>120163</v>
      </c>
      <c r="L1009" s="15" t="s">
        <v>57</v>
      </c>
    </row>
    <row r="1010" spans="1:12">
      <c r="A1010" s="12"/>
      <c r="B1010" s="38"/>
      <c r="C1010" s="38"/>
      <c r="D1010" s="37">
        <v>41395</v>
      </c>
      <c r="E1010" s="89">
        <f t="shared" si="190"/>
        <v>-5331202.33</v>
      </c>
      <c r="F1010" s="86">
        <v>18126.72</v>
      </c>
      <c r="G1010" s="87">
        <v>-36051.71</v>
      </c>
      <c r="H1010" s="89">
        <f t="shared" si="173"/>
        <v>-5349127.32</v>
      </c>
      <c r="I1010" s="106">
        <f t="shared" si="191"/>
        <v>-17924.989999999998</v>
      </c>
      <c r="J1010" s="11">
        <v>151.13999999999999</v>
      </c>
      <c r="K1010" s="16">
        <v>120163</v>
      </c>
      <c r="L1010" s="15" t="s">
        <v>57</v>
      </c>
    </row>
    <row r="1011" spans="1:12">
      <c r="A1011" s="22"/>
      <c r="B1011" s="57"/>
      <c r="C1011" s="57"/>
      <c r="D1011" s="37">
        <v>41426</v>
      </c>
      <c r="E1011" s="95">
        <f t="shared" si="190"/>
        <v>-5349127.32</v>
      </c>
      <c r="F1011" s="93">
        <v>18929.830000000002</v>
      </c>
      <c r="G1011" s="94">
        <v>-35513.730000000003</v>
      </c>
      <c r="H1011" s="95">
        <f t="shared" si="173"/>
        <v>-5365711.2200000007</v>
      </c>
      <c r="I1011" s="106">
        <f t="shared" si="191"/>
        <v>-16583.900000000001</v>
      </c>
      <c r="J1011" s="11">
        <v>151.13999999999999</v>
      </c>
      <c r="K1011" s="16">
        <v>120163</v>
      </c>
      <c r="L1011" s="15" t="s">
        <v>57</v>
      </c>
    </row>
    <row r="1013" spans="1:12">
      <c r="A1013" s="14" t="s">
        <v>63</v>
      </c>
    </row>
  </sheetData>
  <dataValidations disablePrompts="1" count="1">
    <dataValidation type="textLength" showInputMessage="1" showErrorMessage="1" errorTitle="GL Account Name Character Length" error="Please use a character length that is &lt;= 40 for this field." sqref="B460 B472 B484 B496 B856 B508 B520 B532 B544 B556 B568 B580 B592 B604 B616 B628 B640 B652 B664 B676 B688 B700 B712 B724 B748 B736 B880 B868 B808 B820 B832 B844">
      <formula1>0</formula1>
      <formula2>40</formula2>
    </dataValidation>
  </dataValidations>
  <hyperlinks>
    <hyperlink ref="B772" location="'105.470'!A1" display="'105.470'!A1"/>
  </hyperlinks>
  <printOptions gridLines="1"/>
  <pageMargins left="0.75" right="0.75" top="1" bottom="1" header="0.5" footer="0.5"/>
  <pageSetup scale="70" fitToHeight="3"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theme="7" tint="0.59999389629810485"/>
  </sheetPr>
  <dimension ref="A1:M1013"/>
  <sheetViews>
    <sheetView workbookViewId="0"/>
  </sheetViews>
  <sheetFormatPr defaultColWidth="9.140625" defaultRowHeight="12.75"/>
  <cols>
    <col min="1" max="1" width="9.140625" style="14"/>
    <col min="2" max="2" width="37.5703125" style="14" bestFit="1" customWidth="1"/>
    <col min="3" max="3" width="10.140625" style="14" bestFit="1" customWidth="1"/>
    <col min="4" max="4" width="12.85546875" style="23" bestFit="1" customWidth="1"/>
    <col min="5" max="5" width="15" style="24" customWidth="1"/>
    <col min="6" max="7" width="15" style="24" bestFit="1" customWidth="1"/>
    <col min="8" max="8" width="15" style="24" customWidth="1"/>
    <col min="9" max="9" width="14.5703125" style="24" bestFit="1" customWidth="1"/>
    <col min="10" max="10" width="21.28515625" style="14" customWidth="1"/>
    <col min="11" max="11" width="21.7109375" style="14" customWidth="1"/>
    <col min="12" max="12" width="72" style="14" customWidth="1"/>
    <col min="13" max="16384" width="9.140625" style="14"/>
  </cols>
  <sheetData>
    <row r="1" spans="1:12">
      <c r="A1" s="27" t="s">
        <v>9</v>
      </c>
      <c r="B1" s="74">
        <v>1000</v>
      </c>
      <c r="C1" s="20"/>
    </row>
    <row r="2" spans="1:12" ht="13.5" thickBot="1"/>
    <row r="3" spans="1:12" s="34" customFormat="1" ht="39" thickBot="1">
      <c r="A3" s="28" t="s">
        <v>10</v>
      </c>
      <c r="B3" s="29" t="s">
        <v>23</v>
      </c>
      <c r="C3" s="29" t="s">
        <v>61</v>
      </c>
      <c r="D3" s="30" t="s">
        <v>11</v>
      </c>
      <c r="E3" s="31" t="s">
        <v>24</v>
      </c>
      <c r="F3" s="66" t="s">
        <v>28</v>
      </c>
      <c r="G3" s="67" t="s">
        <v>27</v>
      </c>
      <c r="H3" s="68" t="s">
        <v>25</v>
      </c>
      <c r="I3" s="69" t="s">
        <v>31</v>
      </c>
      <c r="J3" s="32" t="s">
        <v>30</v>
      </c>
      <c r="K3" s="77" t="s">
        <v>34</v>
      </c>
      <c r="L3" s="33" t="s">
        <v>29</v>
      </c>
    </row>
    <row r="4" spans="1:12">
      <c r="A4" s="10">
        <v>118100</v>
      </c>
      <c r="B4" s="35" t="s">
        <v>4</v>
      </c>
      <c r="C4" s="36" t="s">
        <v>62</v>
      </c>
      <c r="D4" s="37">
        <v>40725</v>
      </c>
      <c r="E4" s="115">
        <v>-8513843.2699999996</v>
      </c>
      <c r="F4" s="86">
        <v>968518.71</v>
      </c>
      <c r="G4" s="87">
        <v>-1003615.71</v>
      </c>
      <c r="H4" s="88">
        <f>SUM(E4:G4)</f>
        <v>-8548940.2699999996</v>
      </c>
      <c r="I4" s="106">
        <f t="shared" ref="I4:I67" si="0">SUM(F4:G4)</f>
        <v>-35097</v>
      </c>
      <c r="J4" s="76">
        <v>904</v>
      </c>
      <c r="K4" s="16">
        <v>550750</v>
      </c>
      <c r="L4" s="15" t="s">
        <v>26</v>
      </c>
    </row>
    <row r="5" spans="1:12">
      <c r="A5" s="12"/>
      <c r="B5" s="38"/>
      <c r="C5" s="38"/>
      <c r="D5" s="37">
        <v>40756</v>
      </c>
      <c r="E5" s="115">
        <f>+H4</f>
        <v>-8548940.2699999996</v>
      </c>
      <c r="F5" s="86">
        <v>1444169.79</v>
      </c>
      <c r="G5" s="87">
        <v>-1199954.79</v>
      </c>
      <c r="H5" s="90">
        <f t="shared" ref="H5:H75" si="1">SUM(E5:G5)</f>
        <v>-8304725.2699999996</v>
      </c>
      <c r="I5" s="106">
        <f t="shared" si="0"/>
        <v>244215</v>
      </c>
      <c r="J5" s="76">
        <v>904</v>
      </c>
      <c r="K5" s="16">
        <v>550750</v>
      </c>
      <c r="L5" s="15" t="s">
        <v>26</v>
      </c>
    </row>
    <row r="6" spans="1:12">
      <c r="A6" s="12"/>
      <c r="B6" s="38"/>
      <c r="C6" s="38"/>
      <c r="D6" s="37">
        <v>40787</v>
      </c>
      <c r="E6" s="115">
        <f t="shared" ref="E6:E15" si="2">+H5</f>
        <v>-8304725.2699999996</v>
      </c>
      <c r="F6" s="86">
        <v>1652984.03</v>
      </c>
      <c r="G6" s="87">
        <v>-1372089.03</v>
      </c>
      <c r="H6" s="90">
        <f t="shared" si="1"/>
        <v>-8023830.2699999996</v>
      </c>
      <c r="I6" s="106">
        <f t="shared" si="0"/>
        <v>280895</v>
      </c>
      <c r="J6" s="76">
        <v>904</v>
      </c>
      <c r="K6" s="16">
        <v>550750</v>
      </c>
      <c r="L6" s="15" t="s">
        <v>26</v>
      </c>
    </row>
    <row r="7" spans="1:12">
      <c r="A7" s="12"/>
      <c r="B7" s="38"/>
      <c r="C7" s="38"/>
      <c r="D7" s="37">
        <v>40817</v>
      </c>
      <c r="E7" s="115">
        <f t="shared" si="2"/>
        <v>-8023830.2699999996</v>
      </c>
      <c r="F7" s="86">
        <v>1871047.74</v>
      </c>
      <c r="G7" s="87">
        <v>-1313104.74</v>
      </c>
      <c r="H7" s="90">
        <f t="shared" si="1"/>
        <v>-7465887.2699999996</v>
      </c>
      <c r="I7" s="106">
        <f t="shared" si="0"/>
        <v>557943</v>
      </c>
      <c r="J7" s="76">
        <v>904</v>
      </c>
      <c r="K7" s="16">
        <v>550750</v>
      </c>
      <c r="L7" s="15" t="s">
        <v>26</v>
      </c>
    </row>
    <row r="8" spans="1:12">
      <c r="A8" s="12"/>
      <c r="B8" s="38"/>
      <c r="C8" s="38"/>
      <c r="D8" s="37">
        <v>40848</v>
      </c>
      <c r="E8" s="115">
        <f t="shared" si="2"/>
        <v>-7465887.2699999996</v>
      </c>
      <c r="F8" s="86">
        <v>1633820.49</v>
      </c>
      <c r="G8" s="87">
        <v>-1296899.49</v>
      </c>
      <c r="H8" s="90">
        <f t="shared" si="1"/>
        <v>-7128966.2699999996</v>
      </c>
      <c r="I8" s="106">
        <f t="shared" si="0"/>
        <v>336921</v>
      </c>
      <c r="J8" s="76">
        <v>904</v>
      </c>
      <c r="K8" s="16">
        <v>550750</v>
      </c>
      <c r="L8" s="15" t="s">
        <v>26</v>
      </c>
    </row>
    <row r="9" spans="1:12">
      <c r="A9" s="12"/>
      <c r="B9" s="38"/>
      <c r="C9" s="38"/>
      <c r="D9" s="37">
        <v>40878</v>
      </c>
      <c r="E9" s="115">
        <f t="shared" si="2"/>
        <v>-7128966.2699999996</v>
      </c>
      <c r="F9" s="116">
        <v>1525670.32</v>
      </c>
      <c r="G9" s="92">
        <v>-2036353.32</v>
      </c>
      <c r="H9" s="90">
        <f t="shared" si="1"/>
        <v>-7639649.2699999996</v>
      </c>
      <c r="I9" s="106">
        <f t="shared" si="0"/>
        <v>-510683</v>
      </c>
      <c r="J9" s="76">
        <v>904</v>
      </c>
      <c r="K9" s="16">
        <v>550750</v>
      </c>
      <c r="L9" s="15" t="s">
        <v>26</v>
      </c>
    </row>
    <row r="10" spans="1:12">
      <c r="A10" s="12"/>
      <c r="B10" s="38"/>
      <c r="C10" s="38"/>
      <c r="D10" s="37">
        <v>40909</v>
      </c>
      <c r="E10" s="115">
        <f t="shared" si="2"/>
        <v>-7639649.2699999996</v>
      </c>
      <c r="F10" s="90">
        <v>1383076.08</v>
      </c>
      <c r="G10" s="92">
        <v>-1850449.08</v>
      </c>
      <c r="H10" s="90">
        <f t="shared" si="1"/>
        <v>-8107022.2699999996</v>
      </c>
      <c r="I10" s="106">
        <f t="shared" si="0"/>
        <v>-467373</v>
      </c>
      <c r="J10" s="76">
        <v>904</v>
      </c>
      <c r="K10" s="16">
        <v>550750</v>
      </c>
      <c r="L10" s="15" t="s">
        <v>26</v>
      </c>
    </row>
    <row r="11" spans="1:12">
      <c r="A11" s="12"/>
      <c r="B11" s="38"/>
      <c r="C11" s="38"/>
      <c r="D11" s="37">
        <v>40940</v>
      </c>
      <c r="E11" s="115">
        <f t="shared" si="2"/>
        <v>-8107022.2699999996</v>
      </c>
      <c r="F11" s="90">
        <v>980226.21</v>
      </c>
      <c r="G11" s="92">
        <v>-1322944.21</v>
      </c>
      <c r="H11" s="90">
        <f t="shared" si="1"/>
        <v>-8449740.2699999996</v>
      </c>
      <c r="I11" s="106">
        <f t="shared" si="0"/>
        <v>-342718</v>
      </c>
      <c r="J11" s="76">
        <v>904</v>
      </c>
      <c r="K11" s="16">
        <v>550750</v>
      </c>
      <c r="L11" s="15" t="s">
        <v>26</v>
      </c>
    </row>
    <row r="12" spans="1:12">
      <c r="A12" s="12"/>
      <c r="B12" s="38"/>
      <c r="C12" s="38"/>
      <c r="D12" s="37">
        <v>40969</v>
      </c>
      <c r="E12" s="115">
        <f t="shared" si="2"/>
        <v>-8449740.2699999996</v>
      </c>
      <c r="F12" s="90">
        <v>1064598.33</v>
      </c>
      <c r="G12" s="92">
        <v>-1421167.33</v>
      </c>
      <c r="H12" s="90">
        <f t="shared" si="1"/>
        <v>-8806309.2699999996</v>
      </c>
      <c r="I12" s="106">
        <f t="shared" si="0"/>
        <v>-356569</v>
      </c>
      <c r="J12" s="76">
        <v>904</v>
      </c>
      <c r="K12" s="16">
        <v>550750</v>
      </c>
      <c r="L12" s="15" t="s">
        <v>26</v>
      </c>
    </row>
    <row r="13" spans="1:12">
      <c r="A13" s="12"/>
      <c r="B13" s="38"/>
      <c r="C13" s="38"/>
      <c r="D13" s="37">
        <v>41000</v>
      </c>
      <c r="E13" s="115">
        <f t="shared" si="2"/>
        <v>-8806309.2699999996</v>
      </c>
      <c r="F13" s="86">
        <v>1052705.56</v>
      </c>
      <c r="G13" s="87">
        <v>-1580552.56</v>
      </c>
      <c r="H13" s="90">
        <f t="shared" si="1"/>
        <v>-9334156.2699999996</v>
      </c>
      <c r="I13" s="106">
        <f t="shared" si="0"/>
        <v>-527847</v>
      </c>
      <c r="J13" s="76">
        <v>904</v>
      </c>
      <c r="K13" s="16">
        <v>550750</v>
      </c>
      <c r="L13" s="15" t="s">
        <v>26</v>
      </c>
    </row>
    <row r="14" spans="1:12">
      <c r="A14" s="12"/>
      <c r="B14" s="38"/>
      <c r="C14" s="38"/>
      <c r="D14" s="37">
        <v>41030</v>
      </c>
      <c r="E14" s="115">
        <f t="shared" si="2"/>
        <v>-9334156.2699999996</v>
      </c>
      <c r="F14" s="86">
        <v>1022539.75</v>
      </c>
      <c r="G14" s="87">
        <v>-1168598.75</v>
      </c>
      <c r="H14" s="90">
        <f t="shared" si="1"/>
        <v>-9480215.2699999996</v>
      </c>
      <c r="I14" s="106">
        <f t="shared" si="0"/>
        <v>-146059</v>
      </c>
      <c r="J14" s="76">
        <v>904</v>
      </c>
      <c r="K14" s="16">
        <v>550750</v>
      </c>
      <c r="L14" s="15" t="s">
        <v>26</v>
      </c>
    </row>
    <row r="15" spans="1:12">
      <c r="A15" s="13"/>
      <c r="B15" s="39"/>
      <c r="C15" s="39"/>
      <c r="D15" s="37">
        <v>41061</v>
      </c>
      <c r="E15" s="95">
        <f t="shared" si="2"/>
        <v>-9480215.2699999996</v>
      </c>
      <c r="F15" s="100">
        <v>624175.72</v>
      </c>
      <c r="G15" s="94">
        <v>-823581.72</v>
      </c>
      <c r="H15" s="95">
        <f t="shared" si="1"/>
        <v>-9679621.2699999996</v>
      </c>
      <c r="I15" s="106">
        <f t="shared" si="0"/>
        <v>-199406</v>
      </c>
      <c r="J15" s="76">
        <v>904</v>
      </c>
      <c r="K15" s="16">
        <v>550750</v>
      </c>
      <c r="L15" s="15" t="s">
        <v>26</v>
      </c>
    </row>
    <row r="16" spans="1:12">
      <c r="A16" s="10">
        <v>118150</v>
      </c>
      <c r="B16" s="35" t="s">
        <v>5</v>
      </c>
      <c r="C16" s="36" t="s">
        <v>62</v>
      </c>
      <c r="D16" s="37">
        <v>40725</v>
      </c>
      <c r="E16" s="115">
        <v>-18895.519999999997</v>
      </c>
      <c r="F16" s="88">
        <v>3736.28</v>
      </c>
      <c r="G16" s="87">
        <v>-9000.2800000000007</v>
      </c>
      <c r="H16" s="87">
        <f t="shared" si="1"/>
        <v>-24159.519999999997</v>
      </c>
      <c r="I16" s="106">
        <f t="shared" si="0"/>
        <v>-5264</v>
      </c>
      <c r="J16" s="76">
        <v>904</v>
      </c>
      <c r="K16" s="16">
        <v>550750</v>
      </c>
      <c r="L16" s="15" t="s">
        <v>26</v>
      </c>
    </row>
    <row r="17" spans="1:12">
      <c r="A17" s="12"/>
      <c r="B17" s="38"/>
      <c r="C17" s="38"/>
      <c r="D17" s="37">
        <v>40756</v>
      </c>
      <c r="E17" s="90">
        <f>+H16</f>
        <v>-24159.519999999997</v>
      </c>
      <c r="F17" s="90">
        <v>4090.32</v>
      </c>
      <c r="G17" s="87">
        <v>-1028.32</v>
      </c>
      <c r="H17" s="87">
        <f t="shared" si="1"/>
        <v>-21097.519999999997</v>
      </c>
      <c r="I17" s="106">
        <f t="shared" si="0"/>
        <v>3062</v>
      </c>
      <c r="J17" s="76">
        <v>904</v>
      </c>
      <c r="K17" s="16">
        <v>550750</v>
      </c>
      <c r="L17" s="15" t="s">
        <v>26</v>
      </c>
    </row>
    <row r="18" spans="1:12">
      <c r="A18" s="12"/>
      <c r="B18" s="38"/>
      <c r="C18" s="38"/>
      <c r="D18" s="37">
        <v>40787</v>
      </c>
      <c r="E18" s="90">
        <f t="shared" ref="E18:E27" si="3">+H17</f>
        <v>-21097.519999999997</v>
      </c>
      <c r="F18" s="90">
        <v>8803.91</v>
      </c>
      <c r="G18" s="87">
        <v>-805.91</v>
      </c>
      <c r="H18" s="87">
        <f t="shared" si="1"/>
        <v>-13099.519999999997</v>
      </c>
      <c r="I18" s="106">
        <f t="shared" si="0"/>
        <v>7998</v>
      </c>
      <c r="J18" s="76">
        <v>904</v>
      </c>
      <c r="K18" s="16">
        <v>550750</v>
      </c>
      <c r="L18" s="15" t="s">
        <v>26</v>
      </c>
    </row>
    <row r="19" spans="1:12">
      <c r="A19" s="12"/>
      <c r="B19" s="38"/>
      <c r="C19" s="38"/>
      <c r="D19" s="37">
        <v>40817</v>
      </c>
      <c r="E19" s="90">
        <f t="shared" si="3"/>
        <v>-13099.519999999997</v>
      </c>
      <c r="F19" s="90">
        <v>3861.9</v>
      </c>
      <c r="G19" s="87">
        <v>-5060.8999999999996</v>
      </c>
      <c r="H19" s="87">
        <f t="shared" si="1"/>
        <v>-14298.519999999997</v>
      </c>
      <c r="I19" s="106">
        <f t="shared" si="0"/>
        <v>-1198.9999999999995</v>
      </c>
      <c r="J19" s="76">
        <v>904</v>
      </c>
      <c r="K19" s="16">
        <v>550750</v>
      </c>
      <c r="L19" s="15" t="s">
        <v>26</v>
      </c>
    </row>
    <row r="20" spans="1:12">
      <c r="A20" s="12"/>
      <c r="B20" s="38"/>
      <c r="C20" s="38"/>
      <c r="D20" s="37">
        <v>40848</v>
      </c>
      <c r="E20" s="90">
        <f t="shared" si="3"/>
        <v>-14298.519999999997</v>
      </c>
      <c r="F20" s="90">
        <v>3194.76</v>
      </c>
      <c r="G20" s="87">
        <v>-1591.76</v>
      </c>
      <c r="H20" s="87">
        <f t="shared" si="1"/>
        <v>-12695.519999999997</v>
      </c>
      <c r="I20" s="106">
        <f t="shared" si="0"/>
        <v>1603.0000000000002</v>
      </c>
      <c r="J20" s="76">
        <v>904</v>
      </c>
      <c r="K20" s="16">
        <v>550750</v>
      </c>
      <c r="L20" s="15" t="s">
        <v>26</v>
      </c>
    </row>
    <row r="21" spans="1:12">
      <c r="A21" s="12"/>
      <c r="B21" s="38"/>
      <c r="C21" s="38"/>
      <c r="D21" s="37">
        <v>40878</v>
      </c>
      <c r="E21" s="90">
        <f t="shared" si="3"/>
        <v>-12695.519999999997</v>
      </c>
      <c r="F21" s="90">
        <v>5742.33</v>
      </c>
      <c r="G21" s="98">
        <v>-6569.33</v>
      </c>
      <c r="H21" s="87">
        <f t="shared" si="1"/>
        <v>-13522.519999999997</v>
      </c>
      <c r="I21" s="106">
        <f t="shared" si="0"/>
        <v>-827</v>
      </c>
      <c r="J21" s="76">
        <v>904</v>
      </c>
      <c r="K21" s="16">
        <v>550750</v>
      </c>
      <c r="L21" s="15" t="s">
        <v>26</v>
      </c>
    </row>
    <row r="22" spans="1:12">
      <c r="A22" s="12"/>
      <c r="B22" s="38"/>
      <c r="C22" s="38"/>
      <c r="D22" s="37">
        <v>40909</v>
      </c>
      <c r="E22" s="90">
        <f t="shared" si="3"/>
        <v>-13522.519999999997</v>
      </c>
      <c r="F22" s="90">
        <v>12234.3</v>
      </c>
      <c r="G22" s="92">
        <v>-4481.3</v>
      </c>
      <c r="H22" s="87">
        <f t="shared" si="1"/>
        <v>-5769.5199999999977</v>
      </c>
      <c r="I22" s="106">
        <f t="shared" si="0"/>
        <v>7752.9999999999991</v>
      </c>
      <c r="J22" s="76">
        <v>904</v>
      </c>
      <c r="K22" s="16">
        <v>550750</v>
      </c>
      <c r="L22" s="15" t="s">
        <v>26</v>
      </c>
    </row>
    <row r="23" spans="1:12">
      <c r="A23" s="12"/>
      <c r="B23" s="38"/>
      <c r="C23" s="38"/>
      <c r="D23" s="37">
        <v>40940</v>
      </c>
      <c r="E23" s="90">
        <f t="shared" si="3"/>
        <v>-5769.5199999999977</v>
      </c>
      <c r="F23" s="90">
        <v>205152.07</v>
      </c>
      <c r="G23" s="92">
        <v>-206218.07</v>
      </c>
      <c r="H23" s="87">
        <f t="shared" si="1"/>
        <v>-6835.5199999999895</v>
      </c>
      <c r="I23" s="106">
        <f t="shared" si="0"/>
        <v>-1066</v>
      </c>
      <c r="J23" s="76">
        <v>904</v>
      </c>
      <c r="K23" s="16">
        <v>550750</v>
      </c>
      <c r="L23" s="15" t="s">
        <v>26</v>
      </c>
    </row>
    <row r="24" spans="1:12">
      <c r="A24" s="12"/>
      <c r="B24" s="38"/>
      <c r="C24" s="38"/>
      <c r="D24" s="37">
        <v>40969</v>
      </c>
      <c r="E24" s="90">
        <f t="shared" si="3"/>
        <v>-6835.5199999999895</v>
      </c>
      <c r="F24" s="90">
        <v>206413.53</v>
      </c>
      <c r="G24" s="92">
        <v>-205674.53</v>
      </c>
      <c r="H24" s="87">
        <f t="shared" si="1"/>
        <v>-6096.5199999999895</v>
      </c>
      <c r="I24" s="106">
        <f t="shared" si="0"/>
        <v>739</v>
      </c>
      <c r="J24" s="76">
        <v>904</v>
      </c>
      <c r="K24" s="16">
        <v>550750</v>
      </c>
      <c r="L24" s="15" t="s">
        <v>26</v>
      </c>
    </row>
    <row r="25" spans="1:12">
      <c r="A25" s="12"/>
      <c r="B25" s="38"/>
      <c r="C25" s="38"/>
      <c r="D25" s="37">
        <v>41000</v>
      </c>
      <c r="E25" s="90">
        <f t="shared" si="3"/>
        <v>-6096.5199999999895</v>
      </c>
      <c r="F25" s="90">
        <v>1510.32</v>
      </c>
      <c r="G25" s="87">
        <v>-9133.32</v>
      </c>
      <c r="H25" s="87">
        <f t="shared" si="1"/>
        <v>-13719.51999999999</v>
      </c>
      <c r="I25" s="106">
        <f t="shared" si="0"/>
        <v>-7623</v>
      </c>
      <c r="J25" s="76">
        <v>904</v>
      </c>
      <c r="K25" s="16">
        <v>550750</v>
      </c>
      <c r="L25" s="15" t="s">
        <v>26</v>
      </c>
    </row>
    <row r="26" spans="1:12">
      <c r="A26" s="12"/>
      <c r="B26" s="38"/>
      <c r="C26" s="38"/>
      <c r="D26" s="37">
        <v>41030</v>
      </c>
      <c r="E26" s="90">
        <f t="shared" si="3"/>
        <v>-13719.51999999999</v>
      </c>
      <c r="F26" s="90">
        <v>9526.85</v>
      </c>
      <c r="G26" s="87">
        <v>-1588.85</v>
      </c>
      <c r="H26" s="87">
        <f t="shared" si="1"/>
        <v>-5781.5199999999895</v>
      </c>
      <c r="I26" s="106">
        <f t="shared" si="0"/>
        <v>7938</v>
      </c>
      <c r="J26" s="76">
        <v>904</v>
      </c>
      <c r="K26" s="16">
        <v>550750</v>
      </c>
      <c r="L26" s="15" t="s">
        <v>26</v>
      </c>
    </row>
    <row r="27" spans="1:12">
      <c r="A27" s="12"/>
      <c r="B27" s="38"/>
      <c r="C27" s="38"/>
      <c r="D27" s="37">
        <v>41061</v>
      </c>
      <c r="E27" s="95">
        <f t="shared" si="3"/>
        <v>-5781.5199999999895</v>
      </c>
      <c r="F27" s="100">
        <v>4531.22</v>
      </c>
      <c r="G27" s="94">
        <v>-563.22</v>
      </c>
      <c r="H27" s="87">
        <f t="shared" si="1"/>
        <v>-1813.5199999999893</v>
      </c>
      <c r="I27" s="106">
        <f t="shared" si="0"/>
        <v>3968</v>
      </c>
      <c r="J27" s="76">
        <v>904</v>
      </c>
      <c r="K27" s="16">
        <v>550750</v>
      </c>
      <c r="L27" s="15" t="s">
        <v>26</v>
      </c>
    </row>
    <row r="28" spans="1:12">
      <c r="A28" s="10">
        <v>118151</v>
      </c>
      <c r="B28" s="35" t="s">
        <v>6</v>
      </c>
      <c r="C28" s="36" t="s">
        <v>62</v>
      </c>
      <c r="D28" s="37">
        <v>40725</v>
      </c>
      <c r="E28" s="115">
        <v>-637000</v>
      </c>
      <c r="F28" s="90">
        <v>0</v>
      </c>
      <c r="G28" s="87">
        <v>-139000</v>
      </c>
      <c r="H28" s="88">
        <f t="shared" si="1"/>
        <v>-776000</v>
      </c>
      <c r="I28" s="106">
        <f t="shared" si="0"/>
        <v>-139000</v>
      </c>
      <c r="J28" s="21">
        <v>440.1</v>
      </c>
      <c r="K28" s="16">
        <v>301119</v>
      </c>
      <c r="L28" s="15" t="s">
        <v>38</v>
      </c>
    </row>
    <row r="29" spans="1:12">
      <c r="A29" s="12"/>
      <c r="B29" s="38"/>
      <c r="C29" s="38"/>
      <c r="D29" s="37">
        <v>40756</v>
      </c>
      <c r="E29" s="90">
        <f>+H28</f>
        <v>-776000</v>
      </c>
      <c r="F29" s="90">
        <v>13000</v>
      </c>
      <c r="G29" s="87">
        <v>-31000</v>
      </c>
      <c r="H29" s="90">
        <f t="shared" si="1"/>
        <v>-794000</v>
      </c>
      <c r="I29" s="106">
        <f t="shared" si="0"/>
        <v>-18000</v>
      </c>
      <c r="J29" s="21">
        <v>440.1</v>
      </c>
      <c r="K29" s="16">
        <v>301119</v>
      </c>
      <c r="L29" s="15" t="s">
        <v>38</v>
      </c>
    </row>
    <row r="30" spans="1:12">
      <c r="A30" s="12"/>
      <c r="B30" s="38"/>
      <c r="C30" s="38"/>
      <c r="D30" s="37">
        <v>40787</v>
      </c>
      <c r="E30" s="90">
        <f t="shared" ref="E30:E38" si="4">+H29</f>
        <v>-794000</v>
      </c>
      <c r="F30" s="90">
        <v>92000</v>
      </c>
      <c r="G30" s="87">
        <v>0</v>
      </c>
      <c r="H30" s="90">
        <f t="shared" si="1"/>
        <v>-702000</v>
      </c>
      <c r="I30" s="106">
        <f t="shared" si="0"/>
        <v>92000</v>
      </c>
      <c r="J30" s="21">
        <v>440.1</v>
      </c>
      <c r="K30" s="16">
        <v>301119</v>
      </c>
      <c r="L30" s="15" t="s">
        <v>38</v>
      </c>
    </row>
    <row r="31" spans="1:12">
      <c r="A31" s="12"/>
      <c r="B31" s="38"/>
      <c r="C31" s="38"/>
      <c r="D31" s="37">
        <v>40817</v>
      </c>
      <c r="E31" s="90">
        <f t="shared" si="4"/>
        <v>-702000</v>
      </c>
      <c r="F31" s="90">
        <v>702000</v>
      </c>
      <c r="G31" s="87">
        <v>0</v>
      </c>
      <c r="H31" s="90">
        <f t="shared" si="1"/>
        <v>0</v>
      </c>
      <c r="I31" s="106">
        <f t="shared" si="0"/>
        <v>702000</v>
      </c>
      <c r="J31" s="21">
        <v>440.1</v>
      </c>
      <c r="K31" s="16">
        <v>301119</v>
      </c>
      <c r="L31" s="15" t="s">
        <v>38</v>
      </c>
    </row>
    <row r="32" spans="1:12">
      <c r="A32" s="12"/>
      <c r="B32" s="38"/>
      <c r="C32" s="38"/>
      <c r="D32" s="37">
        <v>40848</v>
      </c>
      <c r="E32" s="90">
        <f t="shared" si="4"/>
        <v>0</v>
      </c>
      <c r="F32" s="90">
        <v>0</v>
      </c>
      <c r="G32" s="87">
        <v>0</v>
      </c>
      <c r="H32" s="90">
        <f t="shared" si="1"/>
        <v>0</v>
      </c>
      <c r="I32" s="106">
        <f t="shared" si="0"/>
        <v>0</v>
      </c>
      <c r="J32" s="21">
        <v>440.1</v>
      </c>
      <c r="K32" s="16">
        <v>301119</v>
      </c>
      <c r="L32" s="15" t="s">
        <v>38</v>
      </c>
    </row>
    <row r="33" spans="1:12">
      <c r="A33" s="12"/>
      <c r="B33" s="38"/>
      <c r="C33" s="38"/>
      <c r="D33" s="37">
        <v>40878</v>
      </c>
      <c r="E33" s="90">
        <f t="shared" si="4"/>
        <v>0</v>
      </c>
      <c r="F33" s="90">
        <v>0</v>
      </c>
      <c r="G33" s="92">
        <v>0</v>
      </c>
      <c r="H33" s="90">
        <f t="shared" si="1"/>
        <v>0</v>
      </c>
      <c r="I33" s="106">
        <f t="shared" si="0"/>
        <v>0</v>
      </c>
      <c r="J33" s="21">
        <v>440.1</v>
      </c>
      <c r="K33" s="16">
        <v>301119</v>
      </c>
      <c r="L33" s="15" t="s">
        <v>38</v>
      </c>
    </row>
    <row r="34" spans="1:12">
      <c r="A34" s="12"/>
      <c r="B34" s="38"/>
      <c r="C34" s="38"/>
      <c r="D34" s="37">
        <v>40909</v>
      </c>
      <c r="E34" s="90">
        <f t="shared" si="4"/>
        <v>0</v>
      </c>
      <c r="F34" s="90">
        <v>0</v>
      </c>
      <c r="G34" s="92">
        <v>0</v>
      </c>
      <c r="H34" s="90">
        <f t="shared" si="1"/>
        <v>0</v>
      </c>
      <c r="I34" s="106">
        <f t="shared" si="0"/>
        <v>0</v>
      </c>
      <c r="J34" s="21">
        <v>440.1</v>
      </c>
      <c r="K34" s="16">
        <v>301119</v>
      </c>
      <c r="L34" s="15" t="s">
        <v>38</v>
      </c>
    </row>
    <row r="35" spans="1:12">
      <c r="A35" s="12"/>
      <c r="B35" s="38"/>
      <c r="C35" s="38"/>
      <c r="D35" s="37">
        <v>40940</v>
      </c>
      <c r="E35" s="90">
        <f t="shared" si="4"/>
        <v>0</v>
      </c>
      <c r="F35" s="90">
        <v>0</v>
      </c>
      <c r="G35" s="92">
        <v>0</v>
      </c>
      <c r="H35" s="90">
        <f t="shared" si="1"/>
        <v>0</v>
      </c>
      <c r="I35" s="106">
        <f t="shared" si="0"/>
        <v>0</v>
      </c>
      <c r="J35" s="21">
        <v>440.1</v>
      </c>
      <c r="K35" s="16">
        <v>301119</v>
      </c>
      <c r="L35" s="15" t="s">
        <v>38</v>
      </c>
    </row>
    <row r="36" spans="1:12">
      <c r="A36" s="12"/>
      <c r="B36" s="38"/>
      <c r="C36" s="38"/>
      <c r="D36" s="37">
        <v>40969</v>
      </c>
      <c r="E36" s="90">
        <f t="shared" si="4"/>
        <v>0</v>
      </c>
      <c r="F36" s="90">
        <v>0</v>
      </c>
      <c r="G36" s="92">
        <v>0</v>
      </c>
      <c r="H36" s="90">
        <f t="shared" si="1"/>
        <v>0</v>
      </c>
      <c r="I36" s="106">
        <f t="shared" si="0"/>
        <v>0</v>
      </c>
      <c r="J36" s="21">
        <v>440.1</v>
      </c>
      <c r="K36" s="16">
        <v>301119</v>
      </c>
      <c r="L36" s="15" t="s">
        <v>38</v>
      </c>
    </row>
    <row r="37" spans="1:12">
      <c r="A37" s="12"/>
      <c r="B37" s="38"/>
      <c r="C37" s="38"/>
      <c r="D37" s="37">
        <v>41000</v>
      </c>
      <c r="E37" s="90">
        <f>+H34</f>
        <v>0</v>
      </c>
      <c r="F37" s="90">
        <v>0</v>
      </c>
      <c r="G37" s="87">
        <v>0</v>
      </c>
      <c r="H37" s="90">
        <f t="shared" si="1"/>
        <v>0</v>
      </c>
      <c r="I37" s="106">
        <f t="shared" si="0"/>
        <v>0</v>
      </c>
      <c r="J37" s="21">
        <v>440.1</v>
      </c>
      <c r="K37" s="16">
        <v>301119</v>
      </c>
      <c r="L37" s="15" t="s">
        <v>38</v>
      </c>
    </row>
    <row r="38" spans="1:12">
      <c r="A38" s="12"/>
      <c r="B38" s="38"/>
      <c r="C38" s="38"/>
      <c r="D38" s="37">
        <v>41030</v>
      </c>
      <c r="E38" s="90">
        <f t="shared" si="4"/>
        <v>0</v>
      </c>
      <c r="F38" s="90">
        <v>0</v>
      </c>
      <c r="G38" s="87">
        <v>0</v>
      </c>
      <c r="H38" s="90">
        <f t="shared" si="1"/>
        <v>0</v>
      </c>
      <c r="I38" s="106">
        <f t="shared" si="0"/>
        <v>0</v>
      </c>
      <c r="J38" s="21">
        <v>440.1</v>
      </c>
      <c r="K38" s="16">
        <v>301119</v>
      </c>
      <c r="L38" s="15" t="s">
        <v>38</v>
      </c>
    </row>
    <row r="39" spans="1:12">
      <c r="A39" s="12"/>
      <c r="B39" s="38"/>
      <c r="C39" s="38"/>
      <c r="D39" s="37">
        <v>41061</v>
      </c>
      <c r="E39" s="100">
        <f t="shared" ref="E39" si="5">H38</f>
        <v>0</v>
      </c>
      <c r="F39" s="100">
        <v>0</v>
      </c>
      <c r="G39" s="94">
        <v>0</v>
      </c>
      <c r="H39" s="90">
        <f t="shared" si="1"/>
        <v>0</v>
      </c>
      <c r="I39" s="106">
        <f t="shared" si="0"/>
        <v>0</v>
      </c>
      <c r="J39" s="21">
        <v>440.1</v>
      </c>
      <c r="K39" s="16">
        <v>301119</v>
      </c>
      <c r="L39" s="15" t="s">
        <v>38</v>
      </c>
    </row>
    <row r="40" spans="1:12">
      <c r="A40" s="19">
        <v>118155</v>
      </c>
      <c r="B40" s="40" t="s">
        <v>37</v>
      </c>
      <c r="C40" s="36" t="s">
        <v>62</v>
      </c>
      <c r="D40" s="37">
        <v>40725</v>
      </c>
      <c r="E40" s="115">
        <v>-406031.41</v>
      </c>
      <c r="F40" s="90">
        <v>406031.41</v>
      </c>
      <c r="G40" s="87">
        <v>-366146.5</v>
      </c>
      <c r="H40" s="88">
        <f t="shared" si="1"/>
        <v>-366146.5</v>
      </c>
      <c r="I40" s="106">
        <f t="shared" si="0"/>
        <v>39884.909999999974</v>
      </c>
      <c r="J40" s="21">
        <v>454.1</v>
      </c>
      <c r="K40" s="16">
        <v>301869</v>
      </c>
      <c r="L40" s="15" t="s">
        <v>39</v>
      </c>
    </row>
    <row r="41" spans="1:12">
      <c r="A41" s="12"/>
      <c r="B41" s="38"/>
      <c r="C41" s="38"/>
      <c r="D41" s="37">
        <v>40756</v>
      </c>
      <c r="E41" s="90">
        <f>+H40</f>
        <v>-366146.5</v>
      </c>
      <c r="F41" s="90">
        <v>366146.5</v>
      </c>
      <c r="G41" s="87">
        <v>-320222.53000000003</v>
      </c>
      <c r="H41" s="90">
        <f t="shared" si="1"/>
        <v>-320222.53000000003</v>
      </c>
      <c r="I41" s="106">
        <f t="shared" si="0"/>
        <v>45923.969999999972</v>
      </c>
      <c r="J41" s="21">
        <v>454.1</v>
      </c>
      <c r="K41" s="16">
        <v>301869</v>
      </c>
      <c r="L41" s="15" t="s">
        <v>39</v>
      </c>
    </row>
    <row r="42" spans="1:12">
      <c r="A42" s="12"/>
      <c r="B42" s="38"/>
      <c r="C42" s="38"/>
      <c r="D42" s="37">
        <v>40787</v>
      </c>
      <c r="E42" s="90">
        <f t="shared" ref="E42:E51" si="6">+H41</f>
        <v>-320222.53000000003</v>
      </c>
      <c r="F42" s="90">
        <v>320222.53000000003</v>
      </c>
      <c r="G42" s="87">
        <v>-346532.71</v>
      </c>
      <c r="H42" s="90">
        <f t="shared" si="1"/>
        <v>-346532.71</v>
      </c>
      <c r="I42" s="106">
        <f t="shared" si="0"/>
        <v>-26310.179999999993</v>
      </c>
      <c r="J42" s="21">
        <v>454.1</v>
      </c>
      <c r="K42" s="16">
        <v>301869</v>
      </c>
      <c r="L42" s="15" t="s">
        <v>39</v>
      </c>
    </row>
    <row r="43" spans="1:12">
      <c r="A43" s="12"/>
      <c r="B43" s="38"/>
      <c r="C43" s="38"/>
      <c r="D43" s="37">
        <v>40817</v>
      </c>
      <c r="E43" s="90">
        <f t="shared" si="6"/>
        <v>-346532.71</v>
      </c>
      <c r="F43" s="90">
        <v>346532.71</v>
      </c>
      <c r="G43" s="87">
        <v>-288247.98</v>
      </c>
      <c r="H43" s="90">
        <f t="shared" si="1"/>
        <v>-288247.98</v>
      </c>
      <c r="I43" s="106">
        <f t="shared" si="0"/>
        <v>58284.73000000004</v>
      </c>
      <c r="J43" s="21">
        <v>454.1</v>
      </c>
      <c r="K43" s="16">
        <v>301869</v>
      </c>
      <c r="L43" s="15" t="s">
        <v>39</v>
      </c>
    </row>
    <row r="44" spans="1:12">
      <c r="A44" s="12"/>
      <c r="B44" s="38"/>
      <c r="C44" s="38"/>
      <c r="D44" s="37">
        <v>40848</v>
      </c>
      <c r="E44" s="90">
        <f t="shared" si="6"/>
        <v>-288247.98</v>
      </c>
      <c r="F44" s="90">
        <v>288247.98</v>
      </c>
      <c r="G44" s="87">
        <v>-313252.34999999998</v>
      </c>
      <c r="H44" s="90">
        <f t="shared" si="1"/>
        <v>-313252.34999999998</v>
      </c>
      <c r="I44" s="106">
        <f t="shared" si="0"/>
        <v>-25004.369999999995</v>
      </c>
      <c r="J44" s="21">
        <v>454.1</v>
      </c>
      <c r="K44" s="16">
        <v>301869</v>
      </c>
      <c r="L44" s="15" t="s">
        <v>39</v>
      </c>
    </row>
    <row r="45" spans="1:12">
      <c r="A45" s="12"/>
      <c r="B45" s="38"/>
      <c r="C45" s="38"/>
      <c r="D45" s="37">
        <v>40878</v>
      </c>
      <c r="E45" s="90">
        <f t="shared" si="6"/>
        <v>-313252.34999999998</v>
      </c>
      <c r="F45" s="90">
        <v>313252.34999999998</v>
      </c>
      <c r="G45" s="92">
        <v>-291036.3</v>
      </c>
      <c r="H45" s="90">
        <f t="shared" si="1"/>
        <v>-291036.3</v>
      </c>
      <c r="I45" s="106">
        <f t="shared" si="0"/>
        <v>22216.049999999988</v>
      </c>
      <c r="J45" s="21">
        <v>454.1</v>
      </c>
      <c r="K45" s="16">
        <v>301869</v>
      </c>
      <c r="L45" s="15" t="s">
        <v>39</v>
      </c>
    </row>
    <row r="46" spans="1:12">
      <c r="A46" s="12"/>
      <c r="B46" s="38"/>
      <c r="C46" s="38"/>
      <c r="D46" s="37">
        <v>40909</v>
      </c>
      <c r="E46" s="90">
        <f t="shared" si="6"/>
        <v>-291036.3</v>
      </c>
      <c r="F46" s="90">
        <v>291036.3</v>
      </c>
      <c r="G46" s="92">
        <v>-271569.09000000003</v>
      </c>
      <c r="H46" s="90">
        <f t="shared" si="1"/>
        <v>-271569.09000000003</v>
      </c>
      <c r="I46" s="106">
        <f t="shared" si="0"/>
        <v>19467.209999999963</v>
      </c>
      <c r="J46" s="21">
        <v>454.1</v>
      </c>
      <c r="K46" s="16">
        <v>301869</v>
      </c>
      <c r="L46" s="15" t="s">
        <v>39</v>
      </c>
    </row>
    <row r="47" spans="1:12">
      <c r="A47" s="12"/>
      <c r="B47" s="38"/>
      <c r="C47" s="38"/>
      <c r="D47" s="37">
        <v>40940</v>
      </c>
      <c r="E47" s="90">
        <f t="shared" si="6"/>
        <v>-271569.09000000003</v>
      </c>
      <c r="F47" s="90">
        <v>271569.09000000003</v>
      </c>
      <c r="G47" s="87">
        <v>-266117.15000000002</v>
      </c>
      <c r="H47" s="90">
        <f t="shared" si="1"/>
        <v>-266117.15000000002</v>
      </c>
      <c r="I47" s="106">
        <f t="shared" si="0"/>
        <v>5451.9400000000023</v>
      </c>
      <c r="J47" s="21">
        <v>454.1</v>
      </c>
      <c r="K47" s="16">
        <v>301869</v>
      </c>
      <c r="L47" s="15" t="s">
        <v>39</v>
      </c>
    </row>
    <row r="48" spans="1:12">
      <c r="A48" s="12"/>
      <c r="B48" s="38"/>
      <c r="C48" s="38"/>
      <c r="D48" s="37">
        <v>40969</v>
      </c>
      <c r="E48" s="90">
        <f t="shared" si="6"/>
        <v>-266117.15000000002</v>
      </c>
      <c r="F48" s="90">
        <v>266117.15000000002</v>
      </c>
      <c r="G48" s="87">
        <v>-273090.46999999997</v>
      </c>
      <c r="H48" s="90">
        <f t="shared" si="1"/>
        <v>-273090.46999999997</v>
      </c>
      <c r="I48" s="106">
        <f t="shared" si="0"/>
        <v>-6973.3199999999488</v>
      </c>
      <c r="J48" s="21">
        <v>454.1</v>
      </c>
      <c r="K48" s="16">
        <v>301869</v>
      </c>
      <c r="L48" s="15" t="s">
        <v>39</v>
      </c>
    </row>
    <row r="49" spans="1:12">
      <c r="A49" s="12"/>
      <c r="B49" s="38"/>
      <c r="C49" s="38"/>
      <c r="D49" s="37">
        <v>41000</v>
      </c>
      <c r="E49" s="90">
        <f t="shared" si="6"/>
        <v>-273090.46999999997</v>
      </c>
      <c r="F49" s="90">
        <v>273090.46999999997</v>
      </c>
      <c r="G49" s="87">
        <v>-307521.8</v>
      </c>
      <c r="H49" s="90">
        <f t="shared" si="1"/>
        <v>-307521.8</v>
      </c>
      <c r="I49" s="106">
        <f t="shared" si="0"/>
        <v>-34431.330000000016</v>
      </c>
      <c r="J49" s="21">
        <v>454.1</v>
      </c>
      <c r="K49" s="16">
        <v>301869</v>
      </c>
      <c r="L49" s="15" t="s">
        <v>39</v>
      </c>
    </row>
    <row r="50" spans="1:12">
      <c r="A50" s="12"/>
      <c r="B50" s="38"/>
      <c r="C50" s="38"/>
      <c r="D50" s="37">
        <v>41030</v>
      </c>
      <c r="E50" s="90">
        <f t="shared" si="6"/>
        <v>-307521.8</v>
      </c>
      <c r="F50" s="90">
        <v>307521.8</v>
      </c>
      <c r="G50" s="87">
        <v>-339479.6</v>
      </c>
      <c r="H50" s="90">
        <f t="shared" si="1"/>
        <v>-339479.6</v>
      </c>
      <c r="I50" s="106">
        <f t="shared" si="0"/>
        <v>-31957.799999999988</v>
      </c>
      <c r="J50" s="21">
        <v>454.1</v>
      </c>
      <c r="K50" s="16">
        <v>301869</v>
      </c>
      <c r="L50" s="15" t="s">
        <v>39</v>
      </c>
    </row>
    <row r="51" spans="1:12">
      <c r="A51" s="12"/>
      <c r="B51" s="38"/>
      <c r="C51" s="38"/>
      <c r="D51" s="37">
        <v>41061</v>
      </c>
      <c r="E51" s="95">
        <f t="shared" si="6"/>
        <v>-339479.6</v>
      </c>
      <c r="F51" s="100">
        <v>339479.6</v>
      </c>
      <c r="G51" s="94">
        <v>-337678.05</v>
      </c>
      <c r="H51" s="90">
        <f t="shared" si="1"/>
        <v>-337678.05</v>
      </c>
      <c r="I51" s="106">
        <f t="shared" si="0"/>
        <v>1801.5499999999884</v>
      </c>
      <c r="J51" s="21">
        <v>454.1</v>
      </c>
      <c r="K51" s="16">
        <v>301869</v>
      </c>
      <c r="L51" s="15" t="s">
        <v>39</v>
      </c>
    </row>
    <row r="52" spans="1:12">
      <c r="A52" s="10">
        <v>118157</v>
      </c>
      <c r="B52" s="35" t="s">
        <v>7</v>
      </c>
      <c r="C52" s="36" t="s">
        <v>62</v>
      </c>
      <c r="D52" s="37">
        <v>40725</v>
      </c>
      <c r="E52" s="115">
        <v>-699130.99</v>
      </c>
      <c r="F52" s="90">
        <v>699130.99</v>
      </c>
      <c r="G52" s="87">
        <v>-729627.32</v>
      </c>
      <c r="H52" s="88">
        <f t="shared" si="1"/>
        <v>-729627.32</v>
      </c>
      <c r="I52" s="106">
        <f t="shared" si="0"/>
        <v>-30496.329999999958</v>
      </c>
      <c r="J52" s="21">
        <v>904.2</v>
      </c>
      <c r="K52" s="16">
        <v>550776</v>
      </c>
      <c r="L52" s="15" t="s">
        <v>32</v>
      </c>
    </row>
    <row r="53" spans="1:12">
      <c r="A53" s="12"/>
      <c r="B53" s="38"/>
      <c r="C53" s="38"/>
      <c r="D53" s="37">
        <v>40756</v>
      </c>
      <c r="E53" s="90">
        <f>+H52</f>
        <v>-729627.32</v>
      </c>
      <c r="F53" s="90">
        <v>729627.32</v>
      </c>
      <c r="G53" s="87">
        <v>-856138.76</v>
      </c>
      <c r="H53" s="90">
        <f t="shared" si="1"/>
        <v>-856138.76</v>
      </c>
      <c r="I53" s="106">
        <f t="shared" si="0"/>
        <v>-126511.44000000006</v>
      </c>
      <c r="J53" s="21">
        <v>904.2</v>
      </c>
      <c r="K53" s="16">
        <v>550776</v>
      </c>
      <c r="L53" s="15" t="s">
        <v>32</v>
      </c>
    </row>
    <row r="54" spans="1:12">
      <c r="A54" s="12"/>
      <c r="B54" s="38"/>
      <c r="C54" s="38"/>
      <c r="D54" s="37">
        <v>40787</v>
      </c>
      <c r="E54" s="90">
        <f t="shared" ref="E54:E63" si="7">+H53</f>
        <v>-856138.76</v>
      </c>
      <c r="F54" s="90">
        <v>856138.76</v>
      </c>
      <c r="G54" s="87">
        <v>-859368.85</v>
      </c>
      <c r="H54" s="90">
        <f t="shared" si="1"/>
        <v>-859368.85</v>
      </c>
      <c r="I54" s="106">
        <f t="shared" si="0"/>
        <v>-3230.0899999999674</v>
      </c>
      <c r="J54" s="21">
        <v>904.2</v>
      </c>
      <c r="K54" s="16">
        <v>550776</v>
      </c>
      <c r="L54" s="15" t="s">
        <v>32</v>
      </c>
    </row>
    <row r="55" spans="1:12">
      <c r="A55" s="12"/>
      <c r="B55" s="38"/>
      <c r="C55" s="38"/>
      <c r="D55" s="37">
        <v>40817</v>
      </c>
      <c r="E55" s="90">
        <f t="shared" si="7"/>
        <v>-859368.85</v>
      </c>
      <c r="F55" s="90">
        <v>859368.85</v>
      </c>
      <c r="G55" s="87">
        <v>-889101.76</v>
      </c>
      <c r="H55" s="90">
        <f t="shared" si="1"/>
        <v>-889101.76</v>
      </c>
      <c r="I55" s="106">
        <f t="shared" si="0"/>
        <v>-29732.910000000033</v>
      </c>
      <c r="J55" s="21">
        <v>904.2</v>
      </c>
      <c r="K55" s="16">
        <v>550776</v>
      </c>
      <c r="L55" s="15" t="s">
        <v>32</v>
      </c>
    </row>
    <row r="56" spans="1:12">
      <c r="A56" s="12"/>
      <c r="B56" s="38"/>
      <c r="C56" s="38"/>
      <c r="D56" s="37">
        <v>40848</v>
      </c>
      <c r="E56" s="90">
        <f t="shared" si="7"/>
        <v>-889101.76</v>
      </c>
      <c r="F56" s="90">
        <v>889101.76</v>
      </c>
      <c r="G56" s="87">
        <v>-891329.65</v>
      </c>
      <c r="H56" s="90">
        <f t="shared" si="1"/>
        <v>-891329.65</v>
      </c>
      <c r="I56" s="106">
        <f t="shared" si="0"/>
        <v>-2227.890000000014</v>
      </c>
      <c r="J56" s="21">
        <v>904.2</v>
      </c>
      <c r="K56" s="16">
        <v>550776</v>
      </c>
      <c r="L56" s="15" t="s">
        <v>32</v>
      </c>
    </row>
    <row r="57" spans="1:12">
      <c r="A57" s="12"/>
      <c r="B57" s="38"/>
      <c r="C57" s="38"/>
      <c r="D57" s="37">
        <v>40878</v>
      </c>
      <c r="E57" s="90">
        <f t="shared" si="7"/>
        <v>-891329.65</v>
      </c>
      <c r="F57" s="90">
        <v>891329.65</v>
      </c>
      <c r="G57" s="87">
        <v>-889862.65</v>
      </c>
      <c r="H57" s="90">
        <f t="shared" si="1"/>
        <v>-889862.65</v>
      </c>
      <c r="I57" s="106">
        <f t="shared" si="0"/>
        <v>1467</v>
      </c>
      <c r="J57" s="21">
        <v>904.2</v>
      </c>
      <c r="K57" s="16">
        <v>550776</v>
      </c>
      <c r="L57" s="15" t="s">
        <v>32</v>
      </c>
    </row>
    <row r="58" spans="1:12">
      <c r="A58" s="12"/>
      <c r="B58" s="38"/>
      <c r="C58" s="38"/>
      <c r="D58" s="37">
        <v>40909</v>
      </c>
      <c r="E58" s="90">
        <f t="shared" si="7"/>
        <v>-889862.65</v>
      </c>
      <c r="F58" s="90">
        <v>889862.65</v>
      </c>
      <c r="G58" s="92">
        <v>-916135.11</v>
      </c>
      <c r="H58" s="90">
        <f t="shared" si="1"/>
        <v>-916135.11</v>
      </c>
      <c r="I58" s="106">
        <f t="shared" si="0"/>
        <v>-26272.459999999963</v>
      </c>
      <c r="J58" s="21">
        <v>904.2</v>
      </c>
      <c r="K58" s="16">
        <v>550776</v>
      </c>
      <c r="L58" s="15" t="s">
        <v>32</v>
      </c>
    </row>
    <row r="59" spans="1:12">
      <c r="A59" s="12"/>
      <c r="B59" s="38"/>
      <c r="C59" s="38"/>
      <c r="D59" s="37">
        <v>40940</v>
      </c>
      <c r="E59" s="90">
        <f t="shared" si="7"/>
        <v>-916135.11</v>
      </c>
      <c r="F59" s="90">
        <v>916135.11</v>
      </c>
      <c r="G59" s="92">
        <v>-924961.35</v>
      </c>
      <c r="H59" s="90">
        <f t="shared" si="1"/>
        <v>-924961.35</v>
      </c>
      <c r="I59" s="106">
        <f t="shared" si="0"/>
        <v>-8826.2399999999907</v>
      </c>
      <c r="J59" s="21">
        <v>904.2</v>
      </c>
      <c r="K59" s="16">
        <v>550776</v>
      </c>
      <c r="L59" s="15" t="s">
        <v>32</v>
      </c>
    </row>
    <row r="60" spans="1:12">
      <c r="A60" s="12"/>
      <c r="B60" s="38"/>
      <c r="C60" s="38"/>
      <c r="D60" s="37">
        <v>40969</v>
      </c>
      <c r="E60" s="90">
        <f t="shared" si="7"/>
        <v>-924961.35</v>
      </c>
      <c r="F60" s="90">
        <v>924961.35</v>
      </c>
      <c r="G60" s="92">
        <v>-968398.24</v>
      </c>
      <c r="H60" s="90">
        <f t="shared" si="1"/>
        <v>-968398.24</v>
      </c>
      <c r="I60" s="106">
        <f t="shared" si="0"/>
        <v>-43436.890000000014</v>
      </c>
      <c r="J60" s="21">
        <v>904.2</v>
      </c>
      <c r="K60" s="16">
        <v>550776</v>
      </c>
      <c r="L60" s="15" t="s">
        <v>32</v>
      </c>
    </row>
    <row r="61" spans="1:12">
      <c r="A61" s="12"/>
      <c r="B61" s="38"/>
      <c r="C61" s="38"/>
      <c r="D61" s="37">
        <v>41000</v>
      </c>
      <c r="E61" s="90">
        <f t="shared" si="7"/>
        <v>-968398.24</v>
      </c>
      <c r="F61" s="90">
        <v>968398.24</v>
      </c>
      <c r="G61" s="87">
        <v>-964481.67</v>
      </c>
      <c r="H61" s="90">
        <f t="shared" si="1"/>
        <v>-964481.67</v>
      </c>
      <c r="I61" s="106">
        <f t="shared" si="0"/>
        <v>3916.5699999999488</v>
      </c>
      <c r="J61" s="21">
        <v>904.2</v>
      </c>
      <c r="K61" s="16">
        <v>550776</v>
      </c>
      <c r="L61" s="15" t="s">
        <v>32</v>
      </c>
    </row>
    <row r="62" spans="1:12">
      <c r="A62" s="12"/>
      <c r="B62" s="38"/>
      <c r="C62" s="38"/>
      <c r="D62" s="37">
        <v>41030</v>
      </c>
      <c r="E62" s="90">
        <f t="shared" si="7"/>
        <v>-964481.67</v>
      </c>
      <c r="F62" s="90">
        <v>964481.67</v>
      </c>
      <c r="G62" s="87">
        <v>-921401.65</v>
      </c>
      <c r="H62" s="89">
        <f t="shared" si="1"/>
        <v>-921401.65</v>
      </c>
      <c r="I62" s="106">
        <f t="shared" si="0"/>
        <v>43080.020000000019</v>
      </c>
      <c r="J62" s="21">
        <v>904.2</v>
      </c>
      <c r="K62" s="16">
        <v>550776</v>
      </c>
      <c r="L62" s="15" t="s">
        <v>32</v>
      </c>
    </row>
    <row r="63" spans="1:12">
      <c r="A63" s="12"/>
      <c r="B63" s="58"/>
      <c r="C63" s="58"/>
      <c r="D63" s="37">
        <v>41061</v>
      </c>
      <c r="E63" s="95">
        <f t="shared" si="7"/>
        <v>-921401.65</v>
      </c>
      <c r="F63" s="100">
        <v>921401.65</v>
      </c>
      <c r="G63" s="94">
        <v>-973259.11</v>
      </c>
      <c r="H63" s="89">
        <f t="shared" si="1"/>
        <v>-973259.11</v>
      </c>
      <c r="I63" s="106">
        <f t="shared" si="0"/>
        <v>-51857.459999999963</v>
      </c>
      <c r="J63" s="21">
        <v>904.2</v>
      </c>
      <c r="K63" s="16">
        <v>550776</v>
      </c>
      <c r="L63" s="15" t="s">
        <v>32</v>
      </c>
    </row>
    <row r="64" spans="1:12">
      <c r="A64" s="19">
        <v>118168</v>
      </c>
      <c r="B64" s="40" t="s">
        <v>8</v>
      </c>
      <c r="C64" s="59" t="s">
        <v>62</v>
      </c>
      <c r="D64" s="37">
        <v>40725</v>
      </c>
      <c r="E64" s="115">
        <v>-37485.56</v>
      </c>
      <c r="F64" s="89">
        <v>0</v>
      </c>
      <c r="G64" s="90">
        <v>0</v>
      </c>
      <c r="H64" s="96">
        <f>E64+F64+G64</f>
        <v>-37485.56</v>
      </c>
      <c r="I64" s="106">
        <f t="shared" si="0"/>
        <v>0</v>
      </c>
      <c r="J64" s="76">
        <v>904</v>
      </c>
      <c r="K64" s="16">
        <v>550750</v>
      </c>
      <c r="L64" s="15" t="s">
        <v>26</v>
      </c>
    </row>
    <row r="65" spans="1:12">
      <c r="A65" s="12"/>
      <c r="B65" s="41"/>
      <c r="C65" s="60"/>
      <c r="D65" s="37">
        <v>40756</v>
      </c>
      <c r="E65" s="90">
        <f>H64</f>
        <v>-37485.56</v>
      </c>
      <c r="F65" s="89">
        <v>0</v>
      </c>
      <c r="G65" s="90">
        <v>0</v>
      </c>
      <c r="H65" s="89">
        <f>E65+F65+G65</f>
        <v>-37485.56</v>
      </c>
      <c r="I65" s="106">
        <f t="shared" si="0"/>
        <v>0</v>
      </c>
      <c r="J65" s="76">
        <v>904</v>
      </c>
      <c r="K65" s="16">
        <v>550750</v>
      </c>
      <c r="L65" s="15" t="s">
        <v>26</v>
      </c>
    </row>
    <row r="66" spans="1:12">
      <c r="A66" s="12"/>
      <c r="B66" s="41"/>
      <c r="C66" s="60"/>
      <c r="D66" s="37">
        <v>40787</v>
      </c>
      <c r="E66" s="90">
        <f>H65</f>
        <v>-37485.56</v>
      </c>
      <c r="F66" s="89">
        <v>3971.34</v>
      </c>
      <c r="G66" s="90">
        <v>0</v>
      </c>
      <c r="H66" s="89">
        <f>SUM(E66:G66)</f>
        <v>-33514.22</v>
      </c>
      <c r="I66" s="106">
        <f t="shared" si="0"/>
        <v>3971.34</v>
      </c>
      <c r="J66" s="76">
        <v>904</v>
      </c>
      <c r="K66" s="16">
        <v>550750</v>
      </c>
      <c r="L66" s="15" t="s">
        <v>26</v>
      </c>
    </row>
    <row r="67" spans="1:12">
      <c r="A67" s="12"/>
      <c r="B67" s="38"/>
      <c r="C67" s="58"/>
      <c r="D67" s="37">
        <v>40817</v>
      </c>
      <c r="E67" s="90">
        <f>+H66</f>
        <v>-33514.22</v>
      </c>
      <c r="F67" s="89">
        <v>0</v>
      </c>
      <c r="G67" s="90">
        <v>0</v>
      </c>
      <c r="H67" s="89">
        <f t="shared" si="1"/>
        <v>-33514.22</v>
      </c>
      <c r="I67" s="106">
        <f t="shared" si="0"/>
        <v>0</v>
      </c>
      <c r="J67" s="76">
        <v>904</v>
      </c>
      <c r="K67" s="16">
        <v>550750</v>
      </c>
      <c r="L67" s="15" t="s">
        <v>26</v>
      </c>
    </row>
    <row r="68" spans="1:12">
      <c r="A68" s="12"/>
      <c r="B68" s="38"/>
      <c r="C68" s="58"/>
      <c r="D68" s="37">
        <v>40848</v>
      </c>
      <c r="E68" s="90">
        <f t="shared" ref="E68:E75" si="8">+H67</f>
        <v>-33514.22</v>
      </c>
      <c r="F68" s="89">
        <v>0</v>
      </c>
      <c r="G68" s="90">
        <v>0</v>
      </c>
      <c r="H68" s="89">
        <f t="shared" si="1"/>
        <v>-33514.22</v>
      </c>
      <c r="I68" s="106">
        <f t="shared" ref="I68:I131" si="9">SUM(F68:G68)</f>
        <v>0</v>
      </c>
      <c r="J68" s="76">
        <v>904</v>
      </c>
      <c r="K68" s="16">
        <v>550750</v>
      </c>
      <c r="L68" s="15" t="s">
        <v>26</v>
      </c>
    </row>
    <row r="69" spans="1:12">
      <c r="A69" s="12"/>
      <c r="B69" s="38"/>
      <c r="C69" s="58"/>
      <c r="D69" s="37">
        <v>40878</v>
      </c>
      <c r="E69" s="90">
        <f t="shared" si="8"/>
        <v>-33514.22</v>
      </c>
      <c r="F69" s="89">
        <v>36.85</v>
      </c>
      <c r="G69" s="89">
        <v>0</v>
      </c>
      <c r="H69" s="89">
        <f t="shared" si="1"/>
        <v>-33477.370000000003</v>
      </c>
      <c r="I69" s="106">
        <f t="shared" si="9"/>
        <v>36.85</v>
      </c>
      <c r="J69" s="76">
        <v>904</v>
      </c>
      <c r="K69" s="16">
        <v>550750</v>
      </c>
      <c r="L69" s="15" t="s">
        <v>26</v>
      </c>
    </row>
    <row r="70" spans="1:12">
      <c r="A70" s="12"/>
      <c r="B70" s="38"/>
      <c r="C70" s="58"/>
      <c r="D70" s="37">
        <v>40909</v>
      </c>
      <c r="E70" s="90">
        <f t="shared" si="8"/>
        <v>-33477.370000000003</v>
      </c>
      <c r="F70" s="90">
        <v>800</v>
      </c>
      <c r="G70" s="92">
        <v>0</v>
      </c>
      <c r="H70" s="89">
        <f t="shared" si="1"/>
        <v>-32677.370000000003</v>
      </c>
      <c r="I70" s="106">
        <f t="shared" si="9"/>
        <v>800</v>
      </c>
      <c r="J70" s="76">
        <v>904</v>
      </c>
      <c r="K70" s="16">
        <v>550750</v>
      </c>
      <c r="L70" s="15" t="s">
        <v>26</v>
      </c>
    </row>
    <row r="71" spans="1:12">
      <c r="A71" s="12"/>
      <c r="B71" s="38"/>
      <c r="C71" s="58"/>
      <c r="D71" s="37">
        <v>40940</v>
      </c>
      <c r="E71" s="90">
        <f t="shared" si="8"/>
        <v>-32677.370000000003</v>
      </c>
      <c r="F71" s="90">
        <v>0</v>
      </c>
      <c r="G71" s="87">
        <v>0</v>
      </c>
      <c r="H71" s="89">
        <f t="shared" si="1"/>
        <v>-32677.370000000003</v>
      </c>
      <c r="I71" s="106">
        <f t="shared" si="9"/>
        <v>0</v>
      </c>
      <c r="J71" s="76">
        <v>904</v>
      </c>
      <c r="K71" s="16">
        <v>550750</v>
      </c>
      <c r="L71" s="15" t="s">
        <v>26</v>
      </c>
    </row>
    <row r="72" spans="1:12">
      <c r="A72" s="12"/>
      <c r="B72" s="38"/>
      <c r="C72" s="58"/>
      <c r="D72" s="37">
        <v>40969</v>
      </c>
      <c r="E72" s="90">
        <f t="shared" si="8"/>
        <v>-32677.370000000003</v>
      </c>
      <c r="F72" s="90">
        <v>3270</v>
      </c>
      <c r="G72" s="87">
        <v>-3401.36</v>
      </c>
      <c r="H72" s="89">
        <f t="shared" ref="H72:H73" si="10">SUM(E72:G72)</f>
        <v>-32808.730000000003</v>
      </c>
      <c r="I72" s="106">
        <f t="shared" si="9"/>
        <v>-131.36000000000013</v>
      </c>
      <c r="J72" s="76">
        <v>904</v>
      </c>
      <c r="K72" s="16">
        <v>550750</v>
      </c>
      <c r="L72" s="15" t="s">
        <v>26</v>
      </c>
    </row>
    <row r="73" spans="1:12">
      <c r="A73" s="12"/>
      <c r="B73" s="38"/>
      <c r="C73" s="58"/>
      <c r="D73" s="37">
        <v>41000</v>
      </c>
      <c r="E73" s="90">
        <f t="shared" si="8"/>
        <v>-32808.730000000003</v>
      </c>
      <c r="F73" s="90">
        <v>1458.6</v>
      </c>
      <c r="G73" s="87">
        <v>0</v>
      </c>
      <c r="H73" s="89">
        <f t="shared" si="10"/>
        <v>-31350.130000000005</v>
      </c>
      <c r="I73" s="106">
        <f t="shared" si="9"/>
        <v>1458.6</v>
      </c>
      <c r="J73" s="76">
        <v>904</v>
      </c>
      <c r="K73" s="16">
        <v>550750</v>
      </c>
      <c r="L73" s="15" t="s">
        <v>26</v>
      </c>
    </row>
    <row r="74" spans="1:12">
      <c r="A74" s="12"/>
      <c r="B74" s="38"/>
      <c r="C74" s="58"/>
      <c r="D74" s="37">
        <v>41030</v>
      </c>
      <c r="E74" s="90">
        <f t="shared" si="8"/>
        <v>-31350.130000000005</v>
      </c>
      <c r="F74" s="90">
        <v>0</v>
      </c>
      <c r="G74" s="87">
        <v>0</v>
      </c>
      <c r="H74" s="89">
        <f t="shared" si="1"/>
        <v>-31350.130000000005</v>
      </c>
      <c r="I74" s="106">
        <f t="shared" si="9"/>
        <v>0</v>
      </c>
      <c r="J74" s="76">
        <v>904</v>
      </c>
      <c r="K74" s="16">
        <v>550750</v>
      </c>
      <c r="L74" s="15" t="s">
        <v>26</v>
      </c>
    </row>
    <row r="75" spans="1:12">
      <c r="A75" s="22"/>
      <c r="B75" s="57"/>
      <c r="C75" s="39"/>
      <c r="D75" s="37">
        <v>41061</v>
      </c>
      <c r="E75" s="95">
        <f t="shared" si="8"/>
        <v>-31350.130000000005</v>
      </c>
      <c r="F75" s="100">
        <v>3425.36</v>
      </c>
      <c r="G75" s="94">
        <v>0</v>
      </c>
      <c r="H75" s="89">
        <f t="shared" si="1"/>
        <v>-27924.770000000004</v>
      </c>
      <c r="I75" s="106">
        <f t="shared" si="9"/>
        <v>3425.36</v>
      </c>
      <c r="J75" s="76">
        <v>904</v>
      </c>
      <c r="K75" s="16">
        <v>550750</v>
      </c>
      <c r="L75" s="15" t="s">
        <v>26</v>
      </c>
    </row>
    <row r="76" spans="1:12">
      <c r="A76" s="19">
        <v>118177</v>
      </c>
      <c r="B76" s="42" t="s">
        <v>36</v>
      </c>
      <c r="C76" s="59" t="s">
        <v>62</v>
      </c>
      <c r="D76" s="37">
        <v>40725</v>
      </c>
      <c r="E76" s="115">
        <v>-640902.81999999972</v>
      </c>
      <c r="F76" s="89">
        <v>0</v>
      </c>
      <c r="G76" s="90">
        <v>-304679.65999999997</v>
      </c>
      <c r="H76" s="96">
        <f>E76+F76+G76</f>
        <v>-945582.47999999975</v>
      </c>
      <c r="I76" s="106">
        <f t="shared" si="9"/>
        <v>-304679.65999999997</v>
      </c>
      <c r="J76" s="11">
        <v>456.11</v>
      </c>
      <c r="K76" s="16" t="s">
        <v>40</v>
      </c>
      <c r="L76" s="15" t="s">
        <v>41</v>
      </c>
    </row>
    <row r="77" spans="1:12">
      <c r="A77" s="12"/>
      <c r="B77" s="41"/>
      <c r="C77" s="60"/>
      <c r="D77" s="37">
        <v>40756</v>
      </c>
      <c r="E77" s="90">
        <f>H76</f>
        <v>-945582.47999999975</v>
      </c>
      <c r="F77" s="89">
        <v>0</v>
      </c>
      <c r="G77" s="90">
        <v>-3481874.04</v>
      </c>
      <c r="H77" s="89">
        <f>E77+F77+G77</f>
        <v>-4427456.5199999996</v>
      </c>
      <c r="I77" s="106">
        <f t="shared" si="9"/>
        <v>-3481874.04</v>
      </c>
      <c r="J77" s="11">
        <v>456.11</v>
      </c>
      <c r="K77" s="16" t="s">
        <v>40</v>
      </c>
      <c r="L77" s="15" t="s">
        <v>41</v>
      </c>
    </row>
    <row r="78" spans="1:12">
      <c r="A78" s="12"/>
      <c r="B78" s="41"/>
      <c r="C78" s="60"/>
      <c r="D78" s="37">
        <v>40787</v>
      </c>
      <c r="E78" s="90">
        <f>H77</f>
        <v>-4427456.5199999996</v>
      </c>
      <c r="F78" s="89">
        <v>0</v>
      </c>
      <c r="G78" s="90">
        <v>-35625.980000000003</v>
      </c>
      <c r="H78" s="89">
        <f>SUM(E78:G78)</f>
        <v>-4463082.5</v>
      </c>
      <c r="I78" s="106">
        <f t="shared" si="9"/>
        <v>-35625.980000000003</v>
      </c>
      <c r="J78" s="11">
        <v>456.11</v>
      </c>
      <c r="K78" s="16" t="s">
        <v>40</v>
      </c>
      <c r="L78" s="15" t="s">
        <v>41</v>
      </c>
    </row>
    <row r="79" spans="1:12">
      <c r="A79" s="12"/>
      <c r="B79" s="38"/>
      <c r="C79" s="58"/>
      <c r="D79" s="37">
        <v>40817</v>
      </c>
      <c r="E79" s="90">
        <f t="shared" ref="E79:E87" si="11">H78</f>
        <v>-4463082.5</v>
      </c>
      <c r="F79" s="89">
        <v>0</v>
      </c>
      <c r="G79" s="90">
        <v>-34756.879999999997</v>
      </c>
      <c r="H79" s="89">
        <f t="shared" ref="H79:H87" si="12">SUM(E79:G79)</f>
        <v>-4497839.38</v>
      </c>
      <c r="I79" s="106">
        <f t="shared" si="9"/>
        <v>-34756.879999999997</v>
      </c>
      <c r="J79" s="11">
        <v>456.11</v>
      </c>
      <c r="K79" s="16" t="s">
        <v>40</v>
      </c>
      <c r="L79" s="15" t="s">
        <v>41</v>
      </c>
    </row>
    <row r="80" spans="1:12">
      <c r="A80" s="12"/>
      <c r="B80" s="38"/>
      <c r="C80" s="58"/>
      <c r="D80" s="37">
        <v>40848</v>
      </c>
      <c r="E80" s="90">
        <f t="shared" si="11"/>
        <v>-4497839.38</v>
      </c>
      <c r="F80" s="89">
        <v>0</v>
      </c>
      <c r="G80" s="90">
        <v>-35920.639999999999</v>
      </c>
      <c r="H80" s="89">
        <f t="shared" si="12"/>
        <v>-4533760.0199999996</v>
      </c>
      <c r="I80" s="106">
        <f t="shared" si="9"/>
        <v>-35920.639999999999</v>
      </c>
      <c r="J80" s="11">
        <v>456.11</v>
      </c>
      <c r="K80" s="16" t="s">
        <v>40</v>
      </c>
      <c r="L80" s="15" t="s">
        <v>41</v>
      </c>
    </row>
    <row r="81" spans="1:12">
      <c r="A81" s="12"/>
      <c r="B81" s="38"/>
      <c r="C81" s="58"/>
      <c r="D81" s="37">
        <v>40878</v>
      </c>
      <c r="E81" s="90">
        <f t="shared" si="11"/>
        <v>-4533760.0199999996</v>
      </c>
      <c r="F81" s="89">
        <v>0</v>
      </c>
      <c r="G81" s="89">
        <v>-34695.72</v>
      </c>
      <c r="H81" s="89">
        <f t="shared" si="12"/>
        <v>-4568455.7399999993</v>
      </c>
      <c r="I81" s="106">
        <f t="shared" si="9"/>
        <v>-34695.72</v>
      </c>
      <c r="J81" s="11">
        <v>456.11</v>
      </c>
      <c r="K81" s="16" t="s">
        <v>40</v>
      </c>
      <c r="L81" s="15" t="s">
        <v>41</v>
      </c>
    </row>
    <row r="82" spans="1:12">
      <c r="A82" s="12"/>
      <c r="B82" s="38"/>
      <c r="C82" s="58"/>
      <c r="D82" s="37">
        <v>40909</v>
      </c>
      <c r="E82" s="90">
        <f t="shared" si="11"/>
        <v>-4568455.7399999993</v>
      </c>
      <c r="F82" s="90">
        <v>0</v>
      </c>
      <c r="G82" s="92">
        <v>-35470.06</v>
      </c>
      <c r="H82" s="89">
        <f t="shared" si="12"/>
        <v>-4603925.7999999989</v>
      </c>
      <c r="I82" s="106">
        <f t="shared" si="9"/>
        <v>-35470.06</v>
      </c>
      <c r="J82" s="11">
        <v>456.11</v>
      </c>
      <c r="K82" s="16" t="s">
        <v>40</v>
      </c>
      <c r="L82" s="15" t="s">
        <v>41</v>
      </c>
    </row>
    <row r="83" spans="1:12">
      <c r="A83" s="12"/>
      <c r="B83" s="38"/>
      <c r="C83" s="58"/>
      <c r="D83" s="37">
        <v>40940</v>
      </c>
      <c r="E83" s="90">
        <f t="shared" si="11"/>
        <v>-4603925.7999999989</v>
      </c>
      <c r="F83" s="90">
        <v>0</v>
      </c>
      <c r="G83" s="87">
        <v>-17955</v>
      </c>
      <c r="H83" s="89">
        <f t="shared" si="12"/>
        <v>-4621880.7999999989</v>
      </c>
      <c r="I83" s="106">
        <f t="shared" si="9"/>
        <v>-17955</v>
      </c>
      <c r="J83" s="11">
        <v>456.11</v>
      </c>
      <c r="K83" s="16" t="s">
        <v>40</v>
      </c>
      <c r="L83" s="15" t="s">
        <v>41</v>
      </c>
    </row>
    <row r="84" spans="1:12">
      <c r="A84" s="12"/>
      <c r="B84" s="38"/>
      <c r="C84" s="58"/>
      <c r="D84" s="37">
        <v>40969</v>
      </c>
      <c r="E84" s="90">
        <f t="shared" si="11"/>
        <v>-4621880.7999999989</v>
      </c>
      <c r="F84" s="90">
        <v>0</v>
      </c>
      <c r="G84" s="87">
        <v>-17955</v>
      </c>
      <c r="H84" s="89">
        <f t="shared" si="12"/>
        <v>-4639835.7999999989</v>
      </c>
      <c r="I84" s="106">
        <f t="shared" si="9"/>
        <v>-17955</v>
      </c>
      <c r="J84" s="11">
        <v>456.11</v>
      </c>
      <c r="K84" s="16" t="s">
        <v>40</v>
      </c>
      <c r="L84" s="15" t="s">
        <v>41</v>
      </c>
    </row>
    <row r="85" spans="1:12">
      <c r="A85" s="12"/>
      <c r="B85" s="38"/>
      <c r="C85" s="58"/>
      <c r="D85" s="37">
        <v>41000</v>
      </c>
      <c r="E85" s="90">
        <f t="shared" si="11"/>
        <v>-4639835.7999999989</v>
      </c>
      <c r="F85" s="90">
        <v>0</v>
      </c>
      <c r="G85" s="87">
        <v>-17955</v>
      </c>
      <c r="H85" s="89">
        <f t="shared" si="12"/>
        <v>-4657790.7999999989</v>
      </c>
      <c r="I85" s="106">
        <f t="shared" si="9"/>
        <v>-17955</v>
      </c>
      <c r="J85" s="11">
        <v>456.11</v>
      </c>
      <c r="K85" s="16" t="s">
        <v>40</v>
      </c>
      <c r="L85" s="15" t="s">
        <v>41</v>
      </c>
    </row>
    <row r="86" spans="1:12">
      <c r="A86" s="12"/>
      <c r="B86" s="38"/>
      <c r="C86" s="58"/>
      <c r="D86" s="37">
        <v>41030</v>
      </c>
      <c r="E86" s="90">
        <f t="shared" si="11"/>
        <v>-4657790.7999999989</v>
      </c>
      <c r="F86" s="90">
        <v>0</v>
      </c>
      <c r="G86" s="87">
        <v>-81591.13</v>
      </c>
      <c r="H86" s="89">
        <f t="shared" si="12"/>
        <v>-4739381.9299999988</v>
      </c>
      <c r="I86" s="106">
        <f t="shared" si="9"/>
        <v>-81591.13</v>
      </c>
      <c r="J86" s="11">
        <v>456.11</v>
      </c>
      <c r="K86" s="16" t="s">
        <v>40</v>
      </c>
      <c r="L86" s="15" t="s">
        <v>41</v>
      </c>
    </row>
    <row r="87" spans="1:12">
      <c r="A87" s="22"/>
      <c r="B87" s="57"/>
      <c r="C87" s="39"/>
      <c r="D87" s="37">
        <v>41061</v>
      </c>
      <c r="E87" s="95">
        <f t="shared" si="11"/>
        <v>-4739381.9299999988</v>
      </c>
      <c r="F87" s="100"/>
      <c r="G87" s="94">
        <v>-17898.73</v>
      </c>
      <c r="H87" s="89">
        <f t="shared" si="12"/>
        <v>-4757280.6599999992</v>
      </c>
      <c r="I87" s="106">
        <f t="shared" si="9"/>
        <v>-17898.73</v>
      </c>
      <c r="J87" s="11">
        <v>456.11</v>
      </c>
      <c r="K87" s="16" t="s">
        <v>40</v>
      </c>
      <c r="L87" s="15" t="s">
        <v>41</v>
      </c>
    </row>
    <row r="88" spans="1:12">
      <c r="A88" s="19">
        <v>118200</v>
      </c>
      <c r="B88" s="40" t="s">
        <v>59</v>
      </c>
      <c r="C88" s="59" t="s">
        <v>62</v>
      </c>
      <c r="D88" s="37">
        <v>40725</v>
      </c>
      <c r="E88" s="115" t="s">
        <v>185</v>
      </c>
      <c r="F88" s="86">
        <v>0</v>
      </c>
      <c r="G88" s="87">
        <v>0</v>
      </c>
      <c r="H88" s="88">
        <f>SUM(E88:G88)</f>
        <v>0</v>
      </c>
      <c r="I88" s="106">
        <f t="shared" si="9"/>
        <v>0</v>
      </c>
      <c r="J88" s="21">
        <v>440.1</v>
      </c>
      <c r="K88" s="16">
        <v>301190</v>
      </c>
      <c r="L88" s="15" t="s">
        <v>38</v>
      </c>
    </row>
    <row r="89" spans="1:12">
      <c r="A89" s="17"/>
      <c r="B89" s="41"/>
      <c r="C89" s="60"/>
      <c r="D89" s="37">
        <v>40756</v>
      </c>
      <c r="E89" s="115">
        <f>+H88</f>
        <v>0</v>
      </c>
      <c r="F89" s="86">
        <v>0</v>
      </c>
      <c r="G89" s="87">
        <v>0</v>
      </c>
      <c r="H89" s="90">
        <f t="shared" ref="H89:H99" si="13">SUM(E89:G89)</f>
        <v>0</v>
      </c>
      <c r="I89" s="106">
        <f t="shared" si="9"/>
        <v>0</v>
      </c>
      <c r="J89" s="21">
        <v>440.1</v>
      </c>
      <c r="K89" s="16">
        <v>301190</v>
      </c>
      <c r="L89" s="15" t="s">
        <v>38</v>
      </c>
    </row>
    <row r="90" spans="1:12">
      <c r="A90" s="17"/>
      <c r="B90" s="41"/>
      <c r="C90" s="60"/>
      <c r="D90" s="37">
        <v>40787</v>
      </c>
      <c r="E90" s="115">
        <f t="shared" ref="E90:E99" si="14">+H89</f>
        <v>0</v>
      </c>
      <c r="F90" s="86">
        <v>0</v>
      </c>
      <c r="G90" s="87">
        <v>0</v>
      </c>
      <c r="H90" s="90">
        <f t="shared" si="13"/>
        <v>0</v>
      </c>
      <c r="I90" s="106">
        <f t="shared" si="9"/>
        <v>0</v>
      </c>
      <c r="J90" s="21">
        <v>440.1</v>
      </c>
      <c r="K90" s="16">
        <v>301190</v>
      </c>
      <c r="L90" s="15" t="s">
        <v>38</v>
      </c>
    </row>
    <row r="91" spans="1:12">
      <c r="A91" s="17"/>
      <c r="B91" s="41"/>
      <c r="C91" s="60"/>
      <c r="D91" s="37">
        <v>40817</v>
      </c>
      <c r="E91" s="115">
        <f t="shared" si="14"/>
        <v>0</v>
      </c>
      <c r="F91" s="86">
        <v>15000</v>
      </c>
      <c r="G91" s="87">
        <v>-291000</v>
      </c>
      <c r="H91" s="90">
        <f t="shared" si="13"/>
        <v>-276000</v>
      </c>
      <c r="I91" s="106">
        <f t="shared" si="9"/>
        <v>-276000</v>
      </c>
      <c r="J91" s="21">
        <v>440.1</v>
      </c>
      <c r="K91" s="16">
        <v>301190</v>
      </c>
      <c r="L91" s="15" t="s">
        <v>38</v>
      </c>
    </row>
    <row r="92" spans="1:12">
      <c r="A92" s="17"/>
      <c r="B92" s="41"/>
      <c r="C92" s="60"/>
      <c r="D92" s="37">
        <v>40848</v>
      </c>
      <c r="E92" s="115">
        <f t="shared" si="14"/>
        <v>-276000</v>
      </c>
      <c r="F92" s="86">
        <v>0</v>
      </c>
      <c r="G92" s="87">
        <v>-23000</v>
      </c>
      <c r="H92" s="90">
        <f t="shared" si="13"/>
        <v>-299000</v>
      </c>
      <c r="I92" s="106">
        <f t="shared" si="9"/>
        <v>-23000</v>
      </c>
      <c r="J92" s="21">
        <v>440.1</v>
      </c>
      <c r="K92" s="16">
        <v>301190</v>
      </c>
      <c r="L92" s="15" t="s">
        <v>38</v>
      </c>
    </row>
    <row r="93" spans="1:12">
      <c r="A93" s="17"/>
      <c r="B93" s="41"/>
      <c r="C93" s="60"/>
      <c r="D93" s="37">
        <v>40878</v>
      </c>
      <c r="E93" s="115">
        <f t="shared" si="14"/>
        <v>-299000</v>
      </c>
      <c r="F93" s="116">
        <v>0</v>
      </c>
      <c r="G93" s="92">
        <v>-12000</v>
      </c>
      <c r="H93" s="90">
        <f t="shared" si="13"/>
        <v>-311000</v>
      </c>
      <c r="I93" s="106">
        <f t="shared" si="9"/>
        <v>-12000</v>
      </c>
      <c r="J93" s="21">
        <v>440.1</v>
      </c>
      <c r="K93" s="16">
        <v>301190</v>
      </c>
      <c r="L93" s="15" t="s">
        <v>38</v>
      </c>
    </row>
    <row r="94" spans="1:12">
      <c r="A94" s="17"/>
      <c r="B94" s="41"/>
      <c r="C94" s="60"/>
      <c r="D94" s="37">
        <v>40909</v>
      </c>
      <c r="E94" s="115">
        <f t="shared" si="14"/>
        <v>-311000</v>
      </c>
      <c r="F94" s="90">
        <v>28000</v>
      </c>
      <c r="G94" s="92">
        <v>0</v>
      </c>
      <c r="H94" s="90">
        <f t="shared" si="13"/>
        <v>-283000</v>
      </c>
      <c r="I94" s="106">
        <f t="shared" si="9"/>
        <v>28000</v>
      </c>
      <c r="J94" s="21">
        <v>440.1</v>
      </c>
      <c r="K94" s="16">
        <v>301190</v>
      </c>
      <c r="L94" s="15" t="s">
        <v>38</v>
      </c>
    </row>
    <row r="95" spans="1:12">
      <c r="A95" s="17"/>
      <c r="B95" s="41"/>
      <c r="C95" s="60"/>
      <c r="D95" s="37">
        <v>40940</v>
      </c>
      <c r="E95" s="115">
        <f t="shared" si="14"/>
        <v>-283000</v>
      </c>
      <c r="F95" s="90">
        <v>19000</v>
      </c>
      <c r="G95" s="92">
        <v>0</v>
      </c>
      <c r="H95" s="90">
        <f t="shared" si="13"/>
        <v>-264000</v>
      </c>
      <c r="I95" s="106">
        <f t="shared" si="9"/>
        <v>19000</v>
      </c>
      <c r="J95" s="21">
        <v>440.1</v>
      </c>
      <c r="K95" s="16">
        <v>301190</v>
      </c>
      <c r="L95" s="15" t="s">
        <v>38</v>
      </c>
    </row>
    <row r="96" spans="1:12">
      <c r="A96" s="17"/>
      <c r="B96" s="41"/>
      <c r="C96" s="60"/>
      <c r="D96" s="37">
        <v>40969</v>
      </c>
      <c r="E96" s="115">
        <f t="shared" si="14"/>
        <v>-264000</v>
      </c>
      <c r="F96" s="90">
        <v>4000</v>
      </c>
      <c r="G96" s="92">
        <v>-4000</v>
      </c>
      <c r="H96" s="90">
        <f t="shared" si="13"/>
        <v>-264000</v>
      </c>
      <c r="I96" s="106">
        <f t="shared" si="9"/>
        <v>0</v>
      </c>
      <c r="J96" s="21">
        <v>440.1</v>
      </c>
      <c r="K96" s="16">
        <v>301190</v>
      </c>
      <c r="L96" s="15" t="s">
        <v>38</v>
      </c>
    </row>
    <row r="97" spans="1:12">
      <c r="A97" s="17"/>
      <c r="B97" s="41"/>
      <c r="C97" s="60"/>
      <c r="D97" s="37">
        <v>41000</v>
      </c>
      <c r="E97" s="115">
        <f t="shared" si="14"/>
        <v>-264000</v>
      </c>
      <c r="F97" s="86">
        <v>36000</v>
      </c>
      <c r="G97" s="87">
        <v>0</v>
      </c>
      <c r="H97" s="90">
        <f t="shared" si="13"/>
        <v>-228000</v>
      </c>
      <c r="I97" s="106">
        <f t="shared" si="9"/>
        <v>36000</v>
      </c>
      <c r="J97" s="21">
        <v>440.1</v>
      </c>
      <c r="K97" s="16">
        <v>301190</v>
      </c>
      <c r="L97" s="15" t="s">
        <v>38</v>
      </c>
    </row>
    <row r="98" spans="1:12">
      <c r="A98" s="17"/>
      <c r="B98" s="41"/>
      <c r="C98" s="60"/>
      <c r="D98" s="37">
        <v>41030</v>
      </c>
      <c r="E98" s="115">
        <f t="shared" si="14"/>
        <v>-228000</v>
      </c>
      <c r="F98" s="86">
        <v>0</v>
      </c>
      <c r="G98" s="87">
        <v>-22000</v>
      </c>
      <c r="H98" s="90">
        <f t="shared" si="13"/>
        <v>-250000</v>
      </c>
      <c r="I98" s="106">
        <f t="shared" si="9"/>
        <v>-22000</v>
      </c>
      <c r="J98" s="21">
        <v>440.1</v>
      </c>
      <c r="K98" s="16">
        <v>301190</v>
      </c>
      <c r="L98" s="15" t="s">
        <v>38</v>
      </c>
    </row>
    <row r="99" spans="1:12">
      <c r="A99" s="18"/>
      <c r="B99" s="43"/>
      <c r="C99" s="43"/>
      <c r="D99" s="37">
        <v>41061</v>
      </c>
      <c r="E99" s="115">
        <f t="shared" si="14"/>
        <v>-250000</v>
      </c>
      <c r="F99" s="100">
        <v>7000</v>
      </c>
      <c r="G99" s="94">
        <v>-1000</v>
      </c>
      <c r="H99" s="95">
        <f t="shared" si="13"/>
        <v>-244000</v>
      </c>
      <c r="I99" s="106">
        <f t="shared" si="9"/>
        <v>6000</v>
      </c>
      <c r="J99" s="21">
        <v>440.1</v>
      </c>
      <c r="K99" s="16">
        <v>301190</v>
      </c>
      <c r="L99" s="15" t="s">
        <v>38</v>
      </c>
    </row>
    <row r="100" spans="1:12">
      <c r="A100" s="19">
        <v>118300</v>
      </c>
      <c r="B100" s="40" t="s">
        <v>60</v>
      </c>
      <c r="C100" s="59" t="s">
        <v>62</v>
      </c>
      <c r="D100" s="37">
        <v>40725</v>
      </c>
      <c r="E100" s="96">
        <v>0</v>
      </c>
      <c r="F100" s="90">
        <v>0</v>
      </c>
      <c r="G100" s="90">
        <v>0</v>
      </c>
      <c r="H100" s="88">
        <f>SUM(E100:G100)</f>
        <v>0</v>
      </c>
      <c r="I100" s="106">
        <f t="shared" si="9"/>
        <v>0</v>
      </c>
      <c r="J100" s="21">
        <v>440.1</v>
      </c>
      <c r="K100" s="16">
        <v>301190</v>
      </c>
      <c r="L100" s="15" t="s">
        <v>38</v>
      </c>
    </row>
    <row r="101" spans="1:12">
      <c r="A101" s="17"/>
      <c r="B101" s="41"/>
      <c r="C101" s="60"/>
      <c r="D101" s="37">
        <v>40756</v>
      </c>
      <c r="E101" s="115">
        <f>+H100</f>
        <v>0</v>
      </c>
      <c r="F101" s="90">
        <v>0</v>
      </c>
      <c r="G101" s="90">
        <v>0</v>
      </c>
      <c r="H101" s="90">
        <f t="shared" ref="H101:H111" si="15">SUM(E101:G101)</f>
        <v>0</v>
      </c>
      <c r="I101" s="106">
        <f t="shared" si="9"/>
        <v>0</v>
      </c>
      <c r="J101" s="21">
        <v>440.1</v>
      </c>
      <c r="K101" s="16">
        <v>301190</v>
      </c>
      <c r="L101" s="15" t="s">
        <v>38</v>
      </c>
    </row>
    <row r="102" spans="1:12">
      <c r="A102" s="17"/>
      <c r="B102" s="41"/>
      <c r="C102" s="60"/>
      <c r="D102" s="37">
        <v>40787</v>
      </c>
      <c r="E102" s="115">
        <f t="shared" ref="E102:E111" si="16">+H101</f>
        <v>0</v>
      </c>
      <c r="F102" s="90">
        <v>0</v>
      </c>
      <c r="G102" s="90">
        <v>0</v>
      </c>
      <c r="H102" s="90">
        <f t="shared" si="15"/>
        <v>0</v>
      </c>
      <c r="I102" s="106">
        <f t="shared" si="9"/>
        <v>0</v>
      </c>
      <c r="J102" s="21">
        <v>440.1</v>
      </c>
      <c r="K102" s="16">
        <v>301190</v>
      </c>
      <c r="L102" s="15" t="s">
        <v>38</v>
      </c>
    </row>
    <row r="103" spans="1:12">
      <c r="A103" s="17"/>
      <c r="B103" s="41"/>
      <c r="C103" s="60"/>
      <c r="D103" s="37">
        <v>40817</v>
      </c>
      <c r="E103" s="115">
        <f t="shared" si="16"/>
        <v>0</v>
      </c>
      <c r="F103" s="86">
        <v>18000</v>
      </c>
      <c r="G103" s="87">
        <v>-477000</v>
      </c>
      <c r="H103" s="90">
        <f t="shared" si="15"/>
        <v>-459000</v>
      </c>
      <c r="I103" s="106">
        <f t="shared" si="9"/>
        <v>-459000</v>
      </c>
      <c r="J103" s="21">
        <v>440.1</v>
      </c>
      <c r="K103" s="16">
        <v>301190</v>
      </c>
      <c r="L103" s="15" t="s">
        <v>38</v>
      </c>
    </row>
    <row r="104" spans="1:12">
      <c r="A104" s="17"/>
      <c r="B104" s="41"/>
      <c r="C104" s="60"/>
      <c r="D104" s="37">
        <v>40848</v>
      </c>
      <c r="E104" s="115">
        <f t="shared" si="16"/>
        <v>-459000</v>
      </c>
      <c r="F104" s="86">
        <v>18000</v>
      </c>
      <c r="G104" s="87">
        <v>-15000</v>
      </c>
      <c r="H104" s="90">
        <f t="shared" si="15"/>
        <v>-456000</v>
      </c>
      <c r="I104" s="106">
        <f t="shared" si="9"/>
        <v>3000</v>
      </c>
      <c r="J104" s="21">
        <v>440.1</v>
      </c>
      <c r="K104" s="16">
        <v>301190</v>
      </c>
      <c r="L104" s="15" t="s">
        <v>38</v>
      </c>
    </row>
    <row r="105" spans="1:12">
      <c r="A105" s="17"/>
      <c r="B105" s="41"/>
      <c r="C105" s="60"/>
      <c r="D105" s="37">
        <v>40878</v>
      </c>
      <c r="E105" s="115">
        <f t="shared" si="16"/>
        <v>-456000</v>
      </c>
      <c r="F105" s="86">
        <v>7000</v>
      </c>
      <c r="G105" s="90">
        <v>0</v>
      </c>
      <c r="H105" s="90">
        <f t="shared" si="15"/>
        <v>-449000</v>
      </c>
      <c r="I105" s="106">
        <f t="shared" si="9"/>
        <v>7000</v>
      </c>
      <c r="J105" s="21">
        <v>440.1</v>
      </c>
      <c r="K105" s="16">
        <v>301190</v>
      </c>
      <c r="L105" s="15" t="s">
        <v>38</v>
      </c>
    </row>
    <row r="106" spans="1:12">
      <c r="A106" s="17"/>
      <c r="B106" s="41"/>
      <c r="C106" s="60"/>
      <c r="D106" s="37">
        <v>40909</v>
      </c>
      <c r="E106" s="115">
        <f t="shared" si="16"/>
        <v>-449000</v>
      </c>
      <c r="F106" s="90">
        <v>35000</v>
      </c>
      <c r="G106" s="92">
        <v>-3000</v>
      </c>
      <c r="H106" s="90">
        <f t="shared" si="15"/>
        <v>-417000</v>
      </c>
      <c r="I106" s="106">
        <f t="shared" si="9"/>
        <v>32000</v>
      </c>
      <c r="J106" s="21">
        <v>440.1</v>
      </c>
      <c r="K106" s="16">
        <v>301190</v>
      </c>
      <c r="L106" s="15" t="s">
        <v>38</v>
      </c>
    </row>
    <row r="107" spans="1:12">
      <c r="A107" s="17"/>
      <c r="B107" s="41"/>
      <c r="C107" s="60"/>
      <c r="D107" s="37">
        <v>40940</v>
      </c>
      <c r="E107" s="115">
        <f t="shared" si="16"/>
        <v>-417000</v>
      </c>
      <c r="F107" s="90">
        <v>13000</v>
      </c>
      <c r="G107" s="90">
        <v>0</v>
      </c>
      <c r="H107" s="90">
        <f t="shared" si="15"/>
        <v>-404000</v>
      </c>
      <c r="I107" s="106">
        <f t="shared" si="9"/>
        <v>13000</v>
      </c>
      <c r="J107" s="21">
        <v>440.1</v>
      </c>
      <c r="K107" s="16">
        <v>301190</v>
      </c>
      <c r="L107" s="15" t="s">
        <v>38</v>
      </c>
    </row>
    <row r="108" spans="1:12">
      <c r="A108" s="17"/>
      <c r="B108" s="41"/>
      <c r="C108" s="60"/>
      <c r="D108" s="37">
        <v>40969</v>
      </c>
      <c r="E108" s="115">
        <f t="shared" si="16"/>
        <v>-404000</v>
      </c>
      <c r="F108" s="90">
        <v>11000</v>
      </c>
      <c r="G108" s="92">
        <v>-8000</v>
      </c>
      <c r="H108" s="90">
        <f t="shared" si="15"/>
        <v>-401000</v>
      </c>
      <c r="I108" s="106">
        <f t="shared" si="9"/>
        <v>3000</v>
      </c>
      <c r="J108" s="21">
        <v>440.1</v>
      </c>
      <c r="K108" s="16">
        <v>301190</v>
      </c>
      <c r="L108" s="15" t="s">
        <v>38</v>
      </c>
    </row>
    <row r="109" spans="1:12">
      <c r="A109" s="17"/>
      <c r="B109" s="41"/>
      <c r="C109" s="60"/>
      <c r="D109" s="37">
        <v>41000</v>
      </c>
      <c r="E109" s="115">
        <f t="shared" si="16"/>
        <v>-401000</v>
      </c>
      <c r="F109" s="90">
        <v>0</v>
      </c>
      <c r="G109" s="87">
        <v>-12000</v>
      </c>
      <c r="H109" s="90">
        <f t="shared" si="15"/>
        <v>-413000</v>
      </c>
      <c r="I109" s="106">
        <f t="shared" si="9"/>
        <v>-12000</v>
      </c>
      <c r="J109" s="21">
        <v>440.1</v>
      </c>
      <c r="K109" s="16">
        <v>301190</v>
      </c>
      <c r="L109" s="15" t="s">
        <v>38</v>
      </c>
    </row>
    <row r="110" spans="1:12">
      <c r="A110" s="17"/>
      <c r="B110" s="41"/>
      <c r="C110" s="60"/>
      <c r="D110" s="37">
        <v>41030</v>
      </c>
      <c r="E110" s="115">
        <f t="shared" si="16"/>
        <v>-413000</v>
      </c>
      <c r="F110" s="90">
        <v>0</v>
      </c>
      <c r="G110" s="87">
        <v>-64000</v>
      </c>
      <c r="H110" s="90">
        <f t="shared" si="15"/>
        <v>-477000</v>
      </c>
      <c r="I110" s="106">
        <f t="shared" si="9"/>
        <v>-64000</v>
      </c>
      <c r="J110" s="21">
        <v>440.1</v>
      </c>
      <c r="K110" s="16">
        <v>301190</v>
      </c>
      <c r="L110" s="15" t="s">
        <v>38</v>
      </c>
    </row>
    <row r="111" spans="1:12">
      <c r="A111" s="61"/>
      <c r="B111" s="62"/>
      <c r="C111" s="43"/>
      <c r="D111" s="37">
        <v>41061</v>
      </c>
      <c r="E111" s="95">
        <f t="shared" si="16"/>
        <v>-477000</v>
      </c>
      <c r="F111" s="90">
        <v>0</v>
      </c>
      <c r="G111" s="94">
        <v>-92000</v>
      </c>
      <c r="H111" s="95">
        <f t="shared" si="15"/>
        <v>-569000</v>
      </c>
      <c r="I111" s="106">
        <f t="shared" si="9"/>
        <v>-92000</v>
      </c>
      <c r="J111" s="21">
        <v>440.1</v>
      </c>
      <c r="K111" s="16">
        <v>301190</v>
      </c>
      <c r="L111" s="15" t="s">
        <v>38</v>
      </c>
    </row>
    <row r="112" spans="1:12">
      <c r="A112" s="19">
        <v>120930</v>
      </c>
      <c r="B112" s="40" t="s">
        <v>0</v>
      </c>
      <c r="C112" s="44" t="s">
        <v>66</v>
      </c>
      <c r="D112" s="37">
        <v>40725</v>
      </c>
      <c r="E112" s="115">
        <v>-342737.91000000003</v>
      </c>
      <c r="F112" s="88">
        <v>98567.9</v>
      </c>
      <c r="G112" s="90">
        <v>0</v>
      </c>
      <c r="H112" s="96">
        <f t="shared" ref="H112" si="17">E112+F112+G112</f>
        <v>-244170.01000000004</v>
      </c>
      <c r="I112" s="106">
        <f t="shared" si="9"/>
        <v>98567.9</v>
      </c>
      <c r="J112" s="76">
        <v>557</v>
      </c>
      <c r="K112" s="16">
        <v>516400</v>
      </c>
      <c r="L112" s="15" t="s">
        <v>33</v>
      </c>
    </row>
    <row r="113" spans="1:12">
      <c r="A113" s="17"/>
      <c r="B113" s="41"/>
      <c r="C113" s="41"/>
      <c r="D113" s="37">
        <v>40756</v>
      </c>
      <c r="E113" s="86">
        <f>+H112</f>
        <v>-244170.01000000004</v>
      </c>
      <c r="F113" s="90">
        <v>111236.51</v>
      </c>
      <c r="G113" s="89">
        <v>-6000</v>
      </c>
      <c r="H113" s="89">
        <f>SUM(E113:G113)</f>
        <v>-138933.50000000006</v>
      </c>
      <c r="I113" s="106">
        <f t="shared" si="9"/>
        <v>105236.51</v>
      </c>
      <c r="J113" s="76">
        <v>557</v>
      </c>
      <c r="K113" s="16">
        <v>516400</v>
      </c>
      <c r="L113" s="15" t="s">
        <v>33</v>
      </c>
    </row>
    <row r="114" spans="1:12">
      <c r="A114" s="12"/>
      <c r="B114" s="38"/>
      <c r="C114" s="38"/>
      <c r="D114" s="37">
        <v>40787</v>
      </c>
      <c r="E114" s="86">
        <f>+H113</f>
        <v>-138933.50000000006</v>
      </c>
      <c r="F114" s="90">
        <v>75350.289999999994</v>
      </c>
      <c r="G114" s="89">
        <v>-361158.62</v>
      </c>
      <c r="H114" s="89">
        <f t="shared" ref="H114:H315" si="18">SUM(E114:G114)</f>
        <v>-424741.83000000007</v>
      </c>
      <c r="I114" s="106">
        <f t="shared" si="9"/>
        <v>-285808.33</v>
      </c>
      <c r="J114" s="76">
        <v>557</v>
      </c>
      <c r="K114" s="16">
        <v>516400</v>
      </c>
      <c r="L114" s="15" t="s">
        <v>33</v>
      </c>
    </row>
    <row r="115" spans="1:12">
      <c r="A115" s="12"/>
      <c r="B115" s="38"/>
      <c r="C115" s="38"/>
      <c r="D115" s="37">
        <v>40817</v>
      </c>
      <c r="E115" s="86">
        <f t="shared" ref="E115:E123" si="19">+H114</f>
        <v>-424741.83000000007</v>
      </c>
      <c r="F115" s="90">
        <v>0</v>
      </c>
      <c r="G115" s="90">
        <v>0</v>
      </c>
      <c r="H115" s="89">
        <f t="shared" si="18"/>
        <v>-424741.83000000007</v>
      </c>
      <c r="I115" s="106">
        <f t="shared" si="9"/>
        <v>0</v>
      </c>
      <c r="J115" s="76">
        <v>557</v>
      </c>
      <c r="K115" s="16">
        <v>516400</v>
      </c>
      <c r="L115" s="15" t="s">
        <v>33</v>
      </c>
    </row>
    <row r="116" spans="1:12">
      <c r="A116" s="12"/>
      <c r="B116" s="38"/>
      <c r="C116" s="38"/>
      <c r="D116" s="37">
        <v>40848</v>
      </c>
      <c r="E116" s="86">
        <f t="shared" si="19"/>
        <v>-424741.83000000007</v>
      </c>
      <c r="F116" s="90">
        <v>0</v>
      </c>
      <c r="G116" s="89">
        <v>0</v>
      </c>
      <c r="H116" s="89">
        <f>E116+F116+G116</f>
        <v>-424741.83000000007</v>
      </c>
      <c r="I116" s="106">
        <f t="shared" si="9"/>
        <v>0</v>
      </c>
      <c r="J116" s="76">
        <v>557</v>
      </c>
      <c r="K116" s="16">
        <v>516400</v>
      </c>
      <c r="L116" s="15" t="s">
        <v>33</v>
      </c>
    </row>
    <row r="117" spans="1:12">
      <c r="A117" s="12"/>
      <c r="B117" s="38"/>
      <c r="C117" s="38"/>
      <c r="D117" s="37">
        <v>40878</v>
      </c>
      <c r="E117" s="86">
        <f t="shared" si="19"/>
        <v>-424741.83000000007</v>
      </c>
      <c r="F117" s="90">
        <v>0</v>
      </c>
      <c r="G117" s="89">
        <v>-532842.31000000006</v>
      </c>
      <c r="H117" s="89">
        <f t="shared" si="18"/>
        <v>-957584.14000000013</v>
      </c>
      <c r="I117" s="106">
        <f t="shared" si="9"/>
        <v>-532842.31000000006</v>
      </c>
      <c r="J117" s="76">
        <v>557</v>
      </c>
      <c r="K117" s="16">
        <v>516400</v>
      </c>
      <c r="L117" s="15" t="s">
        <v>33</v>
      </c>
    </row>
    <row r="118" spans="1:12">
      <c r="A118" s="12"/>
      <c r="B118" s="38"/>
      <c r="C118" s="38"/>
      <c r="D118" s="37">
        <v>40909</v>
      </c>
      <c r="E118" s="86">
        <f t="shared" si="19"/>
        <v>-957584.14000000013</v>
      </c>
      <c r="F118" s="90">
        <v>0</v>
      </c>
      <c r="G118" s="90">
        <v>0</v>
      </c>
      <c r="H118" s="89">
        <f>E118+F118+G118</f>
        <v>-957584.14000000013</v>
      </c>
      <c r="I118" s="106">
        <f t="shared" si="9"/>
        <v>0</v>
      </c>
      <c r="J118" s="76">
        <v>557</v>
      </c>
      <c r="K118" s="16">
        <v>516400</v>
      </c>
      <c r="L118" s="15" t="s">
        <v>33</v>
      </c>
    </row>
    <row r="119" spans="1:12">
      <c r="A119" s="12"/>
      <c r="B119" s="38"/>
      <c r="C119" s="38"/>
      <c r="D119" s="37">
        <v>40940</v>
      </c>
      <c r="E119" s="86">
        <f t="shared" si="19"/>
        <v>-957584.14000000013</v>
      </c>
      <c r="F119" s="90">
        <v>0</v>
      </c>
      <c r="G119" s="90">
        <v>0</v>
      </c>
      <c r="H119" s="89">
        <f>E119+F119+G119</f>
        <v>-957584.14000000013</v>
      </c>
      <c r="I119" s="106">
        <f t="shared" si="9"/>
        <v>0</v>
      </c>
      <c r="J119" s="76">
        <v>557</v>
      </c>
      <c r="K119" s="16">
        <v>516400</v>
      </c>
      <c r="L119" s="15" t="s">
        <v>33</v>
      </c>
    </row>
    <row r="120" spans="1:12">
      <c r="A120" s="12"/>
      <c r="B120" s="38"/>
      <c r="C120" s="38"/>
      <c r="D120" s="37">
        <v>40969</v>
      </c>
      <c r="E120" s="86">
        <f t="shared" si="19"/>
        <v>-957584.14000000013</v>
      </c>
      <c r="F120" s="90">
        <v>0</v>
      </c>
      <c r="G120" s="89">
        <v>-673446.31</v>
      </c>
      <c r="H120" s="89">
        <f t="shared" ref="H120:H121" si="20">E120+F120+G120</f>
        <v>-1631030.4500000002</v>
      </c>
      <c r="I120" s="106">
        <f t="shared" si="9"/>
        <v>-673446.31</v>
      </c>
      <c r="J120" s="76">
        <v>557</v>
      </c>
      <c r="K120" s="16">
        <v>516400</v>
      </c>
      <c r="L120" s="15" t="s">
        <v>33</v>
      </c>
    </row>
    <row r="121" spans="1:12">
      <c r="A121" s="12"/>
      <c r="B121" s="38"/>
      <c r="C121" s="38"/>
      <c r="D121" s="37">
        <v>41000</v>
      </c>
      <c r="E121" s="86">
        <f t="shared" si="19"/>
        <v>-1631030.4500000002</v>
      </c>
      <c r="F121" s="90">
        <v>0</v>
      </c>
      <c r="G121" s="90">
        <v>0</v>
      </c>
      <c r="H121" s="89">
        <f t="shared" si="20"/>
        <v>-1631030.4500000002</v>
      </c>
      <c r="I121" s="106">
        <f t="shared" si="9"/>
        <v>0</v>
      </c>
      <c r="J121" s="76">
        <v>557</v>
      </c>
      <c r="K121" s="16">
        <v>516400</v>
      </c>
      <c r="L121" s="15" t="s">
        <v>33</v>
      </c>
    </row>
    <row r="122" spans="1:12">
      <c r="A122" s="12"/>
      <c r="B122" s="38"/>
      <c r="C122" s="38"/>
      <c r="D122" s="37">
        <v>41030</v>
      </c>
      <c r="E122" s="86">
        <f t="shared" si="19"/>
        <v>-1631030.4500000002</v>
      </c>
      <c r="F122" s="90">
        <v>266266.02</v>
      </c>
      <c r="G122" s="89">
        <v>-65951.7</v>
      </c>
      <c r="H122" s="89">
        <f t="shared" si="18"/>
        <v>-1430716.1300000001</v>
      </c>
      <c r="I122" s="106">
        <f t="shared" si="9"/>
        <v>200314.32</v>
      </c>
      <c r="J122" s="76">
        <v>557</v>
      </c>
      <c r="K122" s="16">
        <v>516400</v>
      </c>
      <c r="L122" s="15" t="s">
        <v>33</v>
      </c>
    </row>
    <row r="123" spans="1:12">
      <c r="A123" s="12"/>
      <c r="B123" s="38"/>
      <c r="C123" s="38"/>
      <c r="D123" s="37">
        <v>41061</v>
      </c>
      <c r="E123" s="95">
        <f t="shared" si="19"/>
        <v>-1430716.1300000001</v>
      </c>
      <c r="F123" s="100">
        <v>763597.65</v>
      </c>
      <c r="G123" s="95">
        <v>-114364.89</v>
      </c>
      <c r="H123" s="95">
        <f t="shared" si="18"/>
        <v>-781483.37000000011</v>
      </c>
      <c r="I123" s="106">
        <f t="shared" si="9"/>
        <v>649232.76</v>
      </c>
      <c r="J123" s="76">
        <v>557</v>
      </c>
      <c r="K123" s="16">
        <v>516400</v>
      </c>
      <c r="L123" s="15" t="s">
        <v>33</v>
      </c>
    </row>
    <row r="124" spans="1:12">
      <c r="A124" s="10">
        <v>120931</v>
      </c>
      <c r="B124" s="35" t="s">
        <v>1</v>
      </c>
      <c r="C124" s="36" t="s">
        <v>65</v>
      </c>
      <c r="D124" s="37">
        <v>40725</v>
      </c>
      <c r="E124" s="115">
        <v>-2792387.29</v>
      </c>
      <c r="F124" s="89">
        <v>1974.22</v>
      </c>
      <c r="G124" s="86">
        <v>-2981</v>
      </c>
      <c r="H124" s="87">
        <f t="shared" si="18"/>
        <v>-2793394.07</v>
      </c>
      <c r="I124" s="106">
        <f t="shared" si="9"/>
        <v>-1006.78</v>
      </c>
      <c r="J124" s="11" t="s">
        <v>160</v>
      </c>
      <c r="K124" s="16">
        <v>516900</v>
      </c>
      <c r="L124" s="15" t="s">
        <v>42</v>
      </c>
    </row>
    <row r="125" spans="1:12">
      <c r="A125" s="12"/>
      <c r="B125" s="38"/>
      <c r="C125" s="38"/>
      <c r="D125" s="37">
        <v>40756</v>
      </c>
      <c r="E125" s="87">
        <f>+H124</f>
        <v>-2793394.07</v>
      </c>
      <c r="F125" s="89">
        <v>1603.56</v>
      </c>
      <c r="G125" s="86">
        <v>0</v>
      </c>
      <c r="H125" s="87">
        <f t="shared" si="18"/>
        <v>-2791790.51</v>
      </c>
      <c r="I125" s="106">
        <f t="shared" si="9"/>
        <v>1603.56</v>
      </c>
      <c r="J125" s="11" t="s">
        <v>160</v>
      </c>
      <c r="K125" s="16">
        <v>516900</v>
      </c>
      <c r="L125" s="15" t="s">
        <v>42</v>
      </c>
    </row>
    <row r="126" spans="1:12">
      <c r="A126" s="12"/>
      <c r="B126" s="38"/>
      <c r="C126" s="38"/>
      <c r="D126" s="37">
        <v>40787</v>
      </c>
      <c r="E126" s="87">
        <f t="shared" ref="E126:E135" si="21">+H125</f>
        <v>-2791790.51</v>
      </c>
      <c r="F126" s="89">
        <v>247696.18</v>
      </c>
      <c r="G126" s="86">
        <v>0</v>
      </c>
      <c r="H126" s="87">
        <f t="shared" si="18"/>
        <v>-2544094.3299999996</v>
      </c>
      <c r="I126" s="106">
        <f t="shared" si="9"/>
        <v>247696.18</v>
      </c>
      <c r="J126" s="11" t="s">
        <v>160</v>
      </c>
      <c r="K126" s="16">
        <v>516900</v>
      </c>
      <c r="L126" s="15" t="s">
        <v>42</v>
      </c>
    </row>
    <row r="127" spans="1:12">
      <c r="A127" s="12"/>
      <c r="B127" s="38"/>
      <c r="C127" s="38"/>
      <c r="D127" s="37">
        <v>40817</v>
      </c>
      <c r="E127" s="87">
        <f t="shared" si="21"/>
        <v>-2544094.3299999996</v>
      </c>
      <c r="F127" s="89">
        <v>17429.68</v>
      </c>
      <c r="G127" s="86">
        <v>0</v>
      </c>
      <c r="H127" s="87">
        <f t="shared" si="18"/>
        <v>-2526664.6499999994</v>
      </c>
      <c r="I127" s="106">
        <f t="shared" si="9"/>
        <v>17429.68</v>
      </c>
      <c r="J127" s="11" t="s">
        <v>160</v>
      </c>
      <c r="K127" s="16">
        <v>516900</v>
      </c>
      <c r="L127" s="15" t="s">
        <v>42</v>
      </c>
    </row>
    <row r="128" spans="1:12">
      <c r="A128" s="12"/>
      <c r="B128" s="38"/>
      <c r="C128" s="38"/>
      <c r="D128" s="37">
        <v>40848</v>
      </c>
      <c r="E128" s="87">
        <f t="shared" si="21"/>
        <v>-2526664.6499999994</v>
      </c>
      <c r="F128" s="89">
        <v>36965.65</v>
      </c>
      <c r="G128" s="86">
        <v>-11408.11</v>
      </c>
      <c r="H128" s="87">
        <f t="shared" si="18"/>
        <v>-2501107.1099999994</v>
      </c>
      <c r="I128" s="106">
        <f t="shared" si="9"/>
        <v>25557.54</v>
      </c>
      <c r="J128" s="11" t="s">
        <v>160</v>
      </c>
      <c r="K128" s="16">
        <v>516900</v>
      </c>
      <c r="L128" s="15" t="s">
        <v>42</v>
      </c>
    </row>
    <row r="129" spans="1:12">
      <c r="A129" s="12"/>
      <c r="B129" s="38"/>
      <c r="C129" s="38"/>
      <c r="D129" s="37">
        <v>40878</v>
      </c>
      <c r="E129" s="87">
        <f t="shared" si="21"/>
        <v>-2501107.1099999994</v>
      </c>
      <c r="F129" s="89">
        <v>69643.350000000006</v>
      </c>
      <c r="G129" s="86">
        <v>-6416.69</v>
      </c>
      <c r="H129" s="89">
        <f t="shared" si="18"/>
        <v>-2437880.4499999993</v>
      </c>
      <c r="I129" s="106">
        <f t="shared" si="9"/>
        <v>63226.66</v>
      </c>
      <c r="J129" s="11" t="s">
        <v>160</v>
      </c>
      <c r="K129" s="16">
        <v>516900</v>
      </c>
      <c r="L129" s="15" t="s">
        <v>42</v>
      </c>
    </row>
    <row r="130" spans="1:12">
      <c r="A130" s="12"/>
      <c r="B130" s="38"/>
      <c r="C130" s="38"/>
      <c r="D130" s="37">
        <v>40909</v>
      </c>
      <c r="E130" s="87">
        <f t="shared" si="21"/>
        <v>-2437880.4499999993</v>
      </c>
      <c r="F130" s="90">
        <v>35388.629999999997</v>
      </c>
      <c r="G130" s="92">
        <v>0</v>
      </c>
      <c r="H130" s="92">
        <f t="shared" si="18"/>
        <v>-2402491.8199999994</v>
      </c>
      <c r="I130" s="106">
        <f t="shared" si="9"/>
        <v>35388.629999999997</v>
      </c>
      <c r="J130" s="11" t="s">
        <v>160</v>
      </c>
      <c r="K130" s="16">
        <v>516900</v>
      </c>
      <c r="L130" s="15" t="s">
        <v>42</v>
      </c>
    </row>
    <row r="131" spans="1:12">
      <c r="A131" s="12"/>
      <c r="B131" s="38"/>
      <c r="C131" s="38"/>
      <c r="D131" s="37">
        <v>40940</v>
      </c>
      <c r="E131" s="87">
        <f t="shared" si="21"/>
        <v>-2402491.8199999994</v>
      </c>
      <c r="F131" s="90">
        <v>2177.1</v>
      </c>
      <c r="G131" s="87">
        <v>-35399.870000000003</v>
      </c>
      <c r="H131" s="92">
        <f t="shared" si="18"/>
        <v>-2435714.5899999994</v>
      </c>
      <c r="I131" s="106">
        <f t="shared" si="9"/>
        <v>-33222.770000000004</v>
      </c>
      <c r="J131" s="11" t="s">
        <v>160</v>
      </c>
      <c r="K131" s="16">
        <v>516900</v>
      </c>
      <c r="L131" s="15" t="s">
        <v>42</v>
      </c>
    </row>
    <row r="132" spans="1:12">
      <c r="A132" s="12"/>
      <c r="B132" s="38"/>
      <c r="C132" s="38"/>
      <c r="D132" s="37">
        <v>40969</v>
      </c>
      <c r="E132" s="87">
        <f t="shared" si="21"/>
        <v>-2435714.5899999994</v>
      </c>
      <c r="F132" s="90">
        <v>4301.38</v>
      </c>
      <c r="G132" s="87">
        <v>-88914.61</v>
      </c>
      <c r="H132" s="92">
        <f t="shared" si="18"/>
        <v>-2520327.8199999994</v>
      </c>
      <c r="I132" s="106">
        <f t="shared" ref="I132:I315" si="22">SUM(F132:G132)</f>
        <v>-84613.23</v>
      </c>
      <c r="J132" s="11" t="s">
        <v>160</v>
      </c>
      <c r="K132" s="16">
        <v>516900</v>
      </c>
      <c r="L132" s="15" t="s">
        <v>42</v>
      </c>
    </row>
    <row r="133" spans="1:12">
      <c r="A133" s="12"/>
      <c r="B133" s="38"/>
      <c r="C133" s="38"/>
      <c r="D133" s="37">
        <v>41000</v>
      </c>
      <c r="E133" s="87">
        <f t="shared" si="21"/>
        <v>-2520327.8199999994</v>
      </c>
      <c r="F133" s="90">
        <v>17941.3</v>
      </c>
      <c r="G133" s="87">
        <v>-1214.9000000000001</v>
      </c>
      <c r="H133" s="92">
        <f t="shared" si="18"/>
        <v>-2503601.4199999995</v>
      </c>
      <c r="I133" s="106">
        <f t="shared" si="22"/>
        <v>16726.399999999998</v>
      </c>
      <c r="J133" s="11" t="s">
        <v>160</v>
      </c>
      <c r="K133" s="16">
        <v>516900</v>
      </c>
      <c r="L133" s="15" t="s">
        <v>42</v>
      </c>
    </row>
    <row r="134" spans="1:12">
      <c r="A134" s="12"/>
      <c r="B134" s="38"/>
      <c r="C134" s="38"/>
      <c r="D134" s="37">
        <v>41030</v>
      </c>
      <c r="E134" s="87">
        <f t="shared" si="21"/>
        <v>-2503601.4199999995</v>
      </c>
      <c r="F134" s="90">
        <v>1505.11</v>
      </c>
      <c r="G134" s="87">
        <v>-28407.74</v>
      </c>
      <c r="H134" s="92">
        <f t="shared" si="18"/>
        <v>-2530504.0499999998</v>
      </c>
      <c r="I134" s="106">
        <f t="shared" si="22"/>
        <v>-26902.63</v>
      </c>
      <c r="J134" s="11" t="s">
        <v>160</v>
      </c>
      <c r="K134" s="16">
        <v>516900</v>
      </c>
      <c r="L134" s="15" t="s">
        <v>42</v>
      </c>
    </row>
    <row r="135" spans="1:12">
      <c r="A135" s="12"/>
      <c r="B135" s="38"/>
      <c r="C135" s="38"/>
      <c r="D135" s="37">
        <v>41061</v>
      </c>
      <c r="E135" s="95">
        <f t="shared" si="21"/>
        <v>-2530504.0499999998</v>
      </c>
      <c r="F135" s="100">
        <v>29529.83</v>
      </c>
      <c r="G135" s="94">
        <v>-40398.75</v>
      </c>
      <c r="H135" s="92">
        <f t="shared" si="18"/>
        <v>-2541372.9699999997</v>
      </c>
      <c r="I135" s="106">
        <f t="shared" si="22"/>
        <v>-10868.919999999998</v>
      </c>
      <c r="J135" s="11" t="s">
        <v>160</v>
      </c>
      <c r="K135" s="16">
        <v>516900</v>
      </c>
      <c r="L135" s="15" t="s">
        <v>42</v>
      </c>
    </row>
    <row r="136" spans="1:12">
      <c r="A136" s="10">
        <v>148001</v>
      </c>
      <c r="B136" s="35" t="s">
        <v>2</v>
      </c>
      <c r="C136" s="36" t="s">
        <v>67</v>
      </c>
      <c r="D136" s="37">
        <v>40725</v>
      </c>
      <c r="E136" s="115">
        <v>-4583000</v>
      </c>
      <c r="F136" s="90">
        <v>155936.76999999999</v>
      </c>
      <c r="G136" s="87">
        <v>-285906.77</v>
      </c>
      <c r="H136" s="88">
        <f t="shared" si="18"/>
        <v>-4712970</v>
      </c>
      <c r="I136" s="106">
        <f t="shared" si="22"/>
        <v>-129970.00000000003</v>
      </c>
      <c r="J136" s="76">
        <v>598</v>
      </c>
      <c r="K136" s="16">
        <v>545990</v>
      </c>
      <c r="L136" s="15" t="s">
        <v>43</v>
      </c>
    </row>
    <row r="137" spans="1:12">
      <c r="A137" s="12"/>
      <c r="B137" s="38"/>
      <c r="C137" s="38"/>
      <c r="D137" s="37">
        <v>40756</v>
      </c>
      <c r="E137" s="90">
        <f>+H136</f>
        <v>-4712970</v>
      </c>
      <c r="F137" s="90">
        <v>224088.91</v>
      </c>
      <c r="G137" s="87">
        <v>-267088.90999999997</v>
      </c>
      <c r="H137" s="90">
        <f t="shared" si="18"/>
        <v>-4755970</v>
      </c>
      <c r="I137" s="106">
        <f t="shared" si="22"/>
        <v>-42999.999999999971</v>
      </c>
      <c r="J137" s="76">
        <v>598</v>
      </c>
      <c r="K137" s="16">
        <v>545990</v>
      </c>
      <c r="L137" s="15" t="s">
        <v>43</v>
      </c>
    </row>
    <row r="138" spans="1:12">
      <c r="A138" s="12"/>
      <c r="B138" s="38"/>
      <c r="C138" s="38"/>
      <c r="D138" s="37">
        <v>40787</v>
      </c>
      <c r="E138" s="90">
        <f t="shared" ref="E138:E147" si="23">+H137</f>
        <v>-4755970</v>
      </c>
      <c r="F138" s="90">
        <v>363445.41</v>
      </c>
      <c r="G138" s="87">
        <v>-341445.41</v>
      </c>
      <c r="H138" s="90">
        <f t="shared" si="18"/>
        <v>-4733970</v>
      </c>
      <c r="I138" s="106">
        <f t="shared" si="22"/>
        <v>22000</v>
      </c>
      <c r="J138" s="76">
        <v>598</v>
      </c>
      <c r="K138" s="16">
        <v>545990</v>
      </c>
      <c r="L138" s="15" t="s">
        <v>43</v>
      </c>
    </row>
    <row r="139" spans="1:12">
      <c r="A139" s="12"/>
      <c r="B139" s="38"/>
      <c r="C139" s="38"/>
      <c r="D139" s="37">
        <v>40817</v>
      </c>
      <c r="E139" s="90">
        <f t="shared" si="23"/>
        <v>-4733970</v>
      </c>
      <c r="F139" s="90">
        <v>1043450.09</v>
      </c>
      <c r="G139" s="87">
        <v>-985480.09</v>
      </c>
      <c r="H139" s="90">
        <f t="shared" si="18"/>
        <v>-4676000</v>
      </c>
      <c r="I139" s="106">
        <f t="shared" si="22"/>
        <v>57970</v>
      </c>
      <c r="J139" s="76">
        <v>598</v>
      </c>
      <c r="K139" s="16">
        <v>545990</v>
      </c>
      <c r="L139" s="15" t="s">
        <v>43</v>
      </c>
    </row>
    <row r="140" spans="1:12">
      <c r="A140" s="12"/>
      <c r="B140" s="38"/>
      <c r="C140" s="38"/>
      <c r="D140" s="37">
        <v>40848</v>
      </c>
      <c r="E140" s="90">
        <f t="shared" si="23"/>
        <v>-4676000</v>
      </c>
      <c r="F140" s="90">
        <v>319835.55</v>
      </c>
      <c r="G140" s="87">
        <v>-1085232.55</v>
      </c>
      <c r="H140" s="90">
        <f t="shared" si="18"/>
        <v>-5441397</v>
      </c>
      <c r="I140" s="106">
        <f t="shared" si="22"/>
        <v>-765397</v>
      </c>
      <c r="J140" s="76">
        <v>598</v>
      </c>
      <c r="K140" s="16">
        <v>545990</v>
      </c>
      <c r="L140" s="15" t="s">
        <v>43</v>
      </c>
    </row>
    <row r="141" spans="1:12">
      <c r="A141" s="12"/>
      <c r="B141" s="38"/>
      <c r="C141" s="38"/>
      <c r="D141" s="37">
        <v>40878</v>
      </c>
      <c r="E141" s="90">
        <f t="shared" si="23"/>
        <v>-5441397</v>
      </c>
      <c r="F141" s="90">
        <v>9517873.7400000002</v>
      </c>
      <c r="G141" s="87">
        <v>-6201946.7400000002</v>
      </c>
      <c r="H141" s="90">
        <f t="shared" si="18"/>
        <v>-2125470</v>
      </c>
      <c r="I141" s="106">
        <f t="shared" si="22"/>
        <v>3315927</v>
      </c>
      <c r="J141" s="76">
        <v>598</v>
      </c>
      <c r="K141" s="16">
        <v>545990</v>
      </c>
      <c r="L141" s="15" t="s">
        <v>43</v>
      </c>
    </row>
    <row r="142" spans="1:12">
      <c r="A142" s="12"/>
      <c r="B142" s="38"/>
      <c r="C142" s="38"/>
      <c r="D142" s="37">
        <v>40909</v>
      </c>
      <c r="E142" s="90">
        <f t="shared" si="23"/>
        <v>-2125470</v>
      </c>
      <c r="F142" s="90">
        <v>2472885.17</v>
      </c>
      <c r="G142" s="92">
        <v>-2332885.17</v>
      </c>
      <c r="H142" s="89">
        <f t="shared" si="18"/>
        <v>-1985470</v>
      </c>
      <c r="I142" s="106">
        <f t="shared" si="22"/>
        <v>140000</v>
      </c>
      <c r="J142" s="76">
        <v>598</v>
      </c>
      <c r="K142" s="16">
        <v>545990</v>
      </c>
      <c r="L142" s="15" t="s">
        <v>43</v>
      </c>
    </row>
    <row r="143" spans="1:12">
      <c r="A143" s="12"/>
      <c r="B143" s="38"/>
      <c r="C143" s="38"/>
      <c r="D143" s="37">
        <v>40940</v>
      </c>
      <c r="E143" s="90">
        <f t="shared" si="23"/>
        <v>-1985470</v>
      </c>
      <c r="F143" s="90">
        <v>266433.5</v>
      </c>
      <c r="G143" s="87">
        <v>-195933.5</v>
      </c>
      <c r="H143" s="89">
        <f t="shared" si="18"/>
        <v>-1914970</v>
      </c>
      <c r="I143" s="106">
        <f t="shared" si="22"/>
        <v>70500</v>
      </c>
      <c r="J143" s="76">
        <v>598</v>
      </c>
      <c r="K143" s="16">
        <v>545990</v>
      </c>
      <c r="L143" s="15" t="s">
        <v>43</v>
      </c>
    </row>
    <row r="144" spans="1:12">
      <c r="A144" s="12"/>
      <c r="B144" s="38"/>
      <c r="C144" s="38"/>
      <c r="D144" s="37">
        <v>40969</v>
      </c>
      <c r="E144" s="90">
        <f t="shared" si="23"/>
        <v>-1914970</v>
      </c>
      <c r="F144" s="90">
        <v>389133.54</v>
      </c>
      <c r="G144" s="87">
        <v>-357133.54</v>
      </c>
      <c r="H144" s="89">
        <f t="shared" si="18"/>
        <v>-1882970</v>
      </c>
      <c r="I144" s="106">
        <f t="shared" si="22"/>
        <v>32000</v>
      </c>
      <c r="J144" s="76">
        <v>598</v>
      </c>
      <c r="K144" s="16">
        <v>545990</v>
      </c>
      <c r="L144" s="15" t="s">
        <v>43</v>
      </c>
    </row>
    <row r="145" spans="1:12">
      <c r="A145" s="12"/>
      <c r="B145" s="38"/>
      <c r="C145" s="38"/>
      <c r="D145" s="37">
        <v>41000</v>
      </c>
      <c r="E145" s="90">
        <f t="shared" si="23"/>
        <v>-1882970</v>
      </c>
      <c r="F145" s="90">
        <v>704418.53</v>
      </c>
      <c r="G145" s="87">
        <v>-449448.53</v>
      </c>
      <c r="H145" s="89">
        <f t="shared" si="18"/>
        <v>-1628000</v>
      </c>
      <c r="I145" s="106">
        <f t="shared" si="22"/>
        <v>254970</v>
      </c>
      <c r="J145" s="76">
        <v>598</v>
      </c>
      <c r="K145" s="16">
        <v>545990</v>
      </c>
      <c r="L145" s="15" t="s">
        <v>43</v>
      </c>
    </row>
    <row r="146" spans="1:12">
      <c r="A146" s="12"/>
      <c r="B146" s="38"/>
      <c r="C146" s="38"/>
      <c r="D146" s="37">
        <v>41030</v>
      </c>
      <c r="E146" s="90">
        <f t="shared" si="23"/>
        <v>-1628000</v>
      </c>
      <c r="F146" s="90">
        <v>328294.76</v>
      </c>
      <c r="G146" s="87">
        <v>-308294.76</v>
      </c>
      <c r="H146" s="89">
        <f t="shared" si="18"/>
        <v>-1608000</v>
      </c>
      <c r="I146" s="106">
        <f t="shared" si="22"/>
        <v>20000</v>
      </c>
      <c r="J146" s="76">
        <v>598</v>
      </c>
      <c r="K146" s="16">
        <v>545990</v>
      </c>
      <c r="L146" s="15" t="s">
        <v>43</v>
      </c>
    </row>
    <row r="147" spans="1:12">
      <c r="A147" s="12"/>
      <c r="B147" s="38"/>
      <c r="C147" s="38"/>
      <c r="D147" s="37">
        <v>41061</v>
      </c>
      <c r="E147" s="95">
        <f t="shared" si="23"/>
        <v>-1608000</v>
      </c>
      <c r="F147" s="100">
        <v>3297056.05</v>
      </c>
      <c r="G147" s="94">
        <v>-3461056.05</v>
      </c>
      <c r="H147" s="89">
        <f t="shared" si="18"/>
        <v>-1772000</v>
      </c>
      <c r="I147" s="106">
        <f t="shared" si="22"/>
        <v>-164000</v>
      </c>
      <c r="J147" s="76">
        <v>598</v>
      </c>
      <c r="K147" s="16">
        <v>545990</v>
      </c>
      <c r="L147" s="15" t="s">
        <v>43</v>
      </c>
    </row>
    <row r="148" spans="1:12">
      <c r="A148" s="10">
        <v>162010</v>
      </c>
      <c r="B148" s="35" t="s">
        <v>12</v>
      </c>
      <c r="C148" s="36" t="s">
        <v>191</v>
      </c>
      <c r="D148" s="37">
        <v>40725</v>
      </c>
      <c r="E148" s="115">
        <v>-198709.31</v>
      </c>
      <c r="F148" s="87">
        <v>0</v>
      </c>
      <c r="G148" s="87">
        <v>0</v>
      </c>
      <c r="H148" s="97">
        <f t="shared" si="18"/>
        <v>-198709.31</v>
      </c>
      <c r="I148" s="106">
        <f t="shared" si="22"/>
        <v>0</v>
      </c>
      <c r="J148" s="76">
        <v>904</v>
      </c>
      <c r="K148" s="16">
        <v>550750</v>
      </c>
      <c r="L148" s="15" t="s">
        <v>26</v>
      </c>
    </row>
    <row r="149" spans="1:12">
      <c r="A149" s="12"/>
      <c r="B149" s="38"/>
      <c r="C149" s="38"/>
      <c r="D149" s="37">
        <v>40756</v>
      </c>
      <c r="E149" s="90">
        <f>+H148</f>
        <v>-198709.31</v>
      </c>
      <c r="F149" s="87">
        <v>0</v>
      </c>
      <c r="G149" s="87">
        <v>-6410.5</v>
      </c>
      <c r="H149" s="98">
        <f t="shared" si="18"/>
        <v>-205119.81</v>
      </c>
      <c r="I149" s="106">
        <f t="shared" si="22"/>
        <v>-6410.5</v>
      </c>
      <c r="J149" s="76">
        <v>904</v>
      </c>
      <c r="K149" s="16">
        <v>550750</v>
      </c>
      <c r="L149" s="15" t="s">
        <v>26</v>
      </c>
    </row>
    <row r="150" spans="1:12">
      <c r="A150" s="12"/>
      <c r="B150" s="38"/>
      <c r="C150" s="38"/>
      <c r="D150" s="37">
        <v>40787</v>
      </c>
      <c r="E150" s="90">
        <f t="shared" ref="E150:E159" si="24">+H149</f>
        <v>-205119.81</v>
      </c>
      <c r="F150" s="90">
        <v>15640.44</v>
      </c>
      <c r="G150" s="87">
        <v>-885.14</v>
      </c>
      <c r="H150" s="98">
        <f t="shared" si="18"/>
        <v>-190364.51</v>
      </c>
      <c r="I150" s="106">
        <f t="shared" si="22"/>
        <v>14755.300000000001</v>
      </c>
      <c r="J150" s="76">
        <v>904</v>
      </c>
      <c r="K150" s="16">
        <v>550750</v>
      </c>
      <c r="L150" s="15" t="s">
        <v>26</v>
      </c>
    </row>
    <row r="151" spans="1:12">
      <c r="A151" s="12"/>
      <c r="B151" s="38"/>
      <c r="C151" s="38"/>
      <c r="D151" s="37">
        <v>40817</v>
      </c>
      <c r="E151" s="90">
        <f t="shared" si="24"/>
        <v>-190364.51</v>
      </c>
      <c r="F151" s="87">
        <v>0</v>
      </c>
      <c r="G151" s="87">
        <v>-0.46</v>
      </c>
      <c r="H151" s="98">
        <f t="shared" si="18"/>
        <v>-190364.97</v>
      </c>
      <c r="I151" s="106">
        <f t="shared" si="22"/>
        <v>-0.46</v>
      </c>
      <c r="J151" s="76">
        <v>904</v>
      </c>
      <c r="K151" s="16">
        <v>550750</v>
      </c>
      <c r="L151" s="15" t="s">
        <v>26</v>
      </c>
    </row>
    <row r="152" spans="1:12">
      <c r="A152" s="12"/>
      <c r="B152" s="38"/>
      <c r="C152" s="38"/>
      <c r="D152" s="37">
        <v>40848</v>
      </c>
      <c r="E152" s="90">
        <f t="shared" si="24"/>
        <v>-190364.97</v>
      </c>
      <c r="F152" s="87">
        <v>0</v>
      </c>
      <c r="G152" s="87">
        <v>0</v>
      </c>
      <c r="H152" s="98">
        <f t="shared" si="18"/>
        <v>-190364.97</v>
      </c>
      <c r="I152" s="106">
        <f t="shared" si="22"/>
        <v>0</v>
      </c>
      <c r="J152" s="76">
        <v>904</v>
      </c>
      <c r="K152" s="16">
        <v>550750</v>
      </c>
      <c r="L152" s="15" t="s">
        <v>26</v>
      </c>
    </row>
    <row r="153" spans="1:12">
      <c r="A153" s="12"/>
      <c r="B153" s="38"/>
      <c r="C153" s="38"/>
      <c r="D153" s="37">
        <v>40878</v>
      </c>
      <c r="E153" s="90">
        <f t="shared" si="24"/>
        <v>-190364.97</v>
      </c>
      <c r="F153" s="90">
        <v>1269.95</v>
      </c>
      <c r="G153" s="87">
        <v>-901.17</v>
      </c>
      <c r="H153" s="98">
        <f t="shared" si="18"/>
        <v>-189996.19</v>
      </c>
      <c r="I153" s="106">
        <f t="shared" si="22"/>
        <v>368.78000000000009</v>
      </c>
      <c r="J153" s="76">
        <v>904</v>
      </c>
      <c r="K153" s="16">
        <v>550750</v>
      </c>
      <c r="L153" s="15" t="s">
        <v>26</v>
      </c>
    </row>
    <row r="154" spans="1:12">
      <c r="A154" s="12"/>
      <c r="B154" s="38"/>
      <c r="C154" s="38"/>
      <c r="D154" s="37">
        <v>40909</v>
      </c>
      <c r="E154" s="90">
        <f t="shared" si="24"/>
        <v>-189996.19</v>
      </c>
      <c r="F154" s="90">
        <v>0.13</v>
      </c>
      <c r="G154" s="87">
        <v>0</v>
      </c>
      <c r="H154" s="98">
        <f t="shared" si="18"/>
        <v>-189996.06</v>
      </c>
      <c r="I154" s="106">
        <f t="shared" si="22"/>
        <v>0.13</v>
      </c>
      <c r="J154" s="76">
        <v>904</v>
      </c>
      <c r="K154" s="16">
        <v>550750</v>
      </c>
      <c r="L154" s="15" t="s">
        <v>26</v>
      </c>
    </row>
    <row r="155" spans="1:12">
      <c r="A155" s="12"/>
      <c r="B155" s="38"/>
      <c r="C155" s="38"/>
      <c r="D155" s="37">
        <v>40940</v>
      </c>
      <c r="E155" s="90">
        <f t="shared" si="24"/>
        <v>-189996.06</v>
      </c>
      <c r="F155" s="87">
        <v>0</v>
      </c>
      <c r="G155" s="87">
        <v>0</v>
      </c>
      <c r="H155" s="98">
        <f t="shared" si="18"/>
        <v>-189996.06</v>
      </c>
      <c r="I155" s="106">
        <f t="shared" si="22"/>
        <v>0</v>
      </c>
      <c r="J155" s="76">
        <v>904</v>
      </c>
      <c r="K155" s="16">
        <v>550750</v>
      </c>
      <c r="L155" s="15" t="s">
        <v>26</v>
      </c>
    </row>
    <row r="156" spans="1:12">
      <c r="A156" s="12"/>
      <c r="B156" s="38"/>
      <c r="C156" s="38"/>
      <c r="D156" s="37">
        <v>40969</v>
      </c>
      <c r="E156" s="90">
        <f t="shared" si="24"/>
        <v>-189996.06</v>
      </c>
      <c r="F156" s="90">
        <v>7286.02</v>
      </c>
      <c r="G156" s="87">
        <v>-8821.1200000000008</v>
      </c>
      <c r="H156" s="98">
        <f t="shared" si="18"/>
        <v>-191531.16</v>
      </c>
      <c r="I156" s="106">
        <f t="shared" si="22"/>
        <v>-1535.1000000000004</v>
      </c>
      <c r="J156" s="76">
        <v>904</v>
      </c>
      <c r="K156" s="16">
        <v>550750</v>
      </c>
      <c r="L156" s="15" t="s">
        <v>26</v>
      </c>
    </row>
    <row r="157" spans="1:12">
      <c r="A157" s="12"/>
      <c r="B157" s="38"/>
      <c r="C157" s="38"/>
      <c r="D157" s="37">
        <v>41000</v>
      </c>
      <c r="E157" s="90">
        <f t="shared" si="24"/>
        <v>-191531.16</v>
      </c>
      <c r="F157" s="90">
        <v>549.53</v>
      </c>
      <c r="G157" s="87">
        <v>-542.29999999999995</v>
      </c>
      <c r="H157" s="92">
        <f t="shared" si="18"/>
        <v>-191523.93</v>
      </c>
      <c r="I157" s="106">
        <f t="shared" si="22"/>
        <v>7.2300000000000182</v>
      </c>
      <c r="J157" s="76">
        <v>904</v>
      </c>
      <c r="K157" s="16">
        <v>550750</v>
      </c>
      <c r="L157" s="15" t="s">
        <v>26</v>
      </c>
    </row>
    <row r="158" spans="1:12">
      <c r="A158" s="12"/>
      <c r="B158" s="38"/>
      <c r="C158" s="38"/>
      <c r="D158" s="37">
        <v>41030</v>
      </c>
      <c r="E158" s="90">
        <f t="shared" si="24"/>
        <v>-191523.93</v>
      </c>
      <c r="F158" s="90">
        <v>0.37</v>
      </c>
      <c r="G158" s="87">
        <v>0</v>
      </c>
      <c r="H158" s="92">
        <f t="shared" si="18"/>
        <v>-191523.56</v>
      </c>
      <c r="I158" s="106">
        <f t="shared" si="22"/>
        <v>0.37</v>
      </c>
      <c r="J158" s="76">
        <v>904</v>
      </c>
      <c r="K158" s="16">
        <v>550750</v>
      </c>
      <c r="L158" s="15" t="s">
        <v>26</v>
      </c>
    </row>
    <row r="159" spans="1:12">
      <c r="A159" s="12"/>
      <c r="B159" s="45"/>
      <c r="C159" s="38"/>
      <c r="D159" s="37">
        <v>41061</v>
      </c>
      <c r="E159" s="95">
        <f t="shared" si="24"/>
        <v>-191523.56</v>
      </c>
      <c r="F159" s="100">
        <v>1125.18</v>
      </c>
      <c r="G159" s="99">
        <v>-715.09</v>
      </c>
      <c r="H159" s="92">
        <f t="shared" si="18"/>
        <v>-191113.47</v>
      </c>
      <c r="I159" s="106">
        <f t="shared" si="22"/>
        <v>410.09000000000003</v>
      </c>
      <c r="J159" s="76">
        <v>904</v>
      </c>
      <c r="K159" s="16">
        <v>550750</v>
      </c>
      <c r="L159" s="15" t="s">
        <v>26</v>
      </c>
    </row>
    <row r="160" spans="1:12">
      <c r="A160" s="10">
        <v>187807</v>
      </c>
      <c r="B160" s="25" t="s">
        <v>69</v>
      </c>
      <c r="C160" s="46" t="s">
        <v>190</v>
      </c>
      <c r="D160" s="37">
        <v>40725</v>
      </c>
      <c r="E160" s="115">
        <v>0</v>
      </c>
      <c r="F160" s="90">
        <v>0</v>
      </c>
      <c r="G160" s="87">
        <v>0</v>
      </c>
      <c r="H160" s="97">
        <f t="shared" si="18"/>
        <v>0</v>
      </c>
      <c r="I160" s="106">
        <f t="shared" si="22"/>
        <v>0</v>
      </c>
      <c r="J160" s="11">
        <v>555.66999999999996</v>
      </c>
      <c r="K160" s="16">
        <v>546500</v>
      </c>
      <c r="L160" s="15" t="s">
        <v>130</v>
      </c>
    </row>
    <row r="161" spans="1:12">
      <c r="A161" s="12"/>
      <c r="B161" s="47"/>
      <c r="C161" s="48"/>
      <c r="D161" s="37">
        <v>40756</v>
      </c>
      <c r="E161" s="90">
        <f>+H160</f>
        <v>0</v>
      </c>
      <c r="F161" s="90">
        <v>0</v>
      </c>
      <c r="G161" s="87">
        <v>0</v>
      </c>
      <c r="H161" s="98">
        <f t="shared" si="18"/>
        <v>0</v>
      </c>
      <c r="I161" s="106">
        <f t="shared" si="22"/>
        <v>0</v>
      </c>
      <c r="J161" s="11">
        <v>555.66999999999996</v>
      </c>
      <c r="K161" s="16">
        <v>546500</v>
      </c>
      <c r="L161" s="15" t="s">
        <v>130</v>
      </c>
    </row>
    <row r="162" spans="1:12">
      <c r="A162" s="12"/>
      <c r="B162" s="47"/>
      <c r="C162" s="48"/>
      <c r="D162" s="37">
        <v>40787</v>
      </c>
      <c r="E162" s="90">
        <f t="shared" ref="E162:E171" si="25">+H161</f>
        <v>0</v>
      </c>
      <c r="F162" s="90">
        <v>0</v>
      </c>
      <c r="G162" s="87">
        <v>0</v>
      </c>
      <c r="H162" s="98">
        <f t="shared" si="18"/>
        <v>0</v>
      </c>
      <c r="I162" s="106">
        <f t="shared" si="22"/>
        <v>0</v>
      </c>
      <c r="J162" s="11">
        <v>555.66999999999996</v>
      </c>
      <c r="K162" s="16">
        <v>546500</v>
      </c>
      <c r="L162" s="15" t="s">
        <v>130</v>
      </c>
    </row>
    <row r="163" spans="1:12">
      <c r="A163" s="12"/>
      <c r="B163" s="47"/>
      <c r="C163" s="48"/>
      <c r="D163" s="37">
        <v>40817</v>
      </c>
      <c r="E163" s="90">
        <f t="shared" si="25"/>
        <v>0</v>
      </c>
      <c r="F163" s="90">
        <v>0</v>
      </c>
      <c r="G163" s="87">
        <v>0</v>
      </c>
      <c r="H163" s="98">
        <f t="shared" si="18"/>
        <v>0</v>
      </c>
      <c r="I163" s="106">
        <f t="shared" si="22"/>
        <v>0</v>
      </c>
      <c r="J163" s="11">
        <v>555.66999999999996</v>
      </c>
      <c r="K163" s="16">
        <v>546500</v>
      </c>
      <c r="L163" s="15" t="s">
        <v>130</v>
      </c>
    </row>
    <row r="164" spans="1:12">
      <c r="A164" s="12"/>
      <c r="B164" s="47"/>
      <c r="C164" s="48"/>
      <c r="D164" s="37">
        <v>40848</v>
      </c>
      <c r="E164" s="90">
        <f t="shared" si="25"/>
        <v>0</v>
      </c>
      <c r="F164" s="90">
        <v>0</v>
      </c>
      <c r="G164" s="87">
        <v>0</v>
      </c>
      <c r="H164" s="98">
        <f t="shared" si="18"/>
        <v>0</v>
      </c>
      <c r="I164" s="106">
        <f t="shared" si="22"/>
        <v>0</v>
      </c>
      <c r="J164" s="11">
        <v>555.66999999999996</v>
      </c>
      <c r="K164" s="16">
        <v>546500</v>
      </c>
      <c r="L164" s="15" t="s">
        <v>130</v>
      </c>
    </row>
    <row r="165" spans="1:12">
      <c r="A165" s="12"/>
      <c r="B165" s="47"/>
      <c r="C165" s="48"/>
      <c r="D165" s="37">
        <v>40878</v>
      </c>
      <c r="E165" s="90">
        <f t="shared" si="25"/>
        <v>0</v>
      </c>
      <c r="F165" s="90">
        <v>0</v>
      </c>
      <c r="G165" s="87">
        <v>0</v>
      </c>
      <c r="H165" s="98">
        <f t="shared" si="18"/>
        <v>0</v>
      </c>
      <c r="I165" s="106">
        <f t="shared" si="22"/>
        <v>0</v>
      </c>
      <c r="J165" s="11">
        <v>555.66999999999996</v>
      </c>
      <c r="K165" s="16">
        <v>546500</v>
      </c>
      <c r="L165" s="15" t="s">
        <v>130</v>
      </c>
    </row>
    <row r="166" spans="1:12">
      <c r="A166" s="12"/>
      <c r="B166" s="47"/>
      <c r="C166" s="48"/>
      <c r="D166" s="37">
        <v>40909</v>
      </c>
      <c r="E166" s="90">
        <f t="shared" si="25"/>
        <v>0</v>
      </c>
      <c r="F166" s="90">
        <v>0</v>
      </c>
      <c r="G166" s="87">
        <v>0</v>
      </c>
      <c r="H166" s="98">
        <f t="shared" si="18"/>
        <v>0</v>
      </c>
      <c r="I166" s="106">
        <f t="shared" si="22"/>
        <v>0</v>
      </c>
      <c r="J166" s="11">
        <v>555.66999999999996</v>
      </c>
      <c r="K166" s="16">
        <v>546500</v>
      </c>
      <c r="L166" s="15" t="s">
        <v>130</v>
      </c>
    </row>
    <row r="167" spans="1:12">
      <c r="A167" s="12"/>
      <c r="B167" s="47"/>
      <c r="C167" s="48"/>
      <c r="D167" s="37">
        <v>40940</v>
      </c>
      <c r="E167" s="90">
        <f t="shared" si="25"/>
        <v>0</v>
      </c>
      <c r="F167" s="90">
        <v>0</v>
      </c>
      <c r="G167" s="87">
        <v>0</v>
      </c>
      <c r="H167" s="98">
        <f t="shared" si="18"/>
        <v>0</v>
      </c>
      <c r="I167" s="106">
        <f t="shared" si="22"/>
        <v>0</v>
      </c>
      <c r="J167" s="11">
        <v>555.66999999999996</v>
      </c>
      <c r="K167" s="16">
        <v>546500</v>
      </c>
      <c r="L167" s="15" t="s">
        <v>130</v>
      </c>
    </row>
    <row r="168" spans="1:12">
      <c r="A168" s="12"/>
      <c r="B168" s="47"/>
      <c r="C168" s="48"/>
      <c r="D168" s="37">
        <v>40969</v>
      </c>
      <c r="E168" s="90">
        <f t="shared" si="25"/>
        <v>0</v>
      </c>
      <c r="F168" s="90">
        <v>0</v>
      </c>
      <c r="G168" s="87">
        <v>0</v>
      </c>
      <c r="H168" s="98">
        <f t="shared" si="18"/>
        <v>0</v>
      </c>
      <c r="I168" s="106">
        <f t="shared" si="22"/>
        <v>0</v>
      </c>
      <c r="J168" s="11">
        <v>555.66999999999996</v>
      </c>
      <c r="K168" s="16">
        <v>546500</v>
      </c>
      <c r="L168" s="15" t="s">
        <v>130</v>
      </c>
    </row>
    <row r="169" spans="1:12">
      <c r="A169" s="12"/>
      <c r="B169" s="47"/>
      <c r="C169" s="48"/>
      <c r="D169" s="37">
        <v>41000</v>
      </c>
      <c r="E169" s="90">
        <f t="shared" si="25"/>
        <v>0</v>
      </c>
      <c r="F169" s="90">
        <v>0</v>
      </c>
      <c r="G169" s="87">
        <v>-13306.68</v>
      </c>
      <c r="H169" s="92">
        <f t="shared" si="18"/>
        <v>-13306.68</v>
      </c>
      <c r="I169" s="106">
        <f t="shared" si="22"/>
        <v>-13306.68</v>
      </c>
      <c r="J169" s="11">
        <v>555.66999999999996</v>
      </c>
      <c r="K169" s="16">
        <v>546500</v>
      </c>
      <c r="L169" s="15" t="s">
        <v>130</v>
      </c>
    </row>
    <row r="170" spans="1:12">
      <c r="A170" s="12"/>
      <c r="B170" s="47"/>
      <c r="C170" s="48"/>
      <c r="D170" s="37">
        <v>41030</v>
      </c>
      <c r="E170" s="90">
        <f t="shared" si="25"/>
        <v>-13306.68</v>
      </c>
      <c r="F170" s="90">
        <v>0</v>
      </c>
      <c r="G170" s="87">
        <v>-1999.49</v>
      </c>
      <c r="H170" s="92">
        <f t="shared" si="18"/>
        <v>-15306.17</v>
      </c>
      <c r="I170" s="106">
        <f t="shared" si="22"/>
        <v>-1999.49</v>
      </c>
      <c r="J170" s="11">
        <v>555.66999999999996</v>
      </c>
      <c r="K170" s="16">
        <v>546500</v>
      </c>
      <c r="L170" s="15" t="s">
        <v>130</v>
      </c>
    </row>
    <row r="171" spans="1:12">
      <c r="A171" s="12"/>
      <c r="B171" s="49"/>
      <c r="C171" s="48"/>
      <c r="D171" s="37">
        <v>41061</v>
      </c>
      <c r="E171" s="95">
        <f t="shared" si="25"/>
        <v>-15306.17</v>
      </c>
      <c r="F171" s="100">
        <v>5253.59</v>
      </c>
      <c r="G171" s="99">
        <v>0</v>
      </c>
      <c r="H171" s="92">
        <f t="shared" si="18"/>
        <v>-10052.58</v>
      </c>
      <c r="I171" s="106">
        <f t="shared" si="22"/>
        <v>5253.59</v>
      </c>
      <c r="J171" s="11">
        <v>555.66999999999996</v>
      </c>
      <c r="K171" s="16">
        <v>546500</v>
      </c>
      <c r="L171" s="15" t="s">
        <v>130</v>
      </c>
    </row>
    <row r="172" spans="1:12">
      <c r="A172" s="63">
        <v>187808</v>
      </c>
      <c r="B172" s="25" t="s">
        <v>70</v>
      </c>
      <c r="C172" s="46" t="s">
        <v>190</v>
      </c>
      <c r="D172" s="37">
        <v>40725</v>
      </c>
      <c r="E172" s="115">
        <v>0</v>
      </c>
      <c r="F172" s="90">
        <v>0</v>
      </c>
      <c r="G172" s="87">
        <v>0</v>
      </c>
      <c r="H172" s="97">
        <f t="shared" si="18"/>
        <v>0</v>
      </c>
      <c r="I172" s="106">
        <f t="shared" si="22"/>
        <v>0</v>
      </c>
      <c r="J172" s="11">
        <v>555.66999999999996</v>
      </c>
      <c r="K172" s="16">
        <v>546500</v>
      </c>
      <c r="L172" s="15" t="s">
        <v>130</v>
      </c>
    </row>
    <row r="173" spans="1:12">
      <c r="A173" s="12"/>
      <c r="B173" s="47"/>
      <c r="C173" s="48"/>
      <c r="D173" s="37">
        <v>40756</v>
      </c>
      <c r="E173" s="90">
        <f>+H172</f>
        <v>0</v>
      </c>
      <c r="F173" s="90">
        <v>0</v>
      </c>
      <c r="G173" s="87">
        <v>0</v>
      </c>
      <c r="H173" s="98">
        <f t="shared" si="18"/>
        <v>0</v>
      </c>
      <c r="I173" s="106">
        <f t="shared" si="22"/>
        <v>0</v>
      </c>
      <c r="J173" s="11">
        <v>555.66999999999996</v>
      </c>
      <c r="K173" s="16">
        <v>546500</v>
      </c>
      <c r="L173" s="15" t="s">
        <v>130</v>
      </c>
    </row>
    <row r="174" spans="1:12">
      <c r="A174" s="12"/>
      <c r="B174" s="47"/>
      <c r="C174" s="48"/>
      <c r="D174" s="37">
        <v>40787</v>
      </c>
      <c r="E174" s="90">
        <f t="shared" ref="E174:E180" si="26">+H173</f>
        <v>0</v>
      </c>
      <c r="F174" s="90">
        <v>0</v>
      </c>
      <c r="G174" s="87">
        <v>0</v>
      </c>
      <c r="H174" s="98">
        <f t="shared" si="18"/>
        <v>0</v>
      </c>
      <c r="I174" s="106">
        <f t="shared" si="22"/>
        <v>0</v>
      </c>
      <c r="J174" s="11">
        <v>555.66999999999996</v>
      </c>
      <c r="K174" s="16">
        <v>546500</v>
      </c>
      <c r="L174" s="15" t="s">
        <v>130</v>
      </c>
    </row>
    <row r="175" spans="1:12">
      <c r="A175" s="12"/>
      <c r="B175" s="47"/>
      <c r="C175" s="48"/>
      <c r="D175" s="37">
        <v>40817</v>
      </c>
      <c r="E175" s="90">
        <f t="shared" si="26"/>
        <v>0</v>
      </c>
      <c r="F175" s="90">
        <v>0</v>
      </c>
      <c r="G175" s="87">
        <v>0</v>
      </c>
      <c r="H175" s="98">
        <f t="shared" si="18"/>
        <v>0</v>
      </c>
      <c r="I175" s="106">
        <f t="shared" si="22"/>
        <v>0</v>
      </c>
      <c r="J175" s="11">
        <v>555.66999999999996</v>
      </c>
      <c r="K175" s="16">
        <v>546500</v>
      </c>
      <c r="L175" s="15" t="s">
        <v>130</v>
      </c>
    </row>
    <row r="176" spans="1:12">
      <c r="A176" s="12"/>
      <c r="B176" s="47"/>
      <c r="C176" s="48"/>
      <c r="D176" s="37">
        <v>40848</v>
      </c>
      <c r="E176" s="90">
        <f t="shared" si="26"/>
        <v>0</v>
      </c>
      <c r="F176" s="90">
        <v>0</v>
      </c>
      <c r="G176" s="87">
        <v>0</v>
      </c>
      <c r="H176" s="98">
        <f t="shared" si="18"/>
        <v>0</v>
      </c>
      <c r="I176" s="106">
        <f t="shared" si="22"/>
        <v>0</v>
      </c>
      <c r="J176" s="11">
        <v>555.66999999999996</v>
      </c>
      <c r="K176" s="16">
        <v>546500</v>
      </c>
      <c r="L176" s="15" t="s">
        <v>130</v>
      </c>
    </row>
    <row r="177" spans="1:12">
      <c r="A177" s="12"/>
      <c r="B177" s="47"/>
      <c r="C177" s="48"/>
      <c r="D177" s="37">
        <v>40878</v>
      </c>
      <c r="E177" s="90">
        <f t="shared" si="26"/>
        <v>0</v>
      </c>
      <c r="F177" s="90">
        <v>0</v>
      </c>
      <c r="G177" s="87">
        <v>0</v>
      </c>
      <c r="H177" s="98">
        <f t="shared" si="18"/>
        <v>0</v>
      </c>
      <c r="I177" s="106">
        <f t="shared" si="22"/>
        <v>0</v>
      </c>
      <c r="J177" s="11">
        <v>555.66999999999996</v>
      </c>
      <c r="K177" s="16">
        <v>546500</v>
      </c>
      <c r="L177" s="15" t="s">
        <v>130</v>
      </c>
    </row>
    <row r="178" spans="1:12">
      <c r="A178" s="12"/>
      <c r="B178" s="47"/>
      <c r="C178" s="48"/>
      <c r="D178" s="37">
        <v>40909</v>
      </c>
      <c r="E178" s="90">
        <f t="shared" si="26"/>
        <v>0</v>
      </c>
      <c r="F178" s="90">
        <v>0</v>
      </c>
      <c r="G178" s="87">
        <v>0</v>
      </c>
      <c r="H178" s="98">
        <f t="shared" si="18"/>
        <v>0</v>
      </c>
      <c r="I178" s="106">
        <f t="shared" si="22"/>
        <v>0</v>
      </c>
      <c r="J178" s="11">
        <v>555.66999999999996</v>
      </c>
      <c r="K178" s="16">
        <v>546500</v>
      </c>
      <c r="L178" s="15" t="s">
        <v>130</v>
      </c>
    </row>
    <row r="179" spans="1:12">
      <c r="A179" s="12"/>
      <c r="B179" s="47"/>
      <c r="C179" s="48"/>
      <c r="D179" s="37">
        <v>40940</v>
      </c>
      <c r="E179" s="90">
        <f t="shared" si="26"/>
        <v>0</v>
      </c>
      <c r="F179" s="90">
        <v>0</v>
      </c>
      <c r="G179" s="87">
        <v>0</v>
      </c>
      <c r="H179" s="98">
        <f t="shared" si="18"/>
        <v>0</v>
      </c>
      <c r="I179" s="106">
        <f t="shared" si="22"/>
        <v>0</v>
      </c>
      <c r="J179" s="11">
        <v>555.66999999999996</v>
      </c>
      <c r="K179" s="16">
        <v>546500</v>
      </c>
      <c r="L179" s="15" t="s">
        <v>130</v>
      </c>
    </row>
    <row r="180" spans="1:12">
      <c r="A180" s="12"/>
      <c r="B180" s="47"/>
      <c r="C180" s="48"/>
      <c r="D180" s="37">
        <v>40969</v>
      </c>
      <c r="E180" s="90">
        <f t="shared" si="26"/>
        <v>0</v>
      </c>
      <c r="F180" s="90">
        <v>0</v>
      </c>
      <c r="G180" s="87">
        <v>0</v>
      </c>
      <c r="H180" s="98">
        <f t="shared" si="18"/>
        <v>0</v>
      </c>
      <c r="I180" s="106">
        <f t="shared" si="22"/>
        <v>0</v>
      </c>
      <c r="J180" s="11">
        <v>555.66999999999996</v>
      </c>
      <c r="K180" s="16">
        <v>546500</v>
      </c>
      <c r="L180" s="15" t="s">
        <v>130</v>
      </c>
    </row>
    <row r="181" spans="1:12">
      <c r="A181" s="12"/>
      <c r="B181" s="47"/>
      <c r="C181" s="48"/>
      <c r="D181" s="37">
        <v>41000</v>
      </c>
      <c r="E181" s="90">
        <f>+H178</f>
        <v>0</v>
      </c>
      <c r="F181" s="90">
        <v>0</v>
      </c>
      <c r="G181" s="87">
        <v>0</v>
      </c>
      <c r="H181" s="92">
        <f t="shared" si="18"/>
        <v>0</v>
      </c>
      <c r="I181" s="106">
        <f t="shared" si="22"/>
        <v>0</v>
      </c>
      <c r="J181" s="11">
        <v>555.66999999999996</v>
      </c>
      <c r="K181" s="16">
        <v>546500</v>
      </c>
      <c r="L181" s="15" t="s">
        <v>130</v>
      </c>
    </row>
    <row r="182" spans="1:12">
      <c r="A182" s="12"/>
      <c r="B182" s="47"/>
      <c r="C182" s="48"/>
      <c r="D182" s="37">
        <v>41030</v>
      </c>
      <c r="E182" s="90">
        <f t="shared" ref="E182" si="27">+H181</f>
        <v>0</v>
      </c>
      <c r="F182" s="90">
        <v>0</v>
      </c>
      <c r="G182" s="87">
        <v>0</v>
      </c>
      <c r="H182" s="92">
        <f t="shared" si="18"/>
        <v>0</v>
      </c>
      <c r="I182" s="106">
        <f t="shared" si="22"/>
        <v>0</v>
      </c>
      <c r="J182" s="11">
        <v>555.66999999999996</v>
      </c>
      <c r="K182" s="16">
        <v>546500</v>
      </c>
      <c r="L182" s="15" t="s">
        <v>130</v>
      </c>
    </row>
    <row r="183" spans="1:12">
      <c r="A183" s="12"/>
      <c r="B183" s="49"/>
      <c r="C183" s="48"/>
      <c r="D183" s="37">
        <v>41061</v>
      </c>
      <c r="E183" s="100">
        <f t="shared" ref="E183" si="28">H182</f>
        <v>0</v>
      </c>
      <c r="F183" s="100">
        <v>0</v>
      </c>
      <c r="G183" s="99">
        <v>0</v>
      </c>
      <c r="H183" s="92">
        <f t="shared" si="18"/>
        <v>0</v>
      </c>
      <c r="I183" s="106">
        <f t="shared" si="22"/>
        <v>0</v>
      </c>
      <c r="J183" s="11">
        <v>555.66999999999996</v>
      </c>
      <c r="K183" s="16">
        <v>546500</v>
      </c>
      <c r="L183" s="15" t="s">
        <v>130</v>
      </c>
    </row>
    <row r="184" spans="1:12">
      <c r="A184" s="10">
        <v>187817</v>
      </c>
      <c r="B184" s="25" t="s">
        <v>72</v>
      </c>
      <c r="C184" s="46" t="s">
        <v>190</v>
      </c>
      <c r="D184" s="37">
        <v>40725</v>
      </c>
      <c r="E184" s="115">
        <v>0</v>
      </c>
      <c r="F184" s="90">
        <v>0</v>
      </c>
      <c r="G184" s="87">
        <v>0</v>
      </c>
      <c r="H184" s="97">
        <f t="shared" si="18"/>
        <v>0</v>
      </c>
      <c r="I184" s="106">
        <f t="shared" si="22"/>
        <v>0</v>
      </c>
      <c r="J184" s="11">
        <v>555.66999999999996</v>
      </c>
      <c r="K184" s="16">
        <v>546500</v>
      </c>
      <c r="L184" s="15" t="s">
        <v>130</v>
      </c>
    </row>
    <row r="185" spans="1:12">
      <c r="A185" s="12"/>
      <c r="B185" s="26"/>
      <c r="C185" s="48"/>
      <c r="D185" s="37">
        <v>40756</v>
      </c>
      <c r="E185" s="90">
        <f>+H184</f>
        <v>0</v>
      </c>
      <c r="F185" s="90">
        <v>0</v>
      </c>
      <c r="G185" s="87">
        <v>0</v>
      </c>
      <c r="H185" s="98">
        <f t="shared" si="18"/>
        <v>0</v>
      </c>
      <c r="I185" s="106">
        <f t="shared" si="22"/>
        <v>0</v>
      </c>
      <c r="J185" s="11">
        <v>555.66999999999996</v>
      </c>
      <c r="K185" s="16">
        <v>546500</v>
      </c>
      <c r="L185" s="15" t="s">
        <v>130</v>
      </c>
    </row>
    <row r="186" spans="1:12">
      <c r="A186" s="12"/>
      <c r="B186" s="47"/>
      <c r="C186" s="48"/>
      <c r="D186" s="37">
        <v>40787</v>
      </c>
      <c r="E186" s="90">
        <f t="shared" ref="E186:E195" si="29">+H185</f>
        <v>0</v>
      </c>
      <c r="F186" s="90">
        <v>0</v>
      </c>
      <c r="G186" s="87">
        <v>0</v>
      </c>
      <c r="H186" s="98">
        <f t="shared" si="18"/>
        <v>0</v>
      </c>
      <c r="I186" s="106">
        <f t="shared" si="22"/>
        <v>0</v>
      </c>
      <c r="J186" s="11">
        <v>555.66999999999996</v>
      </c>
      <c r="K186" s="16">
        <v>546500</v>
      </c>
      <c r="L186" s="15" t="s">
        <v>130</v>
      </c>
    </row>
    <row r="187" spans="1:12">
      <c r="A187" s="12"/>
      <c r="B187" s="47"/>
      <c r="C187" s="48"/>
      <c r="D187" s="37">
        <v>40817</v>
      </c>
      <c r="E187" s="90">
        <f t="shared" si="29"/>
        <v>0</v>
      </c>
      <c r="F187" s="90">
        <v>0</v>
      </c>
      <c r="G187" s="87">
        <v>0</v>
      </c>
      <c r="H187" s="98">
        <f t="shared" si="18"/>
        <v>0</v>
      </c>
      <c r="I187" s="106">
        <f t="shared" si="22"/>
        <v>0</v>
      </c>
      <c r="J187" s="11">
        <v>555.66999999999996</v>
      </c>
      <c r="K187" s="16">
        <v>546500</v>
      </c>
      <c r="L187" s="15" t="s">
        <v>130</v>
      </c>
    </row>
    <row r="188" spans="1:12">
      <c r="A188" s="12"/>
      <c r="B188" s="47"/>
      <c r="C188" s="48"/>
      <c r="D188" s="37">
        <v>40848</v>
      </c>
      <c r="E188" s="90">
        <f t="shared" si="29"/>
        <v>0</v>
      </c>
      <c r="F188" s="90">
        <v>0</v>
      </c>
      <c r="G188" s="87">
        <v>0</v>
      </c>
      <c r="H188" s="98">
        <f t="shared" si="18"/>
        <v>0</v>
      </c>
      <c r="I188" s="106">
        <f t="shared" si="22"/>
        <v>0</v>
      </c>
      <c r="J188" s="11">
        <v>555.66999999999996</v>
      </c>
      <c r="K188" s="16">
        <v>546500</v>
      </c>
      <c r="L188" s="15" t="s">
        <v>130</v>
      </c>
    </row>
    <row r="189" spans="1:12">
      <c r="A189" s="12"/>
      <c r="B189" s="47"/>
      <c r="C189" s="48"/>
      <c r="D189" s="37">
        <v>40878</v>
      </c>
      <c r="E189" s="90">
        <f t="shared" si="29"/>
        <v>0</v>
      </c>
      <c r="F189" s="90">
        <v>0</v>
      </c>
      <c r="G189" s="87">
        <v>0</v>
      </c>
      <c r="H189" s="98">
        <f t="shared" si="18"/>
        <v>0</v>
      </c>
      <c r="I189" s="106">
        <f t="shared" si="22"/>
        <v>0</v>
      </c>
      <c r="J189" s="11">
        <v>555.66999999999996</v>
      </c>
      <c r="K189" s="16">
        <v>546500</v>
      </c>
      <c r="L189" s="15" t="s">
        <v>130</v>
      </c>
    </row>
    <row r="190" spans="1:12">
      <c r="A190" s="12"/>
      <c r="B190" s="47"/>
      <c r="C190" s="48"/>
      <c r="D190" s="37">
        <v>40909</v>
      </c>
      <c r="E190" s="90">
        <f t="shared" si="29"/>
        <v>0</v>
      </c>
      <c r="F190" s="90">
        <v>0</v>
      </c>
      <c r="G190" s="87">
        <v>-357488</v>
      </c>
      <c r="H190" s="98">
        <f t="shared" si="18"/>
        <v>-357488</v>
      </c>
      <c r="I190" s="106">
        <f t="shared" si="22"/>
        <v>-357488</v>
      </c>
      <c r="J190" s="11">
        <v>555.66999999999996</v>
      </c>
      <c r="K190" s="16">
        <v>546500</v>
      </c>
      <c r="L190" s="15" t="s">
        <v>130</v>
      </c>
    </row>
    <row r="191" spans="1:12">
      <c r="A191" s="12"/>
      <c r="B191" s="47"/>
      <c r="C191" s="48"/>
      <c r="D191" s="37">
        <v>40940</v>
      </c>
      <c r="E191" s="90">
        <f t="shared" si="29"/>
        <v>-357488</v>
      </c>
      <c r="F191" s="90">
        <v>0</v>
      </c>
      <c r="G191" s="87">
        <v>-59975</v>
      </c>
      <c r="H191" s="98">
        <f t="shared" si="18"/>
        <v>-417463</v>
      </c>
      <c r="I191" s="106">
        <f t="shared" si="22"/>
        <v>-59975</v>
      </c>
      <c r="J191" s="11">
        <v>555.66999999999996</v>
      </c>
      <c r="K191" s="16">
        <v>546500</v>
      </c>
      <c r="L191" s="15" t="s">
        <v>130</v>
      </c>
    </row>
    <row r="192" spans="1:12">
      <c r="A192" s="12"/>
      <c r="B192" s="47"/>
      <c r="C192" s="48"/>
      <c r="D192" s="37">
        <v>40969</v>
      </c>
      <c r="E192" s="90">
        <f t="shared" si="29"/>
        <v>-417463</v>
      </c>
      <c r="F192" s="90">
        <v>0</v>
      </c>
      <c r="G192" s="87">
        <v>-165296</v>
      </c>
      <c r="H192" s="98">
        <f t="shared" si="18"/>
        <v>-582759</v>
      </c>
      <c r="I192" s="106">
        <f t="shared" si="22"/>
        <v>-165296</v>
      </c>
      <c r="J192" s="11">
        <v>555.66999999999996</v>
      </c>
      <c r="K192" s="16">
        <v>546500</v>
      </c>
      <c r="L192" s="15" t="s">
        <v>130</v>
      </c>
    </row>
    <row r="193" spans="1:12">
      <c r="A193" s="12"/>
      <c r="B193" s="47"/>
      <c r="C193" s="48"/>
      <c r="D193" s="37">
        <v>41000</v>
      </c>
      <c r="E193" s="90">
        <f t="shared" si="29"/>
        <v>-582759</v>
      </c>
      <c r="F193" s="90">
        <v>0</v>
      </c>
      <c r="G193" s="87">
        <v>-153635</v>
      </c>
      <c r="H193" s="92">
        <f t="shared" si="18"/>
        <v>-736394</v>
      </c>
      <c r="I193" s="106">
        <f t="shared" si="22"/>
        <v>-153635</v>
      </c>
      <c r="J193" s="11">
        <v>555.66999999999996</v>
      </c>
      <c r="K193" s="16">
        <v>546500</v>
      </c>
      <c r="L193" s="15" t="s">
        <v>130</v>
      </c>
    </row>
    <row r="194" spans="1:12">
      <c r="A194" s="12"/>
      <c r="B194" s="47"/>
      <c r="C194" s="48"/>
      <c r="D194" s="37">
        <v>41030</v>
      </c>
      <c r="E194" s="90">
        <f t="shared" si="29"/>
        <v>-736394</v>
      </c>
      <c r="F194" s="90">
        <v>0</v>
      </c>
      <c r="G194" s="87">
        <v>-172880</v>
      </c>
      <c r="H194" s="92">
        <f t="shared" si="18"/>
        <v>-909274</v>
      </c>
      <c r="I194" s="106">
        <f t="shared" si="22"/>
        <v>-172880</v>
      </c>
      <c r="J194" s="11">
        <v>555.66999999999996</v>
      </c>
      <c r="K194" s="16">
        <v>546500</v>
      </c>
      <c r="L194" s="15" t="s">
        <v>130</v>
      </c>
    </row>
    <row r="195" spans="1:12">
      <c r="A195" s="12"/>
      <c r="B195" s="49"/>
      <c r="C195" s="48"/>
      <c r="D195" s="37">
        <v>41061</v>
      </c>
      <c r="E195" s="100">
        <f t="shared" si="29"/>
        <v>-909274</v>
      </c>
      <c r="F195" s="117">
        <v>0</v>
      </c>
      <c r="G195" s="99">
        <v>-183402</v>
      </c>
      <c r="H195" s="92">
        <f t="shared" si="18"/>
        <v>-1092676</v>
      </c>
      <c r="I195" s="106">
        <f t="shared" si="22"/>
        <v>-183402</v>
      </c>
      <c r="J195" s="11">
        <v>555.66999999999996</v>
      </c>
      <c r="K195" s="16">
        <v>546500</v>
      </c>
      <c r="L195" s="15" t="s">
        <v>130</v>
      </c>
    </row>
    <row r="196" spans="1:12">
      <c r="A196" s="63">
        <v>187818</v>
      </c>
      <c r="B196" s="25" t="s">
        <v>73</v>
      </c>
      <c r="C196" s="46" t="s">
        <v>190</v>
      </c>
      <c r="D196" s="37">
        <v>40725</v>
      </c>
      <c r="E196" s="115">
        <v>0</v>
      </c>
      <c r="F196" s="90">
        <v>0</v>
      </c>
      <c r="G196" s="87">
        <v>0</v>
      </c>
      <c r="H196" s="97">
        <f t="shared" si="18"/>
        <v>0</v>
      </c>
      <c r="I196" s="106">
        <f t="shared" si="22"/>
        <v>0</v>
      </c>
      <c r="J196" s="11">
        <v>555.66999999999996</v>
      </c>
      <c r="K196" s="16">
        <v>546500</v>
      </c>
      <c r="L196" s="15" t="s">
        <v>130</v>
      </c>
    </row>
    <row r="197" spans="1:12">
      <c r="A197" s="12"/>
      <c r="B197" s="47"/>
      <c r="C197" s="48"/>
      <c r="D197" s="37">
        <v>40756</v>
      </c>
      <c r="E197" s="90">
        <f>+H196</f>
        <v>0</v>
      </c>
      <c r="F197" s="90">
        <v>0</v>
      </c>
      <c r="G197" s="87">
        <v>0</v>
      </c>
      <c r="H197" s="98">
        <f t="shared" si="18"/>
        <v>0</v>
      </c>
      <c r="I197" s="106">
        <f t="shared" si="22"/>
        <v>0</v>
      </c>
      <c r="J197" s="11">
        <v>555.66999999999996</v>
      </c>
      <c r="K197" s="16">
        <v>546500</v>
      </c>
      <c r="L197" s="15" t="s">
        <v>130</v>
      </c>
    </row>
    <row r="198" spans="1:12">
      <c r="A198" s="12"/>
      <c r="B198" s="47"/>
      <c r="C198" s="48"/>
      <c r="D198" s="37">
        <v>40787</v>
      </c>
      <c r="E198" s="90">
        <f t="shared" ref="E198:E204" si="30">+H197</f>
        <v>0</v>
      </c>
      <c r="F198" s="90">
        <v>0</v>
      </c>
      <c r="G198" s="87">
        <v>0</v>
      </c>
      <c r="H198" s="98">
        <f t="shared" si="18"/>
        <v>0</v>
      </c>
      <c r="I198" s="106">
        <f t="shared" si="22"/>
        <v>0</v>
      </c>
      <c r="J198" s="11">
        <v>555.66999999999996</v>
      </c>
      <c r="K198" s="16">
        <v>546500</v>
      </c>
      <c r="L198" s="15" t="s">
        <v>130</v>
      </c>
    </row>
    <row r="199" spans="1:12">
      <c r="A199" s="12"/>
      <c r="B199" s="47"/>
      <c r="C199" s="48"/>
      <c r="D199" s="37">
        <v>40817</v>
      </c>
      <c r="E199" s="90">
        <f t="shared" si="30"/>
        <v>0</v>
      </c>
      <c r="F199" s="90">
        <v>0</v>
      </c>
      <c r="G199" s="87">
        <v>0</v>
      </c>
      <c r="H199" s="98">
        <f t="shared" si="18"/>
        <v>0</v>
      </c>
      <c r="I199" s="106">
        <f t="shared" si="22"/>
        <v>0</v>
      </c>
      <c r="J199" s="11">
        <v>555.66999999999996</v>
      </c>
      <c r="K199" s="16">
        <v>546500</v>
      </c>
      <c r="L199" s="15" t="s">
        <v>130</v>
      </c>
    </row>
    <row r="200" spans="1:12">
      <c r="A200" s="12"/>
      <c r="B200" s="47"/>
      <c r="C200" s="48"/>
      <c r="D200" s="37">
        <v>40848</v>
      </c>
      <c r="E200" s="90">
        <f t="shared" si="30"/>
        <v>0</v>
      </c>
      <c r="F200" s="90">
        <v>0</v>
      </c>
      <c r="G200" s="87">
        <v>0</v>
      </c>
      <c r="H200" s="98">
        <f t="shared" si="18"/>
        <v>0</v>
      </c>
      <c r="I200" s="106">
        <f t="shared" si="22"/>
        <v>0</v>
      </c>
      <c r="J200" s="11">
        <v>555.66999999999996</v>
      </c>
      <c r="K200" s="16">
        <v>546500</v>
      </c>
      <c r="L200" s="15" t="s">
        <v>130</v>
      </c>
    </row>
    <row r="201" spans="1:12">
      <c r="A201" s="12"/>
      <c r="B201" s="47"/>
      <c r="C201" s="48"/>
      <c r="D201" s="37">
        <v>40878</v>
      </c>
      <c r="E201" s="90">
        <f t="shared" si="30"/>
        <v>0</v>
      </c>
      <c r="F201" s="90">
        <v>0</v>
      </c>
      <c r="G201" s="87">
        <v>0</v>
      </c>
      <c r="H201" s="98">
        <f t="shared" si="18"/>
        <v>0</v>
      </c>
      <c r="I201" s="106">
        <f t="shared" si="22"/>
        <v>0</v>
      </c>
      <c r="J201" s="11">
        <v>555.66999999999996</v>
      </c>
      <c r="K201" s="16">
        <v>546500</v>
      </c>
      <c r="L201" s="15" t="s">
        <v>130</v>
      </c>
    </row>
    <row r="202" spans="1:12">
      <c r="A202" s="12"/>
      <c r="B202" s="47"/>
      <c r="C202" s="48"/>
      <c r="D202" s="37">
        <v>40909</v>
      </c>
      <c r="E202" s="90">
        <f t="shared" si="30"/>
        <v>0</v>
      </c>
      <c r="F202" s="90">
        <v>0</v>
      </c>
      <c r="G202" s="87">
        <v>0</v>
      </c>
      <c r="H202" s="98">
        <f t="shared" si="18"/>
        <v>0</v>
      </c>
      <c r="I202" s="106">
        <f t="shared" si="22"/>
        <v>0</v>
      </c>
      <c r="J202" s="11">
        <v>555.66999999999996</v>
      </c>
      <c r="K202" s="16">
        <v>546500</v>
      </c>
      <c r="L202" s="15" t="s">
        <v>130</v>
      </c>
    </row>
    <row r="203" spans="1:12">
      <c r="A203" s="12"/>
      <c r="B203" s="47"/>
      <c r="C203" s="48"/>
      <c r="D203" s="37">
        <v>40940</v>
      </c>
      <c r="E203" s="90">
        <f t="shared" si="30"/>
        <v>0</v>
      </c>
      <c r="F203" s="90">
        <v>0</v>
      </c>
      <c r="G203" s="87">
        <v>0</v>
      </c>
      <c r="H203" s="98">
        <f t="shared" si="18"/>
        <v>0</v>
      </c>
      <c r="I203" s="106">
        <f t="shared" si="22"/>
        <v>0</v>
      </c>
      <c r="J203" s="11">
        <v>555.66999999999996</v>
      </c>
      <c r="K203" s="16">
        <v>546500</v>
      </c>
      <c r="L203" s="15" t="s">
        <v>130</v>
      </c>
    </row>
    <row r="204" spans="1:12">
      <c r="A204" s="12"/>
      <c r="B204" s="47"/>
      <c r="C204" s="48"/>
      <c r="D204" s="37">
        <v>40969</v>
      </c>
      <c r="E204" s="90">
        <f t="shared" si="30"/>
        <v>0</v>
      </c>
      <c r="F204" s="90">
        <v>0</v>
      </c>
      <c r="G204" s="87">
        <v>0</v>
      </c>
      <c r="H204" s="98">
        <f t="shared" si="18"/>
        <v>0</v>
      </c>
      <c r="I204" s="106">
        <f t="shared" si="22"/>
        <v>0</v>
      </c>
      <c r="J204" s="11">
        <v>555.66999999999996</v>
      </c>
      <c r="K204" s="16">
        <v>546500</v>
      </c>
      <c r="L204" s="15" t="s">
        <v>130</v>
      </c>
    </row>
    <row r="205" spans="1:12">
      <c r="A205" s="12"/>
      <c r="B205" s="47"/>
      <c r="C205" s="48"/>
      <c r="D205" s="37">
        <v>41000</v>
      </c>
      <c r="E205" s="90">
        <f>+H202</f>
        <v>0</v>
      </c>
      <c r="F205" s="90">
        <v>0</v>
      </c>
      <c r="G205" s="87">
        <v>0</v>
      </c>
      <c r="H205" s="92">
        <f t="shared" si="18"/>
        <v>0</v>
      </c>
      <c r="I205" s="106">
        <f t="shared" si="22"/>
        <v>0</v>
      </c>
      <c r="J205" s="11">
        <v>555.66999999999996</v>
      </c>
      <c r="K205" s="16">
        <v>546500</v>
      </c>
      <c r="L205" s="15" t="s">
        <v>130</v>
      </c>
    </row>
    <row r="206" spans="1:12">
      <c r="A206" s="12"/>
      <c r="B206" s="47"/>
      <c r="C206" s="48"/>
      <c r="D206" s="37">
        <v>41030</v>
      </c>
      <c r="E206" s="90">
        <f t="shared" ref="E206" si="31">+H205</f>
        <v>0</v>
      </c>
      <c r="F206" s="90">
        <v>0</v>
      </c>
      <c r="G206" s="87">
        <v>0</v>
      </c>
      <c r="H206" s="92">
        <f t="shared" si="18"/>
        <v>0</v>
      </c>
      <c r="I206" s="106">
        <f t="shared" si="22"/>
        <v>0</v>
      </c>
      <c r="J206" s="11">
        <v>555.66999999999996</v>
      </c>
      <c r="K206" s="16">
        <v>546500</v>
      </c>
      <c r="L206" s="15" t="s">
        <v>130</v>
      </c>
    </row>
    <row r="207" spans="1:12">
      <c r="A207" s="12"/>
      <c r="B207" s="49"/>
      <c r="C207" s="48"/>
      <c r="D207" s="37">
        <v>41061</v>
      </c>
      <c r="E207" s="100">
        <f t="shared" ref="E207" si="32">H206</f>
        <v>0</v>
      </c>
      <c r="F207" s="100">
        <v>0</v>
      </c>
      <c r="G207" s="99">
        <v>0</v>
      </c>
      <c r="H207" s="92">
        <f t="shared" si="18"/>
        <v>0</v>
      </c>
      <c r="I207" s="106">
        <f t="shared" si="22"/>
        <v>0</v>
      </c>
      <c r="J207" s="11">
        <v>555.66999999999996</v>
      </c>
      <c r="K207" s="16">
        <v>546500</v>
      </c>
      <c r="L207" s="15" t="s">
        <v>130</v>
      </c>
    </row>
    <row r="208" spans="1:12">
      <c r="A208" s="10">
        <v>187842</v>
      </c>
      <c r="B208" s="25" t="s">
        <v>74</v>
      </c>
      <c r="C208" s="46" t="s">
        <v>190</v>
      </c>
      <c r="D208" s="37">
        <v>40725</v>
      </c>
      <c r="E208" s="115">
        <v>0</v>
      </c>
      <c r="F208" s="90">
        <v>0</v>
      </c>
      <c r="G208" s="87">
        <v>0</v>
      </c>
      <c r="H208" s="97">
        <f t="shared" si="18"/>
        <v>0</v>
      </c>
      <c r="I208" s="106">
        <f t="shared" si="22"/>
        <v>0</v>
      </c>
      <c r="J208" s="11">
        <v>555.66999999999996</v>
      </c>
      <c r="K208" s="16">
        <v>546500</v>
      </c>
      <c r="L208" s="15" t="s">
        <v>130</v>
      </c>
    </row>
    <row r="209" spans="1:12">
      <c r="A209" s="12"/>
      <c r="B209" s="47"/>
      <c r="C209" s="48"/>
      <c r="D209" s="37">
        <v>40756</v>
      </c>
      <c r="E209" s="90">
        <f>+H208</f>
        <v>0</v>
      </c>
      <c r="F209" s="90">
        <v>0</v>
      </c>
      <c r="G209" s="87">
        <v>0</v>
      </c>
      <c r="H209" s="98">
        <f t="shared" si="18"/>
        <v>0</v>
      </c>
      <c r="I209" s="106">
        <f t="shared" si="22"/>
        <v>0</v>
      </c>
      <c r="J209" s="11">
        <v>555.66999999999996</v>
      </c>
      <c r="K209" s="16">
        <v>546500</v>
      </c>
      <c r="L209" s="15" t="s">
        <v>130</v>
      </c>
    </row>
    <row r="210" spans="1:12">
      <c r="A210" s="12"/>
      <c r="B210" s="47"/>
      <c r="C210" s="48"/>
      <c r="D210" s="37">
        <v>40787</v>
      </c>
      <c r="E210" s="90">
        <f t="shared" ref="E210:E219" si="33">+H209</f>
        <v>0</v>
      </c>
      <c r="F210" s="90">
        <v>0</v>
      </c>
      <c r="G210" s="87">
        <v>0</v>
      </c>
      <c r="H210" s="98">
        <f t="shared" si="18"/>
        <v>0</v>
      </c>
      <c r="I210" s="106">
        <f t="shared" si="22"/>
        <v>0</v>
      </c>
      <c r="J210" s="11">
        <v>555.66999999999996</v>
      </c>
      <c r="K210" s="16">
        <v>546500</v>
      </c>
      <c r="L210" s="15" t="s">
        <v>130</v>
      </c>
    </row>
    <row r="211" spans="1:12">
      <c r="A211" s="12"/>
      <c r="B211" s="47"/>
      <c r="C211" s="48"/>
      <c r="D211" s="37">
        <v>40817</v>
      </c>
      <c r="E211" s="90">
        <f t="shared" si="33"/>
        <v>0</v>
      </c>
      <c r="F211" s="90">
        <v>0</v>
      </c>
      <c r="G211" s="87">
        <v>0</v>
      </c>
      <c r="H211" s="98">
        <f t="shared" si="18"/>
        <v>0</v>
      </c>
      <c r="I211" s="106">
        <f t="shared" si="22"/>
        <v>0</v>
      </c>
      <c r="J211" s="11">
        <v>555.66999999999996</v>
      </c>
      <c r="K211" s="16">
        <v>546500</v>
      </c>
      <c r="L211" s="15" t="s">
        <v>130</v>
      </c>
    </row>
    <row r="212" spans="1:12">
      <c r="A212" s="12"/>
      <c r="B212" s="47"/>
      <c r="C212" s="48"/>
      <c r="D212" s="37">
        <v>40848</v>
      </c>
      <c r="E212" s="90">
        <f t="shared" si="33"/>
        <v>0</v>
      </c>
      <c r="F212" s="90">
        <v>0</v>
      </c>
      <c r="G212" s="87">
        <v>0</v>
      </c>
      <c r="H212" s="98">
        <f t="shared" si="18"/>
        <v>0</v>
      </c>
      <c r="I212" s="106">
        <f t="shared" si="22"/>
        <v>0</v>
      </c>
      <c r="J212" s="11">
        <v>555.66999999999996</v>
      </c>
      <c r="K212" s="16">
        <v>546500</v>
      </c>
      <c r="L212" s="15" t="s">
        <v>130</v>
      </c>
    </row>
    <row r="213" spans="1:12">
      <c r="A213" s="12"/>
      <c r="B213" s="47"/>
      <c r="C213" s="48"/>
      <c r="D213" s="37">
        <v>40878</v>
      </c>
      <c r="E213" s="90">
        <f t="shared" si="33"/>
        <v>0</v>
      </c>
      <c r="F213" s="90">
        <v>0</v>
      </c>
      <c r="G213" s="87">
        <v>0</v>
      </c>
      <c r="H213" s="98">
        <f t="shared" si="18"/>
        <v>0</v>
      </c>
      <c r="I213" s="106">
        <f t="shared" si="22"/>
        <v>0</v>
      </c>
      <c r="J213" s="11">
        <v>555.66999999999996</v>
      </c>
      <c r="K213" s="16">
        <v>546500</v>
      </c>
      <c r="L213" s="15" t="s">
        <v>130</v>
      </c>
    </row>
    <row r="214" spans="1:12">
      <c r="A214" s="12"/>
      <c r="B214" s="47"/>
      <c r="C214" s="48"/>
      <c r="D214" s="37">
        <v>40909</v>
      </c>
      <c r="E214" s="90">
        <f t="shared" si="33"/>
        <v>0</v>
      </c>
      <c r="F214" s="90">
        <v>46331</v>
      </c>
      <c r="G214" s="87">
        <v>0</v>
      </c>
      <c r="H214" s="98">
        <f t="shared" si="18"/>
        <v>46331</v>
      </c>
      <c r="I214" s="106">
        <f t="shared" si="22"/>
        <v>46331</v>
      </c>
      <c r="J214" s="11">
        <v>555.66999999999996</v>
      </c>
      <c r="K214" s="16">
        <v>546500</v>
      </c>
      <c r="L214" s="15" t="s">
        <v>130</v>
      </c>
    </row>
    <row r="215" spans="1:12">
      <c r="A215" s="12"/>
      <c r="B215" s="47"/>
      <c r="C215" s="48"/>
      <c r="D215" s="37">
        <v>40940</v>
      </c>
      <c r="E215" s="90">
        <f t="shared" si="33"/>
        <v>46331</v>
      </c>
      <c r="F215" s="90">
        <v>81</v>
      </c>
      <c r="G215" s="87">
        <v>-56890</v>
      </c>
      <c r="H215" s="98">
        <f t="shared" si="18"/>
        <v>-10478</v>
      </c>
      <c r="I215" s="106">
        <f t="shared" si="22"/>
        <v>-56809</v>
      </c>
      <c r="J215" s="11">
        <v>555.66999999999996</v>
      </c>
      <c r="K215" s="16">
        <v>546500</v>
      </c>
      <c r="L215" s="15" t="s">
        <v>130</v>
      </c>
    </row>
    <row r="216" spans="1:12">
      <c r="A216" s="12"/>
      <c r="B216" s="47"/>
      <c r="C216" s="48"/>
      <c r="D216" s="37">
        <v>40969</v>
      </c>
      <c r="E216" s="90">
        <f t="shared" si="33"/>
        <v>-10478</v>
      </c>
      <c r="F216" s="90">
        <v>0</v>
      </c>
      <c r="G216" s="87">
        <v>-108047</v>
      </c>
      <c r="H216" s="98">
        <f t="shared" si="18"/>
        <v>-118525</v>
      </c>
      <c r="I216" s="106">
        <f t="shared" si="22"/>
        <v>-108047</v>
      </c>
      <c r="J216" s="11">
        <v>555.66999999999996</v>
      </c>
      <c r="K216" s="16">
        <v>546500</v>
      </c>
      <c r="L216" s="15" t="s">
        <v>130</v>
      </c>
    </row>
    <row r="217" spans="1:12">
      <c r="A217" s="12"/>
      <c r="B217" s="47"/>
      <c r="C217" s="48"/>
      <c r="D217" s="37">
        <v>41000</v>
      </c>
      <c r="E217" s="90">
        <f t="shared" si="33"/>
        <v>-118525</v>
      </c>
      <c r="F217" s="90">
        <v>0</v>
      </c>
      <c r="G217" s="87">
        <v>-150413</v>
      </c>
      <c r="H217" s="92">
        <f t="shared" si="18"/>
        <v>-268938</v>
      </c>
      <c r="I217" s="106">
        <f t="shared" si="22"/>
        <v>-150413</v>
      </c>
      <c r="J217" s="11">
        <v>555.66999999999996</v>
      </c>
      <c r="K217" s="16">
        <v>546500</v>
      </c>
      <c r="L217" s="15" t="s">
        <v>130</v>
      </c>
    </row>
    <row r="218" spans="1:12">
      <c r="A218" s="12"/>
      <c r="B218" s="47"/>
      <c r="C218" s="48"/>
      <c r="D218" s="37">
        <v>41030</v>
      </c>
      <c r="E218" s="90">
        <f t="shared" si="33"/>
        <v>-268938</v>
      </c>
      <c r="F218" s="90">
        <v>0</v>
      </c>
      <c r="G218" s="87">
        <v>-103410</v>
      </c>
      <c r="H218" s="92">
        <f t="shared" si="18"/>
        <v>-372348</v>
      </c>
      <c r="I218" s="106">
        <f t="shared" si="22"/>
        <v>-103410</v>
      </c>
      <c r="J218" s="11">
        <v>555.66999999999996</v>
      </c>
      <c r="K218" s="16">
        <v>546500</v>
      </c>
      <c r="L218" s="15" t="s">
        <v>130</v>
      </c>
    </row>
    <row r="219" spans="1:12">
      <c r="A219" s="12"/>
      <c r="B219" s="49"/>
      <c r="C219" s="48"/>
      <c r="D219" s="37">
        <v>41061</v>
      </c>
      <c r="E219" s="95">
        <f t="shared" si="33"/>
        <v>-372348</v>
      </c>
      <c r="F219" s="100">
        <v>0</v>
      </c>
      <c r="G219" s="99">
        <v>-14834</v>
      </c>
      <c r="H219" s="92">
        <f t="shared" si="18"/>
        <v>-387182</v>
      </c>
      <c r="I219" s="106">
        <f t="shared" si="22"/>
        <v>-14834</v>
      </c>
      <c r="J219" s="11">
        <v>555.66999999999996</v>
      </c>
      <c r="K219" s="16">
        <v>546500</v>
      </c>
      <c r="L219" s="15" t="s">
        <v>130</v>
      </c>
    </row>
    <row r="220" spans="1:12">
      <c r="A220" s="63">
        <v>187844</v>
      </c>
      <c r="B220" s="25" t="s">
        <v>75</v>
      </c>
      <c r="C220" s="46" t="s">
        <v>190</v>
      </c>
      <c r="D220" s="37">
        <v>40725</v>
      </c>
      <c r="E220" s="115">
        <v>0</v>
      </c>
      <c r="F220" s="90">
        <v>0</v>
      </c>
      <c r="G220" s="87">
        <v>0</v>
      </c>
      <c r="H220" s="97">
        <f t="shared" si="18"/>
        <v>0</v>
      </c>
      <c r="I220" s="106">
        <f t="shared" si="22"/>
        <v>0</v>
      </c>
      <c r="J220" s="11">
        <v>555.66999999999996</v>
      </c>
      <c r="K220" s="16">
        <v>546500</v>
      </c>
      <c r="L220" s="15" t="s">
        <v>130</v>
      </c>
    </row>
    <row r="221" spans="1:12">
      <c r="A221" s="12"/>
      <c r="B221" s="47"/>
      <c r="C221" s="48"/>
      <c r="D221" s="37">
        <v>40756</v>
      </c>
      <c r="E221" s="90">
        <f>+H220</f>
        <v>0</v>
      </c>
      <c r="F221" s="90">
        <v>0</v>
      </c>
      <c r="G221" s="87">
        <v>0</v>
      </c>
      <c r="H221" s="98">
        <f t="shared" si="18"/>
        <v>0</v>
      </c>
      <c r="I221" s="106">
        <f t="shared" si="22"/>
        <v>0</v>
      </c>
      <c r="J221" s="11">
        <v>555.66999999999996</v>
      </c>
      <c r="K221" s="16">
        <v>546500</v>
      </c>
      <c r="L221" s="15" t="s">
        <v>130</v>
      </c>
    </row>
    <row r="222" spans="1:12">
      <c r="A222" s="12"/>
      <c r="B222" s="47"/>
      <c r="C222" s="48"/>
      <c r="D222" s="37">
        <v>40787</v>
      </c>
      <c r="E222" s="90">
        <f t="shared" ref="E222:E228" si="34">+H221</f>
        <v>0</v>
      </c>
      <c r="F222" s="90">
        <v>0</v>
      </c>
      <c r="G222" s="87">
        <v>0</v>
      </c>
      <c r="H222" s="98">
        <f t="shared" si="18"/>
        <v>0</v>
      </c>
      <c r="I222" s="106">
        <f t="shared" si="22"/>
        <v>0</v>
      </c>
      <c r="J222" s="11">
        <v>555.66999999999996</v>
      </c>
      <c r="K222" s="16">
        <v>546500</v>
      </c>
      <c r="L222" s="15" t="s">
        <v>130</v>
      </c>
    </row>
    <row r="223" spans="1:12">
      <c r="A223" s="12"/>
      <c r="B223" s="47"/>
      <c r="C223" s="48"/>
      <c r="D223" s="37">
        <v>40817</v>
      </c>
      <c r="E223" s="90">
        <f t="shared" si="34"/>
        <v>0</v>
      </c>
      <c r="F223" s="90">
        <v>0</v>
      </c>
      <c r="G223" s="87">
        <v>0</v>
      </c>
      <c r="H223" s="98">
        <f t="shared" si="18"/>
        <v>0</v>
      </c>
      <c r="I223" s="106">
        <f t="shared" si="22"/>
        <v>0</v>
      </c>
      <c r="J223" s="11">
        <v>555.66999999999996</v>
      </c>
      <c r="K223" s="16">
        <v>546500</v>
      </c>
      <c r="L223" s="15" t="s">
        <v>130</v>
      </c>
    </row>
    <row r="224" spans="1:12">
      <c r="A224" s="12"/>
      <c r="B224" s="47"/>
      <c r="C224" s="48"/>
      <c r="D224" s="37">
        <v>40848</v>
      </c>
      <c r="E224" s="90">
        <f t="shared" si="34"/>
        <v>0</v>
      </c>
      <c r="F224" s="90">
        <v>0</v>
      </c>
      <c r="G224" s="87">
        <v>0</v>
      </c>
      <c r="H224" s="98">
        <f t="shared" si="18"/>
        <v>0</v>
      </c>
      <c r="I224" s="106">
        <f t="shared" si="22"/>
        <v>0</v>
      </c>
      <c r="J224" s="11">
        <v>555.66999999999996</v>
      </c>
      <c r="K224" s="16">
        <v>546500</v>
      </c>
      <c r="L224" s="15" t="s">
        <v>130</v>
      </c>
    </row>
    <row r="225" spans="1:12">
      <c r="A225" s="12"/>
      <c r="B225" s="47"/>
      <c r="C225" s="48"/>
      <c r="D225" s="37">
        <v>40878</v>
      </c>
      <c r="E225" s="90">
        <f t="shared" si="34"/>
        <v>0</v>
      </c>
      <c r="F225" s="90">
        <v>0</v>
      </c>
      <c r="G225" s="87">
        <v>0</v>
      </c>
      <c r="H225" s="98">
        <f t="shared" si="18"/>
        <v>0</v>
      </c>
      <c r="I225" s="106">
        <f t="shared" si="22"/>
        <v>0</v>
      </c>
      <c r="J225" s="11">
        <v>555.66999999999996</v>
      </c>
      <c r="K225" s="16">
        <v>546500</v>
      </c>
      <c r="L225" s="15" t="s">
        <v>130</v>
      </c>
    </row>
    <row r="226" spans="1:12">
      <c r="A226" s="12"/>
      <c r="B226" s="47"/>
      <c r="C226" s="48"/>
      <c r="D226" s="37">
        <v>40909</v>
      </c>
      <c r="E226" s="90">
        <f t="shared" si="34"/>
        <v>0</v>
      </c>
      <c r="F226" s="90">
        <v>0</v>
      </c>
      <c r="G226" s="87">
        <v>0</v>
      </c>
      <c r="H226" s="98">
        <f t="shared" si="18"/>
        <v>0</v>
      </c>
      <c r="I226" s="106">
        <f t="shared" si="22"/>
        <v>0</v>
      </c>
      <c r="J226" s="11">
        <v>555.66999999999996</v>
      </c>
      <c r="K226" s="16">
        <v>546500</v>
      </c>
      <c r="L226" s="15" t="s">
        <v>130</v>
      </c>
    </row>
    <row r="227" spans="1:12">
      <c r="A227" s="12"/>
      <c r="B227" s="47"/>
      <c r="C227" s="48"/>
      <c r="D227" s="37">
        <v>40940</v>
      </c>
      <c r="E227" s="90">
        <f t="shared" si="34"/>
        <v>0</v>
      </c>
      <c r="F227" s="90">
        <v>0</v>
      </c>
      <c r="G227" s="87">
        <v>0</v>
      </c>
      <c r="H227" s="98">
        <f t="shared" si="18"/>
        <v>0</v>
      </c>
      <c r="I227" s="106">
        <f t="shared" si="22"/>
        <v>0</v>
      </c>
      <c r="J227" s="11">
        <v>555.66999999999996</v>
      </c>
      <c r="K227" s="16">
        <v>546500</v>
      </c>
      <c r="L227" s="15" t="s">
        <v>130</v>
      </c>
    </row>
    <row r="228" spans="1:12">
      <c r="A228" s="12"/>
      <c r="B228" s="47"/>
      <c r="C228" s="48"/>
      <c r="D228" s="37">
        <v>40969</v>
      </c>
      <c r="E228" s="90">
        <f t="shared" si="34"/>
        <v>0</v>
      </c>
      <c r="F228" s="90">
        <v>0</v>
      </c>
      <c r="G228" s="87">
        <v>0</v>
      </c>
      <c r="H228" s="98">
        <f t="shared" si="18"/>
        <v>0</v>
      </c>
      <c r="I228" s="106">
        <f t="shared" si="22"/>
        <v>0</v>
      </c>
      <c r="J228" s="11">
        <v>555.66999999999996</v>
      </c>
      <c r="K228" s="16">
        <v>546500</v>
      </c>
      <c r="L228" s="15" t="s">
        <v>130</v>
      </c>
    </row>
    <row r="229" spans="1:12">
      <c r="A229" s="12"/>
      <c r="B229" s="47"/>
      <c r="C229" s="48"/>
      <c r="D229" s="37">
        <v>41000</v>
      </c>
      <c r="E229" s="90">
        <f>+H226</f>
        <v>0</v>
      </c>
      <c r="F229" s="90">
        <v>0</v>
      </c>
      <c r="G229" s="87">
        <v>0</v>
      </c>
      <c r="H229" s="92">
        <f t="shared" si="18"/>
        <v>0</v>
      </c>
      <c r="I229" s="106">
        <f t="shared" si="22"/>
        <v>0</v>
      </c>
      <c r="J229" s="11">
        <v>555.66999999999996</v>
      </c>
      <c r="K229" s="16">
        <v>546500</v>
      </c>
      <c r="L229" s="15" t="s">
        <v>130</v>
      </c>
    </row>
    <row r="230" spans="1:12">
      <c r="A230" s="12"/>
      <c r="B230" s="47"/>
      <c r="C230" s="48"/>
      <c r="D230" s="37">
        <v>41030</v>
      </c>
      <c r="E230" s="90">
        <f t="shared" ref="E230" si="35">+H229</f>
        <v>0</v>
      </c>
      <c r="F230" s="90">
        <v>0</v>
      </c>
      <c r="G230" s="87">
        <v>0</v>
      </c>
      <c r="H230" s="92">
        <f t="shared" si="18"/>
        <v>0</v>
      </c>
      <c r="I230" s="106">
        <f t="shared" si="22"/>
        <v>0</v>
      </c>
      <c r="J230" s="11">
        <v>555.66999999999996</v>
      </c>
      <c r="K230" s="16">
        <v>546500</v>
      </c>
      <c r="L230" s="15" t="s">
        <v>130</v>
      </c>
    </row>
    <row r="231" spans="1:12">
      <c r="A231" s="12"/>
      <c r="B231" s="49"/>
      <c r="C231" s="48"/>
      <c r="D231" s="37">
        <v>41061</v>
      </c>
      <c r="E231" s="100">
        <f t="shared" ref="E231" si="36">H230</f>
        <v>0</v>
      </c>
      <c r="F231" s="100">
        <v>0</v>
      </c>
      <c r="G231" s="99">
        <v>0</v>
      </c>
      <c r="H231" s="92">
        <f t="shared" si="18"/>
        <v>0</v>
      </c>
      <c r="I231" s="106">
        <f t="shared" si="22"/>
        <v>0</v>
      </c>
      <c r="J231" s="11">
        <v>555.66999999999996</v>
      </c>
      <c r="K231" s="16">
        <v>546500</v>
      </c>
      <c r="L231" s="15" t="s">
        <v>130</v>
      </c>
    </row>
    <row r="232" spans="1:12">
      <c r="A232" s="10">
        <v>187872</v>
      </c>
      <c r="B232" s="25" t="s">
        <v>77</v>
      </c>
      <c r="C232" s="46" t="s">
        <v>190</v>
      </c>
      <c r="D232" s="37">
        <v>40725</v>
      </c>
      <c r="E232" s="115">
        <v>0</v>
      </c>
      <c r="F232" s="90">
        <v>0</v>
      </c>
      <c r="G232" s="87">
        <v>0</v>
      </c>
      <c r="H232" s="97">
        <f t="shared" si="18"/>
        <v>0</v>
      </c>
      <c r="I232" s="106">
        <f t="shared" si="22"/>
        <v>0</v>
      </c>
      <c r="J232" s="11">
        <v>555.66999999999996</v>
      </c>
      <c r="K232" s="16">
        <v>546500</v>
      </c>
      <c r="L232" s="15" t="s">
        <v>130</v>
      </c>
    </row>
    <row r="233" spans="1:12">
      <c r="A233" s="12"/>
      <c r="B233" s="47"/>
      <c r="C233" s="48"/>
      <c r="D233" s="37">
        <v>40756</v>
      </c>
      <c r="E233" s="90">
        <f>+H232</f>
        <v>0</v>
      </c>
      <c r="F233" s="90">
        <v>0</v>
      </c>
      <c r="G233" s="87">
        <v>0</v>
      </c>
      <c r="H233" s="98">
        <f t="shared" si="18"/>
        <v>0</v>
      </c>
      <c r="I233" s="106">
        <f t="shared" si="22"/>
        <v>0</v>
      </c>
      <c r="J233" s="11">
        <v>555.66999999999996</v>
      </c>
      <c r="K233" s="16">
        <v>546500</v>
      </c>
      <c r="L233" s="15" t="s">
        <v>130</v>
      </c>
    </row>
    <row r="234" spans="1:12">
      <c r="A234" s="12"/>
      <c r="B234" s="47"/>
      <c r="C234" s="48"/>
      <c r="D234" s="37">
        <v>40787</v>
      </c>
      <c r="E234" s="90">
        <f t="shared" ref="E234:E243" si="37">+H233</f>
        <v>0</v>
      </c>
      <c r="F234" s="90">
        <v>0</v>
      </c>
      <c r="G234" s="87">
        <v>0</v>
      </c>
      <c r="H234" s="98">
        <f t="shared" si="18"/>
        <v>0</v>
      </c>
      <c r="I234" s="106">
        <f t="shared" si="22"/>
        <v>0</v>
      </c>
      <c r="J234" s="11">
        <v>555.66999999999996</v>
      </c>
      <c r="K234" s="16">
        <v>546500</v>
      </c>
      <c r="L234" s="15" t="s">
        <v>130</v>
      </c>
    </row>
    <row r="235" spans="1:12">
      <c r="A235" s="12"/>
      <c r="B235" s="47"/>
      <c r="C235" s="48"/>
      <c r="D235" s="37">
        <v>40817</v>
      </c>
      <c r="E235" s="90">
        <f t="shared" si="37"/>
        <v>0</v>
      </c>
      <c r="F235" s="90">
        <v>0</v>
      </c>
      <c r="G235" s="87">
        <v>0</v>
      </c>
      <c r="H235" s="98">
        <f t="shared" si="18"/>
        <v>0</v>
      </c>
      <c r="I235" s="106">
        <f t="shared" si="22"/>
        <v>0</v>
      </c>
      <c r="J235" s="11">
        <v>555.66999999999996</v>
      </c>
      <c r="K235" s="16">
        <v>546500</v>
      </c>
      <c r="L235" s="15" t="s">
        <v>130</v>
      </c>
    </row>
    <row r="236" spans="1:12">
      <c r="A236" s="12"/>
      <c r="B236" s="47"/>
      <c r="C236" s="48"/>
      <c r="D236" s="37">
        <v>40848</v>
      </c>
      <c r="E236" s="90">
        <f t="shared" si="37"/>
        <v>0</v>
      </c>
      <c r="F236" s="90">
        <v>0</v>
      </c>
      <c r="G236" s="87">
        <v>0</v>
      </c>
      <c r="H236" s="98">
        <f t="shared" si="18"/>
        <v>0</v>
      </c>
      <c r="I236" s="106">
        <f t="shared" si="22"/>
        <v>0</v>
      </c>
      <c r="J236" s="11">
        <v>555.66999999999996</v>
      </c>
      <c r="K236" s="16">
        <v>546500</v>
      </c>
      <c r="L236" s="15" t="s">
        <v>130</v>
      </c>
    </row>
    <row r="237" spans="1:12">
      <c r="A237" s="12"/>
      <c r="B237" s="47"/>
      <c r="C237" s="48"/>
      <c r="D237" s="37">
        <v>40878</v>
      </c>
      <c r="E237" s="90">
        <f t="shared" si="37"/>
        <v>0</v>
      </c>
      <c r="F237" s="90">
        <v>0</v>
      </c>
      <c r="G237" s="87">
        <v>0</v>
      </c>
      <c r="H237" s="98">
        <f t="shared" si="18"/>
        <v>0</v>
      </c>
      <c r="I237" s="106">
        <f t="shared" si="22"/>
        <v>0</v>
      </c>
      <c r="J237" s="11">
        <v>555.66999999999996</v>
      </c>
      <c r="K237" s="16">
        <v>546500</v>
      </c>
      <c r="L237" s="15" t="s">
        <v>130</v>
      </c>
    </row>
    <row r="238" spans="1:12">
      <c r="A238" s="12"/>
      <c r="B238" s="47"/>
      <c r="C238" s="48"/>
      <c r="D238" s="37">
        <v>40909</v>
      </c>
      <c r="E238" s="90">
        <f t="shared" si="37"/>
        <v>0</v>
      </c>
      <c r="F238" s="90">
        <v>0</v>
      </c>
      <c r="G238" s="87">
        <v>-149752</v>
      </c>
      <c r="H238" s="98">
        <f t="shared" si="18"/>
        <v>-149752</v>
      </c>
      <c r="I238" s="106">
        <f t="shared" si="22"/>
        <v>-149752</v>
      </c>
      <c r="J238" s="11">
        <v>555.66999999999996</v>
      </c>
      <c r="K238" s="16">
        <v>546500</v>
      </c>
      <c r="L238" s="15" t="s">
        <v>130</v>
      </c>
    </row>
    <row r="239" spans="1:12">
      <c r="A239" s="12"/>
      <c r="B239" s="47"/>
      <c r="C239" s="48"/>
      <c r="D239" s="37">
        <v>40940</v>
      </c>
      <c r="E239" s="90">
        <f t="shared" si="37"/>
        <v>-149752</v>
      </c>
      <c r="F239" s="90">
        <v>0</v>
      </c>
      <c r="G239" s="87">
        <v>-29656</v>
      </c>
      <c r="H239" s="98">
        <f t="shared" si="18"/>
        <v>-179408</v>
      </c>
      <c r="I239" s="106">
        <f t="shared" si="22"/>
        <v>-29656</v>
      </c>
      <c r="J239" s="11">
        <v>555.66999999999996</v>
      </c>
      <c r="K239" s="16">
        <v>546500</v>
      </c>
      <c r="L239" s="15" t="s">
        <v>130</v>
      </c>
    </row>
    <row r="240" spans="1:12">
      <c r="A240" s="12"/>
      <c r="B240" s="47"/>
      <c r="C240" s="48"/>
      <c r="D240" s="37">
        <v>40969</v>
      </c>
      <c r="E240" s="90">
        <f t="shared" si="37"/>
        <v>-179408</v>
      </c>
      <c r="F240" s="90">
        <v>0</v>
      </c>
      <c r="G240" s="87">
        <v>-115565</v>
      </c>
      <c r="H240" s="98">
        <f t="shared" si="18"/>
        <v>-294973</v>
      </c>
      <c r="I240" s="106">
        <f t="shared" si="22"/>
        <v>-115565</v>
      </c>
      <c r="J240" s="11">
        <v>555.66999999999996</v>
      </c>
      <c r="K240" s="16">
        <v>546500</v>
      </c>
      <c r="L240" s="15" t="s">
        <v>130</v>
      </c>
    </row>
    <row r="241" spans="1:12">
      <c r="A241" s="12"/>
      <c r="B241" s="47"/>
      <c r="C241" s="48"/>
      <c r="D241" s="37">
        <v>41000</v>
      </c>
      <c r="E241" s="90">
        <f t="shared" si="37"/>
        <v>-294973</v>
      </c>
      <c r="F241" s="90">
        <v>0</v>
      </c>
      <c r="G241" s="87">
        <v>-197594</v>
      </c>
      <c r="H241" s="92">
        <f t="shared" si="18"/>
        <v>-492567</v>
      </c>
      <c r="I241" s="106">
        <f t="shared" si="22"/>
        <v>-197594</v>
      </c>
      <c r="J241" s="11">
        <v>555.66999999999996</v>
      </c>
      <c r="K241" s="16">
        <v>546500</v>
      </c>
      <c r="L241" s="15" t="s">
        <v>130</v>
      </c>
    </row>
    <row r="242" spans="1:12">
      <c r="A242" s="12"/>
      <c r="B242" s="47"/>
      <c r="C242" s="48"/>
      <c r="D242" s="37">
        <v>41030</v>
      </c>
      <c r="E242" s="90">
        <f t="shared" si="37"/>
        <v>-492567</v>
      </c>
      <c r="F242" s="90">
        <v>163691</v>
      </c>
      <c r="G242" s="87">
        <v>0</v>
      </c>
      <c r="H242" s="92">
        <f t="shared" si="18"/>
        <v>-328876</v>
      </c>
      <c r="I242" s="106">
        <f t="shared" si="22"/>
        <v>163691</v>
      </c>
      <c r="J242" s="11">
        <v>555.66999999999996</v>
      </c>
      <c r="K242" s="16">
        <v>546500</v>
      </c>
      <c r="L242" s="15" t="s">
        <v>130</v>
      </c>
    </row>
    <row r="243" spans="1:12">
      <c r="A243" s="12"/>
      <c r="B243" s="49"/>
      <c r="C243" s="48"/>
      <c r="D243" s="37">
        <v>41061</v>
      </c>
      <c r="E243" s="95">
        <f t="shared" si="37"/>
        <v>-328876</v>
      </c>
      <c r="F243" s="100">
        <v>0</v>
      </c>
      <c r="G243" s="99">
        <v>-254105</v>
      </c>
      <c r="H243" s="92">
        <f t="shared" si="18"/>
        <v>-582981</v>
      </c>
      <c r="I243" s="106">
        <f t="shared" si="22"/>
        <v>-254105</v>
      </c>
      <c r="J243" s="11">
        <v>555.66999999999996</v>
      </c>
      <c r="K243" s="16">
        <v>546500</v>
      </c>
      <c r="L243" s="15" t="s">
        <v>130</v>
      </c>
    </row>
    <row r="244" spans="1:12">
      <c r="A244" s="63">
        <v>187873</v>
      </c>
      <c r="B244" s="25" t="s">
        <v>78</v>
      </c>
      <c r="C244" s="46" t="s">
        <v>190</v>
      </c>
      <c r="D244" s="37">
        <v>40725</v>
      </c>
      <c r="E244" s="115">
        <v>0</v>
      </c>
      <c r="F244" s="90">
        <v>0</v>
      </c>
      <c r="G244" s="87">
        <v>0</v>
      </c>
      <c r="H244" s="97">
        <f t="shared" si="18"/>
        <v>0</v>
      </c>
      <c r="I244" s="106">
        <f t="shared" si="22"/>
        <v>0</v>
      </c>
      <c r="J244" s="11">
        <v>555.66999999999996</v>
      </c>
      <c r="K244" s="16">
        <v>546500</v>
      </c>
      <c r="L244" s="15" t="s">
        <v>130</v>
      </c>
    </row>
    <row r="245" spans="1:12">
      <c r="A245" s="12"/>
      <c r="B245" s="47"/>
      <c r="C245" s="48"/>
      <c r="D245" s="37">
        <v>40756</v>
      </c>
      <c r="E245" s="90">
        <f>+H244</f>
        <v>0</v>
      </c>
      <c r="F245" s="90">
        <v>0</v>
      </c>
      <c r="G245" s="87">
        <v>0</v>
      </c>
      <c r="H245" s="98">
        <f t="shared" si="18"/>
        <v>0</v>
      </c>
      <c r="I245" s="106">
        <f t="shared" si="22"/>
        <v>0</v>
      </c>
      <c r="J245" s="11">
        <v>555.66999999999996</v>
      </c>
      <c r="K245" s="16">
        <v>546500</v>
      </c>
      <c r="L245" s="15" t="s">
        <v>130</v>
      </c>
    </row>
    <row r="246" spans="1:12">
      <c r="A246" s="12"/>
      <c r="B246" s="47"/>
      <c r="C246" s="48"/>
      <c r="D246" s="37">
        <v>40787</v>
      </c>
      <c r="E246" s="90">
        <f t="shared" ref="E246:E252" si="38">+H245</f>
        <v>0</v>
      </c>
      <c r="F246" s="90">
        <v>0</v>
      </c>
      <c r="G246" s="87">
        <v>0</v>
      </c>
      <c r="H246" s="98">
        <f t="shared" si="18"/>
        <v>0</v>
      </c>
      <c r="I246" s="106">
        <f t="shared" si="22"/>
        <v>0</v>
      </c>
      <c r="J246" s="11">
        <v>555.66999999999996</v>
      </c>
      <c r="K246" s="16">
        <v>546500</v>
      </c>
      <c r="L246" s="15" t="s">
        <v>130</v>
      </c>
    </row>
    <row r="247" spans="1:12">
      <c r="A247" s="12"/>
      <c r="B247" s="47"/>
      <c r="C247" s="48"/>
      <c r="D247" s="37">
        <v>40817</v>
      </c>
      <c r="E247" s="90">
        <f t="shared" si="38"/>
        <v>0</v>
      </c>
      <c r="F247" s="90">
        <v>0</v>
      </c>
      <c r="G247" s="87">
        <v>0</v>
      </c>
      <c r="H247" s="98">
        <f t="shared" si="18"/>
        <v>0</v>
      </c>
      <c r="I247" s="106">
        <f t="shared" si="22"/>
        <v>0</v>
      </c>
      <c r="J247" s="11">
        <v>555.66999999999996</v>
      </c>
      <c r="K247" s="16">
        <v>546500</v>
      </c>
      <c r="L247" s="15" t="s">
        <v>130</v>
      </c>
    </row>
    <row r="248" spans="1:12">
      <c r="A248" s="12"/>
      <c r="B248" s="47"/>
      <c r="C248" s="48"/>
      <c r="D248" s="37">
        <v>40848</v>
      </c>
      <c r="E248" s="90">
        <f t="shared" si="38"/>
        <v>0</v>
      </c>
      <c r="F248" s="90">
        <v>0</v>
      </c>
      <c r="G248" s="87">
        <v>0</v>
      </c>
      <c r="H248" s="98">
        <f t="shared" si="18"/>
        <v>0</v>
      </c>
      <c r="I248" s="106">
        <f t="shared" si="22"/>
        <v>0</v>
      </c>
      <c r="J248" s="11">
        <v>555.66999999999996</v>
      </c>
      <c r="K248" s="16">
        <v>546500</v>
      </c>
      <c r="L248" s="15" t="s">
        <v>130</v>
      </c>
    </row>
    <row r="249" spans="1:12">
      <c r="A249" s="12"/>
      <c r="B249" s="47"/>
      <c r="C249" s="48"/>
      <c r="D249" s="37">
        <v>40878</v>
      </c>
      <c r="E249" s="90">
        <f t="shared" si="38"/>
        <v>0</v>
      </c>
      <c r="F249" s="90">
        <v>0</v>
      </c>
      <c r="G249" s="87">
        <v>0</v>
      </c>
      <c r="H249" s="98">
        <f t="shared" si="18"/>
        <v>0</v>
      </c>
      <c r="I249" s="106">
        <f t="shared" si="22"/>
        <v>0</v>
      </c>
      <c r="J249" s="11">
        <v>555.66999999999996</v>
      </c>
      <c r="K249" s="16">
        <v>546500</v>
      </c>
      <c r="L249" s="15" t="s">
        <v>130</v>
      </c>
    </row>
    <row r="250" spans="1:12">
      <c r="A250" s="12"/>
      <c r="B250" s="47"/>
      <c r="C250" s="48"/>
      <c r="D250" s="37">
        <v>40909</v>
      </c>
      <c r="E250" s="90">
        <f t="shared" si="38"/>
        <v>0</v>
      </c>
      <c r="F250" s="90">
        <v>0</v>
      </c>
      <c r="G250" s="87">
        <v>0</v>
      </c>
      <c r="H250" s="98">
        <f t="shared" si="18"/>
        <v>0</v>
      </c>
      <c r="I250" s="106">
        <f t="shared" si="22"/>
        <v>0</v>
      </c>
      <c r="J250" s="11">
        <v>555.66999999999996</v>
      </c>
      <c r="K250" s="16">
        <v>546500</v>
      </c>
      <c r="L250" s="15" t="s">
        <v>130</v>
      </c>
    </row>
    <row r="251" spans="1:12">
      <c r="A251" s="12"/>
      <c r="B251" s="47"/>
      <c r="C251" s="48"/>
      <c r="D251" s="37">
        <v>40940</v>
      </c>
      <c r="E251" s="90">
        <f t="shared" si="38"/>
        <v>0</v>
      </c>
      <c r="F251" s="90">
        <v>0</v>
      </c>
      <c r="G251" s="87">
        <v>0</v>
      </c>
      <c r="H251" s="98">
        <f t="shared" si="18"/>
        <v>0</v>
      </c>
      <c r="I251" s="106">
        <f t="shared" si="22"/>
        <v>0</v>
      </c>
      <c r="J251" s="11">
        <v>555.66999999999996</v>
      </c>
      <c r="K251" s="16">
        <v>546500</v>
      </c>
      <c r="L251" s="15" t="s">
        <v>130</v>
      </c>
    </row>
    <row r="252" spans="1:12">
      <c r="A252" s="12"/>
      <c r="B252" s="47"/>
      <c r="C252" s="48"/>
      <c r="D252" s="37">
        <v>40969</v>
      </c>
      <c r="E252" s="90">
        <f t="shared" si="38"/>
        <v>0</v>
      </c>
      <c r="F252" s="90">
        <v>0</v>
      </c>
      <c r="G252" s="87">
        <v>0</v>
      </c>
      <c r="H252" s="98">
        <f t="shared" si="18"/>
        <v>0</v>
      </c>
      <c r="I252" s="106">
        <f t="shared" si="22"/>
        <v>0</v>
      </c>
      <c r="J252" s="11">
        <v>555.66999999999996</v>
      </c>
      <c r="K252" s="16">
        <v>546500</v>
      </c>
      <c r="L252" s="15" t="s">
        <v>130</v>
      </c>
    </row>
    <row r="253" spans="1:12">
      <c r="A253" s="12"/>
      <c r="B253" s="47"/>
      <c r="C253" s="48"/>
      <c r="D253" s="37">
        <v>41000</v>
      </c>
      <c r="E253" s="90">
        <f>+H250</f>
        <v>0</v>
      </c>
      <c r="F253" s="90">
        <v>0</v>
      </c>
      <c r="G253" s="87">
        <v>0</v>
      </c>
      <c r="H253" s="92">
        <f t="shared" si="18"/>
        <v>0</v>
      </c>
      <c r="I253" s="106">
        <f t="shared" si="22"/>
        <v>0</v>
      </c>
      <c r="J253" s="11">
        <v>555.66999999999996</v>
      </c>
      <c r="K253" s="16">
        <v>546500</v>
      </c>
      <c r="L253" s="15" t="s">
        <v>130</v>
      </c>
    </row>
    <row r="254" spans="1:12">
      <c r="A254" s="12"/>
      <c r="B254" s="47"/>
      <c r="C254" s="48"/>
      <c r="D254" s="37">
        <v>41030</v>
      </c>
      <c r="E254" s="90">
        <f t="shared" ref="E254" si="39">+H253</f>
        <v>0</v>
      </c>
      <c r="F254" s="90">
        <v>0</v>
      </c>
      <c r="G254" s="87">
        <v>0</v>
      </c>
      <c r="H254" s="92">
        <f t="shared" si="18"/>
        <v>0</v>
      </c>
      <c r="I254" s="106">
        <f t="shared" si="22"/>
        <v>0</v>
      </c>
      <c r="J254" s="11">
        <v>555.66999999999996</v>
      </c>
      <c r="K254" s="16">
        <v>546500</v>
      </c>
      <c r="L254" s="15" t="s">
        <v>130</v>
      </c>
    </row>
    <row r="255" spans="1:12">
      <c r="A255" s="12"/>
      <c r="B255" s="49"/>
      <c r="C255" s="48"/>
      <c r="D255" s="37">
        <v>41061</v>
      </c>
      <c r="E255" s="100">
        <f t="shared" ref="E255" si="40">H254</f>
        <v>0</v>
      </c>
      <c r="F255" s="100">
        <v>0</v>
      </c>
      <c r="G255" s="99">
        <v>0</v>
      </c>
      <c r="H255" s="92">
        <f t="shared" si="18"/>
        <v>0</v>
      </c>
      <c r="I255" s="106">
        <f t="shared" si="22"/>
        <v>0</v>
      </c>
      <c r="J255" s="11">
        <v>555.66999999999996</v>
      </c>
      <c r="K255" s="16">
        <v>546500</v>
      </c>
      <c r="L255" s="15" t="s">
        <v>130</v>
      </c>
    </row>
    <row r="256" spans="1:12">
      <c r="A256" s="10">
        <v>187992</v>
      </c>
      <c r="B256" s="25" t="s">
        <v>71</v>
      </c>
      <c r="C256" s="46" t="s">
        <v>190</v>
      </c>
      <c r="D256" s="37">
        <v>40725</v>
      </c>
      <c r="E256" s="115">
        <v>-134949</v>
      </c>
      <c r="F256" s="90">
        <v>0</v>
      </c>
      <c r="G256" s="87">
        <v>-6976</v>
      </c>
      <c r="H256" s="97">
        <f t="shared" si="18"/>
        <v>-141925</v>
      </c>
      <c r="I256" s="106">
        <f t="shared" si="22"/>
        <v>-6976</v>
      </c>
      <c r="J256" s="11">
        <v>555.66999999999996</v>
      </c>
      <c r="K256" s="16">
        <v>546500</v>
      </c>
      <c r="L256" s="15" t="s">
        <v>130</v>
      </c>
    </row>
    <row r="257" spans="1:12">
      <c r="A257" s="12"/>
      <c r="B257" s="47"/>
      <c r="C257" s="48"/>
      <c r="D257" s="37">
        <v>40756</v>
      </c>
      <c r="E257" s="90">
        <f>+H256</f>
        <v>-141925</v>
      </c>
      <c r="F257" s="90">
        <v>1938</v>
      </c>
      <c r="G257" s="87">
        <v>0</v>
      </c>
      <c r="H257" s="98">
        <f t="shared" si="18"/>
        <v>-139987</v>
      </c>
      <c r="I257" s="106">
        <f t="shared" si="22"/>
        <v>1938</v>
      </c>
      <c r="J257" s="11">
        <v>555.66999999999996</v>
      </c>
      <c r="K257" s="16">
        <v>546500</v>
      </c>
      <c r="L257" s="15" t="s">
        <v>130</v>
      </c>
    </row>
    <row r="258" spans="1:12">
      <c r="A258" s="12"/>
      <c r="B258" s="47"/>
      <c r="C258" s="48"/>
      <c r="D258" s="37">
        <v>40787</v>
      </c>
      <c r="E258" s="90">
        <f t="shared" ref="E258:E267" si="41">+H257</f>
        <v>-139987</v>
      </c>
      <c r="F258" s="90">
        <v>17333</v>
      </c>
      <c r="G258" s="87">
        <v>0</v>
      </c>
      <c r="H258" s="98">
        <f t="shared" si="18"/>
        <v>-122654</v>
      </c>
      <c r="I258" s="106">
        <f t="shared" si="22"/>
        <v>17333</v>
      </c>
      <c r="J258" s="11">
        <v>555.66999999999996</v>
      </c>
      <c r="K258" s="16">
        <v>546500</v>
      </c>
      <c r="L258" s="15" t="s">
        <v>130</v>
      </c>
    </row>
    <row r="259" spans="1:12">
      <c r="A259" s="12"/>
      <c r="B259" s="47"/>
      <c r="C259" s="48"/>
      <c r="D259" s="37">
        <v>40817</v>
      </c>
      <c r="E259" s="90">
        <f t="shared" si="41"/>
        <v>-122654</v>
      </c>
      <c r="F259" s="90">
        <v>24960</v>
      </c>
      <c r="G259" s="87">
        <v>-15</v>
      </c>
      <c r="H259" s="98">
        <f t="shared" si="18"/>
        <v>-97709</v>
      </c>
      <c r="I259" s="106">
        <f t="shared" si="22"/>
        <v>24945</v>
      </c>
      <c r="J259" s="11">
        <v>555.66999999999996</v>
      </c>
      <c r="K259" s="16">
        <v>546500</v>
      </c>
      <c r="L259" s="15" t="s">
        <v>130</v>
      </c>
    </row>
    <row r="260" spans="1:12">
      <c r="A260" s="12"/>
      <c r="B260" s="47"/>
      <c r="C260" s="48"/>
      <c r="D260" s="37">
        <v>40848</v>
      </c>
      <c r="E260" s="90">
        <f t="shared" si="41"/>
        <v>-97709</v>
      </c>
      <c r="F260" s="90">
        <v>0</v>
      </c>
      <c r="G260" s="87">
        <v>-28989</v>
      </c>
      <c r="H260" s="98">
        <f t="shared" si="18"/>
        <v>-126698</v>
      </c>
      <c r="I260" s="106">
        <f t="shared" si="22"/>
        <v>-28989</v>
      </c>
      <c r="J260" s="11">
        <v>555.66999999999996</v>
      </c>
      <c r="K260" s="16">
        <v>546500</v>
      </c>
      <c r="L260" s="15" t="s">
        <v>130</v>
      </c>
    </row>
    <row r="261" spans="1:12">
      <c r="A261" s="12"/>
      <c r="B261" s="47"/>
      <c r="C261" s="48"/>
      <c r="D261" s="37">
        <v>40878</v>
      </c>
      <c r="E261" s="90">
        <f t="shared" si="41"/>
        <v>-126698</v>
      </c>
      <c r="F261" s="90">
        <v>19340</v>
      </c>
      <c r="G261" s="87">
        <v>-70888</v>
      </c>
      <c r="H261" s="98">
        <f t="shared" si="18"/>
        <v>-178246</v>
      </c>
      <c r="I261" s="106">
        <f t="shared" si="22"/>
        <v>-51548</v>
      </c>
      <c r="J261" s="11">
        <v>555.66999999999996</v>
      </c>
      <c r="K261" s="16">
        <v>546500</v>
      </c>
      <c r="L261" s="15" t="s">
        <v>130</v>
      </c>
    </row>
    <row r="262" spans="1:12">
      <c r="A262" s="12"/>
      <c r="B262" s="47"/>
      <c r="C262" s="48"/>
      <c r="D262" s="37">
        <v>40909</v>
      </c>
      <c r="E262" s="90">
        <f t="shared" si="41"/>
        <v>-178246</v>
      </c>
      <c r="F262" s="90">
        <v>0</v>
      </c>
      <c r="G262" s="87">
        <v>-5801</v>
      </c>
      <c r="H262" s="98">
        <f t="shared" si="18"/>
        <v>-184047</v>
      </c>
      <c r="I262" s="106">
        <f t="shared" si="22"/>
        <v>-5801</v>
      </c>
      <c r="J262" s="11">
        <v>555.66999999999996</v>
      </c>
      <c r="K262" s="16">
        <v>546500</v>
      </c>
      <c r="L262" s="15" t="s">
        <v>130</v>
      </c>
    </row>
    <row r="263" spans="1:12">
      <c r="A263" s="12"/>
      <c r="B263" s="47"/>
      <c r="C263" s="48"/>
      <c r="D263" s="37">
        <v>40940</v>
      </c>
      <c r="E263" s="90">
        <f t="shared" si="41"/>
        <v>-184047</v>
      </c>
      <c r="F263" s="90">
        <v>0</v>
      </c>
      <c r="G263" s="87">
        <v>-105.67</v>
      </c>
      <c r="H263" s="98">
        <f t="shared" si="18"/>
        <v>-184152.67</v>
      </c>
      <c r="I263" s="106">
        <f t="shared" si="22"/>
        <v>-105.67</v>
      </c>
      <c r="J263" s="11">
        <v>555.66999999999996</v>
      </c>
      <c r="K263" s="16">
        <v>546500</v>
      </c>
      <c r="L263" s="15" t="s">
        <v>130</v>
      </c>
    </row>
    <row r="264" spans="1:12">
      <c r="A264" s="12"/>
      <c r="B264" s="47"/>
      <c r="C264" s="48"/>
      <c r="D264" s="37">
        <v>40969</v>
      </c>
      <c r="E264" s="90">
        <f t="shared" si="41"/>
        <v>-184152.67</v>
      </c>
      <c r="F264" s="90">
        <v>113136.52</v>
      </c>
      <c r="G264" s="87">
        <v>0</v>
      </c>
      <c r="H264" s="98">
        <f t="shared" si="18"/>
        <v>-71016.150000000009</v>
      </c>
      <c r="I264" s="106">
        <f t="shared" si="22"/>
        <v>113136.52</v>
      </c>
      <c r="J264" s="11">
        <v>555.66999999999996</v>
      </c>
      <c r="K264" s="16">
        <v>546500</v>
      </c>
      <c r="L264" s="15" t="s">
        <v>130</v>
      </c>
    </row>
    <row r="265" spans="1:12">
      <c r="A265" s="12"/>
      <c r="B265" s="47"/>
      <c r="C265" s="48"/>
      <c r="D265" s="37">
        <v>41000</v>
      </c>
      <c r="E265" s="90">
        <f t="shared" si="41"/>
        <v>-71016.150000000009</v>
      </c>
      <c r="F265" s="90">
        <v>0</v>
      </c>
      <c r="G265" s="87">
        <v>0</v>
      </c>
      <c r="H265" s="92">
        <f t="shared" si="18"/>
        <v>-71016.150000000009</v>
      </c>
      <c r="I265" s="106">
        <f t="shared" si="22"/>
        <v>0</v>
      </c>
      <c r="J265" s="11">
        <v>555.66999999999996</v>
      </c>
      <c r="K265" s="16">
        <v>546500</v>
      </c>
      <c r="L265" s="15" t="s">
        <v>130</v>
      </c>
    </row>
    <row r="266" spans="1:12">
      <c r="A266" s="12"/>
      <c r="B266" s="47"/>
      <c r="C266" s="48"/>
      <c r="D266" s="37">
        <v>41030</v>
      </c>
      <c r="E266" s="90">
        <f t="shared" si="41"/>
        <v>-71016.150000000009</v>
      </c>
      <c r="F266" s="90">
        <v>0</v>
      </c>
      <c r="G266" s="87">
        <v>0</v>
      </c>
      <c r="H266" s="92">
        <f t="shared" si="18"/>
        <v>-71016.150000000009</v>
      </c>
      <c r="I266" s="106">
        <f t="shared" si="22"/>
        <v>0</v>
      </c>
      <c r="J266" s="11">
        <v>555.66999999999996</v>
      </c>
      <c r="K266" s="16">
        <v>546500</v>
      </c>
      <c r="L266" s="15" t="s">
        <v>130</v>
      </c>
    </row>
    <row r="267" spans="1:12">
      <c r="A267" s="12"/>
      <c r="B267" s="49"/>
      <c r="C267" s="48"/>
      <c r="D267" s="37">
        <v>41061</v>
      </c>
      <c r="E267" s="95">
        <f t="shared" si="41"/>
        <v>-71016.150000000009</v>
      </c>
      <c r="F267" s="100">
        <v>0</v>
      </c>
      <c r="G267" s="99">
        <v>0</v>
      </c>
      <c r="H267" s="92">
        <f t="shared" si="18"/>
        <v>-71016.150000000009</v>
      </c>
      <c r="I267" s="106">
        <f t="shared" si="22"/>
        <v>0</v>
      </c>
      <c r="J267" s="11">
        <v>555.66999999999996</v>
      </c>
      <c r="K267" s="16">
        <v>546500</v>
      </c>
      <c r="L267" s="15" t="s">
        <v>130</v>
      </c>
    </row>
    <row r="268" spans="1:12">
      <c r="A268" s="10">
        <v>187995</v>
      </c>
      <c r="B268" s="25" t="s">
        <v>76</v>
      </c>
      <c r="C268" s="46" t="s">
        <v>190</v>
      </c>
      <c r="D268" s="37">
        <v>40725</v>
      </c>
      <c r="E268" s="115">
        <v>-122061593</v>
      </c>
      <c r="F268" s="90">
        <v>122061593</v>
      </c>
      <c r="G268" s="87">
        <v>0</v>
      </c>
      <c r="H268" s="97">
        <f t="shared" si="18"/>
        <v>0</v>
      </c>
      <c r="I268" s="106">
        <f t="shared" si="22"/>
        <v>122061593</v>
      </c>
      <c r="J268" s="11">
        <v>555.66999999999996</v>
      </c>
      <c r="K268" s="16">
        <v>546500</v>
      </c>
      <c r="L268" s="15" t="s">
        <v>130</v>
      </c>
    </row>
    <row r="269" spans="1:12">
      <c r="A269" s="12"/>
      <c r="B269" s="47"/>
      <c r="C269" s="48"/>
      <c r="D269" s="37">
        <v>40756</v>
      </c>
      <c r="E269" s="90">
        <f>+H268</f>
        <v>0</v>
      </c>
      <c r="F269" s="90">
        <v>0</v>
      </c>
      <c r="G269" s="87">
        <v>0</v>
      </c>
      <c r="H269" s="98">
        <f t="shared" si="18"/>
        <v>0</v>
      </c>
      <c r="I269" s="106">
        <f t="shared" si="22"/>
        <v>0</v>
      </c>
      <c r="J269" s="11">
        <v>555.66999999999996</v>
      </c>
      <c r="K269" s="16">
        <v>546500</v>
      </c>
      <c r="L269" s="15" t="s">
        <v>130</v>
      </c>
    </row>
    <row r="270" spans="1:12">
      <c r="A270" s="12"/>
      <c r="B270" s="47"/>
      <c r="C270" s="48"/>
      <c r="D270" s="37">
        <v>40787</v>
      </c>
      <c r="E270" s="90">
        <f t="shared" ref="E270:E278" si="42">+H269</f>
        <v>0</v>
      </c>
      <c r="F270" s="90">
        <v>0</v>
      </c>
      <c r="G270" s="87">
        <v>0</v>
      </c>
      <c r="H270" s="98">
        <f t="shared" si="18"/>
        <v>0</v>
      </c>
      <c r="I270" s="106">
        <f t="shared" si="22"/>
        <v>0</v>
      </c>
      <c r="J270" s="11">
        <v>555.66999999999996</v>
      </c>
      <c r="K270" s="16">
        <v>546500</v>
      </c>
      <c r="L270" s="15" t="s">
        <v>130</v>
      </c>
    </row>
    <row r="271" spans="1:12">
      <c r="A271" s="12"/>
      <c r="B271" s="47"/>
      <c r="C271" s="48"/>
      <c r="D271" s="37">
        <v>40817</v>
      </c>
      <c r="E271" s="90">
        <f t="shared" si="42"/>
        <v>0</v>
      </c>
      <c r="F271" s="90">
        <v>0</v>
      </c>
      <c r="G271" s="87">
        <v>-120131</v>
      </c>
      <c r="H271" s="98">
        <f t="shared" si="18"/>
        <v>-120131</v>
      </c>
      <c r="I271" s="106">
        <f t="shared" si="22"/>
        <v>-120131</v>
      </c>
      <c r="J271" s="11">
        <v>555.66999999999996</v>
      </c>
      <c r="K271" s="16">
        <v>546500</v>
      </c>
      <c r="L271" s="15" t="s">
        <v>130</v>
      </c>
    </row>
    <row r="272" spans="1:12">
      <c r="A272" s="12"/>
      <c r="B272" s="47"/>
      <c r="C272" s="48"/>
      <c r="D272" s="37">
        <v>40848</v>
      </c>
      <c r="E272" s="90">
        <f t="shared" si="42"/>
        <v>-120131</v>
      </c>
      <c r="F272" s="90">
        <v>0</v>
      </c>
      <c r="G272" s="87">
        <v>-362039</v>
      </c>
      <c r="H272" s="98">
        <f t="shared" si="18"/>
        <v>-482170</v>
      </c>
      <c r="I272" s="106">
        <f t="shared" si="22"/>
        <v>-362039</v>
      </c>
      <c r="J272" s="11">
        <v>555.66999999999996</v>
      </c>
      <c r="K272" s="16">
        <v>546500</v>
      </c>
      <c r="L272" s="15" t="s">
        <v>130</v>
      </c>
    </row>
    <row r="273" spans="1:12">
      <c r="A273" s="12"/>
      <c r="B273" s="47"/>
      <c r="C273" s="48"/>
      <c r="D273" s="37">
        <v>40878</v>
      </c>
      <c r="E273" s="90">
        <f t="shared" si="42"/>
        <v>-482170</v>
      </c>
      <c r="F273" s="90">
        <v>324198</v>
      </c>
      <c r="G273" s="87">
        <v>-707279</v>
      </c>
      <c r="H273" s="98">
        <f t="shared" si="18"/>
        <v>-865251</v>
      </c>
      <c r="I273" s="106">
        <f t="shared" si="22"/>
        <v>-383081</v>
      </c>
      <c r="J273" s="11">
        <v>555.66999999999996</v>
      </c>
      <c r="K273" s="16">
        <v>546500</v>
      </c>
      <c r="L273" s="15" t="s">
        <v>130</v>
      </c>
    </row>
    <row r="274" spans="1:12">
      <c r="A274" s="12"/>
      <c r="B274" s="47"/>
      <c r="C274" s="48"/>
      <c r="D274" s="37">
        <v>40909</v>
      </c>
      <c r="E274" s="90">
        <f t="shared" si="42"/>
        <v>-865251</v>
      </c>
      <c r="F274" s="90">
        <v>0</v>
      </c>
      <c r="G274" s="87">
        <v>-41722</v>
      </c>
      <c r="H274" s="98">
        <f t="shared" si="18"/>
        <v>-906973</v>
      </c>
      <c r="I274" s="106">
        <f t="shared" si="22"/>
        <v>-41722</v>
      </c>
      <c r="J274" s="11">
        <v>555.66999999999996</v>
      </c>
      <c r="K274" s="16">
        <v>546500</v>
      </c>
      <c r="L274" s="15" t="s">
        <v>130</v>
      </c>
    </row>
    <row r="275" spans="1:12">
      <c r="A275" s="12"/>
      <c r="B275" s="47"/>
      <c r="C275" s="48"/>
      <c r="D275" s="37">
        <v>40940</v>
      </c>
      <c r="E275" s="90">
        <f t="shared" si="42"/>
        <v>-906973</v>
      </c>
      <c r="F275" s="90">
        <v>0</v>
      </c>
      <c r="G275" s="87">
        <v>-7838</v>
      </c>
      <c r="H275" s="98">
        <f t="shared" si="18"/>
        <v>-914811</v>
      </c>
      <c r="I275" s="106">
        <f t="shared" si="22"/>
        <v>-7838</v>
      </c>
      <c r="J275" s="11">
        <v>555.66999999999996</v>
      </c>
      <c r="K275" s="16">
        <v>546500</v>
      </c>
      <c r="L275" s="15" t="s">
        <v>130</v>
      </c>
    </row>
    <row r="276" spans="1:12">
      <c r="A276" s="12"/>
      <c r="B276" s="47"/>
      <c r="C276" s="48"/>
      <c r="D276" s="37">
        <v>40969</v>
      </c>
      <c r="E276" s="90">
        <f t="shared" si="42"/>
        <v>-914811</v>
      </c>
      <c r="F276" s="90">
        <v>0</v>
      </c>
      <c r="G276" s="87">
        <v>-4573</v>
      </c>
      <c r="H276" s="98">
        <f t="shared" si="18"/>
        <v>-919384</v>
      </c>
      <c r="I276" s="106">
        <f t="shared" si="22"/>
        <v>-4573</v>
      </c>
      <c r="J276" s="11">
        <v>555.66999999999996</v>
      </c>
      <c r="K276" s="16">
        <v>546500</v>
      </c>
      <c r="L276" s="15" t="s">
        <v>130</v>
      </c>
    </row>
    <row r="277" spans="1:12">
      <c r="A277" s="12"/>
      <c r="B277" s="47"/>
      <c r="C277" s="48"/>
      <c r="D277" s="37">
        <v>41000</v>
      </c>
      <c r="E277" s="90">
        <f t="shared" si="42"/>
        <v>-919384</v>
      </c>
      <c r="F277" s="90">
        <v>0</v>
      </c>
      <c r="G277" s="87">
        <v>-4597</v>
      </c>
      <c r="H277" s="92">
        <f t="shared" si="18"/>
        <v>-923981</v>
      </c>
      <c r="I277" s="106">
        <f t="shared" si="22"/>
        <v>-4597</v>
      </c>
      <c r="J277" s="11">
        <v>555.66999999999996</v>
      </c>
      <c r="K277" s="16">
        <v>546500</v>
      </c>
      <c r="L277" s="15" t="s">
        <v>130</v>
      </c>
    </row>
    <row r="278" spans="1:12">
      <c r="A278" s="12"/>
      <c r="B278" s="47"/>
      <c r="C278" s="48"/>
      <c r="D278" s="37">
        <v>41030</v>
      </c>
      <c r="E278" s="90">
        <f t="shared" si="42"/>
        <v>-923981</v>
      </c>
      <c r="F278" s="90">
        <v>0</v>
      </c>
      <c r="G278" s="87">
        <v>-4620</v>
      </c>
      <c r="H278" s="92">
        <f t="shared" si="18"/>
        <v>-928601</v>
      </c>
      <c r="I278" s="106">
        <f t="shared" si="22"/>
        <v>-4620</v>
      </c>
      <c r="J278" s="11">
        <v>555.66999999999996</v>
      </c>
      <c r="K278" s="16">
        <v>546500</v>
      </c>
      <c r="L278" s="15" t="s">
        <v>130</v>
      </c>
    </row>
    <row r="279" spans="1:12">
      <c r="A279" s="12"/>
      <c r="B279" s="49"/>
      <c r="C279" s="48"/>
      <c r="D279" s="37">
        <v>41061</v>
      </c>
      <c r="E279" s="100">
        <f t="shared" ref="E279" si="43">H278</f>
        <v>-928601</v>
      </c>
      <c r="F279" s="100">
        <v>0</v>
      </c>
      <c r="G279" s="99">
        <v>-4643</v>
      </c>
      <c r="H279" s="92">
        <f t="shared" si="18"/>
        <v>-933244</v>
      </c>
      <c r="I279" s="106">
        <f t="shared" si="22"/>
        <v>-4643</v>
      </c>
      <c r="J279" s="11">
        <v>555.66999999999996</v>
      </c>
      <c r="K279" s="16">
        <v>546500</v>
      </c>
      <c r="L279" s="15" t="s">
        <v>130</v>
      </c>
    </row>
    <row r="280" spans="1:12">
      <c r="A280" s="10">
        <v>210649</v>
      </c>
      <c r="B280" s="25" t="s">
        <v>121</v>
      </c>
      <c r="C280" s="46" t="s">
        <v>62</v>
      </c>
      <c r="D280" s="37">
        <v>40725</v>
      </c>
      <c r="E280" s="115">
        <v>-2843636.71</v>
      </c>
      <c r="F280" s="90">
        <v>0</v>
      </c>
      <c r="G280" s="87">
        <v>0</v>
      </c>
      <c r="H280" s="97">
        <f t="shared" si="18"/>
        <v>-2843636.71</v>
      </c>
      <c r="I280" s="106">
        <f t="shared" si="22"/>
        <v>0</v>
      </c>
      <c r="J280" s="11">
        <v>555.66999999999996</v>
      </c>
      <c r="K280" s="16">
        <v>546500</v>
      </c>
      <c r="L280" s="15" t="s">
        <v>130</v>
      </c>
    </row>
    <row r="281" spans="1:12">
      <c r="A281" s="12"/>
      <c r="B281" s="47"/>
      <c r="C281" s="48"/>
      <c r="D281" s="37">
        <v>40756</v>
      </c>
      <c r="E281" s="90">
        <f>+H280</f>
        <v>-2843636.71</v>
      </c>
      <c r="F281" s="90">
        <v>0</v>
      </c>
      <c r="G281" s="87">
        <v>0</v>
      </c>
      <c r="H281" s="98">
        <f t="shared" si="18"/>
        <v>-2843636.71</v>
      </c>
      <c r="I281" s="106">
        <f t="shared" si="22"/>
        <v>0</v>
      </c>
      <c r="J281" s="11">
        <v>555.66999999999996</v>
      </c>
      <c r="K281" s="16">
        <v>546500</v>
      </c>
      <c r="L281" s="15" t="s">
        <v>130</v>
      </c>
    </row>
    <row r="282" spans="1:12">
      <c r="A282" s="12"/>
      <c r="B282" s="47"/>
      <c r="C282" s="48"/>
      <c r="D282" s="37">
        <v>40787</v>
      </c>
      <c r="E282" s="90">
        <f t="shared" ref="E282:E291" si="44">+H281</f>
        <v>-2843636.71</v>
      </c>
      <c r="F282" s="90">
        <v>0</v>
      </c>
      <c r="G282" s="87">
        <v>0</v>
      </c>
      <c r="H282" s="98">
        <f t="shared" si="18"/>
        <v>-2843636.71</v>
      </c>
      <c r="I282" s="106">
        <f t="shared" si="22"/>
        <v>0</v>
      </c>
      <c r="J282" s="11">
        <v>555.66999999999996</v>
      </c>
      <c r="K282" s="16">
        <v>546500</v>
      </c>
      <c r="L282" s="15" t="s">
        <v>130</v>
      </c>
    </row>
    <row r="283" spans="1:12">
      <c r="A283" s="12"/>
      <c r="B283" s="47"/>
      <c r="C283" s="48"/>
      <c r="D283" s="37">
        <v>40817</v>
      </c>
      <c r="E283" s="90">
        <f t="shared" si="44"/>
        <v>-2843636.71</v>
      </c>
      <c r="F283" s="90">
        <v>0</v>
      </c>
      <c r="G283" s="87">
        <v>0</v>
      </c>
      <c r="H283" s="98">
        <f t="shared" si="18"/>
        <v>-2843636.71</v>
      </c>
      <c r="I283" s="106">
        <f t="shared" si="22"/>
        <v>0</v>
      </c>
      <c r="J283" s="11">
        <v>555.66999999999996</v>
      </c>
      <c r="K283" s="16">
        <v>546500</v>
      </c>
      <c r="L283" s="15" t="s">
        <v>130</v>
      </c>
    </row>
    <row r="284" spans="1:12">
      <c r="A284" s="12"/>
      <c r="B284" s="47"/>
      <c r="C284" s="48"/>
      <c r="D284" s="37">
        <v>40848</v>
      </c>
      <c r="E284" s="90">
        <f t="shared" si="44"/>
        <v>-2843636.71</v>
      </c>
      <c r="F284" s="90">
        <v>0</v>
      </c>
      <c r="G284" s="87">
        <v>0</v>
      </c>
      <c r="H284" s="98">
        <f t="shared" si="18"/>
        <v>-2843636.71</v>
      </c>
      <c r="I284" s="106">
        <f t="shared" si="22"/>
        <v>0</v>
      </c>
      <c r="J284" s="11">
        <v>555.66999999999996</v>
      </c>
      <c r="K284" s="16">
        <v>546500</v>
      </c>
      <c r="L284" s="15" t="s">
        <v>130</v>
      </c>
    </row>
    <row r="285" spans="1:12">
      <c r="A285" s="12"/>
      <c r="B285" s="47"/>
      <c r="C285" s="48"/>
      <c r="D285" s="37">
        <v>40878</v>
      </c>
      <c r="E285" s="90">
        <f t="shared" si="44"/>
        <v>-2843636.71</v>
      </c>
      <c r="F285" s="90">
        <v>0</v>
      </c>
      <c r="G285" s="87">
        <v>0</v>
      </c>
      <c r="H285" s="98">
        <f t="shared" si="18"/>
        <v>-2843636.71</v>
      </c>
      <c r="I285" s="106">
        <f t="shared" si="22"/>
        <v>0</v>
      </c>
      <c r="J285" s="11">
        <v>555.66999999999996</v>
      </c>
      <c r="K285" s="16">
        <v>546500</v>
      </c>
      <c r="L285" s="15" t="s">
        <v>130</v>
      </c>
    </row>
    <row r="286" spans="1:12">
      <c r="A286" s="12"/>
      <c r="B286" s="47"/>
      <c r="C286" s="48"/>
      <c r="D286" s="37">
        <v>40909</v>
      </c>
      <c r="E286" s="90">
        <f t="shared" si="44"/>
        <v>-2843636.71</v>
      </c>
      <c r="F286" s="90">
        <v>0</v>
      </c>
      <c r="G286" s="87">
        <v>0</v>
      </c>
      <c r="H286" s="98">
        <f t="shared" si="18"/>
        <v>-2843636.71</v>
      </c>
      <c r="I286" s="106">
        <f t="shared" si="22"/>
        <v>0</v>
      </c>
      <c r="J286" s="11">
        <v>555.66999999999996</v>
      </c>
      <c r="K286" s="16">
        <v>546500</v>
      </c>
      <c r="L286" s="15" t="s">
        <v>130</v>
      </c>
    </row>
    <row r="287" spans="1:12">
      <c r="A287" s="12"/>
      <c r="B287" s="47"/>
      <c r="C287" s="48"/>
      <c r="D287" s="37">
        <v>40940</v>
      </c>
      <c r="E287" s="90">
        <f t="shared" si="44"/>
        <v>-2843636.71</v>
      </c>
      <c r="F287" s="90">
        <v>0</v>
      </c>
      <c r="G287" s="87">
        <v>0</v>
      </c>
      <c r="H287" s="98">
        <f t="shared" si="18"/>
        <v>-2843636.71</v>
      </c>
      <c r="I287" s="106">
        <f t="shared" si="22"/>
        <v>0</v>
      </c>
      <c r="J287" s="11">
        <v>555.66999999999996</v>
      </c>
      <c r="K287" s="16">
        <v>546500</v>
      </c>
      <c r="L287" s="15" t="s">
        <v>130</v>
      </c>
    </row>
    <row r="288" spans="1:12">
      <c r="A288" s="12"/>
      <c r="B288" s="47"/>
      <c r="C288" s="48"/>
      <c r="D288" s="37">
        <v>40969</v>
      </c>
      <c r="E288" s="90">
        <f t="shared" si="44"/>
        <v>-2843636.71</v>
      </c>
      <c r="F288" s="90">
        <v>0</v>
      </c>
      <c r="G288" s="87">
        <v>0</v>
      </c>
      <c r="H288" s="98">
        <f t="shared" si="18"/>
        <v>-2843636.71</v>
      </c>
      <c r="I288" s="106">
        <f t="shared" si="22"/>
        <v>0</v>
      </c>
      <c r="J288" s="11">
        <v>555.66999999999996</v>
      </c>
      <c r="K288" s="16">
        <v>546500</v>
      </c>
      <c r="L288" s="15" t="s">
        <v>130</v>
      </c>
    </row>
    <row r="289" spans="1:13">
      <c r="A289" s="12"/>
      <c r="B289" s="47"/>
      <c r="C289" s="48"/>
      <c r="D289" s="37">
        <v>41000</v>
      </c>
      <c r="E289" s="90">
        <f t="shared" si="44"/>
        <v>-2843636.71</v>
      </c>
      <c r="F289" s="90">
        <v>0</v>
      </c>
      <c r="G289" s="87">
        <v>0</v>
      </c>
      <c r="H289" s="92">
        <f t="shared" si="18"/>
        <v>-2843636.71</v>
      </c>
      <c r="I289" s="106">
        <f t="shared" si="22"/>
        <v>0</v>
      </c>
      <c r="J289" s="11">
        <v>555.66999999999996</v>
      </c>
      <c r="K289" s="16">
        <v>546500</v>
      </c>
      <c r="L289" s="15" t="s">
        <v>130</v>
      </c>
    </row>
    <row r="290" spans="1:13">
      <c r="A290" s="12"/>
      <c r="B290" s="47"/>
      <c r="C290" s="48"/>
      <c r="D290" s="37">
        <v>41030</v>
      </c>
      <c r="E290" s="90">
        <f t="shared" si="44"/>
        <v>-2843636.71</v>
      </c>
      <c r="F290" s="90">
        <v>0</v>
      </c>
      <c r="G290" s="87">
        <v>0</v>
      </c>
      <c r="H290" s="92">
        <f t="shared" si="18"/>
        <v>-2843636.71</v>
      </c>
      <c r="I290" s="106">
        <f t="shared" si="22"/>
        <v>0</v>
      </c>
      <c r="J290" s="11">
        <v>555.66999999999996</v>
      </c>
      <c r="K290" s="16">
        <v>546500</v>
      </c>
      <c r="L290" s="15" t="s">
        <v>130</v>
      </c>
    </row>
    <row r="291" spans="1:13">
      <c r="A291" s="12"/>
      <c r="B291" s="49"/>
      <c r="C291" s="48"/>
      <c r="D291" s="37">
        <v>41061</v>
      </c>
      <c r="E291" s="95">
        <f t="shared" si="44"/>
        <v>-2843636.71</v>
      </c>
      <c r="F291" s="100">
        <v>0</v>
      </c>
      <c r="G291" s="99">
        <v>0</v>
      </c>
      <c r="H291" s="92">
        <f t="shared" si="18"/>
        <v>-2843636.71</v>
      </c>
      <c r="I291" s="106">
        <f t="shared" si="22"/>
        <v>0</v>
      </c>
      <c r="J291" s="11">
        <v>555.66999999999996</v>
      </c>
      <c r="K291" s="16">
        <v>546500</v>
      </c>
      <c r="L291" s="15" t="s">
        <v>130</v>
      </c>
    </row>
    <row r="292" spans="1:13">
      <c r="A292" s="10">
        <v>235190</v>
      </c>
      <c r="B292" s="41" t="s">
        <v>3</v>
      </c>
      <c r="C292" s="36" t="s">
        <v>62</v>
      </c>
      <c r="D292" s="37">
        <v>40725</v>
      </c>
      <c r="E292" s="115">
        <v>-179367</v>
      </c>
      <c r="F292" s="90">
        <v>7991.94</v>
      </c>
      <c r="G292" s="87">
        <v>0</v>
      </c>
      <c r="H292" s="96">
        <f t="shared" si="18"/>
        <v>-171375.06</v>
      </c>
      <c r="I292" s="106">
        <f t="shared" si="22"/>
        <v>7991.94</v>
      </c>
      <c r="J292" s="76">
        <v>557</v>
      </c>
      <c r="K292" s="16">
        <v>500700</v>
      </c>
      <c r="L292" s="15" t="s">
        <v>142</v>
      </c>
      <c r="M292" s="20"/>
    </row>
    <row r="293" spans="1:13">
      <c r="A293" s="12"/>
      <c r="B293" s="38"/>
      <c r="C293" s="38"/>
      <c r="D293" s="37">
        <v>40756</v>
      </c>
      <c r="E293" s="90">
        <f>+H292</f>
        <v>-171375.06</v>
      </c>
      <c r="F293" s="90">
        <v>0</v>
      </c>
      <c r="G293" s="87">
        <v>0</v>
      </c>
      <c r="H293" s="89">
        <f t="shared" si="18"/>
        <v>-171375.06</v>
      </c>
      <c r="I293" s="106">
        <f t="shared" si="22"/>
        <v>0</v>
      </c>
      <c r="J293" s="76">
        <v>557</v>
      </c>
      <c r="K293" s="16">
        <v>500700</v>
      </c>
      <c r="L293" s="15" t="s">
        <v>142</v>
      </c>
      <c r="M293" s="20"/>
    </row>
    <row r="294" spans="1:13">
      <c r="A294" s="12"/>
      <c r="B294" s="38"/>
      <c r="C294" s="38"/>
      <c r="D294" s="37">
        <v>40787</v>
      </c>
      <c r="E294" s="90">
        <f t="shared" ref="E294:E303" si="45">+H293</f>
        <v>-171375.06</v>
      </c>
      <c r="F294" s="89">
        <v>58823.03</v>
      </c>
      <c r="G294" s="118">
        <v>0</v>
      </c>
      <c r="H294" s="89">
        <f t="shared" si="18"/>
        <v>-112552.03</v>
      </c>
      <c r="I294" s="106">
        <f t="shared" si="22"/>
        <v>58823.03</v>
      </c>
      <c r="J294" s="76">
        <v>557</v>
      </c>
      <c r="K294" s="16">
        <v>500700</v>
      </c>
      <c r="L294" s="15" t="s">
        <v>142</v>
      </c>
      <c r="M294" s="20"/>
    </row>
    <row r="295" spans="1:13">
      <c r="A295" s="12"/>
      <c r="B295" s="38"/>
      <c r="C295" s="38"/>
      <c r="D295" s="37">
        <v>40817</v>
      </c>
      <c r="E295" s="90">
        <f t="shared" si="45"/>
        <v>-112552.03</v>
      </c>
      <c r="F295" s="90">
        <v>0</v>
      </c>
      <c r="G295" s="87">
        <v>0</v>
      </c>
      <c r="H295" s="89">
        <f t="shared" si="18"/>
        <v>-112552.03</v>
      </c>
      <c r="I295" s="106">
        <f t="shared" si="22"/>
        <v>0</v>
      </c>
      <c r="J295" s="76">
        <v>557</v>
      </c>
      <c r="K295" s="16">
        <v>500700</v>
      </c>
      <c r="L295" s="15" t="s">
        <v>142</v>
      </c>
      <c r="M295" s="20"/>
    </row>
    <row r="296" spans="1:13">
      <c r="A296" s="12"/>
      <c r="B296" s="38"/>
      <c r="C296" s="38"/>
      <c r="D296" s="37">
        <v>40848</v>
      </c>
      <c r="E296" s="90">
        <f t="shared" si="45"/>
        <v>-112552.03</v>
      </c>
      <c r="F296" s="90">
        <v>72323.89</v>
      </c>
      <c r="G296" s="87">
        <v>-7667.91</v>
      </c>
      <c r="H296" s="89">
        <f t="shared" si="18"/>
        <v>-47896.05</v>
      </c>
      <c r="I296" s="106">
        <f t="shared" si="22"/>
        <v>64655.979999999996</v>
      </c>
      <c r="J296" s="76">
        <v>557</v>
      </c>
      <c r="K296" s="16">
        <v>500700</v>
      </c>
      <c r="L296" s="15" t="s">
        <v>142</v>
      </c>
      <c r="M296" s="20"/>
    </row>
    <row r="297" spans="1:13">
      <c r="A297" s="12"/>
      <c r="B297" s="38"/>
      <c r="C297" s="38"/>
      <c r="D297" s="37">
        <v>40878</v>
      </c>
      <c r="E297" s="90">
        <f t="shared" si="45"/>
        <v>-47896.05</v>
      </c>
      <c r="F297" s="90">
        <v>11240.82</v>
      </c>
      <c r="G297" s="87">
        <v>0</v>
      </c>
      <c r="H297" s="89">
        <f t="shared" si="18"/>
        <v>-36655.230000000003</v>
      </c>
      <c r="I297" s="106">
        <f t="shared" si="22"/>
        <v>11240.82</v>
      </c>
      <c r="J297" s="76">
        <v>557</v>
      </c>
      <c r="K297" s="16">
        <v>500700</v>
      </c>
      <c r="L297" s="15" t="s">
        <v>142</v>
      </c>
      <c r="M297" s="20"/>
    </row>
    <row r="298" spans="1:13">
      <c r="A298" s="12"/>
      <c r="B298" s="38"/>
      <c r="C298" s="38"/>
      <c r="D298" s="37">
        <v>40909</v>
      </c>
      <c r="E298" s="90">
        <f t="shared" si="45"/>
        <v>-36655.230000000003</v>
      </c>
      <c r="F298" s="90">
        <v>1624.3</v>
      </c>
      <c r="G298" s="92">
        <v>0</v>
      </c>
      <c r="H298" s="89">
        <f t="shared" si="18"/>
        <v>-35030.93</v>
      </c>
      <c r="I298" s="106">
        <f t="shared" si="22"/>
        <v>1624.3</v>
      </c>
      <c r="J298" s="76">
        <v>557</v>
      </c>
      <c r="K298" s="16">
        <v>500700</v>
      </c>
      <c r="L298" s="15" t="s">
        <v>142</v>
      </c>
      <c r="M298" s="20"/>
    </row>
    <row r="299" spans="1:13">
      <c r="A299" s="12"/>
      <c r="B299" s="38"/>
      <c r="C299" s="38"/>
      <c r="D299" s="37">
        <v>40940</v>
      </c>
      <c r="E299" s="90">
        <f t="shared" si="45"/>
        <v>-35030.93</v>
      </c>
      <c r="F299" s="90">
        <v>1624.57</v>
      </c>
      <c r="G299" s="87">
        <v>0</v>
      </c>
      <c r="H299" s="89">
        <f t="shared" si="18"/>
        <v>-33406.36</v>
      </c>
      <c r="I299" s="106">
        <f t="shared" si="22"/>
        <v>1624.57</v>
      </c>
      <c r="J299" s="76">
        <v>557</v>
      </c>
      <c r="K299" s="16">
        <v>500700</v>
      </c>
      <c r="L299" s="15" t="s">
        <v>142</v>
      </c>
      <c r="M299" s="20"/>
    </row>
    <row r="300" spans="1:13">
      <c r="A300" s="12"/>
      <c r="B300" s="38"/>
      <c r="C300" s="38"/>
      <c r="D300" s="37">
        <v>40969</v>
      </c>
      <c r="E300" s="90">
        <f t="shared" si="45"/>
        <v>-33406.36</v>
      </c>
      <c r="F300" s="90">
        <v>0</v>
      </c>
      <c r="G300" s="87">
        <v>0</v>
      </c>
      <c r="H300" s="89">
        <f t="shared" si="18"/>
        <v>-33406.36</v>
      </c>
      <c r="I300" s="106">
        <f t="shared" si="22"/>
        <v>0</v>
      </c>
      <c r="J300" s="76">
        <v>557</v>
      </c>
      <c r="K300" s="16">
        <v>500700</v>
      </c>
      <c r="L300" s="15" t="s">
        <v>142</v>
      </c>
      <c r="M300" s="20"/>
    </row>
    <row r="301" spans="1:13">
      <c r="A301" s="12"/>
      <c r="B301" s="38"/>
      <c r="C301" s="38"/>
      <c r="D301" s="37">
        <v>41000</v>
      </c>
      <c r="E301" s="90">
        <f t="shared" si="45"/>
        <v>-33406.36</v>
      </c>
      <c r="F301" s="90">
        <v>7313.74</v>
      </c>
      <c r="G301" s="87">
        <v>0</v>
      </c>
      <c r="H301" s="89">
        <f t="shared" si="18"/>
        <v>-26092.620000000003</v>
      </c>
      <c r="I301" s="106">
        <f t="shared" si="22"/>
        <v>7313.74</v>
      </c>
      <c r="J301" s="76">
        <v>557</v>
      </c>
      <c r="K301" s="16">
        <v>500700</v>
      </c>
      <c r="L301" s="15" t="s">
        <v>142</v>
      </c>
      <c r="M301" s="20"/>
    </row>
    <row r="302" spans="1:13">
      <c r="A302" s="12"/>
      <c r="B302" s="38"/>
      <c r="C302" s="38"/>
      <c r="D302" s="37">
        <v>41030</v>
      </c>
      <c r="E302" s="90">
        <f t="shared" si="45"/>
        <v>-26092.620000000003</v>
      </c>
      <c r="F302" s="90">
        <v>0</v>
      </c>
      <c r="G302" s="87">
        <v>0</v>
      </c>
      <c r="H302" s="89">
        <f t="shared" si="18"/>
        <v>-26092.620000000003</v>
      </c>
      <c r="I302" s="106">
        <f t="shared" si="22"/>
        <v>0</v>
      </c>
      <c r="J302" s="76">
        <v>557</v>
      </c>
      <c r="K302" s="16">
        <v>500700</v>
      </c>
      <c r="L302" s="15" t="s">
        <v>142</v>
      </c>
      <c r="M302" s="20"/>
    </row>
    <row r="303" spans="1:13">
      <c r="A303" s="12"/>
      <c r="B303" s="38"/>
      <c r="C303" s="38"/>
      <c r="D303" s="37">
        <v>41061</v>
      </c>
      <c r="E303" s="95">
        <f t="shared" si="45"/>
        <v>-26092.620000000003</v>
      </c>
      <c r="F303" s="100">
        <v>0</v>
      </c>
      <c r="G303" s="94">
        <v>-206489.53</v>
      </c>
      <c r="H303" s="89">
        <f t="shared" si="18"/>
        <v>-232582.15</v>
      </c>
      <c r="I303" s="106">
        <f t="shared" si="22"/>
        <v>-206489.53</v>
      </c>
      <c r="J303" s="76">
        <v>557</v>
      </c>
      <c r="K303" s="16">
        <v>500700</v>
      </c>
      <c r="L303" s="15" t="s">
        <v>142</v>
      </c>
      <c r="M303" s="20"/>
    </row>
    <row r="304" spans="1:13">
      <c r="A304" s="10">
        <v>235190</v>
      </c>
      <c r="B304" s="35" t="s">
        <v>3</v>
      </c>
      <c r="C304" s="36" t="s">
        <v>62</v>
      </c>
      <c r="D304" s="37">
        <v>40725</v>
      </c>
      <c r="E304" s="115">
        <v>-75126.229999999967</v>
      </c>
      <c r="F304" s="90">
        <v>8090.98</v>
      </c>
      <c r="G304" s="87">
        <v>0</v>
      </c>
      <c r="H304" s="96">
        <f t="shared" si="18"/>
        <v>-67035.249999999971</v>
      </c>
      <c r="I304" s="106">
        <f t="shared" si="22"/>
        <v>8090.98</v>
      </c>
      <c r="J304" s="76">
        <v>557</v>
      </c>
      <c r="K304" s="16">
        <v>500700</v>
      </c>
      <c r="L304" s="15" t="s">
        <v>142</v>
      </c>
    </row>
    <row r="305" spans="1:12">
      <c r="A305" s="12"/>
      <c r="B305" s="38"/>
      <c r="C305" s="38"/>
      <c r="D305" s="37">
        <v>40756</v>
      </c>
      <c r="E305" s="90">
        <f>+H304</f>
        <v>-67035.249999999971</v>
      </c>
      <c r="F305" s="90">
        <v>8090.97</v>
      </c>
      <c r="G305" s="87">
        <v>0</v>
      </c>
      <c r="H305" s="89">
        <f t="shared" si="18"/>
        <v>-58944.27999999997</v>
      </c>
      <c r="I305" s="106">
        <f t="shared" si="22"/>
        <v>8090.97</v>
      </c>
      <c r="J305" s="76">
        <v>557</v>
      </c>
      <c r="K305" s="16">
        <v>500700</v>
      </c>
      <c r="L305" s="15" t="s">
        <v>142</v>
      </c>
    </row>
    <row r="306" spans="1:12">
      <c r="A306" s="12"/>
      <c r="B306" s="38"/>
      <c r="C306" s="38"/>
      <c r="D306" s="37">
        <v>40787</v>
      </c>
      <c r="E306" s="90">
        <f t="shared" ref="E306:E314" si="46">+H305</f>
        <v>-58944.27999999997</v>
      </c>
      <c r="F306" s="89">
        <v>12136.47</v>
      </c>
      <c r="G306" s="118">
        <v>0</v>
      </c>
      <c r="H306" s="89">
        <f t="shared" si="18"/>
        <v>-46807.809999999969</v>
      </c>
      <c r="I306" s="106">
        <f t="shared" si="22"/>
        <v>12136.47</v>
      </c>
      <c r="J306" s="76">
        <v>557</v>
      </c>
      <c r="K306" s="16">
        <v>500700</v>
      </c>
      <c r="L306" s="15" t="s">
        <v>142</v>
      </c>
    </row>
    <row r="307" spans="1:12">
      <c r="A307" s="12"/>
      <c r="B307" s="38"/>
      <c r="C307" s="38"/>
      <c r="D307" s="37">
        <v>40817</v>
      </c>
      <c r="E307" s="90">
        <f t="shared" si="46"/>
        <v>-46807.809999999969</v>
      </c>
      <c r="F307" s="90">
        <v>4045.48</v>
      </c>
      <c r="G307" s="87">
        <v>0</v>
      </c>
      <c r="H307" s="89">
        <f t="shared" si="18"/>
        <v>-42762.329999999965</v>
      </c>
      <c r="I307" s="106">
        <f t="shared" si="22"/>
        <v>4045.48</v>
      </c>
      <c r="J307" s="76">
        <v>557</v>
      </c>
      <c r="K307" s="16">
        <v>500700</v>
      </c>
      <c r="L307" s="15" t="s">
        <v>142</v>
      </c>
    </row>
    <row r="308" spans="1:12">
      <c r="A308" s="12"/>
      <c r="B308" s="38"/>
      <c r="C308" s="38"/>
      <c r="D308" s="37">
        <v>40848</v>
      </c>
      <c r="E308" s="90">
        <f t="shared" si="46"/>
        <v>-42762.329999999965</v>
      </c>
      <c r="F308" s="90">
        <v>8090.97</v>
      </c>
      <c r="G308" s="87">
        <v>0</v>
      </c>
      <c r="H308" s="89">
        <f t="shared" si="18"/>
        <v>-34671.359999999964</v>
      </c>
      <c r="I308" s="106">
        <f t="shared" si="22"/>
        <v>8090.97</v>
      </c>
      <c r="J308" s="76">
        <v>557</v>
      </c>
      <c r="K308" s="16">
        <v>500700</v>
      </c>
      <c r="L308" s="15" t="s">
        <v>142</v>
      </c>
    </row>
    <row r="309" spans="1:12">
      <c r="A309" s="12"/>
      <c r="B309" s="38"/>
      <c r="C309" s="38"/>
      <c r="D309" s="37">
        <v>40878</v>
      </c>
      <c r="E309" s="90">
        <f t="shared" si="46"/>
        <v>-34671.359999999964</v>
      </c>
      <c r="F309" s="90">
        <v>12136.46</v>
      </c>
      <c r="G309" s="92">
        <v>0</v>
      </c>
      <c r="H309" s="89">
        <f t="shared" si="18"/>
        <v>-22534.899999999965</v>
      </c>
      <c r="I309" s="106">
        <f t="shared" si="22"/>
        <v>12136.46</v>
      </c>
      <c r="J309" s="76">
        <v>557</v>
      </c>
      <c r="K309" s="16">
        <v>500700</v>
      </c>
      <c r="L309" s="15" t="s">
        <v>142</v>
      </c>
    </row>
    <row r="310" spans="1:12">
      <c r="A310" s="12"/>
      <c r="B310" s="38"/>
      <c r="C310" s="38"/>
      <c r="D310" s="37">
        <v>40909</v>
      </c>
      <c r="E310" s="90">
        <f t="shared" si="46"/>
        <v>-22534.899999999965</v>
      </c>
      <c r="F310" s="90">
        <v>4045.49</v>
      </c>
      <c r="G310" s="92">
        <v>0</v>
      </c>
      <c r="H310" s="89">
        <f t="shared" si="18"/>
        <v>-18489.409999999967</v>
      </c>
      <c r="I310" s="106">
        <f t="shared" si="22"/>
        <v>4045.49</v>
      </c>
      <c r="J310" s="76">
        <v>557</v>
      </c>
      <c r="K310" s="16">
        <v>500700</v>
      </c>
      <c r="L310" s="15" t="s">
        <v>142</v>
      </c>
    </row>
    <row r="311" spans="1:12">
      <c r="A311" s="12"/>
      <c r="B311" s="38"/>
      <c r="C311" s="38"/>
      <c r="D311" s="37">
        <v>40940</v>
      </c>
      <c r="E311" s="90">
        <f t="shared" si="46"/>
        <v>-18489.409999999967</v>
      </c>
      <c r="F311" s="90">
        <v>8090.97</v>
      </c>
      <c r="G311" s="92">
        <v>0</v>
      </c>
      <c r="H311" s="89">
        <f t="shared" si="18"/>
        <v>-10398.439999999966</v>
      </c>
      <c r="I311" s="106">
        <f t="shared" si="22"/>
        <v>8090.97</v>
      </c>
      <c r="J311" s="76">
        <v>557</v>
      </c>
      <c r="K311" s="16">
        <v>500700</v>
      </c>
      <c r="L311" s="15" t="s">
        <v>142</v>
      </c>
    </row>
    <row r="312" spans="1:12">
      <c r="A312" s="12"/>
      <c r="B312" s="38"/>
      <c r="C312" s="38"/>
      <c r="D312" s="37">
        <v>40969</v>
      </c>
      <c r="E312" s="90">
        <f t="shared" si="46"/>
        <v>-10398.439999999966</v>
      </c>
      <c r="F312" s="90">
        <v>10398.44</v>
      </c>
      <c r="G312" s="92">
        <v>0</v>
      </c>
      <c r="H312" s="89">
        <f t="shared" si="18"/>
        <v>3.4560798667371273E-11</v>
      </c>
      <c r="I312" s="106">
        <f t="shared" si="22"/>
        <v>10398.44</v>
      </c>
      <c r="J312" s="76">
        <v>557</v>
      </c>
      <c r="K312" s="16">
        <v>500700</v>
      </c>
      <c r="L312" s="15" t="s">
        <v>142</v>
      </c>
    </row>
    <row r="313" spans="1:12">
      <c r="A313" s="12"/>
      <c r="B313" s="38"/>
      <c r="C313" s="38"/>
      <c r="D313" s="37">
        <v>41000</v>
      </c>
      <c r="E313" s="90">
        <f t="shared" si="46"/>
        <v>3.4560798667371273E-11</v>
      </c>
      <c r="F313" s="90">
        <v>0</v>
      </c>
      <c r="G313" s="87">
        <v>0</v>
      </c>
      <c r="H313" s="89">
        <f t="shared" si="18"/>
        <v>3.4560798667371273E-11</v>
      </c>
      <c r="I313" s="106">
        <f t="shared" si="22"/>
        <v>0</v>
      </c>
      <c r="J313" s="76">
        <v>557</v>
      </c>
      <c r="K313" s="16">
        <v>500700</v>
      </c>
      <c r="L313" s="15" t="s">
        <v>142</v>
      </c>
    </row>
    <row r="314" spans="1:12">
      <c r="A314" s="12"/>
      <c r="B314" s="38"/>
      <c r="C314" s="38"/>
      <c r="D314" s="37">
        <v>41030</v>
      </c>
      <c r="E314" s="90">
        <f t="shared" si="46"/>
        <v>3.4560798667371273E-11</v>
      </c>
      <c r="F314" s="90">
        <v>0</v>
      </c>
      <c r="G314" s="87">
        <v>0</v>
      </c>
      <c r="H314" s="89">
        <f t="shared" si="18"/>
        <v>3.4560798667371273E-11</v>
      </c>
      <c r="I314" s="106">
        <f t="shared" si="22"/>
        <v>0</v>
      </c>
      <c r="J314" s="76">
        <v>557</v>
      </c>
      <c r="K314" s="16">
        <v>500700</v>
      </c>
      <c r="L314" s="15" t="s">
        <v>142</v>
      </c>
    </row>
    <row r="315" spans="1:12">
      <c r="A315" s="12"/>
      <c r="B315" s="38"/>
      <c r="C315" s="38"/>
      <c r="D315" s="37">
        <v>41061</v>
      </c>
      <c r="E315" s="100">
        <f t="shared" ref="E315" si="47">H314</f>
        <v>3.4560798667371273E-11</v>
      </c>
      <c r="F315" s="100">
        <v>0</v>
      </c>
      <c r="G315" s="94">
        <v>0</v>
      </c>
      <c r="H315" s="95">
        <f t="shared" si="18"/>
        <v>3.4560798667371273E-11</v>
      </c>
      <c r="I315" s="106">
        <f t="shared" si="22"/>
        <v>0</v>
      </c>
      <c r="J315" s="76">
        <v>557</v>
      </c>
      <c r="K315" s="16">
        <v>500700</v>
      </c>
      <c r="L315" s="15" t="s">
        <v>142</v>
      </c>
    </row>
    <row r="316" spans="1:12">
      <c r="A316" s="10">
        <v>248025</v>
      </c>
      <c r="B316" s="35" t="s">
        <v>131</v>
      </c>
      <c r="C316" s="36" t="s">
        <v>62</v>
      </c>
      <c r="D316" s="37">
        <v>40725</v>
      </c>
      <c r="E316" s="115">
        <v>-2882133.0000000009</v>
      </c>
      <c r="F316" s="89">
        <v>1193841</v>
      </c>
      <c r="G316" s="86">
        <v>0</v>
      </c>
      <c r="H316" s="87">
        <f t="shared" ref="H316:H363" si="48">SUM(E316:G316)</f>
        <v>-1688292.0000000009</v>
      </c>
      <c r="I316" s="106">
        <f t="shared" ref="I316:I363" si="49">SUM(F316:G316)</f>
        <v>1193841</v>
      </c>
      <c r="J316" s="11">
        <v>555.25</v>
      </c>
      <c r="K316" s="16">
        <v>505219</v>
      </c>
      <c r="L316" s="15" t="s">
        <v>143</v>
      </c>
    </row>
    <row r="317" spans="1:12">
      <c r="A317" s="17"/>
      <c r="B317" s="41"/>
      <c r="C317" s="41"/>
      <c r="D317" s="37">
        <v>40756</v>
      </c>
      <c r="E317" s="87">
        <f>H316</f>
        <v>-1688292.0000000009</v>
      </c>
      <c r="F317" s="89">
        <v>1193841</v>
      </c>
      <c r="G317" s="86">
        <v>-1193841</v>
      </c>
      <c r="H317" s="87">
        <f>E317+F317+G317</f>
        <v>-1688292.0000000009</v>
      </c>
      <c r="I317" s="106">
        <f t="shared" si="49"/>
        <v>0</v>
      </c>
      <c r="J317" s="11" t="s">
        <v>146</v>
      </c>
      <c r="K317" s="16" t="s">
        <v>145</v>
      </c>
      <c r="L317" s="15" t="s">
        <v>144</v>
      </c>
    </row>
    <row r="318" spans="1:12">
      <c r="A318" s="12"/>
      <c r="B318" s="38"/>
      <c r="C318" s="38"/>
      <c r="D318" s="37">
        <v>40787</v>
      </c>
      <c r="E318" s="87">
        <f>+H317</f>
        <v>-1688292.0000000009</v>
      </c>
      <c r="F318" s="89">
        <v>380708</v>
      </c>
      <c r="G318" s="86">
        <v>-761416</v>
      </c>
      <c r="H318" s="87">
        <f t="shared" si="48"/>
        <v>-2069000.0000000009</v>
      </c>
      <c r="I318" s="106">
        <f t="shared" si="49"/>
        <v>-380708</v>
      </c>
      <c r="J318" s="11">
        <v>555.25</v>
      </c>
      <c r="K318" s="16">
        <v>505219</v>
      </c>
      <c r="L318" s="15" t="s">
        <v>143</v>
      </c>
    </row>
    <row r="319" spans="1:12">
      <c r="A319" s="12"/>
      <c r="B319" s="38"/>
      <c r="C319" s="38"/>
      <c r="D319" s="37">
        <v>40817</v>
      </c>
      <c r="E319" s="87">
        <f t="shared" ref="E319:E326" si="50">+H318</f>
        <v>-2069000.0000000009</v>
      </c>
      <c r="F319" s="89">
        <v>2242708</v>
      </c>
      <c r="G319" s="86">
        <v>-380708</v>
      </c>
      <c r="H319" s="87">
        <f t="shared" si="48"/>
        <v>-207000.00000000093</v>
      </c>
      <c r="I319" s="106">
        <f t="shared" si="49"/>
        <v>1862000</v>
      </c>
      <c r="J319" s="11">
        <v>555.25</v>
      </c>
      <c r="K319" s="16" t="s">
        <v>147</v>
      </c>
      <c r="L319" s="15" t="s">
        <v>148</v>
      </c>
    </row>
    <row r="320" spans="1:12">
      <c r="A320" s="12"/>
      <c r="B320" s="38"/>
      <c r="C320" s="38"/>
      <c r="D320" s="37">
        <v>40848</v>
      </c>
      <c r="E320" s="87">
        <f t="shared" si="50"/>
        <v>-207000.00000000093</v>
      </c>
      <c r="F320" s="89">
        <v>0</v>
      </c>
      <c r="G320" s="86">
        <v>0</v>
      </c>
      <c r="H320" s="87">
        <f t="shared" si="48"/>
        <v>-207000.00000000093</v>
      </c>
      <c r="I320" s="106">
        <f t="shared" si="49"/>
        <v>0</v>
      </c>
      <c r="J320" s="11">
        <v>555.25</v>
      </c>
      <c r="K320" s="16">
        <v>505219</v>
      </c>
      <c r="L320" s="15" t="s">
        <v>143</v>
      </c>
    </row>
    <row r="321" spans="1:12">
      <c r="A321" s="12"/>
      <c r="B321" s="38"/>
      <c r="C321" s="38"/>
      <c r="D321" s="37">
        <v>40878</v>
      </c>
      <c r="E321" s="87">
        <f t="shared" si="50"/>
        <v>-207000.00000000093</v>
      </c>
      <c r="F321" s="89">
        <v>0</v>
      </c>
      <c r="G321" s="116">
        <v>-131592.35999999999</v>
      </c>
      <c r="H321" s="87">
        <f t="shared" si="48"/>
        <v>-338592.36000000092</v>
      </c>
      <c r="I321" s="106">
        <f t="shared" si="49"/>
        <v>-131592.35999999999</v>
      </c>
      <c r="J321" s="11">
        <v>555.25</v>
      </c>
      <c r="K321" s="16">
        <v>505219</v>
      </c>
      <c r="L321" s="15" t="s">
        <v>143</v>
      </c>
    </row>
    <row r="322" spans="1:12">
      <c r="A322" s="12"/>
      <c r="B322" s="38"/>
      <c r="C322" s="38"/>
      <c r="D322" s="37">
        <v>40909</v>
      </c>
      <c r="E322" s="87">
        <f t="shared" si="50"/>
        <v>-338592.36000000092</v>
      </c>
      <c r="F322" s="90">
        <v>131592.35999999999</v>
      </c>
      <c r="G322" s="92">
        <v>0</v>
      </c>
      <c r="H322" s="87">
        <f t="shared" si="48"/>
        <v>-207000.00000000093</v>
      </c>
      <c r="I322" s="106">
        <f t="shared" si="49"/>
        <v>131592.35999999999</v>
      </c>
      <c r="J322" s="11">
        <v>555.25</v>
      </c>
      <c r="K322" s="16">
        <v>505219</v>
      </c>
      <c r="L322" s="15" t="s">
        <v>143</v>
      </c>
    </row>
    <row r="323" spans="1:12">
      <c r="A323" s="12"/>
      <c r="B323" s="38"/>
      <c r="C323" s="38"/>
      <c r="D323" s="37">
        <v>40940</v>
      </c>
      <c r="E323" s="87">
        <f t="shared" si="50"/>
        <v>-207000.00000000093</v>
      </c>
      <c r="F323" s="90">
        <v>0</v>
      </c>
      <c r="G323" s="87">
        <v>0</v>
      </c>
      <c r="H323" s="87">
        <f t="shared" si="48"/>
        <v>-207000.00000000093</v>
      </c>
      <c r="I323" s="106">
        <f t="shared" si="49"/>
        <v>0</v>
      </c>
      <c r="J323" s="11">
        <v>555.25</v>
      </c>
      <c r="K323" s="16">
        <v>505219</v>
      </c>
      <c r="L323" s="15" t="s">
        <v>143</v>
      </c>
    </row>
    <row r="324" spans="1:12">
      <c r="A324" s="12"/>
      <c r="B324" s="38"/>
      <c r="C324" s="38"/>
      <c r="D324" s="37">
        <v>40969</v>
      </c>
      <c r="E324" s="87">
        <f t="shared" si="50"/>
        <v>-207000.00000000093</v>
      </c>
      <c r="F324" s="90">
        <v>0</v>
      </c>
      <c r="G324" s="87">
        <v>0</v>
      </c>
      <c r="H324" s="87">
        <f t="shared" ref="H324:H326" si="51">SUM(E324:G324)</f>
        <v>-207000.00000000093</v>
      </c>
      <c r="I324" s="106">
        <f t="shared" si="49"/>
        <v>0</v>
      </c>
      <c r="J324" s="11">
        <v>555.25</v>
      </c>
      <c r="K324" s="16">
        <v>505219</v>
      </c>
      <c r="L324" s="15" t="s">
        <v>143</v>
      </c>
    </row>
    <row r="325" spans="1:12">
      <c r="A325" s="12"/>
      <c r="B325" s="38"/>
      <c r="C325" s="38"/>
      <c r="D325" s="37">
        <v>41000</v>
      </c>
      <c r="E325" s="87">
        <f t="shared" si="50"/>
        <v>-207000.00000000093</v>
      </c>
      <c r="F325" s="90">
        <v>0</v>
      </c>
      <c r="G325" s="87">
        <v>0</v>
      </c>
      <c r="H325" s="87">
        <f t="shared" si="51"/>
        <v>-207000.00000000093</v>
      </c>
      <c r="I325" s="106">
        <f t="shared" si="49"/>
        <v>0</v>
      </c>
      <c r="J325" s="11">
        <v>555.25</v>
      </c>
      <c r="K325" s="16">
        <v>505219</v>
      </c>
      <c r="L325" s="15" t="s">
        <v>143</v>
      </c>
    </row>
    <row r="326" spans="1:12">
      <c r="A326" s="12"/>
      <c r="B326" s="38"/>
      <c r="C326" s="38"/>
      <c r="D326" s="37">
        <v>41030</v>
      </c>
      <c r="E326" s="87">
        <f t="shared" si="50"/>
        <v>-207000.00000000093</v>
      </c>
      <c r="F326" s="90">
        <v>0</v>
      </c>
      <c r="G326" s="87">
        <v>0</v>
      </c>
      <c r="H326" s="87">
        <f t="shared" si="51"/>
        <v>-207000.00000000093</v>
      </c>
      <c r="I326" s="106">
        <f t="shared" si="49"/>
        <v>0</v>
      </c>
      <c r="J326" s="11">
        <v>555.25</v>
      </c>
      <c r="K326" s="16">
        <v>505219</v>
      </c>
      <c r="L326" s="15" t="s">
        <v>143</v>
      </c>
    </row>
    <row r="327" spans="1:12">
      <c r="A327" s="12"/>
      <c r="B327" s="38"/>
      <c r="C327" s="38"/>
      <c r="D327" s="37">
        <v>41061</v>
      </c>
      <c r="E327" s="100">
        <f t="shared" ref="E327" si="52">H326</f>
        <v>-207000.00000000093</v>
      </c>
      <c r="F327" s="100">
        <v>0</v>
      </c>
      <c r="G327" s="94">
        <v>-229760</v>
      </c>
      <c r="H327" s="92">
        <f t="shared" si="48"/>
        <v>-436760.00000000093</v>
      </c>
      <c r="I327" s="106">
        <f t="shared" si="49"/>
        <v>-229760</v>
      </c>
      <c r="J327" s="11" t="s">
        <v>151</v>
      </c>
      <c r="K327" s="16" t="s">
        <v>149</v>
      </c>
      <c r="L327" s="15" t="s">
        <v>150</v>
      </c>
    </row>
    <row r="328" spans="1:12">
      <c r="A328" s="10">
        <v>248070</v>
      </c>
      <c r="B328" s="35" t="s">
        <v>14</v>
      </c>
      <c r="C328" s="36" t="s">
        <v>67</v>
      </c>
      <c r="D328" s="37">
        <v>40725</v>
      </c>
      <c r="E328" s="115">
        <v>-6500578</v>
      </c>
      <c r="F328" s="90">
        <v>0</v>
      </c>
      <c r="G328" s="87">
        <v>0</v>
      </c>
      <c r="H328" s="96">
        <f t="shared" si="48"/>
        <v>-6500578</v>
      </c>
      <c r="I328" s="106">
        <f t="shared" si="49"/>
        <v>0</v>
      </c>
      <c r="J328" s="11" t="s">
        <v>47</v>
      </c>
      <c r="K328" s="16" t="s">
        <v>45</v>
      </c>
      <c r="L328" s="15" t="s">
        <v>46</v>
      </c>
    </row>
    <row r="329" spans="1:12">
      <c r="A329" s="17"/>
      <c r="B329" s="41"/>
      <c r="C329" s="41"/>
      <c r="D329" s="37">
        <v>40756</v>
      </c>
      <c r="E329" s="90">
        <f>H328</f>
        <v>-6500578</v>
      </c>
      <c r="F329" s="90">
        <v>62500</v>
      </c>
      <c r="G329" s="87">
        <v>0</v>
      </c>
      <c r="H329" s="89">
        <f>E329+F329+G329</f>
        <v>-6438078</v>
      </c>
      <c r="I329" s="106">
        <f t="shared" si="49"/>
        <v>62500</v>
      </c>
      <c r="J329" s="11" t="s">
        <v>47</v>
      </c>
      <c r="K329" s="16" t="s">
        <v>45</v>
      </c>
      <c r="L329" s="15" t="s">
        <v>46</v>
      </c>
    </row>
    <row r="330" spans="1:12">
      <c r="A330" s="12"/>
      <c r="B330" s="38"/>
      <c r="C330" s="38"/>
      <c r="D330" s="37">
        <v>40787</v>
      </c>
      <c r="E330" s="90">
        <f>+H329</f>
        <v>-6438078</v>
      </c>
      <c r="F330" s="90">
        <v>1079840</v>
      </c>
      <c r="G330" s="87">
        <v>-79840</v>
      </c>
      <c r="H330" s="89">
        <f t="shared" si="48"/>
        <v>-5438078</v>
      </c>
      <c r="I330" s="106">
        <f t="shared" si="49"/>
        <v>1000000</v>
      </c>
      <c r="J330" s="76">
        <v>535</v>
      </c>
      <c r="K330" s="16">
        <v>545500</v>
      </c>
      <c r="L330" s="15" t="s">
        <v>44</v>
      </c>
    </row>
    <row r="331" spans="1:12">
      <c r="A331" s="12"/>
      <c r="B331" s="38"/>
      <c r="C331" s="38"/>
      <c r="D331" s="37">
        <v>40817</v>
      </c>
      <c r="E331" s="90">
        <f t="shared" ref="E331:E338" si="53">+H330</f>
        <v>-5438078</v>
      </c>
      <c r="F331" s="90">
        <v>0</v>
      </c>
      <c r="G331" s="87">
        <v>0</v>
      </c>
      <c r="H331" s="89">
        <f t="shared" si="48"/>
        <v>-5438078</v>
      </c>
      <c r="I331" s="106">
        <f t="shared" si="49"/>
        <v>0</v>
      </c>
      <c r="J331" s="11" t="s">
        <v>48</v>
      </c>
      <c r="K331" s="16" t="s">
        <v>45</v>
      </c>
      <c r="L331" s="15" t="s">
        <v>46</v>
      </c>
    </row>
    <row r="332" spans="1:12">
      <c r="A332" s="12"/>
      <c r="B332" s="38"/>
      <c r="C332" s="38"/>
      <c r="D332" s="37">
        <v>40848</v>
      </c>
      <c r="E332" s="90">
        <f t="shared" si="53"/>
        <v>-5438078</v>
      </c>
      <c r="F332" s="90">
        <v>0</v>
      </c>
      <c r="G332" s="87">
        <v>0</v>
      </c>
      <c r="H332" s="89">
        <f t="shared" si="48"/>
        <v>-5438078</v>
      </c>
      <c r="I332" s="106">
        <f t="shared" si="49"/>
        <v>0</v>
      </c>
      <c r="J332" s="76">
        <v>535</v>
      </c>
      <c r="K332" s="16">
        <v>545500</v>
      </c>
      <c r="L332" s="15" t="s">
        <v>44</v>
      </c>
    </row>
    <row r="333" spans="1:12">
      <c r="A333" s="12"/>
      <c r="B333" s="38"/>
      <c r="C333" s="38"/>
      <c r="D333" s="37">
        <v>40878</v>
      </c>
      <c r="E333" s="90">
        <f t="shared" si="53"/>
        <v>-5438078</v>
      </c>
      <c r="F333" s="90">
        <v>3925000</v>
      </c>
      <c r="G333" s="87">
        <v>0</v>
      </c>
      <c r="H333" s="89">
        <f t="shared" si="48"/>
        <v>-1513078</v>
      </c>
      <c r="I333" s="106">
        <f t="shared" si="49"/>
        <v>3925000</v>
      </c>
      <c r="J333" s="11" t="s">
        <v>47</v>
      </c>
      <c r="K333" s="16" t="s">
        <v>45</v>
      </c>
      <c r="L333" s="15" t="s">
        <v>46</v>
      </c>
    </row>
    <row r="334" spans="1:12">
      <c r="A334" s="12"/>
      <c r="B334" s="38"/>
      <c r="C334" s="38"/>
      <c r="D334" s="37">
        <v>40909</v>
      </c>
      <c r="E334" s="90">
        <f t="shared" si="53"/>
        <v>-1513078</v>
      </c>
      <c r="F334" s="90">
        <v>0</v>
      </c>
      <c r="G334" s="92">
        <v>0</v>
      </c>
      <c r="H334" s="89">
        <f t="shared" si="48"/>
        <v>-1513078</v>
      </c>
      <c r="I334" s="106">
        <f t="shared" si="49"/>
        <v>0</v>
      </c>
      <c r="J334" s="11" t="s">
        <v>49</v>
      </c>
      <c r="K334" s="16" t="s">
        <v>45</v>
      </c>
      <c r="L334" s="15" t="s">
        <v>46</v>
      </c>
    </row>
    <row r="335" spans="1:12">
      <c r="A335" s="12"/>
      <c r="B335" s="38"/>
      <c r="C335" s="38"/>
      <c r="D335" s="37">
        <v>40940</v>
      </c>
      <c r="E335" s="90">
        <f t="shared" si="53"/>
        <v>-1513078</v>
      </c>
      <c r="F335" s="90">
        <v>0</v>
      </c>
      <c r="G335" s="87">
        <v>0</v>
      </c>
      <c r="H335" s="89">
        <f>E335+F335+G335</f>
        <v>-1513078</v>
      </c>
      <c r="I335" s="106">
        <f t="shared" si="49"/>
        <v>0</v>
      </c>
      <c r="J335" s="11" t="s">
        <v>50</v>
      </c>
      <c r="K335" s="16">
        <v>545500</v>
      </c>
      <c r="L335" s="15" t="s">
        <v>44</v>
      </c>
    </row>
    <row r="336" spans="1:12">
      <c r="A336" s="12"/>
      <c r="B336" s="38"/>
      <c r="C336" s="38"/>
      <c r="D336" s="37">
        <v>40969</v>
      </c>
      <c r="E336" s="90">
        <f t="shared" si="53"/>
        <v>-1513078</v>
      </c>
      <c r="F336" s="90">
        <v>0</v>
      </c>
      <c r="G336" s="87">
        <v>0</v>
      </c>
      <c r="H336" s="89">
        <f t="shared" ref="H336:H337" si="54">E336+F336+G336</f>
        <v>-1513078</v>
      </c>
      <c r="I336" s="106">
        <f t="shared" si="49"/>
        <v>0</v>
      </c>
      <c r="J336" s="11" t="s">
        <v>47</v>
      </c>
      <c r="K336" s="16" t="s">
        <v>45</v>
      </c>
      <c r="L336" s="15" t="s">
        <v>46</v>
      </c>
    </row>
    <row r="337" spans="1:13">
      <c r="A337" s="12"/>
      <c r="B337" s="38"/>
      <c r="C337" s="38"/>
      <c r="D337" s="37">
        <v>41000</v>
      </c>
      <c r="E337" s="90">
        <f t="shared" si="53"/>
        <v>-1513078</v>
      </c>
      <c r="F337" s="90">
        <v>0</v>
      </c>
      <c r="G337" s="87">
        <v>0</v>
      </c>
      <c r="H337" s="89">
        <f t="shared" si="54"/>
        <v>-1513078</v>
      </c>
      <c r="I337" s="106">
        <f t="shared" si="49"/>
        <v>0</v>
      </c>
      <c r="J337" s="11" t="s">
        <v>47</v>
      </c>
      <c r="K337" s="16" t="s">
        <v>45</v>
      </c>
      <c r="L337" s="15" t="s">
        <v>46</v>
      </c>
    </row>
    <row r="338" spans="1:13">
      <c r="A338" s="12"/>
      <c r="B338" s="38"/>
      <c r="C338" s="38"/>
      <c r="D338" s="37">
        <v>41030</v>
      </c>
      <c r="E338" s="90">
        <f t="shared" si="53"/>
        <v>-1513078</v>
      </c>
      <c r="F338" s="90">
        <v>0</v>
      </c>
      <c r="G338" s="87">
        <v>0</v>
      </c>
      <c r="H338" s="89">
        <f t="shared" si="48"/>
        <v>-1513078</v>
      </c>
      <c r="I338" s="106">
        <f t="shared" si="49"/>
        <v>0</v>
      </c>
      <c r="J338" s="11" t="s">
        <v>47</v>
      </c>
      <c r="K338" s="16" t="s">
        <v>45</v>
      </c>
      <c r="L338" s="15" t="s">
        <v>46</v>
      </c>
    </row>
    <row r="339" spans="1:13">
      <c r="A339" s="12"/>
      <c r="B339" s="38"/>
      <c r="C339" s="38"/>
      <c r="D339" s="37">
        <v>41061</v>
      </c>
      <c r="E339" s="100">
        <f t="shared" ref="E339" si="55">H338</f>
        <v>-1513078</v>
      </c>
      <c r="F339" s="100">
        <v>0</v>
      </c>
      <c r="G339" s="94">
        <v>-50000</v>
      </c>
      <c r="H339" s="89">
        <f t="shared" si="48"/>
        <v>-1563078</v>
      </c>
      <c r="I339" s="106">
        <f t="shared" si="49"/>
        <v>-50000</v>
      </c>
      <c r="J339" s="11" t="s">
        <v>47</v>
      </c>
      <c r="K339" s="16" t="s">
        <v>45</v>
      </c>
      <c r="L339" s="15" t="s">
        <v>46</v>
      </c>
    </row>
    <row r="340" spans="1:13">
      <c r="A340" s="63">
        <v>280301</v>
      </c>
      <c r="B340" s="35" t="s">
        <v>16</v>
      </c>
      <c r="C340" s="36" t="s">
        <v>64</v>
      </c>
      <c r="D340" s="37">
        <v>40725</v>
      </c>
      <c r="E340" s="115">
        <v>0</v>
      </c>
      <c r="F340" s="89">
        <v>0</v>
      </c>
      <c r="G340" s="86">
        <v>0</v>
      </c>
      <c r="H340" s="96">
        <f t="shared" si="48"/>
        <v>0</v>
      </c>
      <c r="I340" s="106">
        <f t="shared" si="49"/>
        <v>0</v>
      </c>
      <c r="J340" s="21">
        <v>924.1</v>
      </c>
      <c r="K340" s="16">
        <v>548050</v>
      </c>
      <c r="L340" s="50" t="s">
        <v>51</v>
      </c>
    </row>
    <row r="341" spans="1:13">
      <c r="A341" s="12"/>
      <c r="B341" s="38"/>
      <c r="C341" s="38"/>
      <c r="D341" s="37">
        <v>40756</v>
      </c>
      <c r="E341" s="87">
        <f>+H340</f>
        <v>0</v>
      </c>
      <c r="F341" s="89">
        <v>0</v>
      </c>
      <c r="G341" s="86">
        <v>0</v>
      </c>
      <c r="H341" s="87">
        <f t="shared" si="48"/>
        <v>0</v>
      </c>
      <c r="I341" s="106">
        <f t="shared" si="49"/>
        <v>0</v>
      </c>
      <c r="J341" s="21">
        <v>924.1</v>
      </c>
      <c r="K341" s="16">
        <v>548050</v>
      </c>
      <c r="L341" s="50" t="s">
        <v>51</v>
      </c>
    </row>
    <row r="342" spans="1:13">
      <c r="A342" s="12"/>
      <c r="B342" s="38"/>
      <c r="C342" s="38"/>
      <c r="D342" s="37">
        <v>40787</v>
      </c>
      <c r="E342" s="87">
        <f t="shared" ref="E342:E350" si="56">+H341</f>
        <v>0</v>
      </c>
      <c r="F342" s="90">
        <v>2361.84</v>
      </c>
      <c r="G342" s="116">
        <v>-2361.84</v>
      </c>
      <c r="H342" s="87">
        <f t="shared" si="48"/>
        <v>0</v>
      </c>
      <c r="I342" s="106">
        <f t="shared" si="49"/>
        <v>0</v>
      </c>
      <c r="J342" s="21">
        <v>924.1</v>
      </c>
      <c r="K342" s="16">
        <v>548050</v>
      </c>
      <c r="L342" s="50" t="s">
        <v>51</v>
      </c>
    </row>
    <row r="343" spans="1:13">
      <c r="A343" s="12"/>
      <c r="B343" s="38"/>
      <c r="C343" s="38"/>
      <c r="D343" s="37">
        <v>40817</v>
      </c>
      <c r="E343" s="87">
        <f t="shared" si="56"/>
        <v>0</v>
      </c>
      <c r="F343" s="90">
        <v>0</v>
      </c>
      <c r="G343" s="116">
        <v>0</v>
      </c>
      <c r="H343" s="87">
        <f t="shared" si="48"/>
        <v>0</v>
      </c>
      <c r="I343" s="106">
        <f t="shared" si="49"/>
        <v>0</v>
      </c>
      <c r="J343" s="21">
        <v>924.1</v>
      </c>
      <c r="K343" s="16">
        <v>548050</v>
      </c>
      <c r="L343" s="50" t="s">
        <v>51</v>
      </c>
    </row>
    <row r="344" spans="1:13">
      <c r="A344" s="12"/>
      <c r="B344" s="38"/>
      <c r="C344" s="38"/>
      <c r="D344" s="37">
        <v>40848</v>
      </c>
      <c r="E344" s="87">
        <f t="shared" si="56"/>
        <v>0</v>
      </c>
      <c r="F344" s="90">
        <v>52050</v>
      </c>
      <c r="G344" s="116">
        <v>-52050</v>
      </c>
      <c r="H344" s="87">
        <f t="shared" si="48"/>
        <v>0</v>
      </c>
      <c r="I344" s="106">
        <f t="shared" si="49"/>
        <v>0</v>
      </c>
      <c r="J344" s="21">
        <v>924.1</v>
      </c>
      <c r="K344" s="16">
        <v>548050</v>
      </c>
      <c r="L344" s="50" t="s">
        <v>51</v>
      </c>
    </row>
    <row r="345" spans="1:13">
      <c r="A345" s="12"/>
      <c r="B345" s="38"/>
      <c r="C345" s="38"/>
      <c r="D345" s="37">
        <v>40878</v>
      </c>
      <c r="E345" s="87">
        <f t="shared" si="56"/>
        <v>0</v>
      </c>
      <c r="F345" s="90">
        <v>31588.01</v>
      </c>
      <c r="G345" s="116">
        <v>-31588.01</v>
      </c>
      <c r="H345" s="87">
        <f t="shared" si="48"/>
        <v>0</v>
      </c>
      <c r="I345" s="106">
        <f t="shared" si="49"/>
        <v>0</v>
      </c>
      <c r="J345" s="21">
        <v>924.1</v>
      </c>
      <c r="K345" s="16">
        <v>548050</v>
      </c>
      <c r="L345" s="50" t="s">
        <v>51</v>
      </c>
    </row>
    <row r="346" spans="1:13">
      <c r="A346" s="12"/>
      <c r="B346" s="38"/>
      <c r="C346" s="38"/>
      <c r="D346" s="37">
        <v>40909</v>
      </c>
      <c r="E346" s="87">
        <f t="shared" si="56"/>
        <v>0</v>
      </c>
      <c r="F346" s="90">
        <v>0</v>
      </c>
      <c r="G346" s="92">
        <v>0</v>
      </c>
      <c r="H346" s="87">
        <f t="shared" si="48"/>
        <v>0</v>
      </c>
      <c r="I346" s="106">
        <f t="shared" si="49"/>
        <v>0</v>
      </c>
      <c r="J346" s="21">
        <v>924.1</v>
      </c>
      <c r="K346" s="16">
        <v>548050</v>
      </c>
      <c r="L346" s="50" t="s">
        <v>51</v>
      </c>
    </row>
    <row r="347" spans="1:13">
      <c r="A347" s="12"/>
      <c r="B347" s="38"/>
      <c r="C347" s="38"/>
      <c r="D347" s="37">
        <v>40940</v>
      </c>
      <c r="E347" s="87">
        <f t="shared" si="56"/>
        <v>0</v>
      </c>
      <c r="F347" s="90">
        <v>0</v>
      </c>
      <c r="G347" s="92">
        <v>0</v>
      </c>
      <c r="H347" s="87">
        <f t="shared" si="48"/>
        <v>0</v>
      </c>
      <c r="I347" s="106">
        <f t="shared" si="49"/>
        <v>0</v>
      </c>
      <c r="J347" s="21">
        <v>924.1</v>
      </c>
      <c r="K347" s="16">
        <v>548050</v>
      </c>
      <c r="L347" s="50" t="s">
        <v>51</v>
      </c>
    </row>
    <row r="348" spans="1:13">
      <c r="A348" s="12"/>
      <c r="B348" s="38"/>
      <c r="C348" s="38"/>
      <c r="D348" s="37">
        <v>40969</v>
      </c>
      <c r="E348" s="87">
        <f t="shared" si="56"/>
        <v>0</v>
      </c>
      <c r="F348" s="90">
        <v>0</v>
      </c>
      <c r="G348" s="92">
        <v>0</v>
      </c>
      <c r="H348" s="87">
        <f t="shared" si="48"/>
        <v>0</v>
      </c>
      <c r="I348" s="106">
        <f t="shared" si="49"/>
        <v>0</v>
      </c>
      <c r="J348" s="21">
        <v>924.1</v>
      </c>
      <c r="K348" s="16">
        <v>548050</v>
      </c>
      <c r="L348" s="50" t="s">
        <v>51</v>
      </c>
    </row>
    <row r="349" spans="1:13">
      <c r="A349" s="12"/>
      <c r="B349" s="38"/>
      <c r="C349" s="38"/>
      <c r="D349" s="37">
        <v>41000</v>
      </c>
      <c r="E349" s="87">
        <f t="shared" si="56"/>
        <v>0</v>
      </c>
      <c r="F349" s="90">
        <v>0</v>
      </c>
      <c r="G349" s="92">
        <v>0</v>
      </c>
      <c r="H349" s="87">
        <f t="shared" si="48"/>
        <v>0</v>
      </c>
      <c r="I349" s="106">
        <f t="shared" si="49"/>
        <v>0</v>
      </c>
      <c r="J349" s="21">
        <v>924.1</v>
      </c>
      <c r="K349" s="16">
        <v>548050</v>
      </c>
      <c r="L349" s="50" t="s">
        <v>51</v>
      </c>
    </row>
    <row r="350" spans="1:13">
      <c r="A350" s="12"/>
      <c r="B350" s="38"/>
      <c r="C350" s="38"/>
      <c r="D350" s="37">
        <v>41030</v>
      </c>
      <c r="E350" s="87">
        <f t="shared" si="56"/>
        <v>0</v>
      </c>
      <c r="F350" s="90">
        <v>0</v>
      </c>
      <c r="G350" s="92">
        <v>0</v>
      </c>
      <c r="H350" s="87">
        <f t="shared" si="48"/>
        <v>0</v>
      </c>
      <c r="I350" s="106">
        <f t="shared" si="49"/>
        <v>0</v>
      </c>
      <c r="J350" s="21">
        <v>924.1</v>
      </c>
      <c r="K350" s="16">
        <v>548050</v>
      </c>
      <c r="L350" s="50" t="s">
        <v>51</v>
      </c>
    </row>
    <row r="351" spans="1:13">
      <c r="A351" s="12"/>
      <c r="B351" s="38"/>
      <c r="C351" s="38"/>
      <c r="D351" s="37">
        <v>41061</v>
      </c>
      <c r="E351" s="100">
        <f t="shared" ref="E351" si="57">H350</f>
        <v>0</v>
      </c>
      <c r="F351" s="100">
        <v>0</v>
      </c>
      <c r="G351" s="94">
        <v>0</v>
      </c>
      <c r="H351" s="100">
        <f t="shared" si="48"/>
        <v>0</v>
      </c>
      <c r="I351" s="106">
        <f t="shared" si="49"/>
        <v>0</v>
      </c>
      <c r="J351" s="21">
        <v>924.1</v>
      </c>
      <c r="K351" s="16">
        <v>548050</v>
      </c>
      <c r="L351" s="50" t="s">
        <v>51</v>
      </c>
    </row>
    <row r="352" spans="1:13">
      <c r="A352" s="10">
        <v>280311</v>
      </c>
      <c r="B352" s="35" t="s">
        <v>17</v>
      </c>
      <c r="C352" s="36" t="s">
        <v>64</v>
      </c>
      <c r="D352" s="37">
        <v>40725</v>
      </c>
      <c r="E352" s="115">
        <v>-6485000</v>
      </c>
      <c r="F352" s="90">
        <v>330955.21999999997</v>
      </c>
      <c r="G352" s="87">
        <v>-1677955.22</v>
      </c>
      <c r="H352" s="96">
        <f t="shared" si="48"/>
        <v>-7832000</v>
      </c>
      <c r="I352" s="106">
        <f t="shared" si="49"/>
        <v>-1347000</v>
      </c>
      <c r="J352" s="76">
        <v>925</v>
      </c>
      <c r="K352" s="16">
        <v>545050</v>
      </c>
      <c r="L352" s="15" t="s">
        <v>52</v>
      </c>
      <c r="M352" s="20"/>
    </row>
    <row r="353" spans="1:13">
      <c r="A353" s="12"/>
      <c r="B353" s="38"/>
      <c r="C353" s="38"/>
      <c r="D353" s="37">
        <v>40756</v>
      </c>
      <c r="E353" s="90">
        <f>+H352</f>
        <v>-7832000</v>
      </c>
      <c r="F353" s="90">
        <v>134146.68</v>
      </c>
      <c r="G353" s="87">
        <v>-92646.68</v>
      </c>
      <c r="H353" s="90">
        <f t="shared" si="48"/>
        <v>-7790500</v>
      </c>
      <c r="I353" s="106">
        <f t="shared" si="49"/>
        <v>41500</v>
      </c>
      <c r="J353" s="76">
        <v>925</v>
      </c>
      <c r="K353" s="16">
        <v>545050</v>
      </c>
      <c r="L353" s="15" t="s">
        <v>52</v>
      </c>
      <c r="M353" s="20"/>
    </row>
    <row r="354" spans="1:13">
      <c r="A354" s="12"/>
      <c r="B354" s="38"/>
      <c r="C354" s="38"/>
      <c r="D354" s="37">
        <v>40787</v>
      </c>
      <c r="E354" s="90">
        <f t="shared" ref="E354:E363" si="58">+H353</f>
        <v>-7790500</v>
      </c>
      <c r="F354" s="90">
        <v>813378.59</v>
      </c>
      <c r="G354" s="87">
        <v>-121378.59</v>
      </c>
      <c r="H354" s="90">
        <f t="shared" si="48"/>
        <v>-7098500</v>
      </c>
      <c r="I354" s="106">
        <f t="shared" si="49"/>
        <v>692000</v>
      </c>
      <c r="J354" s="76">
        <v>925</v>
      </c>
      <c r="K354" s="16">
        <v>545050</v>
      </c>
      <c r="L354" s="15" t="s">
        <v>52</v>
      </c>
      <c r="M354" s="20"/>
    </row>
    <row r="355" spans="1:13">
      <c r="A355" s="12"/>
      <c r="B355" s="38"/>
      <c r="C355" s="38"/>
      <c r="D355" s="37">
        <v>40817</v>
      </c>
      <c r="E355" s="90">
        <f t="shared" si="58"/>
        <v>-7098500</v>
      </c>
      <c r="F355" s="90">
        <v>110864.76</v>
      </c>
      <c r="G355" s="87">
        <v>-149864.76</v>
      </c>
      <c r="H355" s="90">
        <f t="shared" si="48"/>
        <v>-7137500</v>
      </c>
      <c r="I355" s="106">
        <f t="shared" si="49"/>
        <v>-39000.000000000015</v>
      </c>
      <c r="J355" s="76">
        <v>925</v>
      </c>
      <c r="K355" s="16">
        <v>545050</v>
      </c>
      <c r="L355" s="15" t="s">
        <v>52</v>
      </c>
      <c r="M355" s="20"/>
    </row>
    <row r="356" spans="1:13">
      <c r="A356" s="12"/>
      <c r="B356" s="38"/>
      <c r="C356" s="38"/>
      <c r="D356" s="37">
        <v>40848</v>
      </c>
      <c r="E356" s="90">
        <f t="shared" si="58"/>
        <v>-7137500</v>
      </c>
      <c r="F356" s="90">
        <v>906955.31</v>
      </c>
      <c r="G356" s="87">
        <v>-7455.31</v>
      </c>
      <c r="H356" s="90">
        <f t="shared" si="48"/>
        <v>-6237999.9999999991</v>
      </c>
      <c r="I356" s="106">
        <f t="shared" si="49"/>
        <v>899500</v>
      </c>
      <c r="J356" s="76">
        <v>925</v>
      </c>
      <c r="K356" s="16">
        <v>545050</v>
      </c>
      <c r="L356" s="15" t="s">
        <v>52</v>
      </c>
      <c r="M356" s="20"/>
    </row>
    <row r="357" spans="1:13">
      <c r="A357" s="12"/>
      <c r="B357" s="38"/>
      <c r="C357" s="38"/>
      <c r="D357" s="37">
        <v>40878</v>
      </c>
      <c r="E357" s="90">
        <f t="shared" si="58"/>
        <v>-6237999.9999999991</v>
      </c>
      <c r="F357" s="90">
        <v>1651117.38</v>
      </c>
      <c r="G357" s="87">
        <v>-881117.38</v>
      </c>
      <c r="H357" s="90">
        <f t="shared" si="48"/>
        <v>-5467999.9999999991</v>
      </c>
      <c r="I357" s="106">
        <f t="shared" si="49"/>
        <v>769999.99999999988</v>
      </c>
      <c r="J357" s="76">
        <v>925</v>
      </c>
      <c r="K357" s="16">
        <v>545050</v>
      </c>
      <c r="L357" s="15" t="s">
        <v>52</v>
      </c>
      <c r="M357" s="20"/>
    </row>
    <row r="358" spans="1:13">
      <c r="A358" s="12"/>
      <c r="B358" s="38"/>
      <c r="C358" s="38"/>
      <c r="D358" s="37">
        <v>40909</v>
      </c>
      <c r="E358" s="90">
        <f t="shared" si="58"/>
        <v>-5467999.9999999991</v>
      </c>
      <c r="F358" s="90">
        <v>540776.51</v>
      </c>
      <c r="G358" s="92">
        <v>-776.51</v>
      </c>
      <c r="H358" s="90">
        <f t="shared" si="48"/>
        <v>-4927999.9999999991</v>
      </c>
      <c r="I358" s="106">
        <f t="shared" si="49"/>
        <v>540000</v>
      </c>
      <c r="J358" s="76">
        <v>925</v>
      </c>
      <c r="K358" s="16">
        <v>545050</v>
      </c>
      <c r="L358" s="15" t="s">
        <v>52</v>
      </c>
    </row>
    <row r="359" spans="1:13">
      <c r="A359" s="12"/>
      <c r="B359" s="38"/>
      <c r="C359" s="38"/>
      <c r="D359" s="37">
        <v>40940</v>
      </c>
      <c r="E359" s="90">
        <f t="shared" si="58"/>
        <v>-4927999.9999999991</v>
      </c>
      <c r="F359" s="90">
        <v>219799.42</v>
      </c>
      <c r="G359" s="87">
        <v>-78799.42</v>
      </c>
      <c r="H359" s="90">
        <f t="shared" si="48"/>
        <v>-4786999.9999999991</v>
      </c>
      <c r="I359" s="106">
        <f t="shared" si="49"/>
        <v>141000</v>
      </c>
      <c r="J359" s="76">
        <v>925</v>
      </c>
      <c r="K359" s="16">
        <v>545050</v>
      </c>
      <c r="L359" s="15" t="s">
        <v>52</v>
      </c>
    </row>
    <row r="360" spans="1:13">
      <c r="A360" s="12"/>
      <c r="B360" s="38"/>
      <c r="C360" s="38"/>
      <c r="D360" s="37">
        <v>40969</v>
      </c>
      <c r="E360" s="90">
        <f t="shared" si="58"/>
        <v>-4786999.9999999991</v>
      </c>
      <c r="F360" s="90">
        <v>2967000.42</v>
      </c>
      <c r="G360" s="87">
        <v>-4562000.42</v>
      </c>
      <c r="H360" s="90">
        <f t="shared" si="48"/>
        <v>-6381999.9999999991</v>
      </c>
      <c r="I360" s="106">
        <f t="shared" si="49"/>
        <v>-1595000</v>
      </c>
      <c r="J360" s="76">
        <v>925</v>
      </c>
      <c r="K360" s="16">
        <v>545050</v>
      </c>
      <c r="L360" s="15" t="s">
        <v>52</v>
      </c>
    </row>
    <row r="361" spans="1:13">
      <c r="A361" s="12"/>
      <c r="B361" s="38"/>
      <c r="C361" s="38"/>
      <c r="D361" s="37">
        <v>41000</v>
      </c>
      <c r="E361" s="90">
        <f t="shared" si="58"/>
        <v>-6381999.9999999991</v>
      </c>
      <c r="F361" s="90">
        <v>350795.75</v>
      </c>
      <c r="G361" s="87">
        <v>-280295.75</v>
      </c>
      <c r="H361" s="90">
        <f t="shared" si="48"/>
        <v>-6311499.9999999991</v>
      </c>
      <c r="I361" s="106">
        <f t="shared" si="49"/>
        <v>70500</v>
      </c>
      <c r="J361" s="76">
        <v>925</v>
      </c>
      <c r="K361" s="16">
        <v>545050</v>
      </c>
      <c r="L361" s="15" t="s">
        <v>52</v>
      </c>
    </row>
    <row r="362" spans="1:13">
      <c r="A362" s="12"/>
      <c r="B362" s="38"/>
      <c r="C362" s="38"/>
      <c r="D362" s="37">
        <v>41030</v>
      </c>
      <c r="E362" s="90">
        <f t="shared" si="58"/>
        <v>-6311499.9999999991</v>
      </c>
      <c r="F362" s="90">
        <v>110226.85</v>
      </c>
      <c r="G362" s="87">
        <v>-105226.85</v>
      </c>
      <c r="H362" s="90">
        <f t="shared" si="48"/>
        <v>-6306499.9999999991</v>
      </c>
      <c r="I362" s="106">
        <f t="shared" si="49"/>
        <v>5000</v>
      </c>
      <c r="J362" s="76">
        <v>925</v>
      </c>
      <c r="K362" s="16">
        <v>545050</v>
      </c>
      <c r="L362" s="15" t="s">
        <v>52</v>
      </c>
    </row>
    <row r="363" spans="1:13">
      <c r="A363" s="12"/>
      <c r="B363" s="38"/>
      <c r="C363" s="38"/>
      <c r="D363" s="37">
        <v>41061</v>
      </c>
      <c r="E363" s="95">
        <f t="shared" si="58"/>
        <v>-6306499.9999999991</v>
      </c>
      <c r="F363" s="100">
        <v>268687.68</v>
      </c>
      <c r="G363" s="94">
        <v>-6601187.6799999997</v>
      </c>
      <c r="H363" s="95">
        <f t="shared" si="48"/>
        <v>-12639000</v>
      </c>
      <c r="I363" s="106">
        <f t="shared" si="49"/>
        <v>-6332500</v>
      </c>
      <c r="J363" s="76">
        <v>925</v>
      </c>
      <c r="K363" s="16">
        <v>545050</v>
      </c>
      <c r="L363" s="15" t="s">
        <v>52</v>
      </c>
    </row>
    <row r="364" spans="1:13">
      <c r="A364" s="10">
        <v>280490</v>
      </c>
      <c r="B364" s="35" t="s">
        <v>19</v>
      </c>
      <c r="C364" s="36" t="s">
        <v>67</v>
      </c>
      <c r="D364" s="37">
        <v>40725</v>
      </c>
      <c r="E364" s="115">
        <v>-4118292.28</v>
      </c>
      <c r="F364" s="90">
        <v>28761.26</v>
      </c>
      <c r="G364" s="87">
        <v>-15041.54</v>
      </c>
      <c r="H364" s="96">
        <f t="shared" ref="H364:H367" si="59">SUM(E364:G364)</f>
        <v>-4104572.56</v>
      </c>
      <c r="I364" s="106">
        <f t="shared" ref="I364:I419" si="60">SUM(F364:G364)</f>
        <v>13719.719999999998</v>
      </c>
      <c r="J364" s="76">
        <v>920</v>
      </c>
      <c r="K364" s="16">
        <v>501160</v>
      </c>
      <c r="L364" s="15" t="s">
        <v>53</v>
      </c>
    </row>
    <row r="365" spans="1:13">
      <c r="A365" s="12"/>
      <c r="B365" s="38"/>
      <c r="C365" s="38"/>
      <c r="D365" s="37">
        <v>40756</v>
      </c>
      <c r="E365" s="90">
        <f>+H364</f>
        <v>-4104572.56</v>
      </c>
      <c r="F365" s="90">
        <v>39166.65</v>
      </c>
      <c r="G365" s="87">
        <v>-14978</v>
      </c>
      <c r="H365" s="90">
        <f t="shared" si="59"/>
        <v>-4080383.91</v>
      </c>
      <c r="I365" s="106">
        <f t="shared" si="60"/>
        <v>24188.65</v>
      </c>
      <c r="J365" s="76">
        <v>920</v>
      </c>
      <c r="K365" s="16">
        <v>501160</v>
      </c>
      <c r="L365" s="15" t="s">
        <v>53</v>
      </c>
    </row>
    <row r="366" spans="1:13">
      <c r="A366" s="12"/>
      <c r="B366" s="38"/>
      <c r="C366" s="38"/>
      <c r="D366" s="37">
        <v>40787</v>
      </c>
      <c r="E366" s="90">
        <f t="shared" ref="E366:E375" si="61">+H365</f>
        <v>-4080383.91</v>
      </c>
      <c r="F366" s="90">
        <v>28937.88</v>
      </c>
      <c r="G366" s="87">
        <v>-14978</v>
      </c>
      <c r="H366" s="90">
        <f t="shared" si="59"/>
        <v>-4066424.0300000003</v>
      </c>
      <c r="I366" s="106">
        <f t="shared" si="60"/>
        <v>13959.880000000001</v>
      </c>
      <c r="J366" s="76">
        <v>920</v>
      </c>
      <c r="K366" s="16">
        <v>501160</v>
      </c>
      <c r="L366" s="15" t="s">
        <v>53</v>
      </c>
    </row>
    <row r="367" spans="1:13">
      <c r="A367" s="12"/>
      <c r="B367" s="38"/>
      <c r="C367" s="38"/>
      <c r="D367" s="37">
        <v>40817</v>
      </c>
      <c r="E367" s="90">
        <f t="shared" si="61"/>
        <v>-4066424.0300000003</v>
      </c>
      <c r="F367" s="90">
        <v>23631.439999999999</v>
      </c>
      <c r="G367" s="87">
        <v>-14978</v>
      </c>
      <c r="H367" s="90">
        <f t="shared" si="59"/>
        <v>-4057770.5900000003</v>
      </c>
      <c r="I367" s="106">
        <f t="shared" si="60"/>
        <v>8653.4399999999987</v>
      </c>
      <c r="J367" s="76">
        <v>920</v>
      </c>
      <c r="K367" s="16">
        <v>501160</v>
      </c>
      <c r="L367" s="15" t="s">
        <v>53</v>
      </c>
    </row>
    <row r="368" spans="1:13">
      <c r="A368" s="12"/>
      <c r="B368" s="38"/>
      <c r="C368" s="38"/>
      <c r="D368" s="37">
        <v>40848</v>
      </c>
      <c r="E368" s="90">
        <f t="shared" si="61"/>
        <v>-4057770.5900000003</v>
      </c>
      <c r="F368" s="90">
        <v>18523.75</v>
      </c>
      <c r="G368" s="92">
        <v>-14978</v>
      </c>
      <c r="H368" s="90">
        <f t="shared" ref="H368:H423" si="62">SUM(E368:G368)</f>
        <v>-4054224.8400000003</v>
      </c>
      <c r="I368" s="106">
        <f t="shared" si="60"/>
        <v>3545.75</v>
      </c>
      <c r="J368" s="76">
        <v>920</v>
      </c>
      <c r="K368" s="16">
        <v>501160</v>
      </c>
      <c r="L368" s="15" t="s">
        <v>53</v>
      </c>
    </row>
    <row r="369" spans="1:12">
      <c r="A369" s="12"/>
      <c r="B369" s="38"/>
      <c r="C369" s="38"/>
      <c r="D369" s="37">
        <v>40878</v>
      </c>
      <c r="E369" s="90">
        <f t="shared" si="61"/>
        <v>-4054224.8400000003</v>
      </c>
      <c r="F369" s="90">
        <v>19299.89</v>
      </c>
      <c r="G369" s="92">
        <v>-15293</v>
      </c>
      <c r="H369" s="90">
        <f t="shared" si="62"/>
        <v>-4050217.95</v>
      </c>
      <c r="I369" s="106">
        <f t="shared" si="60"/>
        <v>4006.8899999999994</v>
      </c>
      <c r="J369" s="76">
        <v>920</v>
      </c>
      <c r="K369" s="16">
        <v>501160</v>
      </c>
      <c r="L369" s="15" t="s">
        <v>53</v>
      </c>
    </row>
    <row r="370" spans="1:12">
      <c r="A370" s="12"/>
      <c r="B370" s="38"/>
      <c r="C370" s="38"/>
      <c r="D370" s="37">
        <v>40909</v>
      </c>
      <c r="E370" s="90">
        <f t="shared" si="61"/>
        <v>-4050217.95</v>
      </c>
      <c r="F370" s="90">
        <v>25278.5</v>
      </c>
      <c r="G370" s="92">
        <v>-13096</v>
      </c>
      <c r="H370" s="90">
        <f t="shared" si="62"/>
        <v>-4038035.45</v>
      </c>
      <c r="I370" s="106">
        <f t="shared" si="60"/>
        <v>12182.5</v>
      </c>
      <c r="J370" s="76">
        <v>920</v>
      </c>
      <c r="K370" s="16">
        <v>501160</v>
      </c>
      <c r="L370" s="15" t="s">
        <v>53</v>
      </c>
    </row>
    <row r="371" spans="1:12">
      <c r="A371" s="12"/>
      <c r="B371" s="38"/>
      <c r="C371" s="38"/>
      <c r="D371" s="37">
        <v>40940</v>
      </c>
      <c r="E371" s="90">
        <f t="shared" si="61"/>
        <v>-4038035.45</v>
      </c>
      <c r="F371" s="90">
        <v>7703.48</v>
      </c>
      <c r="G371" s="92">
        <v>-13096</v>
      </c>
      <c r="H371" s="90">
        <f t="shared" si="62"/>
        <v>-4043427.97</v>
      </c>
      <c r="I371" s="106">
        <f t="shared" si="60"/>
        <v>-5392.52</v>
      </c>
      <c r="J371" s="76">
        <v>920</v>
      </c>
      <c r="K371" s="16">
        <v>501160</v>
      </c>
      <c r="L371" s="15" t="s">
        <v>53</v>
      </c>
    </row>
    <row r="372" spans="1:12">
      <c r="A372" s="12"/>
      <c r="B372" s="38"/>
      <c r="C372" s="38"/>
      <c r="D372" s="37">
        <v>40969</v>
      </c>
      <c r="E372" s="90">
        <f t="shared" si="61"/>
        <v>-4043427.97</v>
      </c>
      <c r="F372" s="90">
        <v>22476.34</v>
      </c>
      <c r="G372" s="92">
        <v>-13096</v>
      </c>
      <c r="H372" s="90">
        <f t="shared" si="62"/>
        <v>-4034047.6300000004</v>
      </c>
      <c r="I372" s="106">
        <f t="shared" si="60"/>
        <v>9380.34</v>
      </c>
      <c r="J372" s="76">
        <v>920</v>
      </c>
      <c r="K372" s="16">
        <v>501160</v>
      </c>
      <c r="L372" s="15" t="s">
        <v>53</v>
      </c>
    </row>
    <row r="373" spans="1:12">
      <c r="A373" s="12"/>
      <c r="B373" s="38"/>
      <c r="C373" s="38"/>
      <c r="D373" s="37">
        <v>41000</v>
      </c>
      <c r="E373" s="90">
        <f t="shared" si="61"/>
        <v>-4034047.6300000004</v>
      </c>
      <c r="F373" s="90">
        <v>149708.14000000001</v>
      </c>
      <c r="G373" s="92">
        <v>-13096</v>
      </c>
      <c r="H373" s="90">
        <f t="shared" si="62"/>
        <v>-3897435.49</v>
      </c>
      <c r="I373" s="106">
        <f t="shared" si="60"/>
        <v>136612.14000000001</v>
      </c>
      <c r="J373" s="76">
        <v>920</v>
      </c>
      <c r="K373" s="16">
        <v>501160</v>
      </c>
      <c r="L373" s="15" t="s">
        <v>53</v>
      </c>
    </row>
    <row r="374" spans="1:12">
      <c r="A374" s="12"/>
      <c r="B374" s="38"/>
      <c r="C374" s="38"/>
      <c r="D374" s="37">
        <v>41030</v>
      </c>
      <c r="E374" s="90">
        <f t="shared" si="61"/>
        <v>-3897435.49</v>
      </c>
      <c r="F374" s="90">
        <v>64625.66</v>
      </c>
      <c r="G374" s="92">
        <v>-13096</v>
      </c>
      <c r="H374" s="90">
        <f t="shared" si="62"/>
        <v>-3845905.83</v>
      </c>
      <c r="I374" s="106">
        <f t="shared" si="60"/>
        <v>51529.66</v>
      </c>
      <c r="J374" s="76">
        <v>920</v>
      </c>
      <c r="K374" s="16">
        <v>501160</v>
      </c>
      <c r="L374" s="15" t="s">
        <v>53</v>
      </c>
    </row>
    <row r="375" spans="1:12">
      <c r="A375" s="12"/>
      <c r="B375" s="38"/>
      <c r="C375" s="38"/>
      <c r="D375" s="37">
        <v>41061</v>
      </c>
      <c r="E375" s="95">
        <f t="shared" si="61"/>
        <v>-3845905.83</v>
      </c>
      <c r="F375" s="100">
        <v>74873.7</v>
      </c>
      <c r="G375" s="101">
        <v>-13096</v>
      </c>
      <c r="H375" s="100">
        <f t="shared" si="62"/>
        <v>-3784128.13</v>
      </c>
      <c r="I375" s="106">
        <f t="shared" si="60"/>
        <v>61777.7</v>
      </c>
      <c r="J375" s="76">
        <v>920</v>
      </c>
      <c r="K375" s="16">
        <v>501160</v>
      </c>
      <c r="L375" s="15" t="s">
        <v>53</v>
      </c>
    </row>
    <row r="376" spans="1:12">
      <c r="A376" s="10">
        <v>284915</v>
      </c>
      <c r="B376" s="25" t="s">
        <v>137</v>
      </c>
      <c r="C376" s="46" t="s">
        <v>64</v>
      </c>
      <c r="D376" s="37">
        <v>40725</v>
      </c>
      <c r="E376" s="115">
        <v>-2510673.88</v>
      </c>
      <c r="F376" s="90">
        <v>0</v>
      </c>
      <c r="G376" s="87">
        <v>-10620.62</v>
      </c>
      <c r="H376" s="90">
        <f t="shared" si="62"/>
        <v>-2521294.5</v>
      </c>
      <c r="I376" s="106">
        <f t="shared" si="60"/>
        <v>-10620.62</v>
      </c>
      <c r="J376" s="53">
        <v>254.10499999999999</v>
      </c>
      <c r="K376" s="16">
        <v>288503</v>
      </c>
      <c r="L376" s="15" t="s">
        <v>161</v>
      </c>
    </row>
    <row r="377" spans="1:12">
      <c r="A377" s="12"/>
      <c r="B377" s="47"/>
      <c r="C377" s="48"/>
      <c r="D377" s="37">
        <v>40756</v>
      </c>
      <c r="E377" s="90">
        <f t="shared" ref="E377:E387" si="63">+H376</f>
        <v>-2521294.5</v>
      </c>
      <c r="F377" s="90">
        <v>0</v>
      </c>
      <c r="G377" s="87">
        <v>-10620.62</v>
      </c>
      <c r="H377" s="90">
        <f t="shared" si="62"/>
        <v>-2531915.12</v>
      </c>
      <c r="I377" s="106">
        <f t="shared" si="60"/>
        <v>-10620.62</v>
      </c>
      <c r="J377" s="53">
        <v>254.10499999999999</v>
      </c>
      <c r="K377" s="16">
        <v>288503</v>
      </c>
      <c r="L377" s="15" t="s">
        <v>161</v>
      </c>
    </row>
    <row r="378" spans="1:12">
      <c r="A378" s="12"/>
      <c r="B378" s="47"/>
      <c r="C378" s="48"/>
      <c r="D378" s="37">
        <v>40787</v>
      </c>
      <c r="E378" s="90">
        <f t="shared" si="63"/>
        <v>-2531915.12</v>
      </c>
      <c r="F378" s="90">
        <v>0</v>
      </c>
      <c r="G378" s="87">
        <v>-10620.62</v>
      </c>
      <c r="H378" s="90">
        <f t="shared" si="62"/>
        <v>-2542535.7400000002</v>
      </c>
      <c r="I378" s="106">
        <f t="shared" si="60"/>
        <v>-10620.62</v>
      </c>
      <c r="J378" s="53">
        <v>254.10499999999999</v>
      </c>
      <c r="K378" s="16">
        <v>288503</v>
      </c>
      <c r="L378" s="15" t="s">
        <v>161</v>
      </c>
    </row>
    <row r="379" spans="1:12">
      <c r="A379" s="12"/>
      <c r="B379" s="47"/>
      <c r="C379" s="48"/>
      <c r="D379" s="37">
        <v>40817</v>
      </c>
      <c r="E379" s="90">
        <f t="shared" si="63"/>
        <v>-2542535.7400000002</v>
      </c>
      <c r="F379" s="90">
        <v>0</v>
      </c>
      <c r="G379" s="87">
        <v>-10620.62</v>
      </c>
      <c r="H379" s="90">
        <f t="shared" si="62"/>
        <v>-2553156.3600000003</v>
      </c>
      <c r="I379" s="106">
        <f t="shared" si="60"/>
        <v>-10620.62</v>
      </c>
      <c r="J379" s="53">
        <v>254.10499999999999</v>
      </c>
      <c r="K379" s="16">
        <v>288503</v>
      </c>
      <c r="L379" s="15" t="s">
        <v>161</v>
      </c>
    </row>
    <row r="380" spans="1:12">
      <c r="A380" s="12"/>
      <c r="B380" s="47"/>
      <c r="C380" s="48"/>
      <c r="D380" s="37">
        <v>40848</v>
      </c>
      <c r="E380" s="90">
        <f t="shared" si="63"/>
        <v>-2553156.3600000003</v>
      </c>
      <c r="F380" s="90">
        <v>0</v>
      </c>
      <c r="G380" s="87">
        <v>-10620.62</v>
      </c>
      <c r="H380" s="90">
        <f t="shared" si="62"/>
        <v>-2563776.9800000004</v>
      </c>
      <c r="I380" s="106">
        <f t="shared" si="60"/>
        <v>-10620.62</v>
      </c>
      <c r="J380" s="53">
        <v>254.10499999999999</v>
      </c>
      <c r="K380" s="16">
        <v>288503</v>
      </c>
      <c r="L380" s="15" t="s">
        <v>161</v>
      </c>
    </row>
    <row r="381" spans="1:12">
      <c r="A381" s="12"/>
      <c r="B381" s="47"/>
      <c r="C381" s="48"/>
      <c r="D381" s="37">
        <v>40878</v>
      </c>
      <c r="E381" s="90">
        <f t="shared" si="63"/>
        <v>-2563776.9800000004</v>
      </c>
      <c r="F381" s="90">
        <v>5640</v>
      </c>
      <c r="G381" s="87">
        <v>-226950.62</v>
      </c>
      <c r="H381" s="90">
        <f t="shared" si="62"/>
        <v>-2785087.6000000006</v>
      </c>
      <c r="I381" s="106">
        <f t="shared" si="60"/>
        <v>-221310.62</v>
      </c>
      <c r="J381" s="53" t="s">
        <v>163</v>
      </c>
      <c r="K381" s="16" t="s">
        <v>162</v>
      </c>
      <c r="L381" s="15" t="s">
        <v>164</v>
      </c>
    </row>
    <row r="382" spans="1:12">
      <c r="A382" s="12"/>
      <c r="B382" s="47"/>
      <c r="C382" s="48"/>
      <c r="D382" s="37">
        <v>40909</v>
      </c>
      <c r="E382" s="90">
        <f t="shared" si="63"/>
        <v>-2785087.6000000006</v>
      </c>
      <c r="F382" s="90">
        <v>0</v>
      </c>
      <c r="G382" s="90">
        <v>-8354.75</v>
      </c>
      <c r="H382" s="90">
        <f t="shared" si="62"/>
        <v>-2793442.3500000006</v>
      </c>
      <c r="I382" s="106">
        <f t="shared" si="60"/>
        <v>-8354.75</v>
      </c>
      <c r="J382" s="53">
        <v>254.10499999999999</v>
      </c>
      <c r="K382" s="16">
        <v>288503</v>
      </c>
      <c r="L382" s="15" t="s">
        <v>161</v>
      </c>
    </row>
    <row r="383" spans="1:12">
      <c r="A383" s="12"/>
      <c r="B383" s="47"/>
      <c r="C383" s="48"/>
      <c r="D383" s="37">
        <v>40940</v>
      </c>
      <c r="E383" s="90">
        <f t="shared" si="63"/>
        <v>-2793442.3500000006</v>
      </c>
      <c r="F383" s="90">
        <v>0</v>
      </c>
      <c r="G383" s="90">
        <v>-8354.75</v>
      </c>
      <c r="H383" s="90">
        <f t="shared" si="62"/>
        <v>-2801797.1000000006</v>
      </c>
      <c r="I383" s="106">
        <f t="shared" si="60"/>
        <v>-8354.75</v>
      </c>
      <c r="J383" s="53">
        <v>254.10499999999999</v>
      </c>
      <c r="K383" s="16">
        <v>288503</v>
      </c>
      <c r="L383" s="15" t="s">
        <v>161</v>
      </c>
    </row>
    <row r="384" spans="1:12">
      <c r="A384" s="12"/>
      <c r="B384" s="47"/>
      <c r="C384" s="48"/>
      <c r="D384" s="37">
        <v>40969</v>
      </c>
      <c r="E384" s="90">
        <f t="shared" si="63"/>
        <v>-2801797.1000000006</v>
      </c>
      <c r="F384" s="90">
        <v>0</v>
      </c>
      <c r="G384" s="90">
        <v>-8354.75</v>
      </c>
      <c r="H384" s="90">
        <f t="shared" si="62"/>
        <v>-2810151.8500000006</v>
      </c>
      <c r="I384" s="106">
        <f t="shared" si="60"/>
        <v>-8354.75</v>
      </c>
      <c r="J384" s="53">
        <v>254.10499999999999</v>
      </c>
      <c r="K384" s="16">
        <v>288503</v>
      </c>
      <c r="L384" s="15" t="s">
        <v>161</v>
      </c>
    </row>
    <row r="385" spans="1:12">
      <c r="A385" s="12"/>
      <c r="B385" s="47"/>
      <c r="C385" s="48"/>
      <c r="D385" s="37">
        <v>41000</v>
      </c>
      <c r="E385" s="90">
        <f t="shared" si="63"/>
        <v>-2810151.8500000006</v>
      </c>
      <c r="F385" s="90">
        <v>3680</v>
      </c>
      <c r="G385" s="90">
        <v>-8354.75</v>
      </c>
      <c r="H385" s="90">
        <f t="shared" si="62"/>
        <v>-2814826.6000000006</v>
      </c>
      <c r="I385" s="106">
        <f t="shared" si="60"/>
        <v>-4674.75</v>
      </c>
      <c r="J385" s="53">
        <v>254.10499999999999</v>
      </c>
      <c r="K385" s="16">
        <v>288503</v>
      </c>
      <c r="L385" s="15" t="s">
        <v>161</v>
      </c>
    </row>
    <row r="386" spans="1:12">
      <c r="A386" s="12"/>
      <c r="B386" s="47"/>
      <c r="C386" s="48"/>
      <c r="D386" s="37">
        <v>41030</v>
      </c>
      <c r="E386" s="90">
        <f t="shared" si="63"/>
        <v>-2814826.6000000006</v>
      </c>
      <c r="F386" s="90">
        <v>0</v>
      </c>
      <c r="G386" s="90">
        <v>-8354.75</v>
      </c>
      <c r="H386" s="90">
        <f t="shared" si="62"/>
        <v>-2823181.3500000006</v>
      </c>
      <c r="I386" s="106">
        <f t="shared" si="60"/>
        <v>-8354.75</v>
      </c>
      <c r="J386" s="53">
        <v>254.10499999999999</v>
      </c>
      <c r="K386" s="16">
        <v>288503</v>
      </c>
      <c r="L386" s="15" t="s">
        <v>161</v>
      </c>
    </row>
    <row r="387" spans="1:12">
      <c r="A387" s="22"/>
      <c r="B387" s="49"/>
      <c r="C387" s="52"/>
      <c r="D387" s="37">
        <v>41061</v>
      </c>
      <c r="E387" s="95">
        <f t="shared" si="63"/>
        <v>-2823181.3500000006</v>
      </c>
      <c r="F387" s="100">
        <v>831299.86</v>
      </c>
      <c r="G387" s="95">
        <v>-8354.75</v>
      </c>
      <c r="H387" s="95">
        <f t="shared" si="62"/>
        <v>-2000236.2400000007</v>
      </c>
      <c r="I387" s="106">
        <f t="shared" si="60"/>
        <v>822945.11</v>
      </c>
      <c r="J387" s="53" t="s">
        <v>163</v>
      </c>
      <c r="K387" s="16" t="s">
        <v>162</v>
      </c>
      <c r="L387" s="15" t="s">
        <v>164</v>
      </c>
    </row>
    <row r="388" spans="1:12">
      <c r="A388" s="75">
        <v>284916</v>
      </c>
      <c r="B388" s="6" t="s">
        <v>79</v>
      </c>
      <c r="C388" s="36" t="s">
        <v>64</v>
      </c>
      <c r="D388" s="37">
        <v>40725</v>
      </c>
      <c r="E388" s="115">
        <v>-1863962.62</v>
      </c>
      <c r="F388" s="90">
        <v>4132.45</v>
      </c>
      <c r="G388" s="87">
        <v>-8231</v>
      </c>
      <c r="H388" s="90">
        <f t="shared" si="62"/>
        <v>-1868061.1700000002</v>
      </c>
      <c r="I388" s="106">
        <f t="shared" si="60"/>
        <v>-4098.55</v>
      </c>
      <c r="J388" s="21">
        <v>421.4</v>
      </c>
      <c r="K388" s="16">
        <v>505971</v>
      </c>
      <c r="L388" s="15" t="s">
        <v>165</v>
      </c>
    </row>
    <row r="389" spans="1:12">
      <c r="A389" s="12"/>
      <c r="B389" s="38"/>
      <c r="C389" s="38"/>
      <c r="D389" s="37">
        <v>40756</v>
      </c>
      <c r="E389" s="90">
        <f t="shared" ref="E389:E398" si="64">+H388</f>
        <v>-1868061.1700000002</v>
      </c>
      <c r="F389" s="90">
        <v>8702.7000000000007</v>
      </c>
      <c r="G389" s="87">
        <v>-8231</v>
      </c>
      <c r="H389" s="90">
        <f t="shared" si="62"/>
        <v>-1867589.4700000002</v>
      </c>
      <c r="I389" s="106">
        <f t="shared" si="60"/>
        <v>471.70000000000073</v>
      </c>
      <c r="J389" s="21">
        <v>421.4</v>
      </c>
      <c r="K389" s="16">
        <v>505971</v>
      </c>
      <c r="L389" s="15" t="s">
        <v>165</v>
      </c>
    </row>
    <row r="390" spans="1:12">
      <c r="A390" s="12"/>
      <c r="B390" s="38"/>
      <c r="C390" s="38"/>
      <c r="D390" s="37">
        <v>40787</v>
      </c>
      <c r="E390" s="90">
        <f t="shared" si="64"/>
        <v>-1867589.4700000002</v>
      </c>
      <c r="F390" s="90">
        <v>46068.34</v>
      </c>
      <c r="G390" s="87">
        <v>-8231</v>
      </c>
      <c r="H390" s="90">
        <f t="shared" si="62"/>
        <v>-1829752.1300000001</v>
      </c>
      <c r="I390" s="106">
        <f t="shared" si="60"/>
        <v>37837.339999999997</v>
      </c>
      <c r="J390" s="21">
        <v>421.4</v>
      </c>
      <c r="K390" s="16">
        <v>505971</v>
      </c>
      <c r="L390" s="15" t="s">
        <v>165</v>
      </c>
    </row>
    <row r="391" spans="1:12">
      <c r="A391" s="12"/>
      <c r="B391" s="38"/>
      <c r="C391" s="38"/>
      <c r="D391" s="37">
        <v>40817</v>
      </c>
      <c r="E391" s="90">
        <f t="shared" si="64"/>
        <v>-1829752.1300000001</v>
      </c>
      <c r="F391" s="90">
        <v>6806.74</v>
      </c>
      <c r="G391" s="87">
        <v>-8231</v>
      </c>
      <c r="H391" s="90">
        <f t="shared" si="62"/>
        <v>-1831176.3900000001</v>
      </c>
      <c r="I391" s="106">
        <f t="shared" si="60"/>
        <v>-1424.2600000000002</v>
      </c>
      <c r="J391" s="21">
        <v>421.4</v>
      </c>
      <c r="K391" s="16">
        <v>505971</v>
      </c>
      <c r="L391" s="15" t="s">
        <v>165</v>
      </c>
    </row>
    <row r="392" spans="1:12">
      <c r="A392" s="12"/>
      <c r="B392" s="38"/>
      <c r="C392" s="38"/>
      <c r="D392" s="37">
        <v>40848</v>
      </c>
      <c r="E392" s="90">
        <f t="shared" si="64"/>
        <v>-1831176.3900000001</v>
      </c>
      <c r="F392" s="90">
        <v>3318.23</v>
      </c>
      <c r="G392" s="87">
        <v>-8231</v>
      </c>
      <c r="H392" s="90">
        <f t="shared" si="62"/>
        <v>-1836089.1600000001</v>
      </c>
      <c r="I392" s="106">
        <f t="shared" si="60"/>
        <v>-4912.7700000000004</v>
      </c>
      <c r="J392" s="21">
        <v>421.4</v>
      </c>
      <c r="K392" s="16">
        <v>505971</v>
      </c>
      <c r="L392" s="15" t="s">
        <v>165</v>
      </c>
    </row>
    <row r="393" spans="1:12">
      <c r="A393" s="12"/>
      <c r="B393" s="38"/>
      <c r="C393" s="38"/>
      <c r="D393" s="37">
        <v>40878</v>
      </c>
      <c r="E393" s="90">
        <f t="shared" si="64"/>
        <v>-1836089.1600000001</v>
      </c>
      <c r="F393" s="90">
        <v>121995.2</v>
      </c>
      <c r="G393" s="87">
        <v>-8231</v>
      </c>
      <c r="H393" s="90">
        <f t="shared" si="62"/>
        <v>-1722324.9600000002</v>
      </c>
      <c r="I393" s="106">
        <f t="shared" si="60"/>
        <v>113764.2</v>
      </c>
      <c r="J393" s="21">
        <v>421.4</v>
      </c>
      <c r="K393" s="16">
        <v>505971</v>
      </c>
      <c r="L393" s="15" t="s">
        <v>165</v>
      </c>
    </row>
    <row r="394" spans="1:12">
      <c r="A394" s="12"/>
      <c r="B394" s="38"/>
      <c r="C394" s="38"/>
      <c r="D394" s="37">
        <v>40909</v>
      </c>
      <c r="E394" s="90">
        <f t="shared" si="64"/>
        <v>-1722324.9600000002</v>
      </c>
      <c r="F394" s="90">
        <v>4681.71</v>
      </c>
      <c r="G394" s="92">
        <v>-7647</v>
      </c>
      <c r="H394" s="90">
        <f t="shared" si="62"/>
        <v>-1725290.2500000002</v>
      </c>
      <c r="I394" s="106">
        <f t="shared" si="60"/>
        <v>-2965.29</v>
      </c>
      <c r="J394" s="21">
        <v>421.4</v>
      </c>
      <c r="K394" s="16">
        <v>505971</v>
      </c>
      <c r="L394" s="15" t="s">
        <v>165</v>
      </c>
    </row>
    <row r="395" spans="1:12">
      <c r="A395" s="12"/>
      <c r="B395" s="38"/>
      <c r="C395" s="38"/>
      <c r="D395" s="37">
        <v>40940</v>
      </c>
      <c r="E395" s="90">
        <f t="shared" si="64"/>
        <v>-1725290.2500000002</v>
      </c>
      <c r="F395" s="90">
        <v>1833.12</v>
      </c>
      <c r="G395" s="92">
        <v>-7647</v>
      </c>
      <c r="H395" s="90">
        <f t="shared" si="62"/>
        <v>-1731104.1300000001</v>
      </c>
      <c r="I395" s="106">
        <f t="shared" si="60"/>
        <v>-5813.88</v>
      </c>
      <c r="J395" s="21">
        <v>421.4</v>
      </c>
      <c r="K395" s="16">
        <v>505971</v>
      </c>
      <c r="L395" s="15" t="s">
        <v>165</v>
      </c>
    </row>
    <row r="396" spans="1:12">
      <c r="A396" s="12"/>
      <c r="B396" s="38"/>
      <c r="C396" s="38"/>
      <c r="D396" s="37">
        <v>40969</v>
      </c>
      <c r="E396" s="90">
        <f t="shared" si="64"/>
        <v>-1731104.1300000001</v>
      </c>
      <c r="F396" s="90">
        <v>30234.3</v>
      </c>
      <c r="G396" s="92">
        <v>-7647</v>
      </c>
      <c r="H396" s="90">
        <f t="shared" si="62"/>
        <v>-1708516.83</v>
      </c>
      <c r="I396" s="106">
        <f t="shared" si="60"/>
        <v>22587.3</v>
      </c>
      <c r="J396" s="21">
        <v>421.4</v>
      </c>
      <c r="K396" s="16">
        <v>505971</v>
      </c>
      <c r="L396" s="15" t="s">
        <v>165</v>
      </c>
    </row>
    <row r="397" spans="1:12">
      <c r="A397" s="12"/>
      <c r="B397" s="38"/>
      <c r="C397" s="38"/>
      <c r="D397" s="37">
        <v>41000</v>
      </c>
      <c r="E397" s="90">
        <f t="shared" si="64"/>
        <v>-1708516.83</v>
      </c>
      <c r="F397" s="90">
        <v>3723.49</v>
      </c>
      <c r="G397" s="92">
        <v>-7647</v>
      </c>
      <c r="H397" s="90">
        <f t="shared" si="62"/>
        <v>-1712440.34</v>
      </c>
      <c r="I397" s="106">
        <f t="shared" si="60"/>
        <v>-3923.51</v>
      </c>
      <c r="J397" s="21">
        <v>421.4</v>
      </c>
      <c r="K397" s="16">
        <v>505971</v>
      </c>
      <c r="L397" s="15" t="s">
        <v>165</v>
      </c>
    </row>
    <row r="398" spans="1:12">
      <c r="A398" s="12"/>
      <c r="B398" s="38"/>
      <c r="C398" s="38"/>
      <c r="D398" s="37">
        <v>41030</v>
      </c>
      <c r="E398" s="90">
        <f t="shared" si="64"/>
        <v>-1712440.34</v>
      </c>
      <c r="F398" s="90">
        <v>3685.73</v>
      </c>
      <c r="G398" s="92">
        <v>-7647</v>
      </c>
      <c r="H398" s="90">
        <f t="shared" si="62"/>
        <v>-1716401.61</v>
      </c>
      <c r="I398" s="106">
        <f t="shared" si="60"/>
        <v>-3961.27</v>
      </c>
      <c r="J398" s="21">
        <v>421.4</v>
      </c>
      <c r="K398" s="16">
        <v>505971</v>
      </c>
      <c r="L398" s="15" t="s">
        <v>165</v>
      </c>
    </row>
    <row r="399" spans="1:12">
      <c r="A399" s="22"/>
      <c r="B399" s="39"/>
      <c r="C399" s="39"/>
      <c r="D399" s="37">
        <v>41061</v>
      </c>
      <c r="E399" s="100">
        <f t="shared" ref="E399" si="65">H398</f>
        <v>-1716401.61</v>
      </c>
      <c r="F399" s="100">
        <v>33174.839999999997</v>
      </c>
      <c r="G399" s="101">
        <v>-7647</v>
      </c>
      <c r="H399" s="95">
        <f t="shared" si="62"/>
        <v>-1690873.77</v>
      </c>
      <c r="I399" s="106">
        <f t="shared" si="60"/>
        <v>25527.839999999997</v>
      </c>
      <c r="J399" s="21">
        <v>421.4</v>
      </c>
      <c r="K399" s="16">
        <v>505971</v>
      </c>
      <c r="L399" s="15" t="s">
        <v>165</v>
      </c>
    </row>
    <row r="400" spans="1:12">
      <c r="A400" s="17">
        <v>288307</v>
      </c>
      <c r="B400" s="41" t="s">
        <v>138</v>
      </c>
      <c r="C400" s="51" t="s">
        <v>68</v>
      </c>
      <c r="D400" s="37">
        <v>40725</v>
      </c>
      <c r="E400" s="86">
        <v>-1087498.33</v>
      </c>
      <c r="F400" s="90">
        <v>0</v>
      </c>
      <c r="G400" s="87">
        <v>0</v>
      </c>
      <c r="H400" s="89">
        <f t="shared" si="62"/>
        <v>-1087498.33</v>
      </c>
      <c r="I400" s="106">
        <f t="shared" si="60"/>
        <v>0</v>
      </c>
      <c r="J400" s="76">
        <v>230</v>
      </c>
      <c r="K400" s="16">
        <v>284915</v>
      </c>
      <c r="L400" s="15" t="s">
        <v>137</v>
      </c>
    </row>
    <row r="401" spans="1:12">
      <c r="A401" s="17"/>
      <c r="B401" s="41"/>
      <c r="C401" s="41"/>
      <c r="D401" s="37">
        <v>40756</v>
      </c>
      <c r="E401" s="90">
        <f>+H400</f>
        <v>-1087498.33</v>
      </c>
      <c r="F401" s="90">
        <v>0</v>
      </c>
      <c r="G401" s="87">
        <v>0</v>
      </c>
      <c r="H401" s="89">
        <f t="shared" si="62"/>
        <v>-1087498.33</v>
      </c>
      <c r="I401" s="106">
        <f t="shared" si="60"/>
        <v>0</v>
      </c>
      <c r="J401" s="76">
        <v>230</v>
      </c>
      <c r="K401" s="16">
        <v>284915</v>
      </c>
      <c r="L401" s="15" t="s">
        <v>137</v>
      </c>
    </row>
    <row r="402" spans="1:12">
      <c r="A402" s="17"/>
      <c r="B402" s="41"/>
      <c r="C402" s="41"/>
      <c r="D402" s="37">
        <v>40787</v>
      </c>
      <c r="E402" s="90">
        <f t="shared" ref="E402:E410" si="66">+H401</f>
        <v>-1087498.33</v>
      </c>
      <c r="F402" s="90">
        <v>0</v>
      </c>
      <c r="G402" s="87">
        <v>0</v>
      </c>
      <c r="H402" s="89">
        <f t="shared" si="62"/>
        <v>-1087498.33</v>
      </c>
      <c r="I402" s="106">
        <f t="shared" si="60"/>
        <v>0</v>
      </c>
      <c r="J402" s="76">
        <v>230</v>
      </c>
      <c r="K402" s="16">
        <v>284915</v>
      </c>
      <c r="L402" s="15" t="s">
        <v>137</v>
      </c>
    </row>
    <row r="403" spans="1:12">
      <c r="A403" s="17"/>
      <c r="B403" s="41"/>
      <c r="C403" s="41"/>
      <c r="D403" s="37">
        <v>40817</v>
      </c>
      <c r="E403" s="90">
        <f t="shared" si="66"/>
        <v>-1087498.33</v>
      </c>
      <c r="F403" s="90">
        <v>0</v>
      </c>
      <c r="G403" s="87">
        <v>0</v>
      </c>
      <c r="H403" s="89">
        <f t="shared" si="62"/>
        <v>-1087498.33</v>
      </c>
      <c r="I403" s="106">
        <f t="shared" si="60"/>
        <v>0</v>
      </c>
      <c r="J403" s="76">
        <v>230</v>
      </c>
      <c r="K403" s="16">
        <v>284915</v>
      </c>
      <c r="L403" s="15" t="s">
        <v>137</v>
      </c>
    </row>
    <row r="404" spans="1:12">
      <c r="A404" s="17"/>
      <c r="B404" s="41"/>
      <c r="C404" s="41"/>
      <c r="D404" s="37">
        <v>40848</v>
      </c>
      <c r="E404" s="90">
        <f t="shared" si="66"/>
        <v>-1087498.33</v>
      </c>
      <c r="F404" s="90">
        <v>0</v>
      </c>
      <c r="G404" s="87">
        <v>0</v>
      </c>
      <c r="H404" s="89">
        <f t="shared" si="62"/>
        <v>-1087498.33</v>
      </c>
      <c r="I404" s="106">
        <f t="shared" si="60"/>
        <v>0</v>
      </c>
      <c r="J404" s="76">
        <v>230</v>
      </c>
      <c r="K404" s="16">
        <v>284915</v>
      </c>
      <c r="L404" s="15" t="s">
        <v>137</v>
      </c>
    </row>
    <row r="405" spans="1:12">
      <c r="A405" s="17"/>
      <c r="B405" s="41"/>
      <c r="C405" s="41"/>
      <c r="D405" s="37">
        <v>40878</v>
      </c>
      <c r="E405" s="90">
        <f t="shared" si="66"/>
        <v>-1087498.33</v>
      </c>
      <c r="F405" s="90">
        <v>2820</v>
      </c>
      <c r="G405" s="87">
        <v>0</v>
      </c>
      <c r="H405" s="89">
        <f t="shared" si="62"/>
        <v>-1084678.33</v>
      </c>
      <c r="I405" s="106">
        <f t="shared" si="60"/>
        <v>2820</v>
      </c>
      <c r="J405" s="76">
        <v>230</v>
      </c>
      <c r="K405" s="16">
        <v>284915</v>
      </c>
      <c r="L405" s="15" t="s">
        <v>137</v>
      </c>
    </row>
    <row r="406" spans="1:12">
      <c r="A406" s="17"/>
      <c r="B406" s="41"/>
      <c r="C406" s="41"/>
      <c r="D406" s="37">
        <v>40909</v>
      </c>
      <c r="E406" s="90">
        <f t="shared" si="66"/>
        <v>-1084678.33</v>
      </c>
      <c r="F406" s="90">
        <v>0</v>
      </c>
      <c r="G406" s="87">
        <v>0</v>
      </c>
      <c r="H406" s="89">
        <f t="shared" si="62"/>
        <v>-1084678.33</v>
      </c>
      <c r="I406" s="106">
        <f t="shared" si="60"/>
        <v>0</v>
      </c>
      <c r="J406" s="76">
        <v>230</v>
      </c>
      <c r="K406" s="16">
        <v>284915</v>
      </c>
      <c r="L406" s="15" t="s">
        <v>137</v>
      </c>
    </row>
    <row r="407" spans="1:12">
      <c r="A407" s="17"/>
      <c r="B407" s="41"/>
      <c r="C407" s="41"/>
      <c r="D407" s="37">
        <v>40940</v>
      </c>
      <c r="E407" s="90">
        <f t="shared" si="66"/>
        <v>-1084678.33</v>
      </c>
      <c r="F407" s="90">
        <v>0</v>
      </c>
      <c r="G407" s="87">
        <v>0</v>
      </c>
      <c r="H407" s="89">
        <f t="shared" si="62"/>
        <v>-1084678.33</v>
      </c>
      <c r="I407" s="106">
        <f t="shared" si="60"/>
        <v>0</v>
      </c>
      <c r="J407" s="76">
        <v>230</v>
      </c>
      <c r="K407" s="16">
        <v>284915</v>
      </c>
      <c r="L407" s="15" t="s">
        <v>137</v>
      </c>
    </row>
    <row r="408" spans="1:12">
      <c r="A408" s="17"/>
      <c r="B408" s="41"/>
      <c r="C408" s="41"/>
      <c r="D408" s="37">
        <v>40969</v>
      </c>
      <c r="E408" s="90">
        <f t="shared" si="66"/>
        <v>-1084678.33</v>
      </c>
      <c r="F408" s="90">
        <v>0</v>
      </c>
      <c r="G408" s="87">
        <v>0</v>
      </c>
      <c r="H408" s="89">
        <f t="shared" si="62"/>
        <v>-1084678.33</v>
      </c>
      <c r="I408" s="106">
        <f t="shared" si="60"/>
        <v>0</v>
      </c>
      <c r="J408" s="76">
        <v>230</v>
      </c>
      <c r="K408" s="16">
        <v>284915</v>
      </c>
      <c r="L408" s="15" t="s">
        <v>137</v>
      </c>
    </row>
    <row r="409" spans="1:12">
      <c r="A409" s="17"/>
      <c r="B409" s="41"/>
      <c r="C409" s="41"/>
      <c r="D409" s="37">
        <v>41000</v>
      </c>
      <c r="E409" s="90">
        <f t="shared" si="66"/>
        <v>-1084678.33</v>
      </c>
      <c r="F409" s="90">
        <v>4140</v>
      </c>
      <c r="G409" s="87">
        <v>0</v>
      </c>
      <c r="H409" s="89">
        <f t="shared" si="62"/>
        <v>-1080538.33</v>
      </c>
      <c r="I409" s="106">
        <f t="shared" si="60"/>
        <v>4140</v>
      </c>
      <c r="J409" s="76">
        <v>230</v>
      </c>
      <c r="K409" s="16">
        <v>284915</v>
      </c>
      <c r="L409" s="15" t="s">
        <v>137</v>
      </c>
    </row>
    <row r="410" spans="1:12">
      <c r="A410" s="17"/>
      <c r="B410" s="41"/>
      <c r="C410" s="41"/>
      <c r="D410" s="37">
        <v>41030</v>
      </c>
      <c r="E410" s="90">
        <f t="shared" si="66"/>
        <v>-1080538.33</v>
      </c>
      <c r="F410" s="90">
        <v>0</v>
      </c>
      <c r="G410" s="87">
        <v>0</v>
      </c>
      <c r="H410" s="89">
        <f t="shared" si="62"/>
        <v>-1080538.33</v>
      </c>
      <c r="I410" s="106">
        <f t="shared" si="60"/>
        <v>0</v>
      </c>
      <c r="J410" s="76">
        <v>230</v>
      </c>
      <c r="K410" s="16">
        <v>284915</v>
      </c>
      <c r="L410" s="15" t="s">
        <v>137</v>
      </c>
    </row>
    <row r="411" spans="1:12">
      <c r="A411" s="17"/>
      <c r="B411" s="41"/>
      <c r="C411" s="41"/>
      <c r="D411" s="37">
        <v>41061</v>
      </c>
      <c r="E411" s="100">
        <f t="shared" ref="E411" si="67">H410</f>
        <v>-1080538.33</v>
      </c>
      <c r="F411" s="100">
        <v>1080538.33</v>
      </c>
      <c r="G411" s="101">
        <v>0</v>
      </c>
      <c r="H411" s="89">
        <f t="shared" si="62"/>
        <v>0</v>
      </c>
      <c r="I411" s="106">
        <f t="shared" si="60"/>
        <v>1080538.33</v>
      </c>
      <c r="J411" s="76">
        <v>230</v>
      </c>
      <c r="K411" s="16">
        <v>284915</v>
      </c>
      <c r="L411" s="15" t="s">
        <v>137</v>
      </c>
    </row>
    <row r="412" spans="1:12">
      <c r="A412" s="19">
        <v>288600</v>
      </c>
      <c r="B412" s="40" t="s">
        <v>35</v>
      </c>
      <c r="C412" s="44" t="s">
        <v>64</v>
      </c>
      <c r="D412" s="37">
        <v>40725</v>
      </c>
      <c r="E412" s="115">
        <v>-10724879.369999999</v>
      </c>
      <c r="F412" s="90">
        <v>220328.77</v>
      </c>
      <c r="G412" s="87">
        <v>-68658.28</v>
      </c>
      <c r="H412" s="96">
        <f t="shared" si="62"/>
        <v>-10573208.879999999</v>
      </c>
      <c r="I412" s="106">
        <f t="shared" si="60"/>
        <v>151670.49</v>
      </c>
      <c r="J412" s="53">
        <v>182.399</v>
      </c>
      <c r="K412" s="16">
        <v>188000</v>
      </c>
      <c r="L412" s="54" t="s">
        <v>54</v>
      </c>
    </row>
    <row r="413" spans="1:12">
      <c r="A413" s="12"/>
      <c r="B413" s="38"/>
      <c r="C413" s="38"/>
      <c r="D413" s="37">
        <v>40756</v>
      </c>
      <c r="E413" s="90">
        <f>+H412</f>
        <v>-10573208.879999999</v>
      </c>
      <c r="F413" s="90">
        <v>47029.35</v>
      </c>
      <c r="G413" s="87">
        <v>-181699.07</v>
      </c>
      <c r="H413" s="89">
        <f t="shared" si="62"/>
        <v>-10707878.6</v>
      </c>
      <c r="I413" s="106">
        <f t="shared" si="60"/>
        <v>-134669.72</v>
      </c>
      <c r="J413" s="53">
        <v>182.399</v>
      </c>
      <c r="K413" s="16">
        <v>188000</v>
      </c>
      <c r="L413" s="54" t="s">
        <v>54</v>
      </c>
    </row>
    <row r="414" spans="1:12">
      <c r="A414" s="12"/>
      <c r="B414" s="38"/>
      <c r="C414" s="38"/>
      <c r="D414" s="37">
        <v>40787</v>
      </c>
      <c r="E414" s="90">
        <f t="shared" ref="E414:E423" si="68">+H413</f>
        <v>-10707878.6</v>
      </c>
      <c r="F414" s="90">
        <v>738101.49</v>
      </c>
      <c r="G414" s="87">
        <v>-631591.25</v>
      </c>
      <c r="H414" s="89">
        <f t="shared" si="62"/>
        <v>-10601368.359999999</v>
      </c>
      <c r="I414" s="106">
        <f t="shared" si="60"/>
        <v>106510.23999999999</v>
      </c>
      <c r="J414" s="53">
        <v>182.399</v>
      </c>
      <c r="K414" s="16">
        <v>188000</v>
      </c>
      <c r="L414" s="54" t="s">
        <v>54</v>
      </c>
    </row>
    <row r="415" spans="1:12">
      <c r="A415" s="12"/>
      <c r="B415" s="38"/>
      <c r="C415" s="38"/>
      <c r="D415" s="37">
        <v>40817</v>
      </c>
      <c r="E415" s="90">
        <f t="shared" si="68"/>
        <v>-10601368.359999999</v>
      </c>
      <c r="F415" s="90">
        <v>401554.42</v>
      </c>
      <c r="G415" s="87">
        <v>-9390.7900000000009</v>
      </c>
      <c r="H415" s="89">
        <f t="shared" si="62"/>
        <v>-10209204.729999999</v>
      </c>
      <c r="I415" s="106">
        <f t="shared" si="60"/>
        <v>392163.63</v>
      </c>
      <c r="J415" s="53">
        <v>182.399</v>
      </c>
      <c r="K415" s="16">
        <v>188000</v>
      </c>
      <c r="L415" s="54" t="s">
        <v>54</v>
      </c>
    </row>
    <row r="416" spans="1:12">
      <c r="A416" s="12"/>
      <c r="B416" s="38"/>
      <c r="C416" s="38"/>
      <c r="D416" s="37">
        <v>40848</v>
      </c>
      <c r="E416" s="90">
        <f t="shared" si="68"/>
        <v>-10209204.729999999</v>
      </c>
      <c r="F416" s="90">
        <v>14705.43</v>
      </c>
      <c r="G416" s="92">
        <v>-7810.41</v>
      </c>
      <c r="H416" s="89">
        <f t="shared" si="62"/>
        <v>-10202309.709999999</v>
      </c>
      <c r="I416" s="106">
        <f t="shared" si="60"/>
        <v>6895.02</v>
      </c>
      <c r="J416" s="53">
        <v>182.399</v>
      </c>
      <c r="K416" s="16">
        <v>188000</v>
      </c>
      <c r="L416" s="54" t="s">
        <v>54</v>
      </c>
    </row>
    <row r="417" spans="1:12">
      <c r="A417" s="12"/>
      <c r="B417" s="38"/>
      <c r="C417" s="38"/>
      <c r="D417" s="37">
        <v>40878</v>
      </c>
      <c r="E417" s="90">
        <f t="shared" si="68"/>
        <v>-10202309.709999999</v>
      </c>
      <c r="F417" s="90">
        <v>243026.9</v>
      </c>
      <c r="G417" s="92">
        <v>-2464718.19</v>
      </c>
      <c r="H417" s="89">
        <f t="shared" si="62"/>
        <v>-12424000.999999998</v>
      </c>
      <c r="I417" s="106">
        <f t="shared" si="60"/>
        <v>-2221691.29</v>
      </c>
      <c r="J417" s="53">
        <v>182.399</v>
      </c>
      <c r="K417" s="16">
        <v>188000</v>
      </c>
      <c r="L417" s="54" t="s">
        <v>54</v>
      </c>
    </row>
    <row r="418" spans="1:12">
      <c r="A418" s="12"/>
      <c r="B418" s="38"/>
      <c r="C418" s="38"/>
      <c r="D418" s="37">
        <v>40909</v>
      </c>
      <c r="E418" s="90">
        <f t="shared" si="68"/>
        <v>-12424000.999999998</v>
      </c>
      <c r="F418" s="90">
        <v>472121.35</v>
      </c>
      <c r="G418" s="92">
        <v>-76103.77</v>
      </c>
      <c r="H418" s="89">
        <f t="shared" si="62"/>
        <v>-12027983.419999998</v>
      </c>
      <c r="I418" s="106">
        <f t="shared" si="60"/>
        <v>396017.57999999996</v>
      </c>
      <c r="J418" s="53">
        <v>182.399</v>
      </c>
      <c r="K418" s="16">
        <v>188000</v>
      </c>
      <c r="L418" s="54" t="s">
        <v>54</v>
      </c>
    </row>
    <row r="419" spans="1:12">
      <c r="A419" s="12"/>
      <c r="B419" s="38"/>
      <c r="C419" s="38"/>
      <c r="D419" s="37">
        <v>40940</v>
      </c>
      <c r="E419" s="90">
        <f t="shared" si="68"/>
        <v>-12027983.419999998</v>
      </c>
      <c r="F419" s="90">
        <v>61170.47</v>
      </c>
      <c r="G419" s="87">
        <v>-9550.15</v>
      </c>
      <c r="H419" s="89">
        <f t="shared" si="62"/>
        <v>-11976363.099999998</v>
      </c>
      <c r="I419" s="106">
        <f t="shared" si="60"/>
        <v>51620.32</v>
      </c>
      <c r="J419" s="53">
        <v>182.399</v>
      </c>
      <c r="K419" s="16">
        <v>188000</v>
      </c>
      <c r="L419" s="54" t="s">
        <v>54</v>
      </c>
    </row>
    <row r="420" spans="1:12">
      <c r="A420" s="12"/>
      <c r="B420" s="38"/>
      <c r="C420" s="38"/>
      <c r="D420" s="37">
        <v>40969</v>
      </c>
      <c r="E420" s="90">
        <f t="shared" si="68"/>
        <v>-11976363.099999998</v>
      </c>
      <c r="F420" s="90">
        <v>8498.36</v>
      </c>
      <c r="G420" s="87">
        <v>-5137580.21</v>
      </c>
      <c r="H420" s="89">
        <f t="shared" si="62"/>
        <v>-17105444.949999999</v>
      </c>
      <c r="I420" s="106">
        <f t="shared" ref="I420:I674" si="69">SUM(F420:G420)</f>
        <v>-5129081.8499999996</v>
      </c>
      <c r="J420" s="53">
        <v>182.399</v>
      </c>
      <c r="K420" s="16">
        <v>188000</v>
      </c>
      <c r="L420" s="54" t="s">
        <v>54</v>
      </c>
    </row>
    <row r="421" spans="1:12">
      <c r="A421" s="12"/>
      <c r="B421" s="38"/>
      <c r="C421" s="38"/>
      <c r="D421" s="37">
        <v>41000</v>
      </c>
      <c r="E421" s="90">
        <f t="shared" si="68"/>
        <v>-17105444.949999999</v>
      </c>
      <c r="F421" s="90">
        <v>359911.02</v>
      </c>
      <c r="G421" s="87">
        <v>-218012.83</v>
      </c>
      <c r="H421" s="89">
        <f t="shared" si="62"/>
        <v>-16963546.759999998</v>
      </c>
      <c r="I421" s="106">
        <f t="shared" si="69"/>
        <v>141898.19000000003</v>
      </c>
      <c r="J421" s="53">
        <v>182.399</v>
      </c>
      <c r="K421" s="16">
        <v>188000</v>
      </c>
      <c r="L421" s="54" t="s">
        <v>54</v>
      </c>
    </row>
    <row r="422" spans="1:12">
      <c r="A422" s="12"/>
      <c r="B422" s="38"/>
      <c r="C422" s="38"/>
      <c r="D422" s="37">
        <v>41030</v>
      </c>
      <c r="E422" s="90">
        <f t="shared" si="68"/>
        <v>-16963546.759999998</v>
      </c>
      <c r="F422" s="90">
        <v>48142.63</v>
      </c>
      <c r="G422" s="87">
        <v>-1538185.91</v>
      </c>
      <c r="H422" s="89">
        <f t="shared" si="62"/>
        <v>-18453590.039999999</v>
      </c>
      <c r="I422" s="106">
        <f t="shared" si="69"/>
        <v>-1490043.28</v>
      </c>
      <c r="J422" s="53">
        <v>182.399</v>
      </c>
      <c r="K422" s="16">
        <v>188000</v>
      </c>
      <c r="L422" s="54" t="s">
        <v>54</v>
      </c>
    </row>
    <row r="423" spans="1:12">
      <c r="A423" s="13"/>
      <c r="B423" s="38"/>
      <c r="C423" s="38"/>
      <c r="D423" s="37">
        <v>41061</v>
      </c>
      <c r="E423" s="95">
        <f t="shared" si="68"/>
        <v>-18453590.039999999</v>
      </c>
      <c r="F423" s="100">
        <v>63579.17</v>
      </c>
      <c r="G423" s="94">
        <v>-2063299.02</v>
      </c>
      <c r="H423" s="89">
        <f t="shared" si="62"/>
        <v>-20453309.889999997</v>
      </c>
      <c r="I423" s="106">
        <f t="shared" si="69"/>
        <v>-1999719.85</v>
      </c>
      <c r="J423" s="53">
        <v>182.399</v>
      </c>
      <c r="K423" s="16">
        <v>188000</v>
      </c>
      <c r="L423" s="54" t="s">
        <v>54</v>
      </c>
    </row>
    <row r="424" spans="1:12">
      <c r="A424" s="17">
        <v>288601</v>
      </c>
      <c r="B424" s="35" t="s">
        <v>139</v>
      </c>
      <c r="C424" s="44" t="s">
        <v>67</v>
      </c>
      <c r="D424" s="37">
        <v>40725</v>
      </c>
      <c r="E424" s="115">
        <v>-89382.449999999983</v>
      </c>
      <c r="F424" s="90">
        <v>0</v>
      </c>
      <c r="G424" s="89">
        <v>-367.82</v>
      </c>
      <c r="H424" s="96">
        <f t="shared" ref="H424:H434" si="70">E424+F424+G424</f>
        <v>-89750.26999999999</v>
      </c>
      <c r="I424" s="106">
        <f t="shared" si="69"/>
        <v>-367.82</v>
      </c>
      <c r="J424" s="76">
        <v>431</v>
      </c>
      <c r="K424" s="16">
        <v>585430</v>
      </c>
      <c r="L424" s="15" t="s">
        <v>55</v>
      </c>
    </row>
    <row r="425" spans="1:12">
      <c r="A425" s="12"/>
      <c r="B425" s="41"/>
      <c r="C425" s="41"/>
      <c r="D425" s="37">
        <v>40756</v>
      </c>
      <c r="E425" s="90">
        <f t="shared" ref="E425:E435" si="71">H424</f>
        <v>-89750.26999999999</v>
      </c>
      <c r="F425" s="90">
        <v>0</v>
      </c>
      <c r="G425" s="89">
        <v>-369.33</v>
      </c>
      <c r="H425" s="89">
        <f t="shared" si="70"/>
        <v>-90119.599999999991</v>
      </c>
      <c r="I425" s="106">
        <f t="shared" si="69"/>
        <v>-369.33</v>
      </c>
      <c r="J425" s="76">
        <v>431</v>
      </c>
      <c r="K425" s="16">
        <v>585430</v>
      </c>
      <c r="L425" s="15" t="s">
        <v>55</v>
      </c>
    </row>
    <row r="426" spans="1:12">
      <c r="A426" s="12"/>
      <c r="B426" s="41"/>
      <c r="C426" s="41"/>
      <c r="D426" s="37">
        <v>40787</v>
      </c>
      <c r="E426" s="90">
        <f t="shared" si="71"/>
        <v>-90119.599999999991</v>
      </c>
      <c r="F426" s="90">
        <v>1170</v>
      </c>
      <c r="G426" s="89">
        <v>-370.85</v>
      </c>
      <c r="H426" s="89">
        <f t="shared" si="70"/>
        <v>-89320.45</v>
      </c>
      <c r="I426" s="106">
        <f t="shared" si="69"/>
        <v>799.15</v>
      </c>
      <c r="J426" s="76">
        <v>431</v>
      </c>
      <c r="K426" s="16">
        <v>585430</v>
      </c>
      <c r="L426" s="15" t="s">
        <v>55</v>
      </c>
    </row>
    <row r="427" spans="1:12">
      <c r="A427" s="12"/>
      <c r="B427" s="41"/>
      <c r="C427" s="41"/>
      <c r="D427" s="37">
        <v>40817</v>
      </c>
      <c r="E427" s="90">
        <f t="shared" si="71"/>
        <v>-89320.45</v>
      </c>
      <c r="F427" s="90">
        <v>0</v>
      </c>
      <c r="G427" s="89">
        <v>-367.56</v>
      </c>
      <c r="H427" s="89">
        <f t="shared" si="70"/>
        <v>-89688.01</v>
      </c>
      <c r="I427" s="106">
        <f t="shared" si="69"/>
        <v>-367.56</v>
      </c>
      <c r="J427" s="76">
        <v>431</v>
      </c>
      <c r="K427" s="16">
        <v>585430</v>
      </c>
      <c r="L427" s="15" t="s">
        <v>55</v>
      </c>
    </row>
    <row r="428" spans="1:12">
      <c r="A428" s="12"/>
      <c r="B428" s="41"/>
      <c r="C428" s="41"/>
      <c r="D428" s="37">
        <v>40848</v>
      </c>
      <c r="E428" s="90">
        <f t="shared" si="71"/>
        <v>-89688.01</v>
      </c>
      <c r="F428" s="90">
        <v>0</v>
      </c>
      <c r="G428" s="89">
        <v>-369.07</v>
      </c>
      <c r="H428" s="89">
        <f t="shared" si="70"/>
        <v>-90057.08</v>
      </c>
      <c r="I428" s="106">
        <f t="shared" si="69"/>
        <v>-369.07</v>
      </c>
      <c r="J428" s="76">
        <v>431</v>
      </c>
      <c r="K428" s="16">
        <v>585430</v>
      </c>
      <c r="L428" s="15" t="s">
        <v>55</v>
      </c>
    </row>
    <row r="429" spans="1:12">
      <c r="A429" s="12"/>
      <c r="B429" s="38"/>
      <c r="C429" s="38"/>
      <c r="D429" s="37">
        <v>40878</v>
      </c>
      <c r="E429" s="90">
        <f t="shared" si="71"/>
        <v>-90057.08</v>
      </c>
      <c r="F429" s="90">
        <v>230.67</v>
      </c>
      <c r="G429" s="89">
        <v>-370.59</v>
      </c>
      <c r="H429" s="89">
        <f t="shared" si="70"/>
        <v>-90197</v>
      </c>
      <c r="I429" s="106">
        <f t="shared" si="69"/>
        <v>-139.91999999999999</v>
      </c>
      <c r="J429" s="76">
        <v>431</v>
      </c>
      <c r="K429" s="16">
        <v>585430</v>
      </c>
      <c r="L429" s="15" t="s">
        <v>55</v>
      </c>
    </row>
    <row r="430" spans="1:12">
      <c r="A430" s="12"/>
      <c r="B430" s="38"/>
      <c r="C430" s="38"/>
      <c r="D430" s="37">
        <v>40909</v>
      </c>
      <c r="E430" s="90">
        <f t="shared" si="71"/>
        <v>-90197</v>
      </c>
      <c r="F430" s="90">
        <v>0</v>
      </c>
      <c r="G430" s="92">
        <v>-378.76</v>
      </c>
      <c r="H430" s="89">
        <f t="shared" si="70"/>
        <v>-90575.76</v>
      </c>
      <c r="I430" s="106">
        <f t="shared" si="69"/>
        <v>-378.76</v>
      </c>
      <c r="J430" s="76">
        <v>431</v>
      </c>
      <c r="K430" s="16">
        <v>585430</v>
      </c>
      <c r="L430" s="15" t="s">
        <v>55</v>
      </c>
    </row>
    <row r="431" spans="1:12">
      <c r="A431" s="12"/>
      <c r="B431" s="38"/>
      <c r="C431" s="38"/>
      <c r="D431" s="37">
        <v>40940</v>
      </c>
      <c r="E431" s="90">
        <f t="shared" si="71"/>
        <v>-90575.76</v>
      </c>
      <c r="F431" s="90">
        <v>0</v>
      </c>
      <c r="G431" s="92">
        <v>-380.35</v>
      </c>
      <c r="H431" s="89">
        <f t="shared" si="70"/>
        <v>-90956.11</v>
      </c>
      <c r="I431" s="106">
        <f t="shared" si="69"/>
        <v>-380.35</v>
      </c>
      <c r="J431" s="76">
        <v>431</v>
      </c>
      <c r="K431" s="16">
        <v>585430</v>
      </c>
      <c r="L431" s="15" t="s">
        <v>55</v>
      </c>
    </row>
    <row r="432" spans="1:12">
      <c r="A432" s="12"/>
      <c r="B432" s="38"/>
      <c r="C432" s="38"/>
      <c r="D432" s="37">
        <v>40969</v>
      </c>
      <c r="E432" s="90">
        <f t="shared" si="71"/>
        <v>-90956.11</v>
      </c>
      <c r="F432" s="90">
        <v>0</v>
      </c>
      <c r="G432" s="92">
        <v>-381.95</v>
      </c>
      <c r="H432" s="89">
        <f t="shared" si="70"/>
        <v>-91338.06</v>
      </c>
      <c r="I432" s="106">
        <f t="shared" si="69"/>
        <v>-381.95</v>
      </c>
      <c r="J432" s="76">
        <v>431</v>
      </c>
      <c r="K432" s="16">
        <v>585430</v>
      </c>
      <c r="L432" s="15" t="s">
        <v>55</v>
      </c>
    </row>
    <row r="433" spans="1:12">
      <c r="A433" s="12"/>
      <c r="B433" s="38"/>
      <c r="C433" s="38"/>
      <c r="D433" s="37">
        <v>41000</v>
      </c>
      <c r="E433" s="90">
        <f t="shared" si="71"/>
        <v>-91338.06</v>
      </c>
      <c r="F433" s="90">
        <v>0</v>
      </c>
      <c r="G433" s="87">
        <v>-383.55</v>
      </c>
      <c r="H433" s="89">
        <f t="shared" si="70"/>
        <v>-91721.61</v>
      </c>
      <c r="I433" s="106">
        <f t="shared" si="69"/>
        <v>-383.55</v>
      </c>
      <c r="J433" s="76">
        <v>431</v>
      </c>
      <c r="K433" s="16">
        <v>585430</v>
      </c>
      <c r="L433" s="15" t="s">
        <v>55</v>
      </c>
    </row>
    <row r="434" spans="1:12">
      <c r="A434" s="12"/>
      <c r="B434" s="38"/>
      <c r="C434" s="38"/>
      <c r="D434" s="37">
        <v>41030</v>
      </c>
      <c r="E434" s="90">
        <f t="shared" si="71"/>
        <v>-91721.61</v>
      </c>
      <c r="F434" s="90">
        <v>0</v>
      </c>
      <c r="G434" s="87">
        <v>-1772.16</v>
      </c>
      <c r="H434" s="89">
        <f t="shared" si="70"/>
        <v>-93493.77</v>
      </c>
      <c r="I434" s="106">
        <f t="shared" si="69"/>
        <v>-1772.16</v>
      </c>
      <c r="J434" s="76">
        <v>431</v>
      </c>
      <c r="K434" s="16">
        <v>585430</v>
      </c>
      <c r="L434" s="15" t="s">
        <v>55</v>
      </c>
    </row>
    <row r="435" spans="1:12">
      <c r="A435" s="12"/>
      <c r="B435" s="38"/>
      <c r="C435" s="38"/>
      <c r="D435" s="37">
        <v>41061</v>
      </c>
      <c r="E435" s="95">
        <f t="shared" si="71"/>
        <v>-93493.77</v>
      </c>
      <c r="F435" s="100">
        <v>0</v>
      </c>
      <c r="G435" s="94">
        <v>-331.31</v>
      </c>
      <c r="H435" s="89">
        <f t="shared" ref="H435:H700" si="72">SUM(E435:G435)</f>
        <v>-93825.08</v>
      </c>
      <c r="I435" s="106">
        <f t="shared" si="69"/>
        <v>-331.31</v>
      </c>
      <c r="J435" s="76">
        <v>431</v>
      </c>
      <c r="K435" s="16">
        <v>585430</v>
      </c>
      <c r="L435" s="15" t="s">
        <v>55</v>
      </c>
    </row>
    <row r="436" spans="1:12">
      <c r="A436" s="10">
        <v>288602</v>
      </c>
      <c r="B436" s="35" t="s">
        <v>141</v>
      </c>
      <c r="C436" s="44" t="s">
        <v>67</v>
      </c>
      <c r="D436" s="37">
        <v>40725</v>
      </c>
      <c r="E436" s="115">
        <v>-46925.789999999914</v>
      </c>
      <c r="F436" s="90">
        <v>0</v>
      </c>
      <c r="G436" s="87">
        <v>-193.11</v>
      </c>
      <c r="H436" s="88">
        <f t="shared" si="72"/>
        <v>-47118.899999999914</v>
      </c>
      <c r="I436" s="106">
        <f t="shared" si="69"/>
        <v>-193.11</v>
      </c>
      <c r="J436" s="76">
        <v>431</v>
      </c>
      <c r="K436" s="16">
        <v>585430</v>
      </c>
      <c r="L436" s="15" t="s">
        <v>55</v>
      </c>
    </row>
    <row r="437" spans="1:12">
      <c r="A437" s="12"/>
      <c r="B437" s="38"/>
      <c r="C437" s="38"/>
      <c r="D437" s="37">
        <v>40756</v>
      </c>
      <c r="E437" s="90">
        <f>+H436</f>
        <v>-47118.899999999914</v>
      </c>
      <c r="F437" s="90">
        <v>0</v>
      </c>
      <c r="G437" s="87">
        <v>-193.9</v>
      </c>
      <c r="H437" s="90">
        <f t="shared" si="72"/>
        <v>-47312.799999999916</v>
      </c>
      <c r="I437" s="106">
        <f t="shared" si="69"/>
        <v>-193.9</v>
      </c>
      <c r="J437" s="76">
        <v>431</v>
      </c>
      <c r="K437" s="16">
        <v>585430</v>
      </c>
      <c r="L437" s="15" t="s">
        <v>55</v>
      </c>
    </row>
    <row r="438" spans="1:12">
      <c r="A438" s="12"/>
      <c r="B438" s="38"/>
      <c r="C438" s="38"/>
      <c r="D438" s="37">
        <v>40787</v>
      </c>
      <c r="E438" s="90">
        <f t="shared" ref="E438:E446" si="73">+H437</f>
        <v>-47312.799999999916</v>
      </c>
      <c r="F438" s="90">
        <v>614.25</v>
      </c>
      <c r="G438" s="87">
        <v>-194.7</v>
      </c>
      <c r="H438" s="90">
        <f t="shared" si="72"/>
        <v>-46893.249999999913</v>
      </c>
      <c r="I438" s="106">
        <f t="shared" si="69"/>
        <v>419.55</v>
      </c>
      <c r="J438" s="76">
        <v>431</v>
      </c>
      <c r="K438" s="16">
        <v>585430</v>
      </c>
      <c r="L438" s="15" t="s">
        <v>55</v>
      </c>
    </row>
    <row r="439" spans="1:12">
      <c r="A439" s="12"/>
      <c r="B439" s="38"/>
      <c r="C439" s="38"/>
      <c r="D439" s="37">
        <v>40817</v>
      </c>
      <c r="E439" s="90">
        <f t="shared" si="73"/>
        <v>-46893.249999999913</v>
      </c>
      <c r="F439" s="90">
        <v>0</v>
      </c>
      <c r="G439" s="87">
        <v>-192.97</v>
      </c>
      <c r="H439" s="90">
        <f t="shared" si="72"/>
        <v>-47086.219999999914</v>
      </c>
      <c r="I439" s="106">
        <f t="shared" si="69"/>
        <v>-192.97</v>
      </c>
      <c r="J439" s="76">
        <v>431</v>
      </c>
      <c r="K439" s="16">
        <v>585430</v>
      </c>
      <c r="L439" s="15" t="s">
        <v>55</v>
      </c>
    </row>
    <row r="440" spans="1:12">
      <c r="A440" s="12"/>
      <c r="B440" s="38"/>
      <c r="C440" s="38"/>
      <c r="D440" s="37">
        <v>40848</v>
      </c>
      <c r="E440" s="90">
        <f t="shared" si="73"/>
        <v>-47086.219999999914</v>
      </c>
      <c r="F440" s="90">
        <v>0</v>
      </c>
      <c r="G440" s="87">
        <v>-193.76</v>
      </c>
      <c r="H440" s="90">
        <f t="shared" si="72"/>
        <v>-47279.979999999916</v>
      </c>
      <c r="I440" s="106">
        <f t="shared" si="69"/>
        <v>-193.76</v>
      </c>
      <c r="J440" s="76">
        <v>431</v>
      </c>
      <c r="K440" s="16">
        <v>585430</v>
      </c>
      <c r="L440" s="15" t="s">
        <v>55</v>
      </c>
    </row>
    <row r="441" spans="1:12">
      <c r="A441" s="12"/>
      <c r="B441" s="38"/>
      <c r="C441" s="38"/>
      <c r="D441" s="37">
        <v>40878</v>
      </c>
      <c r="E441" s="90">
        <f t="shared" si="73"/>
        <v>-47279.979999999916</v>
      </c>
      <c r="F441" s="90">
        <v>121.1</v>
      </c>
      <c r="G441" s="92">
        <v>-194.56</v>
      </c>
      <c r="H441" s="90">
        <f t="shared" si="72"/>
        <v>-47353.439999999915</v>
      </c>
      <c r="I441" s="106">
        <f t="shared" si="69"/>
        <v>-73.460000000000008</v>
      </c>
      <c r="J441" s="76">
        <v>431</v>
      </c>
      <c r="K441" s="16">
        <v>585430</v>
      </c>
      <c r="L441" s="15" t="s">
        <v>55</v>
      </c>
    </row>
    <row r="442" spans="1:12">
      <c r="A442" s="12"/>
      <c r="B442" s="38"/>
      <c r="C442" s="38"/>
      <c r="D442" s="37">
        <v>40909</v>
      </c>
      <c r="E442" s="90">
        <f t="shared" si="73"/>
        <v>-47353.439999999915</v>
      </c>
      <c r="F442" s="90">
        <v>0</v>
      </c>
      <c r="G442" s="92">
        <v>-198.85</v>
      </c>
      <c r="H442" s="89">
        <f t="shared" si="72"/>
        <v>-47552.289999999914</v>
      </c>
      <c r="I442" s="106">
        <f t="shared" si="69"/>
        <v>-198.85</v>
      </c>
      <c r="J442" s="76">
        <v>431</v>
      </c>
      <c r="K442" s="16">
        <v>585430</v>
      </c>
      <c r="L442" s="15" t="s">
        <v>55</v>
      </c>
    </row>
    <row r="443" spans="1:12">
      <c r="A443" s="12"/>
      <c r="B443" s="38"/>
      <c r="C443" s="38"/>
      <c r="D443" s="37">
        <v>40940</v>
      </c>
      <c r="E443" s="90">
        <f t="shared" si="73"/>
        <v>-47552.289999999914</v>
      </c>
      <c r="F443" s="90">
        <v>0</v>
      </c>
      <c r="G443" s="87">
        <v>-199.68</v>
      </c>
      <c r="H443" s="89">
        <f t="shared" si="72"/>
        <v>-47751.969999999914</v>
      </c>
      <c r="I443" s="106">
        <f t="shared" si="69"/>
        <v>-199.68</v>
      </c>
      <c r="J443" s="76">
        <v>431</v>
      </c>
      <c r="K443" s="16">
        <v>585430</v>
      </c>
      <c r="L443" s="15" t="s">
        <v>55</v>
      </c>
    </row>
    <row r="444" spans="1:12">
      <c r="A444" s="12"/>
      <c r="B444" s="38"/>
      <c r="C444" s="38"/>
      <c r="D444" s="37">
        <v>40969</v>
      </c>
      <c r="E444" s="90">
        <f t="shared" si="73"/>
        <v>-47751.969999999914</v>
      </c>
      <c r="F444" s="90">
        <v>0</v>
      </c>
      <c r="G444" s="87">
        <v>-200.52</v>
      </c>
      <c r="H444" s="89">
        <f t="shared" si="72"/>
        <v>-47952.489999999911</v>
      </c>
      <c r="I444" s="106">
        <f t="shared" si="69"/>
        <v>-200.52</v>
      </c>
      <c r="J444" s="76">
        <v>431</v>
      </c>
      <c r="K444" s="16">
        <v>585430</v>
      </c>
      <c r="L444" s="15" t="s">
        <v>55</v>
      </c>
    </row>
    <row r="445" spans="1:12">
      <c r="A445" s="12"/>
      <c r="B445" s="38"/>
      <c r="C445" s="38"/>
      <c r="D445" s="37">
        <v>41000</v>
      </c>
      <c r="E445" s="90">
        <f t="shared" si="73"/>
        <v>-47952.489999999911</v>
      </c>
      <c r="F445" s="90">
        <v>0</v>
      </c>
      <c r="G445" s="87">
        <v>-201.36</v>
      </c>
      <c r="H445" s="89">
        <f t="shared" si="72"/>
        <v>-48153.849999999911</v>
      </c>
      <c r="I445" s="106">
        <f t="shared" si="69"/>
        <v>-201.36</v>
      </c>
      <c r="J445" s="76">
        <v>431</v>
      </c>
      <c r="K445" s="16">
        <v>585430</v>
      </c>
      <c r="L445" s="15" t="s">
        <v>55</v>
      </c>
    </row>
    <row r="446" spans="1:12">
      <c r="A446" s="12"/>
      <c r="B446" s="38"/>
      <c r="C446" s="38"/>
      <c r="D446" s="37">
        <v>41030</v>
      </c>
      <c r="E446" s="90">
        <f t="shared" si="73"/>
        <v>-48153.849999999911</v>
      </c>
      <c r="F446" s="90">
        <v>0</v>
      </c>
      <c r="G446" s="87">
        <v>-930.39</v>
      </c>
      <c r="H446" s="89">
        <f t="shared" si="72"/>
        <v>-49084.239999999911</v>
      </c>
      <c r="I446" s="106">
        <f t="shared" si="69"/>
        <v>-930.39</v>
      </c>
      <c r="J446" s="76">
        <v>431</v>
      </c>
      <c r="K446" s="16">
        <v>585430</v>
      </c>
      <c r="L446" s="15" t="s">
        <v>55</v>
      </c>
    </row>
    <row r="447" spans="1:12">
      <c r="A447" s="12"/>
      <c r="B447" s="38"/>
      <c r="C447" s="38"/>
      <c r="D447" s="37">
        <v>41061</v>
      </c>
      <c r="E447" s="100">
        <f t="shared" ref="E447:E459" si="74">H446</f>
        <v>-49084.239999999911</v>
      </c>
      <c r="F447" s="100">
        <v>0</v>
      </c>
      <c r="G447" s="94">
        <v>-173.94</v>
      </c>
      <c r="H447" s="89">
        <f t="shared" si="72"/>
        <v>-49258.179999999913</v>
      </c>
      <c r="I447" s="106">
        <f t="shared" si="69"/>
        <v>-173.94</v>
      </c>
      <c r="J447" s="76">
        <v>431</v>
      </c>
      <c r="K447" s="16">
        <v>585430</v>
      </c>
      <c r="L447" s="15" t="s">
        <v>55</v>
      </c>
    </row>
    <row r="448" spans="1:12">
      <c r="A448" s="10">
        <v>288603</v>
      </c>
      <c r="B448" s="35" t="s">
        <v>140</v>
      </c>
      <c r="C448" s="44" t="s">
        <v>67</v>
      </c>
      <c r="D448" s="37">
        <v>40725</v>
      </c>
      <c r="E448" s="115">
        <v>-42456.659999999858</v>
      </c>
      <c r="F448" s="90">
        <v>0</v>
      </c>
      <c r="G448" s="89">
        <v>-174.71</v>
      </c>
      <c r="H448" s="96">
        <f t="shared" ref="H448:H458" si="75">E448+F448+G448</f>
        <v>-42631.369999999857</v>
      </c>
      <c r="I448" s="106">
        <f t="shared" si="69"/>
        <v>-174.71</v>
      </c>
      <c r="J448" s="76">
        <v>431</v>
      </c>
      <c r="K448" s="16">
        <v>585430</v>
      </c>
      <c r="L448" s="15" t="s">
        <v>55</v>
      </c>
    </row>
    <row r="449" spans="1:12">
      <c r="A449" s="12"/>
      <c r="B449" s="41"/>
      <c r="C449" s="41"/>
      <c r="D449" s="37">
        <v>40756</v>
      </c>
      <c r="E449" s="90">
        <f t="shared" si="74"/>
        <v>-42631.369999999857</v>
      </c>
      <c r="F449" s="90">
        <v>0</v>
      </c>
      <c r="G449" s="89">
        <v>-175.43</v>
      </c>
      <c r="H449" s="89">
        <f t="shared" si="75"/>
        <v>-42806.799999999857</v>
      </c>
      <c r="I449" s="106">
        <f t="shared" si="69"/>
        <v>-175.43</v>
      </c>
      <c r="J449" s="76">
        <v>431</v>
      </c>
      <c r="K449" s="16">
        <v>585430</v>
      </c>
      <c r="L449" s="15" t="s">
        <v>55</v>
      </c>
    </row>
    <row r="450" spans="1:12">
      <c r="A450" s="12"/>
      <c r="B450" s="41"/>
      <c r="C450" s="41"/>
      <c r="D450" s="37">
        <v>40787</v>
      </c>
      <c r="E450" s="90">
        <f t="shared" si="74"/>
        <v>-42806.799999999857</v>
      </c>
      <c r="F450" s="90">
        <v>555.75</v>
      </c>
      <c r="G450" s="89">
        <v>-176.15</v>
      </c>
      <c r="H450" s="89">
        <f t="shared" si="75"/>
        <v>-42427.199999999859</v>
      </c>
      <c r="I450" s="106">
        <f t="shared" si="69"/>
        <v>379.6</v>
      </c>
      <c r="J450" s="76">
        <v>431</v>
      </c>
      <c r="K450" s="16">
        <v>585430</v>
      </c>
      <c r="L450" s="15" t="s">
        <v>55</v>
      </c>
    </row>
    <row r="451" spans="1:12">
      <c r="A451" s="12"/>
      <c r="B451" s="41"/>
      <c r="C451" s="41"/>
      <c r="D451" s="37">
        <v>40817</v>
      </c>
      <c r="E451" s="90">
        <f t="shared" si="74"/>
        <v>-42427.199999999859</v>
      </c>
      <c r="F451" s="90">
        <v>0</v>
      </c>
      <c r="G451" s="89">
        <v>-174.59</v>
      </c>
      <c r="H451" s="89">
        <f t="shared" si="75"/>
        <v>-42601.789999999855</v>
      </c>
      <c r="I451" s="106">
        <f t="shared" si="69"/>
        <v>-174.59</v>
      </c>
      <c r="J451" s="76">
        <v>431</v>
      </c>
      <c r="K451" s="16">
        <v>585430</v>
      </c>
      <c r="L451" s="15" t="s">
        <v>55</v>
      </c>
    </row>
    <row r="452" spans="1:12">
      <c r="A452" s="12"/>
      <c r="B452" s="41"/>
      <c r="C452" s="41"/>
      <c r="D452" s="37">
        <v>40848</v>
      </c>
      <c r="E452" s="90">
        <f t="shared" si="74"/>
        <v>-42601.789999999855</v>
      </c>
      <c r="F452" s="90">
        <v>0</v>
      </c>
      <c r="G452" s="89">
        <v>-175.31</v>
      </c>
      <c r="H452" s="89">
        <f t="shared" si="75"/>
        <v>-42777.099999999853</v>
      </c>
      <c r="I452" s="106">
        <f t="shared" si="69"/>
        <v>-175.31</v>
      </c>
      <c r="J452" s="76">
        <v>431</v>
      </c>
      <c r="K452" s="16">
        <v>585430</v>
      </c>
      <c r="L452" s="15" t="s">
        <v>55</v>
      </c>
    </row>
    <row r="453" spans="1:12">
      <c r="A453" s="12"/>
      <c r="B453" s="41"/>
      <c r="C453" s="41"/>
      <c r="D453" s="37">
        <v>40878</v>
      </c>
      <c r="E453" s="90">
        <f t="shared" si="74"/>
        <v>-42777.099999999853</v>
      </c>
      <c r="F453" s="90">
        <v>109.57</v>
      </c>
      <c r="G453" s="89">
        <v>-176.03</v>
      </c>
      <c r="H453" s="89">
        <f t="shared" si="75"/>
        <v>-42843.559999999852</v>
      </c>
      <c r="I453" s="106">
        <f t="shared" si="69"/>
        <v>-66.460000000000008</v>
      </c>
      <c r="J453" s="76">
        <v>431</v>
      </c>
      <c r="K453" s="16">
        <v>585430</v>
      </c>
      <c r="L453" s="15" t="s">
        <v>55</v>
      </c>
    </row>
    <row r="454" spans="1:12">
      <c r="A454" s="12"/>
      <c r="B454" s="41"/>
      <c r="C454" s="41"/>
      <c r="D454" s="37">
        <v>40909</v>
      </c>
      <c r="E454" s="90">
        <f t="shared" si="74"/>
        <v>-42843.559999999852</v>
      </c>
      <c r="F454" s="90">
        <v>0</v>
      </c>
      <c r="G454" s="92">
        <v>-179.91</v>
      </c>
      <c r="H454" s="89">
        <f t="shared" si="75"/>
        <v>-43023.469999999856</v>
      </c>
      <c r="I454" s="106">
        <f t="shared" si="69"/>
        <v>-179.91</v>
      </c>
      <c r="J454" s="76">
        <v>431</v>
      </c>
      <c r="K454" s="16">
        <v>585430</v>
      </c>
      <c r="L454" s="15" t="s">
        <v>55</v>
      </c>
    </row>
    <row r="455" spans="1:12">
      <c r="A455" s="12"/>
      <c r="B455" s="41"/>
      <c r="C455" s="41"/>
      <c r="D455" s="37">
        <v>40940</v>
      </c>
      <c r="E455" s="90">
        <f t="shared" si="74"/>
        <v>-43023.469999999856</v>
      </c>
      <c r="F455" s="90">
        <v>0</v>
      </c>
      <c r="G455" s="92">
        <v>-180.67</v>
      </c>
      <c r="H455" s="89">
        <f t="shared" si="75"/>
        <v>-43204.139999999854</v>
      </c>
      <c r="I455" s="106">
        <f t="shared" si="69"/>
        <v>-180.67</v>
      </c>
      <c r="J455" s="76">
        <v>431</v>
      </c>
      <c r="K455" s="16">
        <v>585430</v>
      </c>
      <c r="L455" s="15" t="s">
        <v>55</v>
      </c>
    </row>
    <row r="456" spans="1:12">
      <c r="A456" s="12"/>
      <c r="B456" s="41"/>
      <c r="C456" s="41"/>
      <c r="D456" s="37">
        <v>40969</v>
      </c>
      <c r="E456" s="90">
        <f t="shared" si="74"/>
        <v>-43204.139999999854</v>
      </c>
      <c r="F456" s="90">
        <v>0</v>
      </c>
      <c r="G456" s="92">
        <v>-181.43</v>
      </c>
      <c r="H456" s="89">
        <f t="shared" si="75"/>
        <v>-43385.569999999854</v>
      </c>
      <c r="I456" s="106">
        <f t="shared" si="69"/>
        <v>-181.43</v>
      </c>
      <c r="J456" s="76">
        <v>431</v>
      </c>
      <c r="K456" s="16">
        <v>585430</v>
      </c>
      <c r="L456" s="15" t="s">
        <v>55</v>
      </c>
    </row>
    <row r="457" spans="1:12">
      <c r="A457" s="12"/>
      <c r="B457" s="41"/>
      <c r="C457" s="41"/>
      <c r="D457" s="37">
        <v>41000</v>
      </c>
      <c r="E457" s="90">
        <f t="shared" si="74"/>
        <v>-43385.569999999854</v>
      </c>
      <c r="F457" s="90">
        <v>0</v>
      </c>
      <c r="G457" s="92">
        <v>-182.19</v>
      </c>
      <c r="H457" s="89">
        <f t="shared" si="75"/>
        <v>-43567.759999999857</v>
      </c>
      <c r="I457" s="106">
        <f t="shared" si="69"/>
        <v>-182.19</v>
      </c>
      <c r="J457" s="76">
        <v>431</v>
      </c>
      <c r="K457" s="16">
        <v>585430</v>
      </c>
      <c r="L457" s="15" t="s">
        <v>55</v>
      </c>
    </row>
    <row r="458" spans="1:12">
      <c r="A458" s="12"/>
      <c r="B458" s="41"/>
      <c r="C458" s="41"/>
      <c r="D458" s="37">
        <v>41030</v>
      </c>
      <c r="E458" s="90">
        <f t="shared" si="74"/>
        <v>-43567.759999999857</v>
      </c>
      <c r="F458" s="90">
        <v>0</v>
      </c>
      <c r="G458" s="87">
        <v>-841.77</v>
      </c>
      <c r="H458" s="89">
        <f t="shared" si="75"/>
        <v>-44409.529999999853</v>
      </c>
      <c r="I458" s="106">
        <f t="shared" si="69"/>
        <v>-841.77</v>
      </c>
      <c r="J458" s="76">
        <v>431</v>
      </c>
      <c r="K458" s="16">
        <v>585430</v>
      </c>
      <c r="L458" s="15" t="s">
        <v>55</v>
      </c>
    </row>
    <row r="459" spans="1:12">
      <c r="A459" s="12"/>
      <c r="B459" s="38"/>
      <c r="C459" s="38"/>
      <c r="D459" s="37">
        <v>41061</v>
      </c>
      <c r="E459" s="100">
        <f t="shared" si="74"/>
        <v>-44409.529999999853</v>
      </c>
      <c r="F459" s="100">
        <v>0</v>
      </c>
      <c r="G459" s="94">
        <v>-157.37</v>
      </c>
      <c r="H459" s="89">
        <f t="shared" si="72"/>
        <v>-44566.899999999856</v>
      </c>
      <c r="I459" s="106">
        <f t="shared" si="69"/>
        <v>-157.37</v>
      </c>
      <c r="J459" s="76">
        <v>431</v>
      </c>
      <c r="K459" s="16">
        <v>585430</v>
      </c>
      <c r="L459" s="15" t="s">
        <v>55</v>
      </c>
    </row>
    <row r="460" spans="1:12">
      <c r="A460" s="64">
        <v>288612</v>
      </c>
      <c r="B460" s="25" t="s">
        <v>80</v>
      </c>
      <c r="C460" s="44" t="s">
        <v>64</v>
      </c>
      <c r="D460" s="37">
        <v>40725</v>
      </c>
      <c r="E460" s="105">
        <v>0</v>
      </c>
      <c r="F460" s="88">
        <v>0</v>
      </c>
      <c r="G460" s="103">
        <v>0</v>
      </c>
      <c r="H460" s="104">
        <f t="shared" si="72"/>
        <v>0</v>
      </c>
      <c r="I460" s="106">
        <f t="shared" si="69"/>
        <v>0</v>
      </c>
      <c r="J460" s="53" t="s">
        <v>175</v>
      </c>
      <c r="K460" s="16" t="s">
        <v>175</v>
      </c>
      <c r="L460" s="54" t="s">
        <v>175</v>
      </c>
    </row>
    <row r="461" spans="1:12">
      <c r="A461" s="12"/>
      <c r="B461" s="47"/>
      <c r="C461" s="47"/>
      <c r="D461" s="37">
        <v>40756</v>
      </c>
      <c r="E461" s="90">
        <f>+H460</f>
        <v>0</v>
      </c>
      <c r="F461" s="90">
        <v>0</v>
      </c>
      <c r="G461" s="87">
        <v>0</v>
      </c>
      <c r="H461" s="92">
        <f t="shared" si="72"/>
        <v>0</v>
      </c>
      <c r="I461" s="106">
        <f t="shared" si="69"/>
        <v>0</v>
      </c>
      <c r="J461" s="53" t="s">
        <v>175</v>
      </c>
      <c r="K461" s="16" t="s">
        <v>175</v>
      </c>
      <c r="L461" s="54" t="s">
        <v>175</v>
      </c>
    </row>
    <row r="462" spans="1:12">
      <c r="A462" s="12"/>
      <c r="B462" s="47"/>
      <c r="C462" s="47"/>
      <c r="D462" s="37">
        <v>40787</v>
      </c>
      <c r="E462" s="90">
        <f t="shared" ref="E462:E468" si="76">+H461</f>
        <v>0</v>
      </c>
      <c r="F462" s="90">
        <v>0</v>
      </c>
      <c r="G462" s="87">
        <v>0</v>
      </c>
      <c r="H462" s="92">
        <f t="shared" si="72"/>
        <v>0</v>
      </c>
      <c r="I462" s="106">
        <f t="shared" si="69"/>
        <v>0</v>
      </c>
      <c r="J462" s="53" t="s">
        <v>175</v>
      </c>
      <c r="K462" s="16" t="s">
        <v>175</v>
      </c>
      <c r="L462" s="54" t="s">
        <v>175</v>
      </c>
    </row>
    <row r="463" spans="1:12">
      <c r="A463" s="12"/>
      <c r="B463" s="47"/>
      <c r="C463" s="47"/>
      <c r="D463" s="37">
        <v>40817</v>
      </c>
      <c r="E463" s="90">
        <f t="shared" si="76"/>
        <v>0</v>
      </c>
      <c r="F463" s="90">
        <v>0</v>
      </c>
      <c r="G463" s="87">
        <v>0</v>
      </c>
      <c r="H463" s="92">
        <f t="shared" si="72"/>
        <v>0</v>
      </c>
      <c r="I463" s="106">
        <f t="shared" si="69"/>
        <v>0</v>
      </c>
      <c r="J463" s="53" t="s">
        <v>175</v>
      </c>
      <c r="K463" s="16" t="s">
        <v>175</v>
      </c>
      <c r="L463" s="54" t="s">
        <v>175</v>
      </c>
    </row>
    <row r="464" spans="1:12">
      <c r="A464" s="12"/>
      <c r="B464" s="47"/>
      <c r="C464" s="47"/>
      <c r="D464" s="37">
        <v>40848</v>
      </c>
      <c r="E464" s="90">
        <f t="shared" si="76"/>
        <v>0</v>
      </c>
      <c r="F464" s="90">
        <v>0</v>
      </c>
      <c r="G464" s="87">
        <v>0</v>
      </c>
      <c r="H464" s="92">
        <f t="shared" si="72"/>
        <v>0</v>
      </c>
      <c r="I464" s="106">
        <f t="shared" si="69"/>
        <v>0</v>
      </c>
      <c r="J464" s="53" t="s">
        <v>175</v>
      </c>
      <c r="K464" s="16" t="s">
        <v>175</v>
      </c>
      <c r="L464" s="54" t="s">
        <v>175</v>
      </c>
    </row>
    <row r="465" spans="1:12">
      <c r="A465" s="12"/>
      <c r="B465" s="47"/>
      <c r="C465" s="47"/>
      <c r="D465" s="37">
        <v>40878</v>
      </c>
      <c r="E465" s="90">
        <f t="shared" si="76"/>
        <v>0</v>
      </c>
      <c r="F465" s="90">
        <v>0</v>
      </c>
      <c r="G465" s="87">
        <v>0</v>
      </c>
      <c r="H465" s="92">
        <f t="shared" si="72"/>
        <v>0</v>
      </c>
      <c r="I465" s="106">
        <f t="shared" si="69"/>
        <v>0</v>
      </c>
      <c r="J465" s="53" t="s">
        <v>175</v>
      </c>
      <c r="K465" s="16" t="s">
        <v>175</v>
      </c>
      <c r="L465" s="54" t="s">
        <v>175</v>
      </c>
    </row>
    <row r="466" spans="1:12">
      <c r="A466" s="12"/>
      <c r="B466" s="47"/>
      <c r="C466" s="47"/>
      <c r="D466" s="37">
        <v>40909</v>
      </c>
      <c r="E466" s="90">
        <f t="shared" si="76"/>
        <v>0</v>
      </c>
      <c r="F466" s="90">
        <v>0</v>
      </c>
      <c r="G466" s="87">
        <v>0</v>
      </c>
      <c r="H466" s="92">
        <f t="shared" si="72"/>
        <v>0</v>
      </c>
      <c r="I466" s="106">
        <f t="shared" si="69"/>
        <v>0</v>
      </c>
      <c r="J466" s="53" t="s">
        <v>175</v>
      </c>
      <c r="K466" s="16" t="s">
        <v>175</v>
      </c>
      <c r="L466" s="54" t="s">
        <v>175</v>
      </c>
    </row>
    <row r="467" spans="1:12">
      <c r="A467" s="12"/>
      <c r="B467" s="47"/>
      <c r="C467" s="47"/>
      <c r="D467" s="37">
        <v>40940</v>
      </c>
      <c r="E467" s="90">
        <f t="shared" si="76"/>
        <v>0</v>
      </c>
      <c r="F467" s="90">
        <v>0</v>
      </c>
      <c r="G467" s="87">
        <v>0</v>
      </c>
      <c r="H467" s="92">
        <f t="shared" si="72"/>
        <v>0</v>
      </c>
      <c r="I467" s="106">
        <f t="shared" si="69"/>
        <v>0</v>
      </c>
      <c r="J467" s="53" t="s">
        <v>175</v>
      </c>
      <c r="K467" s="16" t="s">
        <v>175</v>
      </c>
      <c r="L467" s="54" t="s">
        <v>175</v>
      </c>
    </row>
    <row r="468" spans="1:12">
      <c r="A468" s="12"/>
      <c r="B468" s="47"/>
      <c r="C468" s="47"/>
      <c r="D468" s="37">
        <v>40969</v>
      </c>
      <c r="E468" s="90">
        <f t="shared" si="76"/>
        <v>0</v>
      </c>
      <c r="F468" s="90">
        <v>0</v>
      </c>
      <c r="G468" s="87">
        <v>0</v>
      </c>
      <c r="H468" s="92">
        <f t="shared" si="72"/>
        <v>0</v>
      </c>
      <c r="I468" s="106">
        <f t="shared" si="69"/>
        <v>0</v>
      </c>
      <c r="J468" s="53" t="s">
        <v>175</v>
      </c>
      <c r="K468" s="16" t="s">
        <v>175</v>
      </c>
      <c r="L468" s="54" t="s">
        <v>175</v>
      </c>
    </row>
    <row r="469" spans="1:12">
      <c r="A469" s="12"/>
      <c r="B469" s="47"/>
      <c r="C469" s="47"/>
      <c r="D469" s="37">
        <v>41000</v>
      </c>
      <c r="E469" s="90">
        <f>+H466</f>
        <v>0</v>
      </c>
      <c r="F469" s="90">
        <v>0</v>
      </c>
      <c r="G469" s="87">
        <v>0</v>
      </c>
      <c r="H469" s="92">
        <f t="shared" si="72"/>
        <v>0</v>
      </c>
      <c r="I469" s="106">
        <f t="shared" si="69"/>
        <v>0</v>
      </c>
      <c r="J469" s="53" t="s">
        <v>175</v>
      </c>
      <c r="K469" s="16" t="s">
        <v>175</v>
      </c>
      <c r="L469" s="54" t="s">
        <v>175</v>
      </c>
    </row>
    <row r="470" spans="1:12">
      <c r="A470" s="12"/>
      <c r="B470" s="47"/>
      <c r="C470" s="47"/>
      <c r="D470" s="37">
        <v>41030</v>
      </c>
      <c r="E470" s="90">
        <f t="shared" ref="E470" si="77">+H469</f>
        <v>0</v>
      </c>
      <c r="F470" s="90">
        <v>0</v>
      </c>
      <c r="G470" s="87">
        <v>0</v>
      </c>
      <c r="H470" s="92">
        <f t="shared" si="72"/>
        <v>0</v>
      </c>
      <c r="I470" s="106">
        <f t="shared" si="69"/>
        <v>0</v>
      </c>
      <c r="J470" s="53" t="s">
        <v>175</v>
      </c>
      <c r="K470" s="16" t="s">
        <v>175</v>
      </c>
      <c r="L470" s="54" t="s">
        <v>175</v>
      </c>
    </row>
    <row r="471" spans="1:12">
      <c r="A471" s="22"/>
      <c r="B471" s="49"/>
      <c r="C471" s="49"/>
      <c r="D471" s="37">
        <v>41061</v>
      </c>
      <c r="E471" s="100">
        <f t="shared" ref="E471" si="78">H470</f>
        <v>0</v>
      </c>
      <c r="F471" s="100">
        <v>0</v>
      </c>
      <c r="G471" s="99">
        <v>0</v>
      </c>
      <c r="H471" s="101">
        <f t="shared" si="72"/>
        <v>0</v>
      </c>
      <c r="I471" s="106">
        <f t="shared" si="69"/>
        <v>0</v>
      </c>
      <c r="J471" s="53" t="s">
        <v>175</v>
      </c>
      <c r="K471" s="16" t="s">
        <v>175</v>
      </c>
      <c r="L471" s="54" t="s">
        <v>175</v>
      </c>
    </row>
    <row r="472" spans="1:12">
      <c r="A472" s="65">
        <v>288614</v>
      </c>
      <c r="B472" s="25" t="s">
        <v>81</v>
      </c>
      <c r="C472" s="44" t="s">
        <v>64</v>
      </c>
      <c r="D472" s="37">
        <v>40725</v>
      </c>
      <c r="E472" s="105">
        <v>0</v>
      </c>
      <c r="F472" s="88">
        <v>0</v>
      </c>
      <c r="G472" s="103">
        <v>0</v>
      </c>
      <c r="H472" s="104">
        <f t="shared" si="72"/>
        <v>0</v>
      </c>
      <c r="I472" s="106">
        <f t="shared" si="69"/>
        <v>0</v>
      </c>
      <c r="J472" s="53" t="s">
        <v>175</v>
      </c>
      <c r="K472" s="16" t="s">
        <v>175</v>
      </c>
      <c r="L472" s="54" t="s">
        <v>175</v>
      </c>
    </row>
    <row r="473" spans="1:12">
      <c r="A473" s="17"/>
      <c r="B473" s="55"/>
      <c r="C473" s="47"/>
      <c r="D473" s="37">
        <v>40756</v>
      </c>
      <c r="E473" s="90">
        <f>+H472</f>
        <v>0</v>
      </c>
      <c r="F473" s="90">
        <v>0</v>
      </c>
      <c r="G473" s="87">
        <v>0</v>
      </c>
      <c r="H473" s="92">
        <f t="shared" si="72"/>
        <v>0</v>
      </c>
      <c r="I473" s="106">
        <f t="shared" si="69"/>
        <v>0</v>
      </c>
      <c r="J473" s="53" t="s">
        <v>175</v>
      </c>
      <c r="K473" s="16" t="s">
        <v>175</v>
      </c>
      <c r="L473" s="54" t="s">
        <v>175</v>
      </c>
    </row>
    <row r="474" spans="1:12">
      <c r="A474" s="17"/>
      <c r="B474" s="55"/>
      <c r="C474" s="47"/>
      <c r="D474" s="37">
        <v>40787</v>
      </c>
      <c r="E474" s="90">
        <f t="shared" ref="E474:E480" si="79">+H473</f>
        <v>0</v>
      </c>
      <c r="F474" s="90">
        <v>0</v>
      </c>
      <c r="G474" s="87">
        <v>0</v>
      </c>
      <c r="H474" s="92">
        <f t="shared" si="72"/>
        <v>0</v>
      </c>
      <c r="I474" s="106">
        <f t="shared" si="69"/>
        <v>0</v>
      </c>
      <c r="J474" s="53" t="s">
        <v>175</v>
      </c>
      <c r="K474" s="16" t="s">
        <v>175</v>
      </c>
      <c r="L474" s="54" t="s">
        <v>175</v>
      </c>
    </row>
    <row r="475" spans="1:12">
      <c r="A475" s="17"/>
      <c r="B475" s="55"/>
      <c r="C475" s="47"/>
      <c r="D475" s="37">
        <v>40817</v>
      </c>
      <c r="E475" s="90">
        <f t="shared" si="79"/>
        <v>0</v>
      </c>
      <c r="F475" s="90">
        <v>0</v>
      </c>
      <c r="G475" s="87">
        <v>0</v>
      </c>
      <c r="H475" s="92">
        <f t="shared" si="72"/>
        <v>0</v>
      </c>
      <c r="I475" s="106">
        <f t="shared" si="69"/>
        <v>0</v>
      </c>
      <c r="J475" s="53" t="s">
        <v>175</v>
      </c>
      <c r="K475" s="16" t="s">
        <v>175</v>
      </c>
      <c r="L475" s="54" t="s">
        <v>175</v>
      </c>
    </row>
    <row r="476" spans="1:12">
      <c r="A476" s="17"/>
      <c r="B476" s="55"/>
      <c r="C476" s="47"/>
      <c r="D476" s="37">
        <v>40848</v>
      </c>
      <c r="E476" s="90">
        <f t="shared" si="79"/>
        <v>0</v>
      </c>
      <c r="F476" s="90">
        <v>0</v>
      </c>
      <c r="G476" s="87">
        <v>0</v>
      </c>
      <c r="H476" s="92">
        <f t="shared" si="72"/>
        <v>0</v>
      </c>
      <c r="I476" s="106">
        <f t="shared" si="69"/>
        <v>0</v>
      </c>
      <c r="J476" s="53" t="s">
        <v>175</v>
      </c>
      <c r="K476" s="16" t="s">
        <v>175</v>
      </c>
      <c r="L476" s="54" t="s">
        <v>175</v>
      </c>
    </row>
    <row r="477" spans="1:12">
      <c r="A477" s="17"/>
      <c r="B477" s="55"/>
      <c r="C477" s="47"/>
      <c r="D477" s="37">
        <v>40878</v>
      </c>
      <c r="E477" s="90">
        <f t="shared" si="79"/>
        <v>0</v>
      </c>
      <c r="F477" s="90">
        <v>0</v>
      </c>
      <c r="G477" s="87">
        <v>0</v>
      </c>
      <c r="H477" s="92">
        <f t="shared" si="72"/>
        <v>0</v>
      </c>
      <c r="I477" s="106">
        <f t="shared" si="69"/>
        <v>0</v>
      </c>
      <c r="J477" s="53" t="s">
        <v>175</v>
      </c>
      <c r="K477" s="16" t="s">
        <v>175</v>
      </c>
      <c r="L477" s="54" t="s">
        <v>175</v>
      </c>
    </row>
    <row r="478" spans="1:12">
      <c r="A478" s="17"/>
      <c r="B478" s="55"/>
      <c r="C478" s="47"/>
      <c r="D478" s="37">
        <v>40909</v>
      </c>
      <c r="E478" s="90">
        <f t="shared" si="79"/>
        <v>0</v>
      </c>
      <c r="F478" s="90">
        <v>0</v>
      </c>
      <c r="G478" s="87">
        <v>0</v>
      </c>
      <c r="H478" s="92">
        <f t="shared" si="72"/>
        <v>0</v>
      </c>
      <c r="I478" s="106">
        <f t="shared" si="69"/>
        <v>0</v>
      </c>
      <c r="J478" s="53" t="s">
        <v>175</v>
      </c>
      <c r="K478" s="16" t="s">
        <v>175</v>
      </c>
      <c r="L478" s="54" t="s">
        <v>175</v>
      </c>
    </row>
    <row r="479" spans="1:12">
      <c r="A479" s="17"/>
      <c r="B479" s="55"/>
      <c r="C479" s="47"/>
      <c r="D479" s="37">
        <v>40940</v>
      </c>
      <c r="E479" s="90">
        <f t="shared" si="79"/>
        <v>0</v>
      </c>
      <c r="F479" s="90">
        <v>0</v>
      </c>
      <c r="G479" s="87">
        <v>0</v>
      </c>
      <c r="H479" s="92">
        <f t="shared" si="72"/>
        <v>0</v>
      </c>
      <c r="I479" s="106">
        <f t="shared" si="69"/>
        <v>0</v>
      </c>
      <c r="J479" s="53" t="s">
        <v>175</v>
      </c>
      <c r="K479" s="16" t="s">
        <v>175</v>
      </c>
      <c r="L479" s="54" t="s">
        <v>175</v>
      </c>
    </row>
    <row r="480" spans="1:12">
      <c r="A480" s="17"/>
      <c r="B480" s="55"/>
      <c r="C480" s="47"/>
      <c r="D480" s="37">
        <v>40969</v>
      </c>
      <c r="E480" s="90">
        <f t="shared" si="79"/>
        <v>0</v>
      </c>
      <c r="F480" s="90">
        <v>0</v>
      </c>
      <c r="G480" s="87">
        <v>0</v>
      </c>
      <c r="H480" s="92">
        <f t="shared" si="72"/>
        <v>0</v>
      </c>
      <c r="I480" s="106">
        <f t="shared" si="69"/>
        <v>0</v>
      </c>
      <c r="J480" s="53" t="s">
        <v>175</v>
      </c>
      <c r="K480" s="16" t="s">
        <v>175</v>
      </c>
      <c r="L480" s="54" t="s">
        <v>175</v>
      </c>
    </row>
    <row r="481" spans="1:12">
      <c r="A481" s="17"/>
      <c r="B481" s="55"/>
      <c r="C481" s="47"/>
      <c r="D481" s="37">
        <v>41000</v>
      </c>
      <c r="E481" s="90">
        <f>+H478</f>
        <v>0</v>
      </c>
      <c r="F481" s="90">
        <v>0</v>
      </c>
      <c r="G481" s="87">
        <v>0</v>
      </c>
      <c r="H481" s="92">
        <f t="shared" si="72"/>
        <v>0</v>
      </c>
      <c r="I481" s="106">
        <f t="shared" si="69"/>
        <v>0</v>
      </c>
      <c r="J481" s="53" t="s">
        <v>175</v>
      </c>
      <c r="K481" s="16" t="s">
        <v>175</v>
      </c>
      <c r="L481" s="54" t="s">
        <v>175</v>
      </c>
    </row>
    <row r="482" spans="1:12">
      <c r="A482" s="17"/>
      <c r="B482" s="55"/>
      <c r="C482" s="47"/>
      <c r="D482" s="37">
        <v>41030</v>
      </c>
      <c r="E482" s="90">
        <f t="shared" ref="E482" si="80">+H481</f>
        <v>0</v>
      </c>
      <c r="F482" s="90">
        <v>0</v>
      </c>
      <c r="G482" s="87">
        <v>0</v>
      </c>
      <c r="H482" s="92">
        <f t="shared" si="72"/>
        <v>0</v>
      </c>
      <c r="I482" s="106">
        <f t="shared" si="69"/>
        <v>0</v>
      </c>
      <c r="J482" s="53" t="s">
        <v>175</v>
      </c>
      <c r="K482" s="16" t="s">
        <v>175</v>
      </c>
      <c r="L482" s="54" t="s">
        <v>175</v>
      </c>
    </row>
    <row r="483" spans="1:12">
      <c r="A483" s="17"/>
      <c r="B483" s="56"/>
      <c r="C483" s="49"/>
      <c r="D483" s="37">
        <v>41061</v>
      </c>
      <c r="E483" s="100">
        <f t="shared" ref="E483" si="81">H482</f>
        <v>0</v>
      </c>
      <c r="F483" s="100">
        <v>0</v>
      </c>
      <c r="G483" s="99">
        <v>0</v>
      </c>
      <c r="H483" s="101">
        <f t="shared" si="72"/>
        <v>0</v>
      </c>
      <c r="I483" s="106">
        <f t="shared" si="69"/>
        <v>0</v>
      </c>
      <c r="J483" s="53" t="s">
        <v>175</v>
      </c>
      <c r="K483" s="16" t="s">
        <v>175</v>
      </c>
      <c r="L483" s="54" t="s">
        <v>175</v>
      </c>
    </row>
    <row r="484" spans="1:12">
      <c r="A484" s="64">
        <v>288616</v>
      </c>
      <c r="B484" s="25" t="s">
        <v>82</v>
      </c>
      <c r="C484" s="44" t="s">
        <v>64</v>
      </c>
      <c r="D484" s="37">
        <v>40725</v>
      </c>
      <c r="E484" s="105">
        <v>0</v>
      </c>
      <c r="F484" s="88">
        <v>0</v>
      </c>
      <c r="G484" s="103">
        <v>0</v>
      </c>
      <c r="H484" s="104">
        <f t="shared" si="72"/>
        <v>0</v>
      </c>
      <c r="I484" s="106">
        <f t="shared" si="69"/>
        <v>0</v>
      </c>
      <c r="J484" s="53" t="s">
        <v>175</v>
      </c>
      <c r="K484" s="16" t="s">
        <v>175</v>
      </c>
      <c r="L484" s="54" t="s">
        <v>175</v>
      </c>
    </row>
    <row r="485" spans="1:12">
      <c r="A485" s="12"/>
      <c r="B485" s="47"/>
      <c r="C485" s="47"/>
      <c r="D485" s="37">
        <v>40756</v>
      </c>
      <c r="E485" s="90">
        <f>+H484</f>
        <v>0</v>
      </c>
      <c r="F485" s="90">
        <v>0</v>
      </c>
      <c r="G485" s="87">
        <v>0</v>
      </c>
      <c r="H485" s="92">
        <f t="shared" si="72"/>
        <v>0</v>
      </c>
      <c r="I485" s="106">
        <f t="shared" si="69"/>
        <v>0</v>
      </c>
      <c r="J485" s="53" t="s">
        <v>175</v>
      </c>
      <c r="K485" s="16" t="s">
        <v>175</v>
      </c>
      <c r="L485" s="54" t="s">
        <v>175</v>
      </c>
    </row>
    <row r="486" spans="1:12">
      <c r="A486" s="12"/>
      <c r="B486" s="47"/>
      <c r="C486" s="47"/>
      <c r="D486" s="37">
        <v>40787</v>
      </c>
      <c r="E486" s="90">
        <f t="shared" ref="E486:E492" si="82">+H485</f>
        <v>0</v>
      </c>
      <c r="F486" s="90">
        <v>0</v>
      </c>
      <c r="G486" s="87">
        <v>0</v>
      </c>
      <c r="H486" s="92">
        <f t="shared" si="72"/>
        <v>0</v>
      </c>
      <c r="I486" s="106">
        <f t="shared" si="69"/>
        <v>0</v>
      </c>
      <c r="J486" s="53" t="s">
        <v>175</v>
      </c>
      <c r="K486" s="16" t="s">
        <v>175</v>
      </c>
      <c r="L486" s="54" t="s">
        <v>175</v>
      </c>
    </row>
    <row r="487" spans="1:12">
      <c r="A487" s="12"/>
      <c r="B487" s="47"/>
      <c r="C487" s="47"/>
      <c r="D487" s="37">
        <v>40817</v>
      </c>
      <c r="E487" s="90">
        <f t="shared" si="82"/>
        <v>0</v>
      </c>
      <c r="F487" s="90">
        <v>0</v>
      </c>
      <c r="G487" s="87">
        <v>0</v>
      </c>
      <c r="H487" s="92">
        <f t="shared" si="72"/>
        <v>0</v>
      </c>
      <c r="I487" s="106">
        <f t="shared" si="69"/>
        <v>0</v>
      </c>
      <c r="J487" s="53" t="s">
        <v>175</v>
      </c>
      <c r="K487" s="16" t="s">
        <v>175</v>
      </c>
      <c r="L487" s="54" t="s">
        <v>175</v>
      </c>
    </row>
    <row r="488" spans="1:12">
      <c r="A488" s="12"/>
      <c r="B488" s="47"/>
      <c r="C488" s="47"/>
      <c r="D488" s="37">
        <v>40848</v>
      </c>
      <c r="E488" s="90">
        <f t="shared" si="82"/>
        <v>0</v>
      </c>
      <c r="F488" s="90">
        <v>0</v>
      </c>
      <c r="G488" s="87">
        <v>0</v>
      </c>
      <c r="H488" s="92">
        <f t="shared" si="72"/>
        <v>0</v>
      </c>
      <c r="I488" s="106">
        <f t="shared" si="69"/>
        <v>0</v>
      </c>
      <c r="J488" s="53" t="s">
        <v>175</v>
      </c>
      <c r="K488" s="16" t="s">
        <v>175</v>
      </c>
      <c r="L488" s="54" t="s">
        <v>175</v>
      </c>
    </row>
    <row r="489" spans="1:12">
      <c r="A489" s="12"/>
      <c r="B489" s="47"/>
      <c r="C489" s="47"/>
      <c r="D489" s="37">
        <v>40878</v>
      </c>
      <c r="E489" s="90">
        <f t="shared" si="82"/>
        <v>0</v>
      </c>
      <c r="F489" s="90">
        <v>0</v>
      </c>
      <c r="G489" s="87">
        <v>0</v>
      </c>
      <c r="H489" s="92">
        <f t="shared" si="72"/>
        <v>0</v>
      </c>
      <c r="I489" s="106">
        <f t="shared" si="69"/>
        <v>0</v>
      </c>
      <c r="J489" s="53" t="s">
        <v>175</v>
      </c>
      <c r="K489" s="16" t="s">
        <v>175</v>
      </c>
      <c r="L489" s="54" t="s">
        <v>175</v>
      </c>
    </row>
    <row r="490" spans="1:12">
      <c r="A490" s="12"/>
      <c r="B490" s="47"/>
      <c r="C490" s="47"/>
      <c r="D490" s="37">
        <v>40909</v>
      </c>
      <c r="E490" s="90">
        <f t="shared" si="82"/>
        <v>0</v>
      </c>
      <c r="F490" s="90">
        <v>0</v>
      </c>
      <c r="G490" s="87">
        <v>0</v>
      </c>
      <c r="H490" s="92">
        <f t="shared" si="72"/>
        <v>0</v>
      </c>
      <c r="I490" s="106">
        <f t="shared" si="69"/>
        <v>0</v>
      </c>
      <c r="J490" s="53" t="s">
        <v>175</v>
      </c>
      <c r="K490" s="16" t="s">
        <v>175</v>
      </c>
      <c r="L490" s="54" t="s">
        <v>175</v>
      </c>
    </row>
    <row r="491" spans="1:12">
      <c r="A491" s="12"/>
      <c r="B491" s="47"/>
      <c r="C491" s="47"/>
      <c r="D491" s="37">
        <v>40940</v>
      </c>
      <c r="E491" s="90">
        <f t="shared" si="82"/>
        <v>0</v>
      </c>
      <c r="F491" s="90">
        <v>0</v>
      </c>
      <c r="G491" s="87">
        <v>0</v>
      </c>
      <c r="H491" s="92">
        <f t="shared" si="72"/>
        <v>0</v>
      </c>
      <c r="I491" s="106">
        <f t="shared" si="69"/>
        <v>0</v>
      </c>
      <c r="J491" s="53" t="s">
        <v>175</v>
      </c>
      <c r="K491" s="16" t="s">
        <v>175</v>
      </c>
      <c r="L491" s="54" t="s">
        <v>175</v>
      </c>
    </row>
    <row r="492" spans="1:12">
      <c r="A492" s="12"/>
      <c r="B492" s="47"/>
      <c r="C492" s="47"/>
      <c r="D492" s="37">
        <v>40969</v>
      </c>
      <c r="E492" s="90">
        <f t="shared" si="82"/>
        <v>0</v>
      </c>
      <c r="F492" s="90">
        <v>0</v>
      </c>
      <c r="G492" s="87">
        <v>0</v>
      </c>
      <c r="H492" s="92">
        <f t="shared" si="72"/>
        <v>0</v>
      </c>
      <c r="I492" s="106">
        <f t="shared" si="69"/>
        <v>0</v>
      </c>
      <c r="J492" s="53" t="s">
        <v>175</v>
      </c>
      <c r="K492" s="16" t="s">
        <v>175</v>
      </c>
      <c r="L492" s="54" t="s">
        <v>175</v>
      </c>
    </row>
    <row r="493" spans="1:12">
      <c r="A493" s="12"/>
      <c r="B493" s="47"/>
      <c r="C493" s="47"/>
      <c r="D493" s="37">
        <v>41000</v>
      </c>
      <c r="E493" s="90">
        <f>+H490</f>
        <v>0</v>
      </c>
      <c r="F493" s="90">
        <v>0</v>
      </c>
      <c r="G493" s="87">
        <v>0</v>
      </c>
      <c r="H493" s="92">
        <f t="shared" si="72"/>
        <v>0</v>
      </c>
      <c r="I493" s="106">
        <f t="shared" si="69"/>
        <v>0</v>
      </c>
      <c r="J493" s="53" t="s">
        <v>175</v>
      </c>
      <c r="K493" s="16" t="s">
        <v>175</v>
      </c>
      <c r="L493" s="54" t="s">
        <v>175</v>
      </c>
    </row>
    <row r="494" spans="1:12">
      <c r="A494" s="12"/>
      <c r="B494" s="47"/>
      <c r="C494" s="47"/>
      <c r="D494" s="37">
        <v>41030</v>
      </c>
      <c r="E494" s="90">
        <f t="shared" ref="E494" si="83">+H493</f>
        <v>0</v>
      </c>
      <c r="F494" s="90">
        <v>0</v>
      </c>
      <c r="G494" s="87">
        <v>0</v>
      </c>
      <c r="H494" s="92">
        <f t="shared" si="72"/>
        <v>0</v>
      </c>
      <c r="I494" s="106">
        <f t="shared" si="69"/>
        <v>0</v>
      </c>
      <c r="J494" s="53" t="s">
        <v>175</v>
      </c>
      <c r="K494" s="16" t="s">
        <v>175</v>
      </c>
      <c r="L494" s="54" t="s">
        <v>175</v>
      </c>
    </row>
    <row r="495" spans="1:12">
      <c r="A495" s="22"/>
      <c r="B495" s="49"/>
      <c r="C495" s="49"/>
      <c r="D495" s="37">
        <v>41061</v>
      </c>
      <c r="E495" s="100">
        <f t="shared" ref="E495" si="84">H494</f>
        <v>0</v>
      </c>
      <c r="F495" s="100">
        <v>0</v>
      </c>
      <c r="G495" s="99">
        <v>0</v>
      </c>
      <c r="H495" s="101">
        <f t="shared" si="72"/>
        <v>0</v>
      </c>
      <c r="I495" s="106">
        <f t="shared" si="69"/>
        <v>0</v>
      </c>
      <c r="J495" s="53" t="s">
        <v>175</v>
      </c>
      <c r="K495" s="16" t="s">
        <v>175</v>
      </c>
      <c r="L495" s="54" t="s">
        <v>175</v>
      </c>
    </row>
    <row r="496" spans="1:12">
      <c r="A496" s="64">
        <v>288618</v>
      </c>
      <c r="B496" s="25" t="s">
        <v>83</v>
      </c>
      <c r="C496" s="44" t="s">
        <v>64</v>
      </c>
      <c r="D496" s="37">
        <v>40725</v>
      </c>
      <c r="E496" s="105">
        <v>0</v>
      </c>
      <c r="F496" s="88">
        <v>0</v>
      </c>
      <c r="G496" s="103">
        <v>0</v>
      </c>
      <c r="H496" s="104">
        <f t="shared" si="72"/>
        <v>0</v>
      </c>
      <c r="I496" s="106">
        <f t="shared" si="69"/>
        <v>0</v>
      </c>
      <c r="J496" s="53" t="s">
        <v>175</v>
      </c>
      <c r="K496" s="16" t="s">
        <v>175</v>
      </c>
      <c r="L496" s="54" t="s">
        <v>175</v>
      </c>
    </row>
    <row r="497" spans="1:12">
      <c r="A497" s="12"/>
      <c r="B497" s="47"/>
      <c r="C497" s="47"/>
      <c r="D497" s="37">
        <v>40756</v>
      </c>
      <c r="E497" s="90">
        <f>+H496</f>
        <v>0</v>
      </c>
      <c r="F497" s="90">
        <v>0</v>
      </c>
      <c r="G497" s="87">
        <v>0</v>
      </c>
      <c r="H497" s="92">
        <f t="shared" si="72"/>
        <v>0</v>
      </c>
      <c r="I497" s="106">
        <f t="shared" si="69"/>
        <v>0</v>
      </c>
      <c r="J497" s="53" t="s">
        <v>175</v>
      </c>
      <c r="K497" s="16" t="s">
        <v>175</v>
      </c>
      <c r="L497" s="54" t="s">
        <v>175</v>
      </c>
    </row>
    <row r="498" spans="1:12">
      <c r="A498" s="12"/>
      <c r="B498" s="47"/>
      <c r="C498" s="47"/>
      <c r="D498" s="37">
        <v>40787</v>
      </c>
      <c r="E498" s="90">
        <f t="shared" ref="E498:E504" si="85">+H497</f>
        <v>0</v>
      </c>
      <c r="F498" s="90">
        <v>0</v>
      </c>
      <c r="G498" s="87">
        <v>0</v>
      </c>
      <c r="H498" s="92">
        <f t="shared" si="72"/>
        <v>0</v>
      </c>
      <c r="I498" s="106">
        <f t="shared" si="69"/>
        <v>0</v>
      </c>
      <c r="J498" s="53" t="s">
        <v>175</v>
      </c>
      <c r="K498" s="16" t="s">
        <v>175</v>
      </c>
      <c r="L498" s="54" t="s">
        <v>175</v>
      </c>
    </row>
    <row r="499" spans="1:12">
      <c r="A499" s="12"/>
      <c r="B499" s="47"/>
      <c r="C499" s="47"/>
      <c r="D499" s="37">
        <v>40817</v>
      </c>
      <c r="E499" s="90">
        <f t="shared" si="85"/>
        <v>0</v>
      </c>
      <c r="F499" s="90">
        <v>0</v>
      </c>
      <c r="G499" s="87">
        <v>0</v>
      </c>
      <c r="H499" s="92">
        <f t="shared" si="72"/>
        <v>0</v>
      </c>
      <c r="I499" s="106">
        <f t="shared" si="69"/>
        <v>0</v>
      </c>
      <c r="J499" s="53" t="s">
        <v>175</v>
      </c>
      <c r="K499" s="16" t="s">
        <v>175</v>
      </c>
      <c r="L499" s="54" t="s">
        <v>175</v>
      </c>
    </row>
    <row r="500" spans="1:12">
      <c r="A500" s="12"/>
      <c r="B500" s="47"/>
      <c r="C500" s="47"/>
      <c r="D500" s="37">
        <v>40848</v>
      </c>
      <c r="E500" s="90">
        <f t="shared" si="85"/>
        <v>0</v>
      </c>
      <c r="F500" s="90">
        <v>0</v>
      </c>
      <c r="G500" s="87">
        <v>0</v>
      </c>
      <c r="H500" s="92">
        <f t="shared" si="72"/>
        <v>0</v>
      </c>
      <c r="I500" s="106">
        <f t="shared" si="69"/>
        <v>0</v>
      </c>
      <c r="J500" s="53" t="s">
        <v>175</v>
      </c>
      <c r="K500" s="16" t="s">
        <v>175</v>
      </c>
      <c r="L500" s="54" t="s">
        <v>175</v>
      </c>
    </row>
    <row r="501" spans="1:12">
      <c r="A501" s="12"/>
      <c r="B501" s="47"/>
      <c r="C501" s="47"/>
      <c r="D501" s="37">
        <v>40878</v>
      </c>
      <c r="E501" s="90">
        <f t="shared" si="85"/>
        <v>0</v>
      </c>
      <c r="F501" s="90">
        <v>0</v>
      </c>
      <c r="G501" s="87">
        <v>0</v>
      </c>
      <c r="H501" s="92">
        <f t="shared" si="72"/>
        <v>0</v>
      </c>
      <c r="I501" s="106">
        <f t="shared" si="69"/>
        <v>0</v>
      </c>
      <c r="J501" s="53" t="s">
        <v>175</v>
      </c>
      <c r="K501" s="16" t="s">
        <v>175</v>
      </c>
      <c r="L501" s="54" t="s">
        <v>175</v>
      </c>
    </row>
    <row r="502" spans="1:12">
      <c r="A502" s="12"/>
      <c r="B502" s="47"/>
      <c r="C502" s="47"/>
      <c r="D502" s="37">
        <v>40909</v>
      </c>
      <c r="E502" s="90">
        <f t="shared" si="85"/>
        <v>0</v>
      </c>
      <c r="F502" s="90">
        <v>0</v>
      </c>
      <c r="G502" s="87">
        <v>0</v>
      </c>
      <c r="H502" s="92">
        <f t="shared" si="72"/>
        <v>0</v>
      </c>
      <c r="I502" s="106">
        <f t="shared" si="69"/>
        <v>0</v>
      </c>
      <c r="J502" s="53" t="s">
        <v>175</v>
      </c>
      <c r="K502" s="16" t="s">
        <v>175</v>
      </c>
      <c r="L502" s="54" t="s">
        <v>175</v>
      </c>
    </row>
    <row r="503" spans="1:12">
      <c r="A503" s="12"/>
      <c r="B503" s="47"/>
      <c r="C503" s="47"/>
      <c r="D503" s="37">
        <v>40940</v>
      </c>
      <c r="E503" s="90">
        <f t="shared" si="85"/>
        <v>0</v>
      </c>
      <c r="F503" s="90">
        <v>0</v>
      </c>
      <c r="G503" s="87">
        <v>0</v>
      </c>
      <c r="H503" s="92">
        <f t="shared" si="72"/>
        <v>0</v>
      </c>
      <c r="I503" s="106">
        <f t="shared" si="69"/>
        <v>0</v>
      </c>
      <c r="J503" s="53" t="s">
        <v>175</v>
      </c>
      <c r="K503" s="16" t="s">
        <v>175</v>
      </c>
      <c r="L503" s="54" t="s">
        <v>175</v>
      </c>
    </row>
    <row r="504" spans="1:12">
      <c r="A504" s="12"/>
      <c r="B504" s="47"/>
      <c r="C504" s="47"/>
      <c r="D504" s="37">
        <v>40969</v>
      </c>
      <c r="E504" s="90">
        <f t="shared" si="85"/>
        <v>0</v>
      </c>
      <c r="F504" s="90">
        <v>0</v>
      </c>
      <c r="G504" s="87">
        <v>0</v>
      </c>
      <c r="H504" s="92">
        <f t="shared" si="72"/>
        <v>0</v>
      </c>
      <c r="I504" s="106">
        <f t="shared" si="69"/>
        <v>0</v>
      </c>
      <c r="J504" s="53" t="s">
        <v>175</v>
      </c>
      <c r="K504" s="16" t="s">
        <v>175</v>
      </c>
      <c r="L504" s="54" t="s">
        <v>175</v>
      </c>
    </row>
    <row r="505" spans="1:12">
      <c r="A505" s="12"/>
      <c r="B505" s="47"/>
      <c r="C505" s="47"/>
      <c r="D505" s="37">
        <v>41000</v>
      </c>
      <c r="E505" s="90">
        <f>+H502</f>
        <v>0</v>
      </c>
      <c r="F505" s="90">
        <v>0</v>
      </c>
      <c r="G505" s="87">
        <v>0</v>
      </c>
      <c r="H505" s="92">
        <f t="shared" si="72"/>
        <v>0</v>
      </c>
      <c r="I505" s="106">
        <f t="shared" si="69"/>
        <v>0</v>
      </c>
      <c r="J505" s="53" t="s">
        <v>175</v>
      </c>
      <c r="K505" s="16" t="s">
        <v>175</v>
      </c>
      <c r="L505" s="54" t="s">
        <v>175</v>
      </c>
    </row>
    <row r="506" spans="1:12">
      <c r="A506" s="12"/>
      <c r="B506" s="47"/>
      <c r="C506" s="47"/>
      <c r="D506" s="37">
        <v>41030</v>
      </c>
      <c r="E506" s="90">
        <f t="shared" ref="E506" si="86">+H505</f>
        <v>0</v>
      </c>
      <c r="F506" s="90">
        <v>0</v>
      </c>
      <c r="G506" s="87">
        <v>0</v>
      </c>
      <c r="H506" s="92">
        <f t="shared" si="72"/>
        <v>0</v>
      </c>
      <c r="I506" s="106">
        <f t="shared" si="69"/>
        <v>0</v>
      </c>
      <c r="J506" s="53" t="s">
        <v>175</v>
      </c>
      <c r="K506" s="16" t="s">
        <v>175</v>
      </c>
      <c r="L506" s="54" t="s">
        <v>175</v>
      </c>
    </row>
    <row r="507" spans="1:12">
      <c r="A507" s="22"/>
      <c r="B507" s="49"/>
      <c r="C507" s="49"/>
      <c r="D507" s="37">
        <v>41061</v>
      </c>
      <c r="E507" s="100">
        <f t="shared" ref="E507" si="87">H506</f>
        <v>0</v>
      </c>
      <c r="F507" s="100">
        <v>0</v>
      </c>
      <c r="G507" s="99">
        <v>0</v>
      </c>
      <c r="H507" s="101">
        <f t="shared" si="72"/>
        <v>0</v>
      </c>
      <c r="I507" s="106">
        <f t="shared" si="69"/>
        <v>0</v>
      </c>
      <c r="J507" s="53" t="s">
        <v>175</v>
      </c>
      <c r="K507" s="16" t="s">
        <v>175</v>
      </c>
      <c r="L507" s="54" t="s">
        <v>175</v>
      </c>
    </row>
    <row r="508" spans="1:12">
      <c r="A508" s="64">
        <v>288620</v>
      </c>
      <c r="B508" s="25" t="s">
        <v>84</v>
      </c>
      <c r="C508" s="44" t="s">
        <v>64</v>
      </c>
      <c r="D508" s="37">
        <v>40725</v>
      </c>
      <c r="E508" s="105">
        <v>0</v>
      </c>
      <c r="F508" s="88">
        <v>0</v>
      </c>
      <c r="G508" s="103">
        <v>0</v>
      </c>
      <c r="H508" s="104">
        <f t="shared" si="72"/>
        <v>0</v>
      </c>
      <c r="I508" s="106">
        <f t="shared" si="69"/>
        <v>0</v>
      </c>
      <c r="J508" s="53" t="s">
        <v>175</v>
      </c>
      <c r="K508" s="16" t="s">
        <v>175</v>
      </c>
      <c r="L508" s="54" t="s">
        <v>175</v>
      </c>
    </row>
    <row r="509" spans="1:12">
      <c r="A509" s="12"/>
      <c r="B509" s="47"/>
      <c r="C509" s="47"/>
      <c r="D509" s="37">
        <v>40756</v>
      </c>
      <c r="E509" s="90">
        <f>+H508</f>
        <v>0</v>
      </c>
      <c r="F509" s="90">
        <v>0</v>
      </c>
      <c r="G509" s="87">
        <v>0</v>
      </c>
      <c r="H509" s="92">
        <f t="shared" si="72"/>
        <v>0</v>
      </c>
      <c r="I509" s="106">
        <f t="shared" si="69"/>
        <v>0</v>
      </c>
      <c r="J509" s="53" t="s">
        <v>175</v>
      </c>
      <c r="K509" s="16" t="s">
        <v>175</v>
      </c>
      <c r="L509" s="54" t="s">
        <v>175</v>
      </c>
    </row>
    <row r="510" spans="1:12">
      <c r="A510" s="12"/>
      <c r="B510" s="47"/>
      <c r="C510" s="47"/>
      <c r="D510" s="37">
        <v>40787</v>
      </c>
      <c r="E510" s="90">
        <f t="shared" ref="E510:E516" si="88">+H509</f>
        <v>0</v>
      </c>
      <c r="F510" s="90">
        <v>0</v>
      </c>
      <c r="G510" s="87">
        <v>0</v>
      </c>
      <c r="H510" s="92">
        <f t="shared" si="72"/>
        <v>0</v>
      </c>
      <c r="I510" s="106">
        <f t="shared" si="69"/>
        <v>0</v>
      </c>
      <c r="J510" s="53" t="s">
        <v>175</v>
      </c>
      <c r="K510" s="16" t="s">
        <v>175</v>
      </c>
      <c r="L510" s="54" t="s">
        <v>175</v>
      </c>
    </row>
    <row r="511" spans="1:12">
      <c r="A511" s="12"/>
      <c r="B511" s="47"/>
      <c r="C511" s="47"/>
      <c r="D511" s="37">
        <v>40817</v>
      </c>
      <c r="E511" s="90">
        <f t="shared" si="88"/>
        <v>0</v>
      </c>
      <c r="F511" s="90">
        <v>0</v>
      </c>
      <c r="G511" s="87">
        <v>0</v>
      </c>
      <c r="H511" s="92">
        <f t="shared" si="72"/>
        <v>0</v>
      </c>
      <c r="I511" s="106">
        <f t="shared" si="69"/>
        <v>0</v>
      </c>
      <c r="J511" s="53" t="s">
        <v>175</v>
      </c>
      <c r="K511" s="16" t="s">
        <v>175</v>
      </c>
      <c r="L511" s="54" t="s">
        <v>175</v>
      </c>
    </row>
    <row r="512" spans="1:12">
      <c r="A512" s="12"/>
      <c r="B512" s="47"/>
      <c r="C512" s="47"/>
      <c r="D512" s="37">
        <v>40848</v>
      </c>
      <c r="E512" s="90">
        <f t="shared" si="88"/>
        <v>0</v>
      </c>
      <c r="F512" s="90">
        <v>0</v>
      </c>
      <c r="G512" s="87">
        <v>0</v>
      </c>
      <c r="H512" s="92">
        <f t="shared" si="72"/>
        <v>0</v>
      </c>
      <c r="I512" s="106">
        <f t="shared" si="69"/>
        <v>0</v>
      </c>
      <c r="J512" s="53" t="s">
        <v>175</v>
      </c>
      <c r="K512" s="16" t="s">
        <v>175</v>
      </c>
      <c r="L512" s="54" t="s">
        <v>175</v>
      </c>
    </row>
    <row r="513" spans="1:12">
      <c r="A513" s="12"/>
      <c r="B513" s="47"/>
      <c r="C513" s="47"/>
      <c r="D513" s="37">
        <v>40878</v>
      </c>
      <c r="E513" s="90">
        <f t="shared" si="88"/>
        <v>0</v>
      </c>
      <c r="F513" s="90">
        <v>0</v>
      </c>
      <c r="G513" s="87">
        <v>0</v>
      </c>
      <c r="H513" s="92">
        <f t="shared" si="72"/>
        <v>0</v>
      </c>
      <c r="I513" s="106">
        <f t="shared" si="69"/>
        <v>0</v>
      </c>
      <c r="J513" s="53" t="s">
        <v>175</v>
      </c>
      <c r="K513" s="16" t="s">
        <v>175</v>
      </c>
      <c r="L513" s="54" t="s">
        <v>175</v>
      </c>
    </row>
    <row r="514" spans="1:12">
      <c r="A514" s="12"/>
      <c r="B514" s="47"/>
      <c r="C514" s="47"/>
      <c r="D514" s="37">
        <v>40909</v>
      </c>
      <c r="E514" s="90">
        <f t="shared" si="88"/>
        <v>0</v>
      </c>
      <c r="F514" s="90">
        <v>0</v>
      </c>
      <c r="G514" s="87">
        <v>0</v>
      </c>
      <c r="H514" s="92">
        <f t="shared" si="72"/>
        <v>0</v>
      </c>
      <c r="I514" s="106">
        <f t="shared" si="69"/>
        <v>0</v>
      </c>
      <c r="J514" s="53" t="s">
        <v>175</v>
      </c>
      <c r="K514" s="16" t="s">
        <v>175</v>
      </c>
      <c r="L514" s="54" t="s">
        <v>175</v>
      </c>
    </row>
    <row r="515" spans="1:12">
      <c r="A515" s="12"/>
      <c r="B515" s="47"/>
      <c r="C515" s="47"/>
      <c r="D515" s="37">
        <v>40940</v>
      </c>
      <c r="E515" s="90">
        <f t="shared" si="88"/>
        <v>0</v>
      </c>
      <c r="F515" s="90">
        <v>0</v>
      </c>
      <c r="G515" s="87">
        <v>0</v>
      </c>
      <c r="H515" s="92">
        <f t="shared" si="72"/>
        <v>0</v>
      </c>
      <c r="I515" s="106">
        <f t="shared" si="69"/>
        <v>0</v>
      </c>
      <c r="J515" s="53" t="s">
        <v>175</v>
      </c>
      <c r="K515" s="16" t="s">
        <v>175</v>
      </c>
      <c r="L515" s="54" t="s">
        <v>175</v>
      </c>
    </row>
    <row r="516" spans="1:12">
      <c r="A516" s="12"/>
      <c r="B516" s="47"/>
      <c r="C516" s="47"/>
      <c r="D516" s="37">
        <v>40969</v>
      </c>
      <c r="E516" s="90">
        <f t="shared" si="88"/>
        <v>0</v>
      </c>
      <c r="F516" s="90">
        <v>0</v>
      </c>
      <c r="G516" s="87">
        <v>0</v>
      </c>
      <c r="H516" s="92">
        <f t="shared" si="72"/>
        <v>0</v>
      </c>
      <c r="I516" s="106">
        <f t="shared" si="69"/>
        <v>0</v>
      </c>
      <c r="J516" s="53" t="s">
        <v>175</v>
      </c>
      <c r="K516" s="16" t="s">
        <v>175</v>
      </c>
      <c r="L516" s="54" t="s">
        <v>175</v>
      </c>
    </row>
    <row r="517" spans="1:12">
      <c r="A517" s="12"/>
      <c r="B517" s="47"/>
      <c r="C517" s="47"/>
      <c r="D517" s="37">
        <v>41000</v>
      </c>
      <c r="E517" s="90">
        <f>+H514</f>
        <v>0</v>
      </c>
      <c r="F517" s="90">
        <v>0</v>
      </c>
      <c r="G517" s="87">
        <v>0</v>
      </c>
      <c r="H517" s="92">
        <f t="shared" si="72"/>
        <v>0</v>
      </c>
      <c r="I517" s="106">
        <f t="shared" si="69"/>
        <v>0</v>
      </c>
      <c r="J517" s="53" t="s">
        <v>175</v>
      </c>
      <c r="K517" s="16" t="s">
        <v>175</v>
      </c>
      <c r="L517" s="54" t="s">
        <v>175</v>
      </c>
    </row>
    <row r="518" spans="1:12">
      <c r="A518" s="12"/>
      <c r="B518" s="47"/>
      <c r="C518" s="47"/>
      <c r="D518" s="37">
        <v>41030</v>
      </c>
      <c r="E518" s="90">
        <f t="shared" ref="E518" si="89">+H517</f>
        <v>0</v>
      </c>
      <c r="F518" s="90">
        <v>0</v>
      </c>
      <c r="G518" s="87">
        <v>0</v>
      </c>
      <c r="H518" s="92">
        <f t="shared" si="72"/>
        <v>0</v>
      </c>
      <c r="I518" s="106">
        <f t="shared" si="69"/>
        <v>0</v>
      </c>
      <c r="J518" s="53" t="s">
        <v>175</v>
      </c>
      <c r="K518" s="16" t="s">
        <v>175</v>
      </c>
      <c r="L518" s="54" t="s">
        <v>175</v>
      </c>
    </row>
    <row r="519" spans="1:12">
      <c r="A519" s="22"/>
      <c r="B519" s="49"/>
      <c r="C519" s="49"/>
      <c r="D519" s="37">
        <v>41061</v>
      </c>
      <c r="E519" s="100">
        <f t="shared" ref="E519" si="90">H518</f>
        <v>0</v>
      </c>
      <c r="F519" s="100">
        <v>0</v>
      </c>
      <c r="G519" s="99">
        <v>0</v>
      </c>
      <c r="H519" s="101">
        <f t="shared" si="72"/>
        <v>0</v>
      </c>
      <c r="I519" s="106">
        <f t="shared" si="69"/>
        <v>0</v>
      </c>
      <c r="J519" s="53" t="s">
        <v>175</v>
      </c>
      <c r="K519" s="16" t="s">
        <v>175</v>
      </c>
      <c r="L519" s="54" t="s">
        <v>175</v>
      </c>
    </row>
    <row r="520" spans="1:12">
      <c r="A520" s="64">
        <v>288622</v>
      </c>
      <c r="B520" s="25" t="s">
        <v>85</v>
      </c>
      <c r="C520" s="44" t="s">
        <v>64</v>
      </c>
      <c r="D520" s="37">
        <v>40725</v>
      </c>
      <c r="E520" s="105">
        <v>0</v>
      </c>
      <c r="F520" s="88">
        <v>0</v>
      </c>
      <c r="G520" s="103">
        <v>0</v>
      </c>
      <c r="H520" s="104">
        <f t="shared" si="72"/>
        <v>0</v>
      </c>
      <c r="I520" s="106">
        <f t="shared" si="69"/>
        <v>0</v>
      </c>
      <c r="J520" s="53" t="s">
        <v>175</v>
      </c>
      <c r="K520" s="16" t="s">
        <v>175</v>
      </c>
      <c r="L520" s="54" t="s">
        <v>175</v>
      </c>
    </row>
    <row r="521" spans="1:12">
      <c r="A521" s="12"/>
      <c r="B521" s="47"/>
      <c r="C521" s="47"/>
      <c r="D521" s="37">
        <v>40756</v>
      </c>
      <c r="E521" s="90">
        <f>+H520</f>
        <v>0</v>
      </c>
      <c r="F521" s="90">
        <v>0</v>
      </c>
      <c r="G521" s="87">
        <v>0</v>
      </c>
      <c r="H521" s="92">
        <f t="shared" si="72"/>
        <v>0</v>
      </c>
      <c r="I521" s="106">
        <f t="shared" si="69"/>
        <v>0</v>
      </c>
      <c r="J521" s="53" t="s">
        <v>175</v>
      </c>
      <c r="K521" s="16" t="s">
        <v>175</v>
      </c>
      <c r="L521" s="54" t="s">
        <v>175</v>
      </c>
    </row>
    <row r="522" spans="1:12">
      <c r="A522" s="12"/>
      <c r="B522" s="47"/>
      <c r="C522" s="47"/>
      <c r="D522" s="37">
        <v>40787</v>
      </c>
      <c r="E522" s="90">
        <f t="shared" ref="E522:E528" si="91">+H521</f>
        <v>0</v>
      </c>
      <c r="F522" s="90">
        <v>0</v>
      </c>
      <c r="G522" s="87">
        <v>0</v>
      </c>
      <c r="H522" s="92">
        <f t="shared" si="72"/>
        <v>0</v>
      </c>
      <c r="I522" s="106">
        <f t="shared" si="69"/>
        <v>0</v>
      </c>
      <c r="J522" s="53" t="s">
        <v>175</v>
      </c>
      <c r="K522" s="16" t="s">
        <v>175</v>
      </c>
      <c r="L522" s="54" t="s">
        <v>175</v>
      </c>
    </row>
    <row r="523" spans="1:12">
      <c r="A523" s="12"/>
      <c r="B523" s="47"/>
      <c r="C523" s="47"/>
      <c r="D523" s="37">
        <v>40817</v>
      </c>
      <c r="E523" s="90">
        <f t="shared" si="91"/>
        <v>0</v>
      </c>
      <c r="F523" s="90">
        <v>0</v>
      </c>
      <c r="G523" s="87">
        <v>0</v>
      </c>
      <c r="H523" s="92">
        <f t="shared" si="72"/>
        <v>0</v>
      </c>
      <c r="I523" s="106">
        <f t="shared" si="69"/>
        <v>0</v>
      </c>
      <c r="J523" s="53" t="s">
        <v>175</v>
      </c>
      <c r="K523" s="16" t="s">
        <v>175</v>
      </c>
      <c r="L523" s="54" t="s">
        <v>175</v>
      </c>
    </row>
    <row r="524" spans="1:12">
      <c r="A524" s="12"/>
      <c r="B524" s="47"/>
      <c r="C524" s="47"/>
      <c r="D524" s="37">
        <v>40848</v>
      </c>
      <c r="E524" s="90">
        <f t="shared" si="91"/>
        <v>0</v>
      </c>
      <c r="F524" s="90">
        <v>0</v>
      </c>
      <c r="G524" s="87">
        <v>0</v>
      </c>
      <c r="H524" s="92">
        <f t="shared" si="72"/>
        <v>0</v>
      </c>
      <c r="I524" s="106">
        <f t="shared" si="69"/>
        <v>0</v>
      </c>
      <c r="J524" s="53" t="s">
        <v>175</v>
      </c>
      <c r="K524" s="16" t="s">
        <v>175</v>
      </c>
      <c r="L524" s="54" t="s">
        <v>175</v>
      </c>
    </row>
    <row r="525" spans="1:12">
      <c r="A525" s="12"/>
      <c r="B525" s="47"/>
      <c r="C525" s="47"/>
      <c r="D525" s="37">
        <v>40878</v>
      </c>
      <c r="E525" s="90">
        <f t="shared" si="91"/>
        <v>0</v>
      </c>
      <c r="F525" s="90">
        <v>0</v>
      </c>
      <c r="G525" s="87">
        <v>0</v>
      </c>
      <c r="H525" s="92">
        <f t="shared" si="72"/>
        <v>0</v>
      </c>
      <c r="I525" s="106">
        <f t="shared" si="69"/>
        <v>0</v>
      </c>
      <c r="J525" s="53" t="s">
        <v>175</v>
      </c>
      <c r="K525" s="16" t="s">
        <v>175</v>
      </c>
      <c r="L525" s="54" t="s">
        <v>175</v>
      </c>
    </row>
    <row r="526" spans="1:12">
      <c r="A526" s="12"/>
      <c r="B526" s="47"/>
      <c r="C526" s="47"/>
      <c r="D526" s="37">
        <v>40909</v>
      </c>
      <c r="E526" s="90">
        <f t="shared" si="91"/>
        <v>0</v>
      </c>
      <c r="F526" s="90">
        <v>0</v>
      </c>
      <c r="G526" s="87">
        <v>0</v>
      </c>
      <c r="H526" s="92">
        <f t="shared" si="72"/>
        <v>0</v>
      </c>
      <c r="I526" s="106">
        <f t="shared" si="69"/>
        <v>0</v>
      </c>
      <c r="J526" s="53" t="s">
        <v>175</v>
      </c>
      <c r="K526" s="16" t="s">
        <v>175</v>
      </c>
      <c r="L526" s="54" t="s">
        <v>175</v>
      </c>
    </row>
    <row r="527" spans="1:12">
      <c r="A527" s="12"/>
      <c r="B527" s="47"/>
      <c r="C527" s="47"/>
      <c r="D527" s="37">
        <v>40940</v>
      </c>
      <c r="E527" s="90">
        <f t="shared" si="91"/>
        <v>0</v>
      </c>
      <c r="F527" s="90">
        <v>0</v>
      </c>
      <c r="G527" s="87">
        <v>0</v>
      </c>
      <c r="H527" s="92">
        <f t="shared" si="72"/>
        <v>0</v>
      </c>
      <c r="I527" s="106">
        <f t="shared" si="69"/>
        <v>0</v>
      </c>
      <c r="J527" s="53" t="s">
        <v>175</v>
      </c>
      <c r="K527" s="16" t="s">
        <v>175</v>
      </c>
      <c r="L527" s="54" t="s">
        <v>175</v>
      </c>
    </row>
    <row r="528" spans="1:12">
      <c r="A528" s="12"/>
      <c r="B528" s="47"/>
      <c r="C528" s="47"/>
      <c r="D528" s="37">
        <v>40969</v>
      </c>
      <c r="E528" s="90">
        <f t="shared" si="91"/>
        <v>0</v>
      </c>
      <c r="F528" s="90">
        <v>0</v>
      </c>
      <c r="G528" s="87">
        <v>0</v>
      </c>
      <c r="H528" s="92">
        <f t="shared" si="72"/>
        <v>0</v>
      </c>
      <c r="I528" s="106">
        <f t="shared" si="69"/>
        <v>0</v>
      </c>
      <c r="J528" s="53" t="s">
        <v>175</v>
      </c>
      <c r="K528" s="16" t="s">
        <v>175</v>
      </c>
      <c r="L528" s="54" t="s">
        <v>175</v>
      </c>
    </row>
    <row r="529" spans="1:12">
      <c r="A529" s="12"/>
      <c r="B529" s="47"/>
      <c r="C529" s="47"/>
      <c r="D529" s="37">
        <v>41000</v>
      </c>
      <c r="E529" s="90">
        <f>+H526</f>
        <v>0</v>
      </c>
      <c r="F529" s="90">
        <v>0</v>
      </c>
      <c r="G529" s="87">
        <v>0</v>
      </c>
      <c r="H529" s="92">
        <f t="shared" si="72"/>
        <v>0</v>
      </c>
      <c r="I529" s="106">
        <f t="shared" si="69"/>
        <v>0</v>
      </c>
      <c r="J529" s="53" t="s">
        <v>175</v>
      </c>
      <c r="K529" s="16" t="s">
        <v>175</v>
      </c>
      <c r="L529" s="54" t="s">
        <v>175</v>
      </c>
    </row>
    <row r="530" spans="1:12">
      <c r="A530" s="12"/>
      <c r="B530" s="47"/>
      <c r="C530" s="47"/>
      <c r="D530" s="37">
        <v>41030</v>
      </c>
      <c r="E530" s="90">
        <f t="shared" ref="E530" si="92">+H529</f>
        <v>0</v>
      </c>
      <c r="F530" s="90">
        <v>0</v>
      </c>
      <c r="G530" s="87">
        <v>0</v>
      </c>
      <c r="H530" s="92">
        <f t="shared" si="72"/>
        <v>0</v>
      </c>
      <c r="I530" s="106">
        <f t="shared" si="69"/>
        <v>0</v>
      </c>
      <c r="J530" s="53" t="s">
        <v>175</v>
      </c>
      <c r="K530" s="16" t="s">
        <v>175</v>
      </c>
      <c r="L530" s="54" t="s">
        <v>175</v>
      </c>
    </row>
    <row r="531" spans="1:12">
      <c r="A531" s="22"/>
      <c r="B531" s="49"/>
      <c r="C531" s="49"/>
      <c r="D531" s="37">
        <v>41061</v>
      </c>
      <c r="E531" s="100">
        <f t="shared" ref="E531" si="93">H530</f>
        <v>0</v>
      </c>
      <c r="F531" s="100">
        <v>0</v>
      </c>
      <c r="G531" s="99">
        <v>0</v>
      </c>
      <c r="H531" s="101">
        <f t="shared" si="72"/>
        <v>0</v>
      </c>
      <c r="I531" s="106">
        <f t="shared" si="69"/>
        <v>0</v>
      </c>
      <c r="J531" s="53" t="s">
        <v>175</v>
      </c>
      <c r="K531" s="16" t="s">
        <v>175</v>
      </c>
      <c r="L531" s="54" t="s">
        <v>175</v>
      </c>
    </row>
    <row r="532" spans="1:12">
      <c r="A532" s="64">
        <v>288624</v>
      </c>
      <c r="B532" s="25" t="s">
        <v>86</v>
      </c>
      <c r="C532" s="44" t="s">
        <v>64</v>
      </c>
      <c r="D532" s="37">
        <v>40725</v>
      </c>
      <c r="E532" s="105">
        <v>0</v>
      </c>
      <c r="F532" s="88">
        <v>0</v>
      </c>
      <c r="G532" s="103">
        <v>0</v>
      </c>
      <c r="H532" s="104">
        <f t="shared" si="72"/>
        <v>0</v>
      </c>
      <c r="I532" s="106">
        <f t="shared" si="69"/>
        <v>0</v>
      </c>
      <c r="J532" s="53" t="s">
        <v>175</v>
      </c>
      <c r="K532" s="16" t="s">
        <v>175</v>
      </c>
      <c r="L532" s="54" t="s">
        <v>175</v>
      </c>
    </row>
    <row r="533" spans="1:12">
      <c r="A533" s="12"/>
      <c r="B533" s="47"/>
      <c r="C533" s="47"/>
      <c r="D533" s="37">
        <v>40756</v>
      </c>
      <c r="E533" s="90">
        <f>+H532</f>
        <v>0</v>
      </c>
      <c r="F533" s="90">
        <v>0</v>
      </c>
      <c r="G533" s="87">
        <v>0</v>
      </c>
      <c r="H533" s="92">
        <f t="shared" si="72"/>
        <v>0</v>
      </c>
      <c r="I533" s="106">
        <f t="shared" si="69"/>
        <v>0</v>
      </c>
      <c r="J533" s="53" t="s">
        <v>175</v>
      </c>
      <c r="K533" s="16" t="s">
        <v>175</v>
      </c>
      <c r="L533" s="54" t="s">
        <v>175</v>
      </c>
    </row>
    <row r="534" spans="1:12">
      <c r="A534" s="12"/>
      <c r="B534" s="47"/>
      <c r="C534" s="47"/>
      <c r="D534" s="37">
        <v>40787</v>
      </c>
      <c r="E534" s="90">
        <f t="shared" ref="E534:E540" si="94">+H533</f>
        <v>0</v>
      </c>
      <c r="F534" s="90">
        <v>0</v>
      </c>
      <c r="G534" s="87">
        <v>0</v>
      </c>
      <c r="H534" s="92">
        <f t="shared" si="72"/>
        <v>0</v>
      </c>
      <c r="I534" s="106">
        <f t="shared" si="69"/>
        <v>0</v>
      </c>
      <c r="J534" s="53" t="s">
        <v>175</v>
      </c>
      <c r="K534" s="16" t="s">
        <v>175</v>
      </c>
      <c r="L534" s="54" t="s">
        <v>175</v>
      </c>
    </row>
    <row r="535" spans="1:12">
      <c r="A535" s="12"/>
      <c r="B535" s="47"/>
      <c r="C535" s="47"/>
      <c r="D535" s="37">
        <v>40817</v>
      </c>
      <c r="E535" s="90">
        <f t="shared" si="94"/>
        <v>0</v>
      </c>
      <c r="F535" s="90">
        <v>0</v>
      </c>
      <c r="G535" s="87">
        <v>0</v>
      </c>
      <c r="H535" s="92">
        <f t="shared" si="72"/>
        <v>0</v>
      </c>
      <c r="I535" s="106">
        <f t="shared" si="69"/>
        <v>0</v>
      </c>
      <c r="J535" s="53" t="s">
        <v>175</v>
      </c>
      <c r="K535" s="16" t="s">
        <v>175</v>
      </c>
      <c r="L535" s="54" t="s">
        <v>175</v>
      </c>
    </row>
    <row r="536" spans="1:12">
      <c r="A536" s="12"/>
      <c r="B536" s="47"/>
      <c r="C536" s="47"/>
      <c r="D536" s="37">
        <v>40848</v>
      </c>
      <c r="E536" s="90">
        <f t="shared" si="94"/>
        <v>0</v>
      </c>
      <c r="F536" s="90">
        <v>0</v>
      </c>
      <c r="G536" s="87">
        <v>0</v>
      </c>
      <c r="H536" s="92">
        <f t="shared" si="72"/>
        <v>0</v>
      </c>
      <c r="I536" s="106">
        <f t="shared" si="69"/>
        <v>0</v>
      </c>
      <c r="J536" s="53" t="s">
        <v>175</v>
      </c>
      <c r="K536" s="16" t="s">
        <v>175</v>
      </c>
      <c r="L536" s="54" t="s">
        <v>175</v>
      </c>
    </row>
    <row r="537" spans="1:12">
      <c r="A537" s="12"/>
      <c r="B537" s="47"/>
      <c r="C537" s="47"/>
      <c r="D537" s="37">
        <v>40878</v>
      </c>
      <c r="E537" s="90">
        <f t="shared" si="94"/>
        <v>0</v>
      </c>
      <c r="F537" s="90">
        <v>0</v>
      </c>
      <c r="G537" s="87">
        <v>0</v>
      </c>
      <c r="H537" s="92">
        <f t="shared" si="72"/>
        <v>0</v>
      </c>
      <c r="I537" s="106">
        <f t="shared" si="69"/>
        <v>0</v>
      </c>
      <c r="J537" s="53" t="s">
        <v>175</v>
      </c>
      <c r="K537" s="16" t="s">
        <v>175</v>
      </c>
      <c r="L537" s="54" t="s">
        <v>175</v>
      </c>
    </row>
    <row r="538" spans="1:12">
      <c r="A538" s="12"/>
      <c r="B538" s="47"/>
      <c r="C538" s="47"/>
      <c r="D538" s="37">
        <v>40909</v>
      </c>
      <c r="E538" s="90">
        <f t="shared" si="94"/>
        <v>0</v>
      </c>
      <c r="F538" s="90">
        <v>0</v>
      </c>
      <c r="G538" s="87">
        <v>0</v>
      </c>
      <c r="H538" s="92">
        <f t="shared" si="72"/>
        <v>0</v>
      </c>
      <c r="I538" s="106">
        <f t="shared" si="69"/>
        <v>0</v>
      </c>
      <c r="J538" s="53" t="s">
        <v>175</v>
      </c>
      <c r="K538" s="16" t="s">
        <v>175</v>
      </c>
      <c r="L538" s="54" t="s">
        <v>175</v>
      </c>
    </row>
    <row r="539" spans="1:12">
      <c r="A539" s="12"/>
      <c r="B539" s="47"/>
      <c r="C539" s="47"/>
      <c r="D539" s="37">
        <v>40940</v>
      </c>
      <c r="E539" s="90">
        <f t="shared" si="94"/>
        <v>0</v>
      </c>
      <c r="F539" s="90">
        <v>0</v>
      </c>
      <c r="G539" s="87">
        <v>0</v>
      </c>
      <c r="H539" s="92">
        <f t="shared" si="72"/>
        <v>0</v>
      </c>
      <c r="I539" s="106">
        <f t="shared" si="69"/>
        <v>0</v>
      </c>
      <c r="J539" s="53" t="s">
        <v>175</v>
      </c>
      <c r="K539" s="16" t="s">
        <v>175</v>
      </c>
      <c r="L539" s="54" t="s">
        <v>175</v>
      </c>
    </row>
    <row r="540" spans="1:12">
      <c r="A540" s="12"/>
      <c r="B540" s="47"/>
      <c r="C540" s="47"/>
      <c r="D540" s="37">
        <v>40969</v>
      </c>
      <c r="E540" s="90">
        <f t="shared" si="94"/>
        <v>0</v>
      </c>
      <c r="F540" s="90">
        <v>0</v>
      </c>
      <c r="G540" s="87">
        <v>0</v>
      </c>
      <c r="H540" s="92">
        <f t="shared" si="72"/>
        <v>0</v>
      </c>
      <c r="I540" s="106">
        <f t="shared" si="69"/>
        <v>0</v>
      </c>
      <c r="J540" s="53" t="s">
        <v>175</v>
      </c>
      <c r="K540" s="16" t="s">
        <v>175</v>
      </c>
      <c r="L540" s="54" t="s">
        <v>175</v>
      </c>
    </row>
    <row r="541" spans="1:12">
      <c r="A541" s="12"/>
      <c r="B541" s="47"/>
      <c r="C541" s="47"/>
      <c r="D541" s="37">
        <v>41000</v>
      </c>
      <c r="E541" s="90">
        <f>+H538</f>
        <v>0</v>
      </c>
      <c r="F541" s="90">
        <v>0</v>
      </c>
      <c r="G541" s="87">
        <v>0</v>
      </c>
      <c r="H541" s="92">
        <f t="shared" si="72"/>
        <v>0</v>
      </c>
      <c r="I541" s="106">
        <f t="shared" si="69"/>
        <v>0</v>
      </c>
      <c r="J541" s="53" t="s">
        <v>175</v>
      </c>
      <c r="K541" s="16" t="s">
        <v>175</v>
      </c>
      <c r="L541" s="54" t="s">
        <v>175</v>
      </c>
    </row>
    <row r="542" spans="1:12">
      <c r="A542" s="12"/>
      <c r="B542" s="47"/>
      <c r="C542" s="47"/>
      <c r="D542" s="37">
        <v>41030</v>
      </c>
      <c r="E542" s="90">
        <f t="shared" ref="E542" si="95">+H541</f>
        <v>0</v>
      </c>
      <c r="F542" s="90">
        <v>0</v>
      </c>
      <c r="G542" s="87">
        <v>0</v>
      </c>
      <c r="H542" s="92">
        <f t="shared" si="72"/>
        <v>0</v>
      </c>
      <c r="I542" s="106">
        <f t="shared" si="69"/>
        <v>0</v>
      </c>
      <c r="J542" s="53" t="s">
        <v>175</v>
      </c>
      <c r="K542" s="16" t="s">
        <v>175</v>
      </c>
      <c r="L542" s="54" t="s">
        <v>175</v>
      </c>
    </row>
    <row r="543" spans="1:12">
      <c r="A543" s="22"/>
      <c r="B543" s="49"/>
      <c r="C543" s="49"/>
      <c r="D543" s="37">
        <v>41061</v>
      </c>
      <c r="E543" s="100">
        <f t="shared" ref="E543" si="96">H542</f>
        <v>0</v>
      </c>
      <c r="F543" s="100">
        <v>0</v>
      </c>
      <c r="G543" s="99">
        <v>0</v>
      </c>
      <c r="H543" s="101">
        <f t="shared" si="72"/>
        <v>0</v>
      </c>
      <c r="I543" s="106">
        <f t="shared" si="69"/>
        <v>0</v>
      </c>
      <c r="J543" s="53" t="s">
        <v>175</v>
      </c>
      <c r="K543" s="16" t="s">
        <v>175</v>
      </c>
      <c r="L543" s="54" t="s">
        <v>175</v>
      </c>
    </row>
    <row r="544" spans="1:12">
      <c r="A544" s="64">
        <v>288626</v>
      </c>
      <c r="B544" s="25" t="s">
        <v>87</v>
      </c>
      <c r="C544" s="44" t="s">
        <v>64</v>
      </c>
      <c r="D544" s="37">
        <v>40725</v>
      </c>
      <c r="E544" s="105">
        <v>0</v>
      </c>
      <c r="F544" s="88">
        <v>0</v>
      </c>
      <c r="G544" s="103">
        <v>0</v>
      </c>
      <c r="H544" s="104">
        <f t="shared" si="72"/>
        <v>0</v>
      </c>
      <c r="I544" s="106">
        <f t="shared" si="69"/>
        <v>0</v>
      </c>
      <c r="J544" s="53" t="s">
        <v>175</v>
      </c>
      <c r="K544" s="16" t="s">
        <v>175</v>
      </c>
      <c r="L544" s="54" t="s">
        <v>175</v>
      </c>
    </row>
    <row r="545" spans="1:12">
      <c r="A545" s="12"/>
      <c r="B545" s="47"/>
      <c r="C545" s="47"/>
      <c r="D545" s="37">
        <v>40756</v>
      </c>
      <c r="E545" s="90">
        <f>+H544</f>
        <v>0</v>
      </c>
      <c r="F545" s="90">
        <v>0</v>
      </c>
      <c r="G545" s="87">
        <v>0</v>
      </c>
      <c r="H545" s="92">
        <f t="shared" si="72"/>
        <v>0</v>
      </c>
      <c r="I545" s="106">
        <f t="shared" si="69"/>
        <v>0</v>
      </c>
      <c r="J545" s="53" t="s">
        <v>175</v>
      </c>
      <c r="K545" s="16" t="s">
        <v>175</v>
      </c>
      <c r="L545" s="54" t="s">
        <v>175</v>
      </c>
    </row>
    <row r="546" spans="1:12">
      <c r="A546" s="12"/>
      <c r="B546" s="47"/>
      <c r="C546" s="47"/>
      <c r="D546" s="37">
        <v>40787</v>
      </c>
      <c r="E546" s="90">
        <f t="shared" ref="E546:E552" si="97">+H545</f>
        <v>0</v>
      </c>
      <c r="F546" s="90">
        <v>0</v>
      </c>
      <c r="G546" s="87">
        <v>0</v>
      </c>
      <c r="H546" s="92">
        <f t="shared" si="72"/>
        <v>0</v>
      </c>
      <c r="I546" s="106">
        <f t="shared" si="69"/>
        <v>0</v>
      </c>
      <c r="J546" s="53" t="s">
        <v>175</v>
      </c>
      <c r="K546" s="16" t="s">
        <v>175</v>
      </c>
      <c r="L546" s="54" t="s">
        <v>175</v>
      </c>
    </row>
    <row r="547" spans="1:12">
      <c r="A547" s="12"/>
      <c r="B547" s="47"/>
      <c r="C547" s="47"/>
      <c r="D547" s="37">
        <v>40817</v>
      </c>
      <c r="E547" s="90">
        <f t="shared" si="97"/>
        <v>0</v>
      </c>
      <c r="F547" s="90">
        <v>0</v>
      </c>
      <c r="G547" s="87">
        <v>0</v>
      </c>
      <c r="H547" s="92">
        <f t="shared" si="72"/>
        <v>0</v>
      </c>
      <c r="I547" s="106">
        <f t="shared" si="69"/>
        <v>0</v>
      </c>
      <c r="J547" s="53" t="s">
        <v>175</v>
      </c>
      <c r="K547" s="16" t="s">
        <v>175</v>
      </c>
      <c r="L547" s="54" t="s">
        <v>175</v>
      </c>
    </row>
    <row r="548" spans="1:12">
      <c r="A548" s="12"/>
      <c r="B548" s="47"/>
      <c r="C548" s="47"/>
      <c r="D548" s="37">
        <v>40848</v>
      </c>
      <c r="E548" s="90">
        <f t="shared" si="97"/>
        <v>0</v>
      </c>
      <c r="F548" s="90">
        <v>0</v>
      </c>
      <c r="G548" s="87">
        <v>0</v>
      </c>
      <c r="H548" s="92">
        <f t="shared" si="72"/>
        <v>0</v>
      </c>
      <c r="I548" s="106">
        <f t="shared" si="69"/>
        <v>0</v>
      </c>
      <c r="J548" s="53" t="s">
        <v>175</v>
      </c>
      <c r="K548" s="16" t="s">
        <v>175</v>
      </c>
      <c r="L548" s="54" t="s">
        <v>175</v>
      </c>
    </row>
    <row r="549" spans="1:12">
      <c r="A549" s="12"/>
      <c r="B549" s="47"/>
      <c r="C549" s="47"/>
      <c r="D549" s="37">
        <v>40878</v>
      </c>
      <c r="E549" s="90">
        <f t="shared" si="97"/>
        <v>0</v>
      </c>
      <c r="F549" s="90">
        <v>0</v>
      </c>
      <c r="G549" s="87">
        <v>0</v>
      </c>
      <c r="H549" s="92">
        <f t="shared" si="72"/>
        <v>0</v>
      </c>
      <c r="I549" s="106">
        <f t="shared" si="69"/>
        <v>0</v>
      </c>
      <c r="J549" s="53" t="s">
        <v>175</v>
      </c>
      <c r="K549" s="16" t="s">
        <v>175</v>
      </c>
      <c r="L549" s="54" t="s">
        <v>175</v>
      </c>
    </row>
    <row r="550" spans="1:12">
      <c r="A550" s="12"/>
      <c r="B550" s="47"/>
      <c r="C550" s="47"/>
      <c r="D550" s="37">
        <v>40909</v>
      </c>
      <c r="E550" s="90">
        <f t="shared" si="97"/>
        <v>0</v>
      </c>
      <c r="F550" s="90">
        <v>0</v>
      </c>
      <c r="G550" s="87">
        <v>0</v>
      </c>
      <c r="H550" s="92">
        <f t="shared" si="72"/>
        <v>0</v>
      </c>
      <c r="I550" s="106">
        <f t="shared" si="69"/>
        <v>0</v>
      </c>
      <c r="J550" s="53" t="s">
        <v>175</v>
      </c>
      <c r="K550" s="16" t="s">
        <v>175</v>
      </c>
      <c r="L550" s="54" t="s">
        <v>175</v>
      </c>
    </row>
    <row r="551" spans="1:12">
      <c r="A551" s="12"/>
      <c r="B551" s="47"/>
      <c r="C551" s="47"/>
      <c r="D551" s="37">
        <v>40940</v>
      </c>
      <c r="E551" s="90">
        <f t="shared" si="97"/>
        <v>0</v>
      </c>
      <c r="F551" s="90">
        <v>0</v>
      </c>
      <c r="G551" s="87">
        <v>0</v>
      </c>
      <c r="H551" s="92">
        <f t="shared" si="72"/>
        <v>0</v>
      </c>
      <c r="I551" s="106">
        <f t="shared" si="69"/>
        <v>0</v>
      </c>
      <c r="J551" s="53" t="s">
        <v>175</v>
      </c>
      <c r="K551" s="16" t="s">
        <v>175</v>
      </c>
      <c r="L551" s="54" t="s">
        <v>175</v>
      </c>
    </row>
    <row r="552" spans="1:12">
      <c r="A552" s="12"/>
      <c r="B552" s="47"/>
      <c r="C552" s="47"/>
      <c r="D552" s="37">
        <v>40969</v>
      </c>
      <c r="E552" s="90">
        <f t="shared" si="97"/>
        <v>0</v>
      </c>
      <c r="F552" s="90">
        <v>0</v>
      </c>
      <c r="G552" s="87">
        <v>0</v>
      </c>
      <c r="H552" s="92">
        <f t="shared" si="72"/>
        <v>0</v>
      </c>
      <c r="I552" s="106">
        <f t="shared" si="69"/>
        <v>0</v>
      </c>
      <c r="J552" s="53" t="s">
        <v>175</v>
      </c>
      <c r="K552" s="16" t="s">
        <v>175</v>
      </c>
      <c r="L552" s="54" t="s">
        <v>175</v>
      </c>
    </row>
    <row r="553" spans="1:12">
      <c r="A553" s="12"/>
      <c r="B553" s="47"/>
      <c r="C553" s="47"/>
      <c r="D553" s="37">
        <v>41000</v>
      </c>
      <c r="E553" s="90">
        <f>+H550</f>
        <v>0</v>
      </c>
      <c r="F553" s="90">
        <v>0</v>
      </c>
      <c r="G553" s="87">
        <v>0</v>
      </c>
      <c r="H553" s="92">
        <f t="shared" si="72"/>
        <v>0</v>
      </c>
      <c r="I553" s="106">
        <f t="shared" si="69"/>
        <v>0</v>
      </c>
      <c r="J553" s="53" t="s">
        <v>175</v>
      </c>
      <c r="K553" s="16" t="s">
        <v>175</v>
      </c>
      <c r="L553" s="54" t="s">
        <v>175</v>
      </c>
    </row>
    <row r="554" spans="1:12">
      <c r="A554" s="12"/>
      <c r="B554" s="47"/>
      <c r="C554" s="47"/>
      <c r="D554" s="37">
        <v>41030</v>
      </c>
      <c r="E554" s="90">
        <f t="shared" ref="E554" si="98">+H553</f>
        <v>0</v>
      </c>
      <c r="F554" s="90">
        <v>0</v>
      </c>
      <c r="G554" s="87">
        <v>0</v>
      </c>
      <c r="H554" s="92">
        <f t="shared" si="72"/>
        <v>0</v>
      </c>
      <c r="I554" s="106">
        <f t="shared" si="69"/>
        <v>0</v>
      </c>
      <c r="J554" s="53" t="s">
        <v>175</v>
      </c>
      <c r="K554" s="16" t="s">
        <v>175</v>
      </c>
      <c r="L554" s="54" t="s">
        <v>175</v>
      </c>
    </row>
    <row r="555" spans="1:12">
      <c r="A555" s="22"/>
      <c r="B555" s="49"/>
      <c r="C555" s="49"/>
      <c r="D555" s="37">
        <v>41061</v>
      </c>
      <c r="E555" s="100">
        <f t="shared" ref="E555" si="99">H554</f>
        <v>0</v>
      </c>
      <c r="F555" s="100">
        <v>0</v>
      </c>
      <c r="G555" s="99">
        <v>0</v>
      </c>
      <c r="H555" s="101">
        <f t="shared" si="72"/>
        <v>0</v>
      </c>
      <c r="I555" s="106">
        <f t="shared" si="69"/>
        <v>0</v>
      </c>
      <c r="J555" s="53" t="s">
        <v>175</v>
      </c>
      <c r="K555" s="16" t="s">
        <v>175</v>
      </c>
      <c r="L555" s="54" t="s">
        <v>175</v>
      </c>
    </row>
    <row r="556" spans="1:12">
      <c r="A556" s="64">
        <v>288628</v>
      </c>
      <c r="B556" s="25" t="s">
        <v>88</v>
      </c>
      <c r="C556" s="44" t="s">
        <v>64</v>
      </c>
      <c r="D556" s="37">
        <v>40725</v>
      </c>
      <c r="E556" s="105">
        <v>0</v>
      </c>
      <c r="F556" s="88">
        <v>0</v>
      </c>
      <c r="G556" s="103">
        <v>0</v>
      </c>
      <c r="H556" s="104">
        <f t="shared" si="72"/>
        <v>0</v>
      </c>
      <c r="I556" s="106">
        <f t="shared" si="69"/>
        <v>0</v>
      </c>
      <c r="J556" s="53" t="s">
        <v>175</v>
      </c>
      <c r="K556" s="16" t="s">
        <v>175</v>
      </c>
      <c r="L556" s="54" t="s">
        <v>175</v>
      </c>
    </row>
    <row r="557" spans="1:12">
      <c r="A557" s="12"/>
      <c r="B557" s="47"/>
      <c r="C557" s="47"/>
      <c r="D557" s="37">
        <v>40756</v>
      </c>
      <c r="E557" s="90">
        <f>+H556</f>
        <v>0</v>
      </c>
      <c r="F557" s="90">
        <v>0</v>
      </c>
      <c r="G557" s="87">
        <v>0</v>
      </c>
      <c r="H557" s="92">
        <f t="shared" si="72"/>
        <v>0</v>
      </c>
      <c r="I557" s="106">
        <f t="shared" si="69"/>
        <v>0</v>
      </c>
      <c r="J557" s="53" t="s">
        <v>175</v>
      </c>
      <c r="K557" s="16" t="s">
        <v>175</v>
      </c>
      <c r="L557" s="54" t="s">
        <v>175</v>
      </c>
    </row>
    <row r="558" spans="1:12">
      <c r="A558" s="12"/>
      <c r="B558" s="47"/>
      <c r="C558" s="47"/>
      <c r="D558" s="37">
        <v>40787</v>
      </c>
      <c r="E558" s="90">
        <f t="shared" ref="E558:E564" si="100">+H557</f>
        <v>0</v>
      </c>
      <c r="F558" s="90">
        <v>0</v>
      </c>
      <c r="G558" s="87">
        <v>0</v>
      </c>
      <c r="H558" s="92">
        <f t="shared" si="72"/>
        <v>0</v>
      </c>
      <c r="I558" s="106">
        <f t="shared" si="69"/>
        <v>0</v>
      </c>
      <c r="J558" s="53" t="s">
        <v>175</v>
      </c>
      <c r="K558" s="16" t="s">
        <v>175</v>
      </c>
      <c r="L558" s="54" t="s">
        <v>175</v>
      </c>
    </row>
    <row r="559" spans="1:12">
      <c r="A559" s="12"/>
      <c r="B559" s="47"/>
      <c r="C559" s="47"/>
      <c r="D559" s="37">
        <v>40817</v>
      </c>
      <c r="E559" s="90">
        <f t="shared" si="100"/>
        <v>0</v>
      </c>
      <c r="F559" s="90">
        <v>0</v>
      </c>
      <c r="G559" s="87">
        <v>0</v>
      </c>
      <c r="H559" s="92">
        <f t="shared" si="72"/>
        <v>0</v>
      </c>
      <c r="I559" s="106">
        <f t="shared" si="69"/>
        <v>0</v>
      </c>
      <c r="J559" s="53" t="s">
        <v>175</v>
      </c>
      <c r="K559" s="16" t="s">
        <v>175</v>
      </c>
      <c r="L559" s="54" t="s">
        <v>175</v>
      </c>
    </row>
    <row r="560" spans="1:12">
      <c r="A560" s="12"/>
      <c r="B560" s="47"/>
      <c r="C560" s="47"/>
      <c r="D560" s="37">
        <v>40848</v>
      </c>
      <c r="E560" s="90">
        <f t="shared" si="100"/>
        <v>0</v>
      </c>
      <c r="F560" s="90">
        <v>0</v>
      </c>
      <c r="G560" s="87">
        <v>0</v>
      </c>
      <c r="H560" s="92">
        <f t="shared" si="72"/>
        <v>0</v>
      </c>
      <c r="I560" s="106">
        <f t="shared" si="69"/>
        <v>0</v>
      </c>
      <c r="J560" s="53" t="s">
        <v>175</v>
      </c>
      <c r="K560" s="16" t="s">
        <v>175</v>
      </c>
      <c r="L560" s="54" t="s">
        <v>175</v>
      </c>
    </row>
    <row r="561" spans="1:12">
      <c r="A561" s="12"/>
      <c r="B561" s="47"/>
      <c r="C561" s="47"/>
      <c r="D561" s="37">
        <v>40878</v>
      </c>
      <c r="E561" s="90">
        <f t="shared" si="100"/>
        <v>0</v>
      </c>
      <c r="F561" s="90">
        <v>0</v>
      </c>
      <c r="G561" s="87">
        <v>0</v>
      </c>
      <c r="H561" s="92">
        <f t="shared" si="72"/>
        <v>0</v>
      </c>
      <c r="I561" s="106">
        <f t="shared" si="69"/>
        <v>0</v>
      </c>
      <c r="J561" s="53" t="s">
        <v>175</v>
      </c>
      <c r="K561" s="16" t="s">
        <v>175</v>
      </c>
      <c r="L561" s="54" t="s">
        <v>175</v>
      </c>
    </row>
    <row r="562" spans="1:12">
      <c r="A562" s="12"/>
      <c r="B562" s="47"/>
      <c r="C562" s="47"/>
      <c r="D562" s="37">
        <v>40909</v>
      </c>
      <c r="E562" s="90">
        <f t="shared" si="100"/>
        <v>0</v>
      </c>
      <c r="F562" s="90">
        <v>0</v>
      </c>
      <c r="G562" s="87">
        <v>0</v>
      </c>
      <c r="H562" s="92">
        <f t="shared" si="72"/>
        <v>0</v>
      </c>
      <c r="I562" s="106">
        <f t="shared" si="69"/>
        <v>0</v>
      </c>
      <c r="J562" s="53" t="s">
        <v>175</v>
      </c>
      <c r="K562" s="16" t="s">
        <v>175</v>
      </c>
      <c r="L562" s="54" t="s">
        <v>175</v>
      </c>
    </row>
    <row r="563" spans="1:12">
      <c r="A563" s="12"/>
      <c r="B563" s="47"/>
      <c r="C563" s="47"/>
      <c r="D563" s="37">
        <v>40940</v>
      </c>
      <c r="E563" s="90">
        <f t="shared" si="100"/>
        <v>0</v>
      </c>
      <c r="F563" s="90">
        <v>0</v>
      </c>
      <c r="G563" s="87">
        <v>0</v>
      </c>
      <c r="H563" s="92">
        <f t="shared" si="72"/>
        <v>0</v>
      </c>
      <c r="I563" s="106">
        <f t="shared" si="69"/>
        <v>0</v>
      </c>
      <c r="J563" s="53" t="s">
        <v>175</v>
      </c>
      <c r="K563" s="16" t="s">
        <v>175</v>
      </c>
      <c r="L563" s="54" t="s">
        <v>175</v>
      </c>
    </row>
    <row r="564" spans="1:12">
      <c r="A564" s="12"/>
      <c r="B564" s="47"/>
      <c r="C564" s="47"/>
      <c r="D564" s="37">
        <v>40969</v>
      </c>
      <c r="E564" s="90">
        <f t="shared" si="100"/>
        <v>0</v>
      </c>
      <c r="F564" s="90">
        <v>0</v>
      </c>
      <c r="G564" s="87">
        <v>0</v>
      </c>
      <c r="H564" s="92">
        <f t="shared" si="72"/>
        <v>0</v>
      </c>
      <c r="I564" s="106">
        <f t="shared" si="69"/>
        <v>0</v>
      </c>
      <c r="J564" s="53" t="s">
        <v>175</v>
      </c>
      <c r="K564" s="16" t="s">
        <v>175</v>
      </c>
      <c r="L564" s="54" t="s">
        <v>175</v>
      </c>
    </row>
    <row r="565" spans="1:12">
      <c r="A565" s="12"/>
      <c r="B565" s="47"/>
      <c r="C565" s="47"/>
      <c r="D565" s="37">
        <v>41000</v>
      </c>
      <c r="E565" s="90">
        <f>+H562</f>
        <v>0</v>
      </c>
      <c r="F565" s="90">
        <v>0</v>
      </c>
      <c r="G565" s="87">
        <v>0</v>
      </c>
      <c r="H565" s="92">
        <f t="shared" si="72"/>
        <v>0</v>
      </c>
      <c r="I565" s="106">
        <f t="shared" si="69"/>
        <v>0</v>
      </c>
      <c r="J565" s="53" t="s">
        <v>175</v>
      </c>
      <c r="K565" s="16" t="s">
        <v>175</v>
      </c>
      <c r="L565" s="54" t="s">
        <v>175</v>
      </c>
    </row>
    <row r="566" spans="1:12">
      <c r="A566" s="12"/>
      <c r="B566" s="47"/>
      <c r="C566" s="47"/>
      <c r="D566" s="37">
        <v>41030</v>
      </c>
      <c r="E566" s="90">
        <f t="shared" ref="E566" si="101">+H565</f>
        <v>0</v>
      </c>
      <c r="F566" s="90">
        <v>0</v>
      </c>
      <c r="G566" s="87">
        <v>0</v>
      </c>
      <c r="H566" s="92">
        <f t="shared" si="72"/>
        <v>0</v>
      </c>
      <c r="I566" s="106">
        <f t="shared" si="69"/>
        <v>0</v>
      </c>
      <c r="J566" s="53" t="s">
        <v>175</v>
      </c>
      <c r="K566" s="16" t="s">
        <v>175</v>
      </c>
      <c r="L566" s="54" t="s">
        <v>175</v>
      </c>
    </row>
    <row r="567" spans="1:12">
      <c r="A567" s="22"/>
      <c r="B567" s="49"/>
      <c r="C567" s="49"/>
      <c r="D567" s="37">
        <v>41061</v>
      </c>
      <c r="E567" s="100">
        <f t="shared" ref="E567" si="102">H566</f>
        <v>0</v>
      </c>
      <c r="F567" s="100">
        <v>0</v>
      </c>
      <c r="G567" s="99">
        <v>0</v>
      </c>
      <c r="H567" s="101">
        <f t="shared" si="72"/>
        <v>0</v>
      </c>
      <c r="I567" s="106">
        <f t="shared" si="69"/>
        <v>0</v>
      </c>
      <c r="J567" s="53" t="s">
        <v>175</v>
      </c>
      <c r="K567" s="16" t="s">
        <v>175</v>
      </c>
      <c r="L567" s="54" t="s">
        <v>175</v>
      </c>
    </row>
    <row r="568" spans="1:12">
      <c r="A568" s="64">
        <v>288629</v>
      </c>
      <c r="B568" s="25" t="s">
        <v>89</v>
      </c>
      <c r="C568" s="44" t="s">
        <v>64</v>
      </c>
      <c r="D568" s="37">
        <v>40725</v>
      </c>
      <c r="E568" s="105">
        <v>0</v>
      </c>
      <c r="F568" s="88">
        <v>0</v>
      </c>
      <c r="G568" s="103">
        <v>0</v>
      </c>
      <c r="H568" s="104">
        <f t="shared" si="72"/>
        <v>0</v>
      </c>
      <c r="I568" s="106">
        <f t="shared" si="69"/>
        <v>0</v>
      </c>
      <c r="J568" s="53" t="s">
        <v>175</v>
      </c>
      <c r="K568" s="16" t="s">
        <v>175</v>
      </c>
      <c r="L568" s="54" t="s">
        <v>175</v>
      </c>
    </row>
    <row r="569" spans="1:12">
      <c r="A569" s="12"/>
      <c r="B569" s="47"/>
      <c r="C569" s="47"/>
      <c r="D569" s="37">
        <v>40756</v>
      </c>
      <c r="E569" s="90">
        <f>+H568</f>
        <v>0</v>
      </c>
      <c r="F569" s="90">
        <v>0</v>
      </c>
      <c r="G569" s="87">
        <v>0</v>
      </c>
      <c r="H569" s="92">
        <f t="shared" si="72"/>
        <v>0</v>
      </c>
      <c r="I569" s="106">
        <f t="shared" si="69"/>
        <v>0</v>
      </c>
      <c r="J569" s="53" t="s">
        <v>175</v>
      </c>
      <c r="K569" s="16" t="s">
        <v>175</v>
      </c>
      <c r="L569" s="54" t="s">
        <v>175</v>
      </c>
    </row>
    <row r="570" spans="1:12">
      <c r="A570" s="12"/>
      <c r="B570" s="47"/>
      <c r="C570" s="47"/>
      <c r="D570" s="37">
        <v>40787</v>
      </c>
      <c r="E570" s="90">
        <f t="shared" ref="E570:E576" si="103">+H569</f>
        <v>0</v>
      </c>
      <c r="F570" s="90">
        <v>0</v>
      </c>
      <c r="G570" s="87">
        <v>0</v>
      </c>
      <c r="H570" s="92">
        <f t="shared" si="72"/>
        <v>0</v>
      </c>
      <c r="I570" s="106">
        <f t="shared" si="69"/>
        <v>0</v>
      </c>
      <c r="J570" s="53" t="s">
        <v>175</v>
      </c>
      <c r="K570" s="16" t="s">
        <v>175</v>
      </c>
      <c r="L570" s="54" t="s">
        <v>175</v>
      </c>
    </row>
    <row r="571" spans="1:12">
      <c r="A571" s="12"/>
      <c r="B571" s="47"/>
      <c r="C571" s="47"/>
      <c r="D571" s="37">
        <v>40817</v>
      </c>
      <c r="E571" s="90">
        <f t="shared" si="103"/>
        <v>0</v>
      </c>
      <c r="F571" s="90">
        <v>0</v>
      </c>
      <c r="G571" s="87">
        <v>0</v>
      </c>
      <c r="H571" s="92">
        <f t="shared" si="72"/>
        <v>0</v>
      </c>
      <c r="I571" s="106">
        <f t="shared" si="69"/>
        <v>0</v>
      </c>
      <c r="J571" s="53" t="s">
        <v>175</v>
      </c>
      <c r="K571" s="16" t="s">
        <v>175</v>
      </c>
      <c r="L571" s="54" t="s">
        <v>175</v>
      </c>
    </row>
    <row r="572" spans="1:12">
      <c r="A572" s="12"/>
      <c r="B572" s="47"/>
      <c r="C572" s="47"/>
      <c r="D572" s="37">
        <v>40848</v>
      </c>
      <c r="E572" s="90">
        <f t="shared" si="103"/>
        <v>0</v>
      </c>
      <c r="F572" s="90">
        <v>0</v>
      </c>
      <c r="G572" s="87">
        <v>0</v>
      </c>
      <c r="H572" s="92">
        <f t="shared" si="72"/>
        <v>0</v>
      </c>
      <c r="I572" s="106">
        <f t="shared" si="69"/>
        <v>0</v>
      </c>
      <c r="J572" s="53" t="s">
        <v>175</v>
      </c>
      <c r="K572" s="16" t="s">
        <v>175</v>
      </c>
      <c r="L572" s="54" t="s">
        <v>175</v>
      </c>
    </row>
    <row r="573" spans="1:12">
      <c r="A573" s="12"/>
      <c r="B573" s="47"/>
      <c r="C573" s="47"/>
      <c r="D573" s="37">
        <v>40878</v>
      </c>
      <c r="E573" s="90">
        <f t="shared" si="103"/>
        <v>0</v>
      </c>
      <c r="F573" s="90">
        <v>0</v>
      </c>
      <c r="G573" s="87">
        <v>0</v>
      </c>
      <c r="H573" s="92">
        <f t="shared" si="72"/>
        <v>0</v>
      </c>
      <c r="I573" s="106">
        <f t="shared" si="69"/>
        <v>0</v>
      </c>
      <c r="J573" s="53" t="s">
        <v>175</v>
      </c>
      <c r="K573" s="16" t="s">
        <v>175</v>
      </c>
      <c r="L573" s="54" t="s">
        <v>175</v>
      </c>
    </row>
    <row r="574" spans="1:12">
      <c r="A574" s="12"/>
      <c r="B574" s="47"/>
      <c r="C574" s="47"/>
      <c r="D574" s="37">
        <v>40909</v>
      </c>
      <c r="E574" s="90">
        <f t="shared" si="103"/>
        <v>0</v>
      </c>
      <c r="F574" s="90">
        <v>0</v>
      </c>
      <c r="G574" s="87">
        <v>0</v>
      </c>
      <c r="H574" s="92">
        <f t="shared" si="72"/>
        <v>0</v>
      </c>
      <c r="I574" s="106">
        <f t="shared" si="69"/>
        <v>0</v>
      </c>
      <c r="J574" s="53" t="s">
        <v>175</v>
      </c>
      <c r="K574" s="16" t="s">
        <v>175</v>
      </c>
      <c r="L574" s="54" t="s">
        <v>175</v>
      </c>
    </row>
    <row r="575" spans="1:12">
      <c r="A575" s="12"/>
      <c r="B575" s="47"/>
      <c r="C575" s="47"/>
      <c r="D575" s="37">
        <v>40940</v>
      </c>
      <c r="E575" s="90">
        <f t="shared" si="103"/>
        <v>0</v>
      </c>
      <c r="F575" s="90">
        <v>0</v>
      </c>
      <c r="G575" s="87">
        <v>0</v>
      </c>
      <c r="H575" s="92">
        <f t="shared" si="72"/>
        <v>0</v>
      </c>
      <c r="I575" s="106">
        <f t="shared" si="69"/>
        <v>0</v>
      </c>
      <c r="J575" s="53" t="s">
        <v>175</v>
      </c>
      <c r="K575" s="16" t="s">
        <v>175</v>
      </c>
      <c r="L575" s="54" t="s">
        <v>175</v>
      </c>
    </row>
    <row r="576" spans="1:12">
      <c r="A576" s="12"/>
      <c r="B576" s="47"/>
      <c r="C576" s="47"/>
      <c r="D576" s="37">
        <v>40969</v>
      </c>
      <c r="E576" s="90">
        <f t="shared" si="103"/>
        <v>0</v>
      </c>
      <c r="F576" s="90">
        <v>0</v>
      </c>
      <c r="G576" s="87">
        <v>0</v>
      </c>
      <c r="H576" s="92">
        <f t="shared" si="72"/>
        <v>0</v>
      </c>
      <c r="I576" s="106">
        <f t="shared" si="69"/>
        <v>0</v>
      </c>
      <c r="J576" s="53" t="s">
        <v>175</v>
      </c>
      <c r="K576" s="16" t="s">
        <v>175</v>
      </c>
      <c r="L576" s="54" t="s">
        <v>175</v>
      </c>
    </row>
    <row r="577" spans="1:12">
      <c r="A577" s="12"/>
      <c r="B577" s="47"/>
      <c r="C577" s="47"/>
      <c r="D577" s="37">
        <v>41000</v>
      </c>
      <c r="E577" s="90">
        <f>+H574</f>
        <v>0</v>
      </c>
      <c r="F577" s="90">
        <v>0</v>
      </c>
      <c r="G577" s="87">
        <v>0</v>
      </c>
      <c r="H577" s="92">
        <f t="shared" si="72"/>
        <v>0</v>
      </c>
      <c r="I577" s="106">
        <f t="shared" si="69"/>
        <v>0</v>
      </c>
      <c r="J577" s="53" t="s">
        <v>175</v>
      </c>
      <c r="K577" s="16" t="s">
        <v>175</v>
      </c>
      <c r="L577" s="54" t="s">
        <v>175</v>
      </c>
    </row>
    <row r="578" spans="1:12">
      <c r="A578" s="12"/>
      <c r="B578" s="47"/>
      <c r="C578" s="47"/>
      <c r="D578" s="37">
        <v>41030</v>
      </c>
      <c r="E578" s="90">
        <f t="shared" ref="E578" si="104">+H577</f>
        <v>0</v>
      </c>
      <c r="F578" s="90">
        <v>0</v>
      </c>
      <c r="G578" s="87">
        <v>0</v>
      </c>
      <c r="H578" s="92">
        <f t="shared" si="72"/>
        <v>0</v>
      </c>
      <c r="I578" s="106">
        <f t="shared" si="69"/>
        <v>0</v>
      </c>
      <c r="J578" s="53" t="s">
        <v>175</v>
      </c>
      <c r="K578" s="16" t="s">
        <v>175</v>
      </c>
      <c r="L578" s="54" t="s">
        <v>175</v>
      </c>
    </row>
    <row r="579" spans="1:12">
      <c r="A579" s="22"/>
      <c r="B579" s="49"/>
      <c r="C579" s="49"/>
      <c r="D579" s="37">
        <v>41061</v>
      </c>
      <c r="E579" s="100">
        <f t="shared" ref="E579" si="105">H578</f>
        <v>0</v>
      </c>
      <c r="F579" s="100">
        <v>0</v>
      </c>
      <c r="G579" s="99">
        <v>0</v>
      </c>
      <c r="H579" s="101">
        <f t="shared" si="72"/>
        <v>0</v>
      </c>
      <c r="I579" s="106">
        <f t="shared" si="69"/>
        <v>0</v>
      </c>
      <c r="J579" s="53" t="s">
        <v>175</v>
      </c>
      <c r="K579" s="16" t="s">
        <v>175</v>
      </c>
      <c r="L579" s="54" t="s">
        <v>175</v>
      </c>
    </row>
    <row r="580" spans="1:12">
      <c r="A580" s="64">
        <v>288630</v>
      </c>
      <c r="B580" s="25" t="s">
        <v>90</v>
      </c>
      <c r="C580" s="44" t="s">
        <v>64</v>
      </c>
      <c r="D580" s="37">
        <v>40725</v>
      </c>
      <c r="E580" s="105">
        <v>0</v>
      </c>
      <c r="F580" s="88">
        <v>0</v>
      </c>
      <c r="G580" s="103">
        <v>0</v>
      </c>
      <c r="H580" s="104">
        <f t="shared" si="72"/>
        <v>0</v>
      </c>
      <c r="I580" s="106">
        <f t="shared" si="69"/>
        <v>0</v>
      </c>
      <c r="J580" s="53" t="s">
        <v>175</v>
      </c>
      <c r="K580" s="16" t="s">
        <v>175</v>
      </c>
      <c r="L580" s="54" t="s">
        <v>175</v>
      </c>
    </row>
    <row r="581" spans="1:12">
      <c r="A581" s="12"/>
      <c r="B581" s="47"/>
      <c r="C581" s="47"/>
      <c r="D581" s="37">
        <v>40756</v>
      </c>
      <c r="E581" s="90">
        <f>+H580</f>
        <v>0</v>
      </c>
      <c r="F581" s="90">
        <v>0</v>
      </c>
      <c r="G581" s="87">
        <v>0</v>
      </c>
      <c r="H581" s="92">
        <f t="shared" si="72"/>
        <v>0</v>
      </c>
      <c r="I581" s="106">
        <f t="shared" si="69"/>
        <v>0</v>
      </c>
      <c r="J581" s="53" t="s">
        <v>175</v>
      </c>
      <c r="K581" s="16" t="s">
        <v>175</v>
      </c>
      <c r="L581" s="54" t="s">
        <v>175</v>
      </c>
    </row>
    <row r="582" spans="1:12">
      <c r="A582" s="12"/>
      <c r="B582" s="47"/>
      <c r="C582" s="47"/>
      <c r="D582" s="37">
        <v>40787</v>
      </c>
      <c r="E582" s="90">
        <f t="shared" ref="E582:E588" si="106">+H581</f>
        <v>0</v>
      </c>
      <c r="F582" s="90">
        <v>0</v>
      </c>
      <c r="G582" s="87">
        <v>0</v>
      </c>
      <c r="H582" s="92">
        <f t="shared" si="72"/>
        <v>0</v>
      </c>
      <c r="I582" s="106">
        <f t="shared" si="69"/>
        <v>0</v>
      </c>
      <c r="J582" s="53" t="s">
        <v>175</v>
      </c>
      <c r="K582" s="16" t="s">
        <v>175</v>
      </c>
      <c r="L582" s="54" t="s">
        <v>175</v>
      </c>
    </row>
    <row r="583" spans="1:12">
      <c r="A583" s="12"/>
      <c r="B583" s="47"/>
      <c r="C583" s="47"/>
      <c r="D583" s="37">
        <v>40817</v>
      </c>
      <c r="E583" s="90">
        <f t="shared" si="106"/>
        <v>0</v>
      </c>
      <c r="F583" s="90">
        <v>0</v>
      </c>
      <c r="G583" s="87">
        <v>0</v>
      </c>
      <c r="H583" s="92">
        <f t="shared" si="72"/>
        <v>0</v>
      </c>
      <c r="I583" s="106">
        <f t="shared" si="69"/>
        <v>0</v>
      </c>
      <c r="J583" s="53" t="s">
        <v>175</v>
      </c>
      <c r="K583" s="16" t="s">
        <v>175</v>
      </c>
      <c r="L583" s="54" t="s">
        <v>175</v>
      </c>
    </row>
    <row r="584" spans="1:12">
      <c r="A584" s="12"/>
      <c r="B584" s="47"/>
      <c r="C584" s="47"/>
      <c r="D584" s="37">
        <v>40848</v>
      </c>
      <c r="E584" s="90">
        <f t="shared" si="106"/>
        <v>0</v>
      </c>
      <c r="F584" s="90">
        <v>0</v>
      </c>
      <c r="G584" s="87">
        <v>0</v>
      </c>
      <c r="H584" s="92">
        <f t="shared" si="72"/>
        <v>0</v>
      </c>
      <c r="I584" s="106">
        <f t="shared" si="69"/>
        <v>0</v>
      </c>
      <c r="J584" s="53" t="s">
        <v>175</v>
      </c>
      <c r="K584" s="16" t="s">
        <v>175</v>
      </c>
      <c r="L584" s="54" t="s">
        <v>175</v>
      </c>
    </row>
    <row r="585" spans="1:12">
      <c r="A585" s="12"/>
      <c r="B585" s="47"/>
      <c r="C585" s="47"/>
      <c r="D585" s="37">
        <v>40878</v>
      </c>
      <c r="E585" s="90">
        <f t="shared" si="106"/>
        <v>0</v>
      </c>
      <c r="F585" s="90">
        <v>0</v>
      </c>
      <c r="G585" s="87">
        <v>0</v>
      </c>
      <c r="H585" s="92">
        <f t="shared" si="72"/>
        <v>0</v>
      </c>
      <c r="I585" s="106">
        <f t="shared" si="69"/>
        <v>0</v>
      </c>
      <c r="J585" s="53" t="s">
        <v>175</v>
      </c>
      <c r="K585" s="16" t="s">
        <v>175</v>
      </c>
      <c r="L585" s="54" t="s">
        <v>175</v>
      </c>
    </row>
    <row r="586" spans="1:12">
      <c r="A586" s="12"/>
      <c r="B586" s="47"/>
      <c r="C586" s="47"/>
      <c r="D586" s="37">
        <v>40909</v>
      </c>
      <c r="E586" s="90">
        <f t="shared" si="106"/>
        <v>0</v>
      </c>
      <c r="F586" s="90">
        <v>0</v>
      </c>
      <c r="G586" s="87">
        <v>0</v>
      </c>
      <c r="H586" s="92">
        <f t="shared" si="72"/>
        <v>0</v>
      </c>
      <c r="I586" s="106">
        <f t="shared" si="69"/>
        <v>0</v>
      </c>
      <c r="J586" s="53" t="s">
        <v>175</v>
      </c>
      <c r="K586" s="16" t="s">
        <v>175</v>
      </c>
      <c r="L586" s="54" t="s">
        <v>175</v>
      </c>
    </row>
    <row r="587" spans="1:12">
      <c r="A587" s="12"/>
      <c r="B587" s="47"/>
      <c r="C587" s="47"/>
      <c r="D587" s="37">
        <v>40940</v>
      </c>
      <c r="E587" s="90">
        <f t="shared" si="106"/>
        <v>0</v>
      </c>
      <c r="F587" s="90">
        <v>0</v>
      </c>
      <c r="G587" s="87">
        <v>0</v>
      </c>
      <c r="H587" s="92">
        <f t="shared" si="72"/>
        <v>0</v>
      </c>
      <c r="I587" s="106">
        <f t="shared" si="69"/>
        <v>0</v>
      </c>
      <c r="J587" s="53" t="s">
        <v>175</v>
      </c>
      <c r="K587" s="16" t="s">
        <v>175</v>
      </c>
      <c r="L587" s="54" t="s">
        <v>175</v>
      </c>
    </row>
    <row r="588" spans="1:12">
      <c r="A588" s="12"/>
      <c r="B588" s="47"/>
      <c r="C588" s="47"/>
      <c r="D588" s="37">
        <v>40969</v>
      </c>
      <c r="E588" s="90">
        <f t="shared" si="106"/>
        <v>0</v>
      </c>
      <c r="F588" s="90">
        <v>0</v>
      </c>
      <c r="G588" s="87">
        <v>0</v>
      </c>
      <c r="H588" s="92">
        <f t="shared" si="72"/>
        <v>0</v>
      </c>
      <c r="I588" s="106">
        <f t="shared" si="69"/>
        <v>0</v>
      </c>
      <c r="J588" s="53" t="s">
        <v>175</v>
      </c>
      <c r="K588" s="16" t="s">
        <v>175</v>
      </c>
      <c r="L588" s="54" t="s">
        <v>175</v>
      </c>
    </row>
    <row r="589" spans="1:12">
      <c r="A589" s="12"/>
      <c r="B589" s="47"/>
      <c r="C589" s="47"/>
      <c r="D589" s="37">
        <v>41000</v>
      </c>
      <c r="E589" s="90">
        <f>+H586</f>
        <v>0</v>
      </c>
      <c r="F589" s="90">
        <v>0</v>
      </c>
      <c r="G589" s="87">
        <v>0</v>
      </c>
      <c r="H589" s="92">
        <f t="shared" si="72"/>
        <v>0</v>
      </c>
      <c r="I589" s="106">
        <f t="shared" si="69"/>
        <v>0</v>
      </c>
      <c r="J589" s="53" t="s">
        <v>175</v>
      </c>
      <c r="K589" s="16" t="s">
        <v>175</v>
      </c>
      <c r="L589" s="54" t="s">
        <v>175</v>
      </c>
    </row>
    <row r="590" spans="1:12">
      <c r="A590" s="12"/>
      <c r="B590" s="47"/>
      <c r="C590" s="47"/>
      <c r="D590" s="37">
        <v>41030</v>
      </c>
      <c r="E590" s="90">
        <f t="shared" ref="E590" si="107">+H589</f>
        <v>0</v>
      </c>
      <c r="F590" s="90">
        <v>0</v>
      </c>
      <c r="G590" s="87">
        <v>0</v>
      </c>
      <c r="H590" s="92">
        <f t="shared" si="72"/>
        <v>0</v>
      </c>
      <c r="I590" s="106">
        <f t="shared" si="69"/>
        <v>0</v>
      </c>
      <c r="J590" s="53" t="s">
        <v>175</v>
      </c>
      <c r="K590" s="16" t="s">
        <v>175</v>
      </c>
      <c r="L590" s="54" t="s">
        <v>175</v>
      </c>
    </row>
    <row r="591" spans="1:12">
      <c r="A591" s="22"/>
      <c r="B591" s="49"/>
      <c r="C591" s="49"/>
      <c r="D591" s="37">
        <v>41061</v>
      </c>
      <c r="E591" s="100">
        <f t="shared" ref="E591" si="108">H590</f>
        <v>0</v>
      </c>
      <c r="F591" s="100">
        <v>0</v>
      </c>
      <c r="G591" s="99">
        <v>0</v>
      </c>
      <c r="H591" s="101">
        <f t="shared" si="72"/>
        <v>0</v>
      </c>
      <c r="I591" s="106">
        <f t="shared" si="69"/>
        <v>0</v>
      </c>
      <c r="J591" s="53" t="s">
        <v>175</v>
      </c>
      <c r="K591" s="16" t="s">
        <v>175</v>
      </c>
      <c r="L591" s="54" t="s">
        <v>175</v>
      </c>
    </row>
    <row r="592" spans="1:12">
      <c r="A592" s="64">
        <v>288632</v>
      </c>
      <c r="B592" s="25" t="s">
        <v>91</v>
      </c>
      <c r="C592" s="44" t="s">
        <v>64</v>
      </c>
      <c r="D592" s="37">
        <v>40725</v>
      </c>
      <c r="E592" s="105">
        <v>0</v>
      </c>
      <c r="F592" s="88">
        <v>0</v>
      </c>
      <c r="G592" s="103">
        <v>0</v>
      </c>
      <c r="H592" s="104">
        <f t="shared" si="72"/>
        <v>0</v>
      </c>
      <c r="I592" s="106">
        <f t="shared" si="69"/>
        <v>0</v>
      </c>
      <c r="J592" s="53" t="s">
        <v>175</v>
      </c>
      <c r="K592" s="16" t="s">
        <v>175</v>
      </c>
      <c r="L592" s="54" t="s">
        <v>175</v>
      </c>
    </row>
    <row r="593" spans="1:12">
      <c r="A593" s="12"/>
      <c r="B593" s="47"/>
      <c r="C593" s="47"/>
      <c r="D593" s="37">
        <v>40756</v>
      </c>
      <c r="E593" s="90">
        <f>+H592</f>
        <v>0</v>
      </c>
      <c r="F593" s="90">
        <v>0</v>
      </c>
      <c r="G593" s="87">
        <v>0</v>
      </c>
      <c r="H593" s="92">
        <f t="shared" si="72"/>
        <v>0</v>
      </c>
      <c r="I593" s="106">
        <f t="shared" si="69"/>
        <v>0</v>
      </c>
      <c r="J593" s="53" t="s">
        <v>175</v>
      </c>
      <c r="K593" s="16" t="s">
        <v>175</v>
      </c>
      <c r="L593" s="54" t="s">
        <v>175</v>
      </c>
    </row>
    <row r="594" spans="1:12">
      <c r="A594" s="12"/>
      <c r="B594" s="47"/>
      <c r="C594" s="47"/>
      <c r="D594" s="37">
        <v>40787</v>
      </c>
      <c r="E594" s="90">
        <f t="shared" ref="E594:E600" si="109">+H593</f>
        <v>0</v>
      </c>
      <c r="F594" s="90">
        <v>0</v>
      </c>
      <c r="G594" s="87">
        <v>0</v>
      </c>
      <c r="H594" s="92">
        <f t="shared" si="72"/>
        <v>0</v>
      </c>
      <c r="I594" s="106">
        <f t="shared" si="69"/>
        <v>0</v>
      </c>
      <c r="J594" s="53" t="s">
        <v>175</v>
      </c>
      <c r="K594" s="16" t="s">
        <v>175</v>
      </c>
      <c r="L594" s="54" t="s">
        <v>175</v>
      </c>
    </row>
    <row r="595" spans="1:12">
      <c r="A595" s="12"/>
      <c r="B595" s="47"/>
      <c r="C595" s="47"/>
      <c r="D595" s="37">
        <v>40817</v>
      </c>
      <c r="E595" s="90">
        <f t="shared" si="109"/>
        <v>0</v>
      </c>
      <c r="F595" s="90">
        <v>0</v>
      </c>
      <c r="G595" s="87">
        <v>0</v>
      </c>
      <c r="H595" s="92">
        <f t="shared" si="72"/>
        <v>0</v>
      </c>
      <c r="I595" s="106">
        <f t="shared" si="69"/>
        <v>0</v>
      </c>
      <c r="J595" s="53" t="s">
        <v>175</v>
      </c>
      <c r="K595" s="16" t="s">
        <v>175</v>
      </c>
      <c r="L595" s="54" t="s">
        <v>175</v>
      </c>
    </row>
    <row r="596" spans="1:12">
      <c r="A596" s="12"/>
      <c r="B596" s="47"/>
      <c r="C596" s="47"/>
      <c r="D596" s="37">
        <v>40848</v>
      </c>
      <c r="E596" s="90">
        <f t="shared" si="109"/>
        <v>0</v>
      </c>
      <c r="F596" s="90">
        <v>0</v>
      </c>
      <c r="G596" s="87">
        <v>0</v>
      </c>
      <c r="H596" s="92">
        <f t="shared" si="72"/>
        <v>0</v>
      </c>
      <c r="I596" s="106">
        <f t="shared" si="69"/>
        <v>0</v>
      </c>
      <c r="J596" s="53" t="s">
        <v>175</v>
      </c>
      <c r="K596" s="16" t="s">
        <v>175</v>
      </c>
      <c r="L596" s="54" t="s">
        <v>175</v>
      </c>
    </row>
    <row r="597" spans="1:12">
      <c r="A597" s="12"/>
      <c r="B597" s="47"/>
      <c r="C597" s="47"/>
      <c r="D597" s="37">
        <v>40878</v>
      </c>
      <c r="E597" s="90">
        <f t="shared" si="109"/>
        <v>0</v>
      </c>
      <c r="F597" s="90">
        <v>0</v>
      </c>
      <c r="G597" s="87">
        <v>0</v>
      </c>
      <c r="H597" s="92">
        <f t="shared" si="72"/>
        <v>0</v>
      </c>
      <c r="I597" s="106">
        <f t="shared" si="69"/>
        <v>0</v>
      </c>
      <c r="J597" s="53" t="s">
        <v>175</v>
      </c>
      <c r="K597" s="16" t="s">
        <v>175</v>
      </c>
      <c r="L597" s="54" t="s">
        <v>175</v>
      </c>
    </row>
    <row r="598" spans="1:12">
      <c r="A598" s="12"/>
      <c r="B598" s="47"/>
      <c r="C598" s="47"/>
      <c r="D598" s="37">
        <v>40909</v>
      </c>
      <c r="E598" s="90">
        <f t="shared" si="109"/>
        <v>0</v>
      </c>
      <c r="F598" s="90">
        <v>0</v>
      </c>
      <c r="G598" s="87">
        <v>0</v>
      </c>
      <c r="H598" s="92">
        <f t="shared" si="72"/>
        <v>0</v>
      </c>
      <c r="I598" s="106">
        <f t="shared" si="69"/>
        <v>0</v>
      </c>
      <c r="J598" s="53" t="s">
        <v>175</v>
      </c>
      <c r="K598" s="16" t="s">
        <v>175</v>
      </c>
      <c r="L598" s="54" t="s">
        <v>175</v>
      </c>
    </row>
    <row r="599" spans="1:12">
      <c r="A599" s="12"/>
      <c r="B599" s="47"/>
      <c r="C599" s="47"/>
      <c r="D599" s="37">
        <v>40940</v>
      </c>
      <c r="E599" s="90">
        <f t="shared" si="109"/>
        <v>0</v>
      </c>
      <c r="F599" s="90">
        <v>0</v>
      </c>
      <c r="G599" s="87">
        <v>0</v>
      </c>
      <c r="H599" s="92">
        <f t="shared" si="72"/>
        <v>0</v>
      </c>
      <c r="I599" s="106">
        <f t="shared" si="69"/>
        <v>0</v>
      </c>
      <c r="J599" s="53" t="s">
        <v>175</v>
      </c>
      <c r="K599" s="16" t="s">
        <v>175</v>
      </c>
      <c r="L599" s="54" t="s">
        <v>175</v>
      </c>
    </row>
    <row r="600" spans="1:12">
      <c r="A600" s="12"/>
      <c r="B600" s="47"/>
      <c r="C600" s="47"/>
      <c r="D600" s="37">
        <v>40969</v>
      </c>
      <c r="E600" s="90">
        <f t="shared" si="109"/>
        <v>0</v>
      </c>
      <c r="F600" s="90">
        <v>0</v>
      </c>
      <c r="G600" s="87">
        <v>0</v>
      </c>
      <c r="H600" s="92">
        <f t="shared" si="72"/>
        <v>0</v>
      </c>
      <c r="I600" s="106">
        <f t="shared" si="69"/>
        <v>0</v>
      </c>
      <c r="J600" s="53" t="s">
        <v>175</v>
      </c>
      <c r="K600" s="16" t="s">
        <v>175</v>
      </c>
      <c r="L600" s="54" t="s">
        <v>175</v>
      </c>
    </row>
    <row r="601" spans="1:12">
      <c r="A601" s="12"/>
      <c r="B601" s="47"/>
      <c r="C601" s="47"/>
      <c r="D601" s="37">
        <v>41000</v>
      </c>
      <c r="E601" s="90">
        <f>+H598</f>
        <v>0</v>
      </c>
      <c r="F601" s="90">
        <v>0</v>
      </c>
      <c r="G601" s="87">
        <v>0</v>
      </c>
      <c r="H601" s="92">
        <f t="shared" si="72"/>
        <v>0</v>
      </c>
      <c r="I601" s="106">
        <f t="shared" si="69"/>
        <v>0</v>
      </c>
      <c r="J601" s="53" t="s">
        <v>175</v>
      </c>
      <c r="K601" s="16" t="s">
        <v>175</v>
      </c>
      <c r="L601" s="54" t="s">
        <v>175</v>
      </c>
    </row>
    <row r="602" spans="1:12">
      <c r="A602" s="12"/>
      <c r="B602" s="47"/>
      <c r="C602" s="47"/>
      <c r="D602" s="37">
        <v>41030</v>
      </c>
      <c r="E602" s="90">
        <f t="shared" ref="E602" si="110">+H601</f>
        <v>0</v>
      </c>
      <c r="F602" s="90">
        <v>0</v>
      </c>
      <c r="G602" s="87">
        <v>0</v>
      </c>
      <c r="H602" s="92">
        <f t="shared" si="72"/>
        <v>0</v>
      </c>
      <c r="I602" s="106">
        <f t="shared" si="69"/>
        <v>0</v>
      </c>
      <c r="J602" s="53" t="s">
        <v>175</v>
      </c>
      <c r="K602" s="16" t="s">
        <v>175</v>
      </c>
      <c r="L602" s="54" t="s">
        <v>175</v>
      </c>
    </row>
    <row r="603" spans="1:12">
      <c r="A603" s="22"/>
      <c r="B603" s="49"/>
      <c r="C603" s="49"/>
      <c r="D603" s="37">
        <v>41061</v>
      </c>
      <c r="E603" s="100">
        <f t="shared" ref="E603" si="111">H602</f>
        <v>0</v>
      </c>
      <c r="F603" s="100">
        <v>0</v>
      </c>
      <c r="G603" s="99">
        <v>0</v>
      </c>
      <c r="H603" s="101">
        <f t="shared" si="72"/>
        <v>0</v>
      </c>
      <c r="I603" s="106">
        <f t="shared" si="69"/>
        <v>0</v>
      </c>
      <c r="J603" s="53" t="s">
        <v>175</v>
      </c>
      <c r="K603" s="16" t="s">
        <v>175</v>
      </c>
      <c r="L603" s="54" t="s">
        <v>175</v>
      </c>
    </row>
    <row r="604" spans="1:12">
      <c r="A604" s="64">
        <v>288634</v>
      </c>
      <c r="B604" s="25" t="s">
        <v>92</v>
      </c>
      <c r="C604" s="44" t="s">
        <v>64</v>
      </c>
      <c r="D604" s="37">
        <v>40725</v>
      </c>
      <c r="E604" s="105">
        <v>0</v>
      </c>
      <c r="F604" s="88">
        <v>0</v>
      </c>
      <c r="G604" s="103">
        <v>0</v>
      </c>
      <c r="H604" s="104">
        <f t="shared" si="72"/>
        <v>0</v>
      </c>
      <c r="I604" s="106">
        <f t="shared" si="69"/>
        <v>0</v>
      </c>
      <c r="J604" s="53" t="s">
        <v>175</v>
      </c>
      <c r="K604" s="16" t="s">
        <v>175</v>
      </c>
      <c r="L604" s="54" t="s">
        <v>175</v>
      </c>
    </row>
    <row r="605" spans="1:12">
      <c r="A605" s="12"/>
      <c r="B605" s="47"/>
      <c r="C605" s="47"/>
      <c r="D605" s="37">
        <v>40756</v>
      </c>
      <c r="E605" s="90">
        <f>+H604</f>
        <v>0</v>
      </c>
      <c r="F605" s="90">
        <v>0</v>
      </c>
      <c r="G605" s="87">
        <v>0</v>
      </c>
      <c r="H605" s="92">
        <f t="shared" si="72"/>
        <v>0</v>
      </c>
      <c r="I605" s="106">
        <f t="shared" si="69"/>
        <v>0</v>
      </c>
      <c r="J605" s="53" t="s">
        <v>175</v>
      </c>
      <c r="K605" s="16" t="s">
        <v>175</v>
      </c>
      <c r="L605" s="54" t="s">
        <v>175</v>
      </c>
    </row>
    <row r="606" spans="1:12">
      <c r="A606" s="12"/>
      <c r="B606" s="47"/>
      <c r="C606" s="47"/>
      <c r="D606" s="37">
        <v>40787</v>
      </c>
      <c r="E606" s="90">
        <f t="shared" ref="E606:E612" si="112">+H605</f>
        <v>0</v>
      </c>
      <c r="F606" s="90">
        <v>0</v>
      </c>
      <c r="G606" s="87">
        <v>0</v>
      </c>
      <c r="H606" s="92">
        <f t="shared" si="72"/>
        <v>0</v>
      </c>
      <c r="I606" s="106">
        <f t="shared" si="69"/>
        <v>0</v>
      </c>
      <c r="J606" s="53" t="s">
        <v>175</v>
      </c>
      <c r="K606" s="16" t="s">
        <v>175</v>
      </c>
      <c r="L606" s="54" t="s">
        <v>175</v>
      </c>
    </row>
    <row r="607" spans="1:12">
      <c r="A607" s="12"/>
      <c r="B607" s="47"/>
      <c r="C607" s="47"/>
      <c r="D607" s="37">
        <v>40817</v>
      </c>
      <c r="E607" s="90">
        <f t="shared" si="112"/>
        <v>0</v>
      </c>
      <c r="F607" s="90">
        <v>0</v>
      </c>
      <c r="G607" s="87">
        <v>0</v>
      </c>
      <c r="H607" s="92">
        <f t="shared" si="72"/>
        <v>0</v>
      </c>
      <c r="I607" s="106">
        <f t="shared" si="69"/>
        <v>0</v>
      </c>
      <c r="J607" s="53" t="s">
        <v>175</v>
      </c>
      <c r="K607" s="16" t="s">
        <v>175</v>
      </c>
      <c r="L607" s="54" t="s">
        <v>175</v>
      </c>
    </row>
    <row r="608" spans="1:12">
      <c r="A608" s="12"/>
      <c r="B608" s="47"/>
      <c r="C608" s="47"/>
      <c r="D608" s="37">
        <v>40848</v>
      </c>
      <c r="E608" s="90">
        <f t="shared" si="112"/>
        <v>0</v>
      </c>
      <c r="F608" s="90">
        <v>0</v>
      </c>
      <c r="G608" s="87">
        <v>0</v>
      </c>
      <c r="H608" s="92">
        <f t="shared" si="72"/>
        <v>0</v>
      </c>
      <c r="I608" s="106">
        <f t="shared" si="69"/>
        <v>0</v>
      </c>
      <c r="J608" s="53" t="s">
        <v>175</v>
      </c>
      <c r="K608" s="16" t="s">
        <v>175</v>
      </c>
      <c r="L608" s="54" t="s">
        <v>175</v>
      </c>
    </row>
    <row r="609" spans="1:12">
      <c r="A609" s="12"/>
      <c r="B609" s="47"/>
      <c r="C609" s="47"/>
      <c r="D609" s="37">
        <v>40878</v>
      </c>
      <c r="E609" s="90">
        <f t="shared" si="112"/>
        <v>0</v>
      </c>
      <c r="F609" s="90">
        <v>0</v>
      </c>
      <c r="G609" s="87">
        <v>0</v>
      </c>
      <c r="H609" s="92">
        <f t="shared" si="72"/>
        <v>0</v>
      </c>
      <c r="I609" s="106">
        <f t="shared" si="69"/>
        <v>0</v>
      </c>
      <c r="J609" s="53" t="s">
        <v>175</v>
      </c>
      <c r="K609" s="16" t="s">
        <v>175</v>
      </c>
      <c r="L609" s="54" t="s">
        <v>175</v>
      </c>
    </row>
    <row r="610" spans="1:12">
      <c r="A610" s="12"/>
      <c r="B610" s="47"/>
      <c r="C610" s="47"/>
      <c r="D610" s="37">
        <v>40909</v>
      </c>
      <c r="E610" s="90">
        <f t="shared" si="112"/>
        <v>0</v>
      </c>
      <c r="F610" s="90">
        <v>0</v>
      </c>
      <c r="G610" s="87">
        <v>0</v>
      </c>
      <c r="H610" s="92">
        <f t="shared" si="72"/>
        <v>0</v>
      </c>
      <c r="I610" s="106">
        <f t="shared" si="69"/>
        <v>0</v>
      </c>
      <c r="J610" s="53" t="s">
        <v>175</v>
      </c>
      <c r="K610" s="16" t="s">
        <v>175</v>
      </c>
      <c r="L610" s="54" t="s">
        <v>175</v>
      </c>
    </row>
    <row r="611" spans="1:12">
      <c r="A611" s="12"/>
      <c r="B611" s="47"/>
      <c r="C611" s="47"/>
      <c r="D611" s="37">
        <v>40940</v>
      </c>
      <c r="E611" s="90">
        <f t="shared" si="112"/>
        <v>0</v>
      </c>
      <c r="F611" s="90">
        <v>0</v>
      </c>
      <c r="G611" s="87">
        <v>0</v>
      </c>
      <c r="H611" s="92">
        <f t="shared" si="72"/>
        <v>0</v>
      </c>
      <c r="I611" s="106">
        <f t="shared" si="69"/>
        <v>0</v>
      </c>
      <c r="J611" s="53" t="s">
        <v>175</v>
      </c>
      <c r="K611" s="16" t="s">
        <v>175</v>
      </c>
      <c r="L611" s="54" t="s">
        <v>175</v>
      </c>
    </row>
    <row r="612" spans="1:12">
      <c r="A612" s="12"/>
      <c r="B612" s="47"/>
      <c r="C612" s="47"/>
      <c r="D612" s="37">
        <v>40969</v>
      </c>
      <c r="E612" s="90">
        <f t="shared" si="112"/>
        <v>0</v>
      </c>
      <c r="F612" s="90">
        <v>0</v>
      </c>
      <c r="G612" s="87">
        <v>0</v>
      </c>
      <c r="H612" s="92">
        <f t="shared" si="72"/>
        <v>0</v>
      </c>
      <c r="I612" s="106">
        <f t="shared" si="69"/>
        <v>0</v>
      </c>
      <c r="J612" s="53" t="s">
        <v>175</v>
      </c>
      <c r="K612" s="16" t="s">
        <v>175</v>
      </c>
      <c r="L612" s="54" t="s">
        <v>175</v>
      </c>
    </row>
    <row r="613" spans="1:12">
      <c r="A613" s="12"/>
      <c r="B613" s="47"/>
      <c r="C613" s="47"/>
      <c r="D613" s="37">
        <v>41000</v>
      </c>
      <c r="E613" s="90">
        <f>+H610</f>
        <v>0</v>
      </c>
      <c r="F613" s="90">
        <v>0</v>
      </c>
      <c r="G613" s="87">
        <v>0</v>
      </c>
      <c r="H613" s="92">
        <f t="shared" si="72"/>
        <v>0</v>
      </c>
      <c r="I613" s="106">
        <f t="shared" si="69"/>
        <v>0</v>
      </c>
      <c r="J613" s="53" t="s">
        <v>175</v>
      </c>
      <c r="K613" s="16" t="s">
        <v>175</v>
      </c>
      <c r="L613" s="54" t="s">
        <v>175</v>
      </c>
    </row>
    <row r="614" spans="1:12">
      <c r="A614" s="12"/>
      <c r="B614" s="47"/>
      <c r="C614" s="47"/>
      <c r="D614" s="37">
        <v>41030</v>
      </c>
      <c r="E614" s="90">
        <f t="shared" ref="E614" si="113">+H613</f>
        <v>0</v>
      </c>
      <c r="F614" s="90">
        <v>0</v>
      </c>
      <c r="G614" s="87">
        <v>0</v>
      </c>
      <c r="H614" s="92">
        <f t="shared" si="72"/>
        <v>0</v>
      </c>
      <c r="I614" s="106">
        <f t="shared" si="69"/>
        <v>0</v>
      </c>
      <c r="J614" s="53" t="s">
        <v>175</v>
      </c>
      <c r="K614" s="16" t="s">
        <v>175</v>
      </c>
      <c r="L614" s="54" t="s">
        <v>175</v>
      </c>
    </row>
    <row r="615" spans="1:12">
      <c r="A615" s="22"/>
      <c r="B615" s="49"/>
      <c r="C615" s="49"/>
      <c r="D615" s="37">
        <v>41061</v>
      </c>
      <c r="E615" s="100">
        <f t="shared" ref="E615" si="114">H614</f>
        <v>0</v>
      </c>
      <c r="F615" s="100">
        <v>0</v>
      </c>
      <c r="G615" s="99">
        <v>0</v>
      </c>
      <c r="H615" s="101">
        <f t="shared" si="72"/>
        <v>0</v>
      </c>
      <c r="I615" s="106">
        <f t="shared" si="69"/>
        <v>0</v>
      </c>
      <c r="J615" s="53" t="s">
        <v>175</v>
      </c>
      <c r="K615" s="16" t="s">
        <v>175</v>
      </c>
      <c r="L615" s="54" t="s">
        <v>175</v>
      </c>
    </row>
    <row r="616" spans="1:12">
      <c r="A616" s="64">
        <v>288636</v>
      </c>
      <c r="B616" s="25" t="s">
        <v>93</v>
      </c>
      <c r="C616" s="44" t="s">
        <v>64</v>
      </c>
      <c r="D616" s="37">
        <v>40725</v>
      </c>
      <c r="E616" s="105">
        <v>0</v>
      </c>
      <c r="F616" s="88">
        <v>0</v>
      </c>
      <c r="G616" s="103">
        <v>0</v>
      </c>
      <c r="H616" s="104">
        <f t="shared" si="72"/>
        <v>0</v>
      </c>
      <c r="I616" s="106">
        <f t="shared" si="69"/>
        <v>0</v>
      </c>
      <c r="J616" s="53" t="s">
        <v>175</v>
      </c>
      <c r="K616" s="16" t="s">
        <v>175</v>
      </c>
      <c r="L616" s="54" t="s">
        <v>175</v>
      </c>
    </row>
    <row r="617" spans="1:12">
      <c r="A617" s="12"/>
      <c r="B617" s="47"/>
      <c r="C617" s="47"/>
      <c r="D617" s="37">
        <v>40756</v>
      </c>
      <c r="E617" s="90">
        <f>+H616</f>
        <v>0</v>
      </c>
      <c r="F617" s="90">
        <v>0</v>
      </c>
      <c r="G617" s="87">
        <v>0</v>
      </c>
      <c r="H617" s="92">
        <f t="shared" si="72"/>
        <v>0</v>
      </c>
      <c r="I617" s="106">
        <f t="shared" si="69"/>
        <v>0</v>
      </c>
      <c r="J617" s="53" t="s">
        <v>175</v>
      </c>
      <c r="K617" s="16" t="s">
        <v>175</v>
      </c>
      <c r="L617" s="54" t="s">
        <v>175</v>
      </c>
    </row>
    <row r="618" spans="1:12">
      <c r="A618" s="12"/>
      <c r="B618" s="47"/>
      <c r="C618" s="47"/>
      <c r="D618" s="37">
        <v>40787</v>
      </c>
      <c r="E618" s="90">
        <f t="shared" ref="E618:E624" si="115">+H617</f>
        <v>0</v>
      </c>
      <c r="F618" s="90">
        <v>0</v>
      </c>
      <c r="G618" s="87">
        <v>0</v>
      </c>
      <c r="H618" s="92">
        <f t="shared" si="72"/>
        <v>0</v>
      </c>
      <c r="I618" s="106">
        <f t="shared" si="69"/>
        <v>0</v>
      </c>
      <c r="J618" s="53" t="s">
        <v>175</v>
      </c>
      <c r="K618" s="16" t="s">
        <v>175</v>
      </c>
      <c r="L618" s="54" t="s">
        <v>175</v>
      </c>
    </row>
    <row r="619" spans="1:12">
      <c r="A619" s="12"/>
      <c r="B619" s="47"/>
      <c r="C619" s="47"/>
      <c r="D619" s="37">
        <v>40817</v>
      </c>
      <c r="E619" s="90">
        <f t="shared" si="115"/>
        <v>0</v>
      </c>
      <c r="F619" s="90">
        <v>0</v>
      </c>
      <c r="G619" s="87">
        <v>0</v>
      </c>
      <c r="H619" s="92">
        <f t="shared" si="72"/>
        <v>0</v>
      </c>
      <c r="I619" s="106">
        <f t="shared" si="69"/>
        <v>0</v>
      </c>
      <c r="J619" s="53" t="s">
        <v>175</v>
      </c>
      <c r="K619" s="16" t="s">
        <v>175</v>
      </c>
      <c r="L619" s="54" t="s">
        <v>175</v>
      </c>
    </row>
    <row r="620" spans="1:12">
      <c r="A620" s="12"/>
      <c r="B620" s="47"/>
      <c r="C620" s="47"/>
      <c r="D620" s="37">
        <v>40848</v>
      </c>
      <c r="E620" s="90">
        <f t="shared" si="115"/>
        <v>0</v>
      </c>
      <c r="F620" s="90">
        <v>0</v>
      </c>
      <c r="G620" s="87">
        <v>0</v>
      </c>
      <c r="H620" s="92">
        <f t="shared" si="72"/>
        <v>0</v>
      </c>
      <c r="I620" s="106">
        <f t="shared" si="69"/>
        <v>0</v>
      </c>
      <c r="J620" s="53" t="s">
        <v>175</v>
      </c>
      <c r="K620" s="16" t="s">
        <v>175</v>
      </c>
      <c r="L620" s="54" t="s">
        <v>175</v>
      </c>
    </row>
    <row r="621" spans="1:12">
      <c r="A621" s="12"/>
      <c r="B621" s="47"/>
      <c r="C621" s="47"/>
      <c r="D621" s="37">
        <v>40878</v>
      </c>
      <c r="E621" s="90">
        <f t="shared" si="115"/>
        <v>0</v>
      </c>
      <c r="F621" s="90">
        <v>0</v>
      </c>
      <c r="G621" s="87">
        <v>0</v>
      </c>
      <c r="H621" s="92">
        <f t="shared" si="72"/>
        <v>0</v>
      </c>
      <c r="I621" s="106">
        <f t="shared" si="69"/>
        <v>0</v>
      </c>
      <c r="J621" s="53" t="s">
        <v>175</v>
      </c>
      <c r="K621" s="16" t="s">
        <v>175</v>
      </c>
      <c r="L621" s="54" t="s">
        <v>175</v>
      </c>
    </row>
    <row r="622" spans="1:12">
      <c r="A622" s="12"/>
      <c r="B622" s="47"/>
      <c r="C622" s="47"/>
      <c r="D622" s="37">
        <v>40909</v>
      </c>
      <c r="E622" s="90">
        <f t="shared" si="115"/>
        <v>0</v>
      </c>
      <c r="F622" s="90">
        <v>0</v>
      </c>
      <c r="G622" s="87">
        <v>0</v>
      </c>
      <c r="H622" s="92">
        <f t="shared" si="72"/>
        <v>0</v>
      </c>
      <c r="I622" s="106">
        <f t="shared" si="69"/>
        <v>0</v>
      </c>
      <c r="J622" s="53" t="s">
        <v>175</v>
      </c>
      <c r="K622" s="16" t="s">
        <v>175</v>
      </c>
      <c r="L622" s="54" t="s">
        <v>175</v>
      </c>
    </row>
    <row r="623" spans="1:12">
      <c r="A623" s="12"/>
      <c r="B623" s="47"/>
      <c r="C623" s="47"/>
      <c r="D623" s="37">
        <v>40940</v>
      </c>
      <c r="E623" s="90">
        <f t="shared" si="115"/>
        <v>0</v>
      </c>
      <c r="F623" s="90">
        <v>0</v>
      </c>
      <c r="G623" s="87">
        <v>0</v>
      </c>
      <c r="H623" s="92">
        <f t="shared" si="72"/>
        <v>0</v>
      </c>
      <c r="I623" s="106">
        <f t="shared" si="69"/>
        <v>0</v>
      </c>
      <c r="J623" s="53" t="s">
        <v>175</v>
      </c>
      <c r="K623" s="16" t="s">
        <v>175</v>
      </c>
      <c r="L623" s="54" t="s">
        <v>175</v>
      </c>
    </row>
    <row r="624" spans="1:12">
      <c r="A624" s="12"/>
      <c r="B624" s="47"/>
      <c r="C624" s="47"/>
      <c r="D624" s="37">
        <v>40969</v>
      </c>
      <c r="E624" s="90">
        <f t="shared" si="115"/>
        <v>0</v>
      </c>
      <c r="F624" s="90">
        <v>0</v>
      </c>
      <c r="G624" s="87">
        <v>0</v>
      </c>
      <c r="H624" s="92">
        <f t="shared" si="72"/>
        <v>0</v>
      </c>
      <c r="I624" s="106">
        <f t="shared" si="69"/>
        <v>0</v>
      </c>
      <c r="J624" s="53" t="s">
        <v>175</v>
      </c>
      <c r="K624" s="16" t="s">
        <v>175</v>
      </c>
      <c r="L624" s="54" t="s">
        <v>175</v>
      </c>
    </row>
    <row r="625" spans="1:12">
      <c r="A625" s="12"/>
      <c r="B625" s="47"/>
      <c r="C625" s="47"/>
      <c r="D625" s="37">
        <v>41000</v>
      </c>
      <c r="E625" s="90">
        <f>+H622</f>
        <v>0</v>
      </c>
      <c r="F625" s="90">
        <v>0</v>
      </c>
      <c r="G625" s="87">
        <v>0</v>
      </c>
      <c r="H625" s="92">
        <f t="shared" si="72"/>
        <v>0</v>
      </c>
      <c r="I625" s="106">
        <f t="shared" si="69"/>
        <v>0</v>
      </c>
      <c r="J625" s="53" t="s">
        <v>175</v>
      </c>
      <c r="K625" s="16" t="s">
        <v>175</v>
      </c>
      <c r="L625" s="54" t="s">
        <v>175</v>
      </c>
    </row>
    <row r="626" spans="1:12">
      <c r="A626" s="12"/>
      <c r="B626" s="47"/>
      <c r="C626" s="47"/>
      <c r="D626" s="37">
        <v>41030</v>
      </c>
      <c r="E626" s="90">
        <f t="shared" ref="E626" si="116">+H625</f>
        <v>0</v>
      </c>
      <c r="F626" s="90">
        <v>0</v>
      </c>
      <c r="G626" s="87">
        <v>0</v>
      </c>
      <c r="H626" s="92">
        <f t="shared" si="72"/>
        <v>0</v>
      </c>
      <c r="I626" s="106">
        <f t="shared" si="69"/>
        <v>0</v>
      </c>
      <c r="J626" s="53" t="s">
        <v>175</v>
      </c>
      <c r="K626" s="16" t="s">
        <v>175</v>
      </c>
      <c r="L626" s="54" t="s">
        <v>175</v>
      </c>
    </row>
    <row r="627" spans="1:12">
      <c r="A627" s="22"/>
      <c r="B627" s="49"/>
      <c r="C627" s="49"/>
      <c r="D627" s="37">
        <v>41061</v>
      </c>
      <c r="E627" s="100">
        <f t="shared" ref="E627" si="117">H626</f>
        <v>0</v>
      </c>
      <c r="F627" s="100">
        <v>0</v>
      </c>
      <c r="G627" s="99">
        <v>0</v>
      </c>
      <c r="H627" s="101">
        <f t="shared" si="72"/>
        <v>0</v>
      </c>
      <c r="I627" s="106">
        <f t="shared" si="69"/>
        <v>0</v>
      </c>
      <c r="J627" s="53" t="s">
        <v>175</v>
      </c>
      <c r="K627" s="16" t="s">
        <v>175</v>
      </c>
      <c r="L627" s="54" t="s">
        <v>175</v>
      </c>
    </row>
    <row r="628" spans="1:12">
      <c r="A628" s="64">
        <v>288637</v>
      </c>
      <c r="B628" s="25" t="s">
        <v>94</v>
      </c>
      <c r="C628" s="44" t="s">
        <v>64</v>
      </c>
      <c r="D628" s="37">
        <v>40725</v>
      </c>
      <c r="E628" s="105">
        <v>0</v>
      </c>
      <c r="F628" s="88">
        <v>0</v>
      </c>
      <c r="G628" s="103">
        <v>0</v>
      </c>
      <c r="H628" s="104">
        <f t="shared" si="72"/>
        <v>0</v>
      </c>
      <c r="I628" s="106">
        <f t="shared" si="69"/>
        <v>0</v>
      </c>
      <c r="J628" s="53" t="s">
        <v>175</v>
      </c>
      <c r="K628" s="16" t="s">
        <v>175</v>
      </c>
      <c r="L628" s="54" t="s">
        <v>175</v>
      </c>
    </row>
    <row r="629" spans="1:12">
      <c r="A629" s="12"/>
      <c r="B629" s="47"/>
      <c r="C629" s="47"/>
      <c r="D629" s="37">
        <v>40756</v>
      </c>
      <c r="E629" s="90">
        <f>+H628</f>
        <v>0</v>
      </c>
      <c r="F629" s="90">
        <v>0</v>
      </c>
      <c r="G629" s="87">
        <v>0</v>
      </c>
      <c r="H629" s="92">
        <f t="shared" si="72"/>
        <v>0</v>
      </c>
      <c r="I629" s="106">
        <f t="shared" si="69"/>
        <v>0</v>
      </c>
      <c r="J629" s="53" t="s">
        <v>175</v>
      </c>
      <c r="K629" s="16" t="s">
        <v>175</v>
      </c>
      <c r="L629" s="54" t="s">
        <v>175</v>
      </c>
    </row>
    <row r="630" spans="1:12">
      <c r="A630" s="12"/>
      <c r="B630" s="47"/>
      <c r="C630" s="47"/>
      <c r="D630" s="37">
        <v>40787</v>
      </c>
      <c r="E630" s="90">
        <f t="shared" ref="E630:E636" si="118">+H629</f>
        <v>0</v>
      </c>
      <c r="F630" s="90">
        <v>0</v>
      </c>
      <c r="G630" s="87">
        <v>0</v>
      </c>
      <c r="H630" s="92">
        <f t="shared" si="72"/>
        <v>0</v>
      </c>
      <c r="I630" s="106">
        <f t="shared" si="69"/>
        <v>0</v>
      </c>
      <c r="J630" s="53" t="s">
        <v>175</v>
      </c>
      <c r="K630" s="16" t="s">
        <v>175</v>
      </c>
      <c r="L630" s="54" t="s">
        <v>175</v>
      </c>
    </row>
    <row r="631" spans="1:12">
      <c r="A631" s="12"/>
      <c r="B631" s="47"/>
      <c r="C631" s="47"/>
      <c r="D631" s="37">
        <v>40817</v>
      </c>
      <c r="E631" s="90">
        <f t="shared" si="118"/>
        <v>0</v>
      </c>
      <c r="F631" s="90">
        <v>0</v>
      </c>
      <c r="G631" s="87">
        <v>0</v>
      </c>
      <c r="H631" s="92">
        <f t="shared" si="72"/>
        <v>0</v>
      </c>
      <c r="I631" s="106">
        <f t="shared" si="69"/>
        <v>0</v>
      </c>
      <c r="J631" s="53" t="s">
        <v>175</v>
      </c>
      <c r="K631" s="16" t="s">
        <v>175</v>
      </c>
      <c r="L631" s="54" t="s">
        <v>175</v>
      </c>
    </row>
    <row r="632" spans="1:12">
      <c r="A632" s="12"/>
      <c r="B632" s="47"/>
      <c r="C632" s="47"/>
      <c r="D632" s="37">
        <v>40848</v>
      </c>
      <c r="E632" s="90">
        <f t="shared" si="118"/>
        <v>0</v>
      </c>
      <c r="F632" s="90">
        <v>0</v>
      </c>
      <c r="G632" s="87">
        <v>0</v>
      </c>
      <c r="H632" s="92">
        <f t="shared" si="72"/>
        <v>0</v>
      </c>
      <c r="I632" s="106">
        <f t="shared" si="69"/>
        <v>0</v>
      </c>
      <c r="J632" s="53" t="s">
        <v>175</v>
      </c>
      <c r="K632" s="16" t="s">
        <v>175</v>
      </c>
      <c r="L632" s="54" t="s">
        <v>175</v>
      </c>
    </row>
    <row r="633" spans="1:12">
      <c r="A633" s="12"/>
      <c r="B633" s="47"/>
      <c r="C633" s="47"/>
      <c r="D633" s="37">
        <v>40878</v>
      </c>
      <c r="E633" s="90">
        <f t="shared" si="118"/>
        <v>0</v>
      </c>
      <c r="F633" s="90">
        <v>0</v>
      </c>
      <c r="G633" s="87">
        <v>0</v>
      </c>
      <c r="H633" s="92">
        <f t="shared" si="72"/>
        <v>0</v>
      </c>
      <c r="I633" s="106">
        <f t="shared" si="69"/>
        <v>0</v>
      </c>
      <c r="J633" s="53" t="s">
        <v>175</v>
      </c>
      <c r="K633" s="16" t="s">
        <v>175</v>
      </c>
      <c r="L633" s="54" t="s">
        <v>175</v>
      </c>
    </row>
    <row r="634" spans="1:12">
      <c r="A634" s="12"/>
      <c r="B634" s="47"/>
      <c r="C634" s="47"/>
      <c r="D634" s="37">
        <v>40909</v>
      </c>
      <c r="E634" s="90">
        <f t="shared" si="118"/>
        <v>0</v>
      </c>
      <c r="F634" s="90">
        <v>0</v>
      </c>
      <c r="G634" s="87">
        <v>0</v>
      </c>
      <c r="H634" s="92">
        <f t="shared" si="72"/>
        <v>0</v>
      </c>
      <c r="I634" s="106">
        <f t="shared" si="69"/>
        <v>0</v>
      </c>
      <c r="J634" s="53" t="s">
        <v>175</v>
      </c>
      <c r="K634" s="16" t="s">
        <v>175</v>
      </c>
      <c r="L634" s="54" t="s">
        <v>175</v>
      </c>
    </row>
    <row r="635" spans="1:12">
      <c r="A635" s="12"/>
      <c r="B635" s="47"/>
      <c r="C635" s="47"/>
      <c r="D635" s="37">
        <v>40940</v>
      </c>
      <c r="E635" s="90">
        <f t="shared" si="118"/>
        <v>0</v>
      </c>
      <c r="F635" s="90">
        <v>0</v>
      </c>
      <c r="G635" s="87">
        <v>0</v>
      </c>
      <c r="H635" s="92">
        <f t="shared" si="72"/>
        <v>0</v>
      </c>
      <c r="I635" s="106">
        <f t="shared" si="69"/>
        <v>0</v>
      </c>
      <c r="J635" s="53" t="s">
        <v>175</v>
      </c>
      <c r="K635" s="16" t="s">
        <v>175</v>
      </c>
      <c r="L635" s="54" t="s">
        <v>175</v>
      </c>
    </row>
    <row r="636" spans="1:12">
      <c r="A636" s="12"/>
      <c r="B636" s="47"/>
      <c r="C636" s="47"/>
      <c r="D636" s="37">
        <v>40969</v>
      </c>
      <c r="E636" s="90">
        <f t="shared" si="118"/>
        <v>0</v>
      </c>
      <c r="F636" s="90">
        <v>0</v>
      </c>
      <c r="G636" s="87">
        <v>0</v>
      </c>
      <c r="H636" s="92">
        <f t="shared" si="72"/>
        <v>0</v>
      </c>
      <c r="I636" s="106">
        <f t="shared" si="69"/>
        <v>0</v>
      </c>
      <c r="J636" s="53" t="s">
        <v>175</v>
      </c>
      <c r="K636" s="16" t="s">
        <v>175</v>
      </c>
      <c r="L636" s="54" t="s">
        <v>175</v>
      </c>
    </row>
    <row r="637" spans="1:12">
      <c r="A637" s="12"/>
      <c r="B637" s="47"/>
      <c r="C637" s="47"/>
      <c r="D637" s="37">
        <v>41000</v>
      </c>
      <c r="E637" s="90">
        <f>+H634</f>
        <v>0</v>
      </c>
      <c r="F637" s="90">
        <v>0</v>
      </c>
      <c r="G637" s="87">
        <v>0</v>
      </c>
      <c r="H637" s="92">
        <f t="shared" si="72"/>
        <v>0</v>
      </c>
      <c r="I637" s="106">
        <f t="shared" si="69"/>
        <v>0</v>
      </c>
      <c r="J637" s="53" t="s">
        <v>175</v>
      </c>
      <c r="K637" s="16" t="s">
        <v>175</v>
      </c>
      <c r="L637" s="54" t="s">
        <v>175</v>
      </c>
    </row>
    <row r="638" spans="1:12">
      <c r="A638" s="12"/>
      <c r="B638" s="47"/>
      <c r="C638" s="47"/>
      <c r="D638" s="37">
        <v>41030</v>
      </c>
      <c r="E638" s="90">
        <f t="shared" ref="E638" si="119">+H637</f>
        <v>0</v>
      </c>
      <c r="F638" s="90">
        <v>0</v>
      </c>
      <c r="G638" s="87">
        <v>0</v>
      </c>
      <c r="H638" s="92">
        <f t="shared" si="72"/>
        <v>0</v>
      </c>
      <c r="I638" s="106">
        <f t="shared" si="69"/>
        <v>0</v>
      </c>
      <c r="J638" s="53" t="s">
        <v>175</v>
      </c>
      <c r="K638" s="16" t="s">
        <v>175</v>
      </c>
      <c r="L638" s="54" t="s">
        <v>175</v>
      </c>
    </row>
    <row r="639" spans="1:12">
      <c r="A639" s="22"/>
      <c r="B639" s="49"/>
      <c r="C639" s="49"/>
      <c r="D639" s="37">
        <v>41061</v>
      </c>
      <c r="E639" s="100">
        <f t="shared" ref="E639" si="120">H638</f>
        <v>0</v>
      </c>
      <c r="F639" s="100">
        <v>0</v>
      </c>
      <c r="G639" s="99">
        <v>0</v>
      </c>
      <c r="H639" s="101">
        <f t="shared" si="72"/>
        <v>0</v>
      </c>
      <c r="I639" s="106">
        <f t="shared" si="69"/>
        <v>0</v>
      </c>
      <c r="J639" s="53" t="s">
        <v>175</v>
      </c>
      <c r="K639" s="16" t="s">
        <v>175</v>
      </c>
      <c r="L639" s="54" t="s">
        <v>175</v>
      </c>
    </row>
    <row r="640" spans="1:12">
      <c r="A640" s="64">
        <v>288638</v>
      </c>
      <c r="B640" s="25" t="s">
        <v>95</v>
      </c>
      <c r="C640" s="44" t="s">
        <v>64</v>
      </c>
      <c r="D640" s="37">
        <v>40725</v>
      </c>
      <c r="E640" s="105">
        <v>0</v>
      </c>
      <c r="F640" s="88">
        <v>0</v>
      </c>
      <c r="G640" s="103">
        <v>0</v>
      </c>
      <c r="H640" s="104">
        <f t="shared" si="72"/>
        <v>0</v>
      </c>
      <c r="I640" s="106">
        <f t="shared" si="69"/>
        <v>0</v>
      </c>
      <c r="J640" s="53" t="s">
        <v>175</v>
      </c>
      <c r="K640" s="16" t="s">
        <v>175</v>
      </c>
      <c r="L640" s="54" t="s">
        <v>175</v>
      </c>
    </row>
    <row r="641" spans="1:12">
      <c r="A641" s="12"/>
      <c r="B641" s="47"/>
      <c r="C641" s="47"/>
      <c r="D641" s="37">
        <v>40756</v>
      </c>
      <c r="E641" s="90">
        <f>+H640</f>
        <v>0</v>
      </c>
      <c r="F641" s="90">
        <v>0</v>
      </c>
      <c r="G641" s="87">
        <v>0</v>
      </c>
      <c r="H641" s="92">
        <f t="shared" si="72"/>
        <v>0</v>
      </c>
      <c r="I641" s="106">
        <f t="shared" si="69"/>
        <v>0</v>
      </c>
      <c r="J641" s="53" t="s">
        <v>175</v>
      </c>
      <c r="K641" s="16" t="s">
        <v>175</v>
      </c>
      <c r="L641" s="54" t="s">
        <v>175</v>
      </c>
    </row>
    <row r="642" spans="1:12">
      <c r="A642" s="12"/>
      <c r="B642" s="47"/>
      <c r="C642" s="47"/>
      <c r="D642" s="37">
        <v>40787</v>
      </c>
      <c r="E642" s="90">
        <f t="shared" ref="E642:E648" si="121">+H641</f>
        <v>0</v>
      </c>
      <c r="F642" s="90">
        <v>0</v>
      </c>
      <c r="G642" s="87">
        <v>0</v>
      </c>
      <c r="H642" s="92">
        <f t="shared" si="72"/>
        <v>0</v>
      </c>
      <c r="I642" s="106">
        <f t="shared" si="69"/>
        <v>0</v>
      </c>
      <c r="J642" s="53" t="s">
        <v>175</v>
      </c>
      <c r="K642" s="16" t="s">
        <v>175</v>
      </c>
      <c r="L642" s="54" t="s">
        <v>175</v>
      </c>
    </row>
    <row r="643" spans="1:12">
      <c r="A643" s="12"/>
      <c r="B643" s="47"/>
      <c r="C643" s="47"/>
      <c r="D643" s="37">
        <v>40817</v>
      </c>
      <c r="E643" s="90">
        <f t="shared" si="121"/>
        <v>0</v>
      </c>
      <c r="F643" s="90">
        <v>0</v>
      </c>
      <c r="G643" s="87">
        <v>0</v>
      </c>
      <c r="H643" s="92">
        <f t="shared" si="72"/>
        <v>0</v>
      </c>
      <c r="I643" s="106">
        <f t="shared" si="69"/>
        <v>0</v>
      </c>
      <c r="J643" s="53" t="s">
        <v>175</v>
      </c>
      <c r="K643" s="16" t="s">
        <v>175</v>
      </c>
      <c r="L643" s="54" t="s">
        <v>175</v>
      </c>
    </row>
    <row r="644" spans="1:12">
      <c r="A644" s="12"/>
      <c r="B644" s="47"/>
      <c r="C644" s="47"/>
      <c r="D644" s="37">
        <v>40848</v>
      </c>
      <c r="E644" s="90">
        <f t="shared" si="121"/>
        <v>0</v>
      </c>
      <c r="F644" s="90">
        <v>0</v>
      </c>
      <c r="G644" s="87">
        <v>0</v>
      </c>
      <c r="H644" s="92">
        <f t="shared" si="72"/>
        <v>0</v>
      </c>
      <c r="I644" s="106">
        <f t="shared" si="69"/>
        <v>0</v>
      </c>
      <c r="J644" s="53" t="s">
        <v>175</v>
      </c>
      <c r="K644" s="16" t="s">
        <v>175</v>
      </c>
      <c r="L644" s="54" t="s">
        <v>175</v>
      </c>
    </row>
    <row r="645" spans="1:12">
      <c r="A645" s="12"/>
      <c r="B645" s="47"/>
      <c r="C645" s="47"/>
      <c r="D645" s="37">
        <v>40878</v>
      </c>
      <c r="E645" s="90">
        <f t="shared" si="121"/>
        <v>0</v>
      </c>
      <c r="F645" s="90">
        <v>0</v>
      </c>
      <c r="G645" s="87">
        <v>0</v>
      </c>
      <c r="H645" s="92">
        <f t="shared" si="72"/>
        <v>0</v>
      </c>
      <c r="I645" s="106">
        <f t="shared" si="69"/>
        <v>0</v>
      </c>
      <c r="J645" s="53" t="s">
        <v>175</v>
      </c>
      <c r="K645" s="16" t="s">
        <v>175</v>
      </c>
      <c r="L645" s="54" t="s">
        <v>175</v>
      </c>
    </row>
    <row r="646" spans="1:12">
      <c r="A646" s="12"/>
      <c r="B646" s="47"/>
      <c r="C646" s="47"/>
      <c r="D646" s="37">
        <v>40909</v>
      </c>
      <c r="E646" s="90">
        <f t="shared" si="121"/>
        <v>0</v>
      </c>
      <c r="F646" s="90">
        <v>0</v>
      </c>
      <c r="G646" s="87">
        <v>0</v>
      </c>
      <c r="H646" s="92">
        <f t="shared" si="72"/>
        <v>0</v>
      </c>
      <c r="I646" s="106">
        <f t="shared" si="69"/>
        <v>0</v>
      </c>
      <c r="J646" s="53" t="s">
        <v>175</v>
      </c>
      <c r="K646" s="16" t="s">
        <v>175</v>
      </c>
      <c r="L646" s="54" t="s">
        <v>175</v>
      </c>
    </row>
    <row r="647" spans="1:12">
      <c r="A647" s="12"/>
      <c r="B647" s="47"/>
      <c r="C647" s="47"/>
      <c r="D647" s="37">
        <v>40940</v>
      </c>
      <c r="E647" s="90">
        <f t="shared" si="121"/>
        <v>0</v>
      </c>
      <c r="F647" s="90">
        <v>0</v>
      </c>
      <c r="G647" s="87">
        <v>0</v>
      </c>
      <c r="H647" s="92">
        <f t="shared" si="72"/>
        <v>0</v>
      </c>
      <c r="I647" s="106">
        <f t="shared" si="69"/>
        <v>0</v>
      </c>
      <c r="J647" s="53" t="s">
        <v>175</v>
      </c>
      <c r="K647" s="16" t="s">
        <v>175</v>
      </c>
      <c r="L647" s="54" t="s">
        <v>175</v>
      </c>
    </row>
    <row r="648" spans="1:12">
      <c r="A648" s="12"/>
      <c r="B648" s="47"/>
      <c r="C648" s="47"/>
      <c r="D648" s="37">
        <v>40969</v>
      </c>
      <c r="E648" s="90">
        <f t="shared" si="121"/>
        <v>0</v>
      </c>
      <c r="F648" s="90">
        <v>0</v>
      </c>
      <c r="G648" s="87">
        <v>0</v>
      </c>
      <c r="H648" s="92">
        <f t="shared" si="72"/>
        <v>0</v>
      </c>
      <c r="I648" s="106">
        <f t="shared" si="69"/>
        <v>0</v>
      </c>
      <c r="J648" s="53" t="s">
        <v>175</v>
      </c>
      <c r="K648" s="16" t="s">
        <v>175</v>
      </c>
      <c r="L648" s="54" t="s">
        <v>175</v>
      </c>
    </row>
    <row r="649" spans="1:12">
      <c r="A649" s="12"/>
      <c r="B649" s="47"/>
      <c r="C649" s="47"/>
      <c r="D649" s="37">
        <v>41000</v>
      </c>
      <c r="E649" s="90">
        <f>+H646</f>
        <v>0</v>
      </c>
      <c r="F649" s="90">
        <v>0</v>
      </c>
      <c r="G649" s="87">
        <v>0</v>
      </c>
      <c r="H649" s="92">
        <f t="shared" si="72"/>
        <v>0</v>
      </c>
      <c r="I649" s="106">
        <f t="shared" si="69"/>
        <v>0</v>
      </c>
      <c r="J649" s="53" t="s">
        <v>175</v>
      </c>
      <c r="K649" s="16" t="s">
        <v>175</v>
      </c>
      <c r="L649" s="54" t="s">
        <v>175</v>
      </c>
    </row>
    <row r="650" spans="1:12">
      <c r="A650" s="12"/>
      <c r="B650" s="47"/>
      <c r="C650" s="47"/>
      <c r="D650" s="37">
        <v>41030</v>
      </c>
      <c r="E650" s="90">
        <f t="shared" ref="E650" si="122">+H649</f>
        <v>0</v>
      </c>
      <c r="F650" s="90">
        <v>0</v>
      </c>
      <c r="G650" s="87">
        <v>0</v>
      </c>
      <c r="H650" s="92">
        <f t="shared" si="72"/>
        <v>0</v>
      </c>
      <c r="I650" s="106">
        <f t="shared" si="69"/>
        <v>0</v>
      </c>
      <c r="J650" s="53" t="s">
        <v>175</v>
      </c>
      <c r="K650" s="16" t="s">
        <v>175</v>
      </c>
      <c r="L650" s="54" t="s">
        <v>175</v>
      </c>
    </row>
    <row r="651" spans="1:12">
      <c r="A651" s="22"/>
      <c r="B651" s="49"/>
      <c r="C651" s="49"/>
      <c r="D651" s="37">
        <v>41061</v>
      </c>
      <c r="E651" s="100">
        <f t="shared" ref="E651" si="123">H650</f>
        <v>0</v>
      </c>
      <c r="F651" s="100">
        <v>0</v>
      </c>
      <c r="G651" s="99">
        <v>0</v>
      </c>
      <c r="H651" s="101">
        <f t="shared" si="72"/>
        <v>0</v>
      </c>
      <c r="I651" s="106">
        <f t="shared" si="69"/>
        <v>0</v>
      </c>
      <c r="J651" s="53" t="s">
        <v>175</v>
      </c>
      <c r="K651" s="16" t="s">
        <v>175</v>
      </c>
      <c r="L651" s="54" t="s">
        <v>175</v>
      </c>
    </row>
    <row r="652" spans="1:12">
      <c r="A652" s="64">
        <v>288640</v>
      </c>
      <c r="B652" s="25" t="s">
        <v>96</v>
      </c>
      <c r="C652" s="44" t="s">
        <v>64</v>
      </c>
      <c r="D652" s="37">
        <v>40725</v>
      </c>
      <c r="E652" s="105">
        <v>0</v>
      </c>
      <c r="F652" s="88">
        <v>0</v>
      </c>
      <c r="G652" s="103">
        <v>0</v>
      </c>
      <c r="H652" s="104">
        <f t="shared" si="72"/>
        <v>0</v>
      </c>
      <c r="I652" s="106">
        <f t="shared" si="69"/>
        <v>0</v>
      </c>
      <c r="J652" s="53" t="s">
        <v>175</v>
      </c>
      <c r="K652" s="16" t="s">
        <v>175</v>
      </c>
      <c r="L652" s="54" t="s">
        <v>175</v>
      </c>
    </row>
    <row r="653" spans="1:12">
      <c r="A653" s="12"/>
      <c r="B653" s="47"/>
      <c r="C653" s="47"/>
      <c r="D653" s="37">
        <v>40756</v>
      </c>
      <c r="E653" s="90">
        <f>+H652</f>
        <v>0</v>
      </c>
      <c r="F653" s="90">
        <v>0</v>
      </c>
      <c r="G653" s="87">
        <v>0</v>
      </c>
      <c r="H653" s="92">
        <f t="shared" si="72"/>
        <v>0</v>
      </c>
      <c r="I653" s="106">
        <f t="shared" si="69"/>
        <v>0</v>
      </c>
      <c r="J653" s="53" t="s">
        <v>175</v>
      </c>
      <c r="K653" s="16" t="s">
        <v>175</v>
      </c>
      <c r="L653" s="54" t="s">
        <v>175</v>
      </c>
    </row>
    <row r="654" spans="1:12">
      <c r="A654" s="12"/>
      <c r="B654" s="47"/>
      <c r="C654" s="47"/>
      <c r="D654" s="37">
        <v>40787</v>
      </c>
      <c r="E654" s="90">
        <f t="shared" ref="E654:E660" si="124">+H653</f>
        <v>0</v>
      </c>
      <c r="F654" s="90">
        <v>0</v>
      </c>
      <c r="G654" s="87">
        <v>0</v>
      </c>
      <c r="H654" s="92">
        <f t="shared" si="72"/>
        <v>0</v>
      </c>
      <c r="I654" s="106">
        <f t="shared" si="69"/>
        <v>0</v>
      </c>
      <c r="J654" s="53" t="s">
        <v>175</v>
      </c>
      <c r="K654" s="16" t="s">
        <v>175</v>
      </c>
      <c r="L654" s="54" t="s">
        <v>175</v>
      </c>
    </row>
    <row r="655" spans="1:12">
      <c r="A655" s="12"/>
      <c r="B655" s="47"/>
      <c r="C655" s="47"/>
      <c r="D655" s="37">
        <v>40817</v>
      </c>
      <c r="E655" s="90">
        <f t="shared" si="124"/>
        <v>0</v>
      </c>
      <c r="F655" s="90">
        <v>0</v>
      </c>
      <c r="G655" s="87">
        <v>0</v>
      </c>
      <c r="H655" s="92">
        <f t="shared" si="72"/>
        <v>0</v>
      </c>
      <c r="I655" s="106">
        <f t="shared" si="69"/>
        <v>0</v>
      </c>
      <c r="J655" s="53" t="s">
        <v>175</v>
      </c>
      <c r="K655" s="16" t="s">
        <v>175</v>
      </c>
      <c r="L655" s="54" t="s">
        <v>175</v>
      </c>
    </row>
    <row r="656" spans="1:12">
      <c r="A656" s="12"/>
      <c r="B656" s="47"/>
      <c r="C656" s="47"/>
      <c r="D656" s="37">
        <v>40848</v>
      </c>
      <c r="E656" s="90">
        <f t="shared" si="124"/>
        <v>0</v>
      </c>
      <c r="F656" s="90">
        <v>0</v>
      </c>
      <c r="G656" s="87">
        <v>0</v>
      </c>
      <c r="H656" s="92">
        <f t="shared" si="72"/>
        <v>0</v>
      </c>
      <c r="I656" s="106">
        <f t="shared" si="69"/>
        <v>0</v>
      </c>
      <c r="J656" s="53" t="s">
        <v>175</v>
      </c>
      <c r="K656" s="16" t="s">
        <v>175</v>
      </c>
      <c r="L656" s="54" t="s">
        <v>175</v>
      </c>
    </row>
    <row r="657" spans="1:12">
      <c r="A657" s="12"/>
      <c r="B657" s="47"/>
      <c r="C657" s="47"/>
      <c r="D657" s="37">
        <v>40878</v>
      </c>
      <c r="E657" s="90">
        <f t="shared" si="124"/>
        <v>0</v>
      </c>
      <c r="F657" s="90">
        <v>0</v>
      </c>
      <c r="G657" s="87">
        <v>0</v>
      </c>
      <c r="H657" s="92">
        <f t="shared" si="72"/>
        <v>0</v>
      </c>
      <c r="I657" s="106">
        <f t="shared" si="69"/>
        <v>0</v>
      </c>
      <c r="J657" s="53" t="s">
        <v>175</v>
      </c>
      <c r="K657" s="16" t="s">
        <v>175</v>
      </c>
      <c r="L657" s="54" t="s">
        <v>175</v>
      </c>
    </row>
    <row r="658" spans="1:12">
      <c r="A658" s="12"/>
      <c r="B658" s="47"/>
      <c r="C658" s="47"/>
      <c r="D658" s="37">
        <v>40909</v>
      </c>
      <c r="E658" s="90">
        <f t="shared" si="124"/>
        <v>0</v>
      </c>
      <c r="F658" s="90">
        <v>0</v>
      </c>
      <c r="G658" s="87">
        <v>0</v>
      </c>
      <c r="H658" s="92">
        <f t="shared" si="72"/>
        <v>0</v>
      </c>
      <c r="I658" s="106">
        <f t="shared" si="69"/>
        <v>0</v>
      </c>
      <c r="J658" s="53" t="s">
        <v>175</v>
      </c>
      <c r="K658" s="16" t="s">
        <v>175</v>
      </c>
      <c r="L658" s="54" t="s">
        <v>175</v>
      </c>
    </row>
    <row r="659" spans="1:12">
      <c r="A659" s="12"/>
      <c r="B659" s="47"/>
      <c r="C659" s="47"/>
      <c r="D659" s="37">
        <v>40940</v>
      </c>
      <c r="E659" s="90">
        <f t="shared" si="124"/>
        <v>0</v>
      </c>
      <c r="F659" s="90">
        <v>0</v>
      </c>
      <c r="G659" s="87">
        <v>0</v>
      </c>
      <c r="H659" s="92">
        <f t="shared" si="72"/>
        <v>0</v>
      </c>
      <c r="I659" s="106">
        <f t="shared" si="69"/>
        <v>0</v>
      </c>
      <c r="J659" s="53" t="s">
        <v>175</v>
      </c>
      <c r="K659" s="16" t="s">
        <v>175</v>
      </c>
      <c r="L659" s="54" t="s">
        <v>175</v>
      </c>
    </row>
    <row r="660" spans="1:12">
      <c r="A660" s="12"/>
      <c r="B660" s="47"/>
      <c r="C660" s="47"/>
      <c r="D660" s="37">
        <v>40969</v>
      </c>
      <c r="E660" s="90">
        <f t="shared" si="124"/>
        <v>0</v>
      </c>
      <c r="F660" s="90">
        <v>0</v>
      </c>
      <c r="G660" s="87">
        <v>0</v>
      </c>
      <c r="H660" s="92">
        <f t="shared" si="72"/>
        <v>0</v>
      </c>
      <c r="I660" s="106">
        <f t="shared" si="69"/>
        <v>0</v>
      </c>
      <c r="J660" s="53" t="s">
        <v>175</v>
      </c>
      <c r="K660" s="16" t="s">
        <v>175</v>
      </c>
      <c r="L660" s="54" t="s">
        <v>175</v>
      </c>
    </row>
    <row r="661" spans="1:12">
      <c r="A661" s="12"/>
      <c r="B661" s="47"/>
      <c r="C661" s="47"/>
      <c r="D661" s="37">
        <v>41000</v>
      </c>
      <c r="E661" s="90">
        <f>+H658</f>
        <v>0</v>
      </c>
      <c r="F661" s="90">
        <v>0</v>
      </c>
      <c r="G661" s="87">
        <v>0</v>
      </c>
      <c r="H661" s="92">
        <f t="shared" si="72"/>
        <v>0</v>
      </c>
      <c r="I661" s="106">
        <f t="shared" si="69"/>
        <v>0</v>
      </c>
      <c r="J661" s="53" t="s">
        <v>175</v>
      </c>
      <c r="K661" s="16" t="s">
        <v>175</v>
      </c>
      <c r="L661" s="54" t="s">
        <v>175</v>
      </c>
    </row>
    <row r="662" spans="1:12">
      <c r="A662" s="12"/>
      <c r="B662" s="47"/>
      <c r="C662" s="47"/>
      <c r="D662" s="37">
        <v>41030</v>
      </c>
      <c r="E662" s="90">
        <f t="shared" ref="E662" si="125">+H661</f>
        <v>0</v>
      </c>
      <c r="F662" s="90">
        <v>0</v>
      </c>
      <c r="G662" s="87">
        <v>0</v>
      </c>
      <c r="H662" s="92">
        <f t="shared" si="72"/>
        <v>0</v>
      </c>
      <c r="I662" s="106">
        <f t="shared" si="69"/>
        <v>0</v>
      </c>
      <c r="J662" s="53" t="s">
        <v>175</v>
      </c>
      <c r="K662" s="16" t="s">
        <v>175</v>
      </c>
      <c r="L662" s="54" t="s">
        <v>175</v>
      </c>
    </row>
    <row r="663" spans="1:12">
      <c r="A663" s="22"/>
      <c r="B663" s="49"/>
      <c r="C663" s="49"/>
      <c r="D663" s="37">
        <v>41061</v>
      </c>
      <c r="E663" s="100">
        <f t="shared" ref="E663" si="126">H662</f>
        <v>0</v>
      </c>
      <c r="F663" s="100">
        <v>0</v>
      </c>
      <c r="G663" s="99">
        <v>0</v>
      </c>
      <c r="H663" s="101">
        <f t="shared" si="72"/>
        <v>0</v>
      </c>
      <c r="I663" s="106">
        <f t="shared" si="69"/>
        <v>0</v>
      </c>
      <c r="J663" s="53" t="s">
        <v>175</v>
      </c>
      <c r="K663" s="16" t="s">
        <v>175</v>
      </c>
      <c r="L663" s="54" t="s">
        <v>175</v>
      </c>
    </row>
    <row r="664" spans="1:12">
      <c r="A664" s="64">
        <v>288642</v>
      </c>
      <c r="B664" s="25" t="s">
        <v>97</v>
      </c>
      <c r="C664" s="44" t="s">
        <v>64</v>
      </c>
      <c r="D664" s="37">
        <v>40725</v>
      </c>
      <c r="E664" s="105">
        <v>0</v>
      </c>
      <c r="F664" s="88">
        <v>0</v>
      </c>
      <c r="G664" s="103">
        <v>0</v>
      </c>
      <c r="H664" s="104">
        <f t="shared" si="72"/>
        <v>0</v>
      </c>
      <c r="I664" s="106">
        <f t="shared" si="69"/>
        <v>0</v>
      </c>
      <c r="J664" s="53" t="s">
        <v>175</v>
      </c>
      <c r="K664" s="16" t="s">
        <v>175</v>
      </c>
      <c r="L664" s="54" t="s">
        <v>175</v>
      </c>
    </row>
    <row r="665" spans="1:12">
      <c r="A665" s="12"/>
      <c r="B665" s="47"/>
      <c r="C665" s="47"/>
      <c r="D665" s="37">
        <v>40756</v>
      </c>
      <c r="E665" s="90">
        <f>+H664</f>
        <v>0</v>
      </c>
      <c r="F665" s="90">
        <v>0</v>
      </c>
      <c r="G665" s="87">
        <v>0</v>
      </c>
      <c r="H665" s="92">
        <f t="shared" si="72"/>
        <v>0</v>
      </c>
      <c r="I665" s="106">
        <f t="shared" si="69"/>
        <v>0</v>
      </c>
      <c r="J665" s="53" t="s">
        <v>175</v>
      </c>
      <c r="K665" s="16" t="s">
        <v>175</v>
      </c>
      <c r="L665" s="54" t="s">
        <v>175</v>
      </c>
    </row>
    <row r="666" spans="1:12">
      <c r="A666" s="12"/>
      <c r="B666" s="47"/>
      <c r="C666" s="47"/>
      <c r="D666" s="37">
        <v>40787</v>
      </c>
      <c r="E666" s="90">
        <f t="shared" ref="E666:E672" si="127">+H665</f>
        <v>0</v>
      </c>
      <c r="F666" s="90">
        <v>0</v>
      </c>
      <c r="G666" s="87">
        <v>0</v>
      </c>
      <c r="H666" s="92">
        <f t="shared" si="72"/>
        <v>0</v>
      </c>
      <c r="I666" s="106">
        <f t="shared" si="69"/>
        <v>0</v>
      </c>
      <c r="J666" s="53" t="s">
        <v>175</v>
      </c>
      <c r="K666" s="16" t="s">
        <v>175</v>
      </c>
      <c r="L666" s="54" t="s">
        <v>175</v>
      </c>
    </row>
    <row r="667" spans="1:12">
      <c r="A667" s="12"/>
      <c r="B667" s="47"/>
      <c r="C667" s="47"/>
      <c r="D667" s="37">
        <v>40817</v>
      </c>
      <c r="E667" s="90">
        <f t="shared" si="127"/>
        <v>0</v>
      </c>
      <c r="F667" s="90">
        <v>0</v>
      </c>
      <c r="G667" s="87">
        <v>0</v>
      </c>
      <c r="H667" s="92">
        <f t="shared" si="72"/>
        <v>0</v>
      </c>
      <c r="I667" s="106">
        <f t="shared" si="69"/>
        <v>0</v>
      </c>
      <c r="J667" s="53" t="s">
        <v>175</v>
      </c>
      <c r="K667" s="16" t="s">
        <v>175</v>
      </c>
      <c r="L667" s="54" t="s">
        <v>175</v>
      </c>
    </row>
    <row r="668" spans="1:12">
      <c r="A668" s="12"/>
      <c r="B668" s="47"/>
      <c r="C668" s="47"/>
      <c r="D668" s="37">
        <v>40848</v>
      </c>
      <c r="E668" s="90">
        <f t="shared" si="127"/>
        <v>0</v>
      </c>
      <c r="F668" s="90">
        <v>0</v>
      </c>
      <c r="G668" s="87">
        <v>0</v>
      </c>
      <c r="H668" s="92">
        <f t="shared" si="72"/>
        <v>0</v>
      </c>
      <c r="I668" s="106">
        <f t="shared" si="69"/>
        <v>0</v>
      </c>
      <c r="J668" s="53" t="s">
        <v>175</v>
      </c>
      <c r="K668" s="16" t="s">
        <v>175</v>
      </c>
      <c r="L668" s="54" t="s">
        <v>175</v>
      </c>
    </row>
    <row r="669" spans="1:12">
      <c r="A669" s="12"/>
      <c r="B669" s="47"/>
      <c r="C669" s="47"/>
      <c r="D669" s="37">
        <v>40878</v>
      </c>
      <c r="E669" s="90">
        <f t="shared" si="127"/>
        <v>0</v>
      </c>
      <c r="F669" s="90">
        <v>0</v>
      </c>
      <c r="G669" s="87">
        <v>0</v>
      </c>
      <c r="H669" s="92">
        <f t="shared" si="72"/>
        <v>0</v>
      </c>
      <c r="I669" s="106">
        <f t="shared" si="69"/>
        <v>0</v>
      </c>
      <c r="J669" s="53" t="s">
        <v>175</v>
      </c>
      <c r="K669" s="16" t="s">
        <v>175</v>
      </c>
      <c r="L669" s="54" t="s">
        <v>175</v>
      </c>
    </row>
    <row r="670" spans="1:12">
      <c r="A670" s="12"/>
      <c r="B670" s="47"/>
      <c r="C670" s="47"/>
      <c r="D670" s="37">
        <v>40909</v>
      </c>
      <c r="E670" s="90">
        <f t="shared" si="127"/>
        <v>0</v>
      </c>
      <c r="F670" s="90">
        <v>0</v>
      </c>
      <c r="G670" s="87">
        <v>0</v>
      </c>
      <c r="H670" s="92">
        <f t="shared" si="72"/>
        <v>0</v>
      </c>
      <c r="I670" s="106">
        <f t="shared" si="69"/>
        <v>0</v>
      </c>
      <c r="J670" s="53" t="s">
        <v>175</v>
      </c>
      <c r="K670" s="16" t="s">
        <v>175</v>
      </c>
      <c r="L670" s="54" t="s">
        <v>175</v>
      </c>
    </row>
    <row r="671" spans="1:12">
      <c r="A671" s="12"/>
      <c r="B671" s="47"/>
      <c r="C671" s="47"/>
      <c r="D671" s="37">
        <v>40940</v>
      </c>
      <c r="E671" s="90">
        <f t="shared" si="127"/>
        <v>0</v>
      </c>
      <c r="F671" s="90">
        <v>0</v>
      </c>
      <c r="G671" s="87">
        <v>0</v>
      </c>
      <c r="H671" s="92">
        <f t="shared" si="72"/>
        <v>0</v>
      </c>
      <c r="I671" s="106">
        <f t="shared" si="69"/>
        <v>0</v>
      </c>
      <c r="J671" s="53" t="s">
        <v>175</v>
      </c>
      <c r="K671" s="16" t="s">
        <v>175</v>
      </c>
      <c r="L671" s="54" t="s">
        <v>175</v>
      </c>
    </row>
    <row r="672" spans="1:12">
      <c r="A672" s="12"/>
      <c r="B672" s="47"/>
      <c r="C672" s="47"/>
      <c r="D672" s="37">
        <v>40969</v>
      </c>
      <c r="E672" s="90">
        <f t="shared" si="127"/>
        <v>0</v>
      </c>
      <c r="F672" s="90">
        <v>0</v>
      </c>
      <c r="G672" s="87">
        <v>0</v>
      </c>
      <c r="H672" s="92">
        <f t="shared" si="72"/>
        <v>0</v>
      </c>
      <c r="I672" s="106">
        <f t="shared" si="69"/>
        <v>0</v>
      </c>
      <c r="J672" s="53" t="s">
        <v>175</v>
      </c>
      <c r="K672" s="16" t="s">
        <v>175</v>
      </c>
      <c r="L672" s="54" t="s">
        <v>175</v>
      </c>
    </row>
    <row r="673" spans="1:12">
      <c r="A673" s="12"/>
      <c r="B673" s="47"/>
      <c r="C673" s="47"/>
      <c r="D673" s="37">
        <v>41000</v>
      </c>
      <c r="E673" s="90">
        <f>+H670</f>
        <v>0</v>
      </c>
      <c r="F673" s="90">
        <v>0</v>
      </c>
      <c r="G673" s="87">
        <v>0</v>
      </c>
      <c r="H673" s="92">
        <f t="shared" si="72"/>
        <v>0</v>
      </c>
      <c r="I673" s="106">
        <f t="shared" si="69"/>
        <v>0</v>
      </c>
      <c r="J673" s="53" t="s">
        <v>175</v>
      </c>
      <c r="K673" s="16" t="s">
        <v>175</v>
      </c>
      <c r="L673" s="54" t="s">
        <v>175</v>
      </c>
    </row>
    <row r="674" spans="1:12">
      <c r="A674" s="12"/>
      <c r="B674" s="47"/>
      <c r="C674" s="47"/>
      <c r="D674" s="37">
        <v>41030</v>
      </c>
      <c r="E674" s="90">
        <f t="shared" ref="E674" si="128">+H673</f>
        <v>0</v>
      </c>
      <c r="F674" s="90">
        <v>0</v>
      </c>
      <c r="G674" s="87">
        <v>0</v>
      </c>
      <c r="H674" s="92">
        <f t="shared" si="72"/>
        <v>0</v>
      </c>
      <c r="I674" s="106">
        <f t="shared" si="69"/>
        <v>0</v>
      </c>
      <c r="J674" s="53" t="s">
        <v>175</v>
      </c>
      <c r="K674" s="16" t="s">
        <v>175</v>
      </c>
      <c r="L674" s="54" t="s">
        <v>175</v>
      </c>
    </row>
    <row r="675" spans="1:12">
      <c r="A675" s="22"/>
      <c r="B675" s="49"/>
      <c r="C675" s="49"/>
      <c r="D675" s="37">
        <v>41061</v>
      </c>
      <c r="E675" s="100">
        <f t="shared" ref="E675" si="129">H674</f>
        <v>0</v>
      </c>
      <c r="F675" s="100">
        <v>0</v>
      </c>
      <c r="G675" s="99">
        <v>0</v>
      </c>
      <c r="H675" s="101">
        <f t="shared" si="72"/>
        <v>0</v>
      </c>
      <c r="I675" s="106">
        <f t="shared" ref="I675:I738" si="130">SUM(F675:G675)</f>
        <v>0</v>
      </c>
      <c r="J675" s="53" t="s">
        <v>175</v>
      </c>
      <c r="K675" s="16" t="s">
        <v>175</v>
      </c>
      <c r="L675" s="54" t="s">
        <v>175</v>
      </c>
    </row>
    <row r="676" spans="1:12">
      <c r="A676" s="64">
        <v>288644</v>
      </c>
      <c r="B676" s="25" t="s">
        <v>98</v>
      </c>
      <c r="C676" s="44" t="s">
        <v>64</v>
      </c>
      <c r="D676" s="37">
        <v>40725</v>
      </c>
      <c r="E676" s="105">
        <v>0</v>
      </c>
      <c r="F676" s="88">
        <v>0</v>
      </c>
      <c r="G676" s="103">
        <v>0</v>
      </c>
      <c r="H676" s="104">
        <f t="shared" si="72"/>
        <v>0</v>
      </c>
      <c r="I676" s="106">
        <f t="shared" si="130"/>
        <v>0</v>
      </c>
      <c r="J676" s="53" t="s">
        <v>175</v>
      </c>
      <c r="K676" s="16" t="s">
        <v>175</v>
      </c>
      <c r="L676" s="54" t="s">
        <v>175</v>
      </c>
    </row>
    <row r="677" spans="1:12">
      <c r="A677" s="12"/>
      <c r="B677" s="47"/>
      <c r="C677" s="47"/>
      <c r="D677" s="37">
        <v>40756</v>
      </c>
      <c r="E677" s="90">
        <f>+H676</f>
        <v>0</v>
      </c>
      <c r="F677" s="90">
        <v>0</v>
      </c>
      <c r="G677" s="87">
        <v>0</v>
      </c>
      <c r="H677" s="92">
        <f t="shared" si="72"/>
        <v>0</v>
      </c>
      <c r="I677" s="106">
        <f t="shared" si="130"/>
        <v>0</v>
      </c>
      <c r="J677" s="53" t="s">
        <v>175</v>
      </c>
      <c r="K677" s="16" t="s">
        <v>175</v>
      </c>
      <c r="L677" s="54" t="s">
        <v>175</v>
      </c>
    </row>
    <row r="678" spans="1:12">
      <c r="A678" s="12"/>
      <c r="B678" s="47"/>
      <c r="C678" s="47"/>
      <c r="D678" s="37">
        <v>40787</v>
      </c>
      <c r="E678" s="90">
        <f t="shared" ref="E678:E684" si="131">+H677</f>
        <v>0</v>
      </c>
      <c r="F678" s="90">
        <v>0</v>
      </c>
      <c r="G678" s="87">
        <v>0</v>
      </c>
      <c r="H678" s="92">
        <f t="shared" si="72"/>
        <v>0</v>
      </c>
      <c r="I678" s="106">
        <f t="shared" si="130"/>
        <v>0</v>
      </c>
      <c r="J678" s="53" t="s">
        <v>175</v>
      </c>
      <c r="K678" s="16" t="s">
        <v>175</v>
      </c>
      <c r="L678" s="54" t="s">
        <v>175</v>
      </c>
    </row>
    <row r="679" spans="1:12">
      <c r="A679" s="12"/>
      <c r="B679" s="47"/>
      <c r="C679" s="47"/>
      <c r="D679" s="37">
        <v>40817</v>
      </c>
      <c r="E679" s="90">
        <f t="shared" si="131"/>
        <v>0</v>
      </c>
      <c r="F679" s="90">
        <v>0</v>
      </c>
      <c r="G679" s="87">
        <v>0</v>
      </c>
      <c r="H679" s="92">
        <f t="shared" si="72"/>
        <v>0</v>
      </c>
      <c r="I679" s="106">
        <f t="shared" si="130"/>
        <v>0</v>
      </c>
      <c r="J679" s="53" t="s">
        <v>175</v>
      </c>
      <c r="K679" s="16" t="s">
        <v>175</v>
      </c>
      <c r="L679" s="54" t="s">
        <v>175</v>
      </c>
    </row>
    <row r="680" spans="1:12">
      <c r="A680" s="12"/>
      <c r="B680" s="47"/>
      <c r="C680" s="47"/>
      <c r="D680" s="37">
        <v>40848</v>
      </c>
      <c r="E680" s="90">
        <f t="shared" si="131"/>
        <v>0</v>
      </c>
      <c r="F680" s="90">
        <v>0</v>
      </c>
      <c r="G680" s="87">
        <v>0</v>
      </c>
      <c r="H680" s="92">
        <f t="shared" si="72"/>
        <v>0</v>
      </c>
      <c r="I680" s="106">
        <f t="shared" si="130"/>
        <v>0</v>
      </c>
      <c r="J680" s="53" t="s">
        <v>175</v>
      </c>
      <c r="K680" s="16" t="s">
        <v>175</v>
      </c>
      <c r="L680" s="54" t="s">
        <v>175</v>
      </c>
    </row>
    <row r="681" spans="1:12">
      <c r="A681" s="12"/>
      <c r="B681" s="47"/>
      <c r="C681" s="47"/>
      <c r="D681" s="37">
        <v>40878</v>
      </c>
      <c r="E681" s="90">
        <f t="shared" si="131"/>
        <v>0</v>
      </c>
      <c r="F681" s="90">
        <v>0</v>
      </c>
      <c r="G681" s="87">
        <v>0</v>
      </c>
      <c r="H681" s="92">
        <f t="shared" si="72"/>
        <v>0</v>
      </c>
      <c r="I681" s="106">
        <f t="shared" si="130"/>
        <v>0</v>
      </c>
      <c r="J681" s="53" t="s">
        <v>175</v>
      </c>
      <c r="K681" s="16" t="s">
        <v>175</v>
      </c>
      <c r="L681" s="54" t="s">
        <v>175</v>
      </c>
    </row>
    <row r="682" spans="1:12">
      <c r="A682" s="12"/>
      <c r="B682" s="47"/>
      <c r="C682" s="47"/>
      <c r="D682" s="37">
        <v>40909</v>
      </c>
      <c r="E682" s="90">
        <f t="shared" si="131"/>
        <v>0</v>
      </c>
      <c r="F682" s="90">
        <v>0</v>
      </c>
      <c r="G682" s="87">
        <v>0</v>
      </c>
      <c r="H682" s="92">
        <f t="shared" si="72"/>
        <v>0</v>
      </c>
      <c r="I682" s="106">
        <f t="shared" si="130"/>
        <v>0</v>
      </c>
      <c r="J682" s="53" t="s">
        <v>175</v>
      </c>
      <c r="K682" s="16" t="s">
        <v>175</v>
      </c>
      <c r="L682" s="54" t="s">
        <v>175</v>
      </c>
    </row>
    <row r="683" spans="1:12">
      <c r="A683" s="12"/>
      <c r="B683" s="47"/>
      <c r="C683" s="47"/>
      <c r="D683" s="37">
        <v>40940</v>
      </c>
      <c r="E683" s="90">
        <f t="shared" si="131"/>
        <v>0</v>
      </c>
      <c r="F683" s="90">
        <v>0</v>
      </c>
      <c r="G683" s="87">
        <v>0</v>
      </c>
      <c r="H683" s="92">
        <f t="shared" si="72"/>
        <v>0</v>
      </c>
      <c r="I683" s="106">
        <f t="shared" si="130"/>
        <v>0</v>
      </c>
      <c r="J683" s="53" t="s">
        <v>175</v>
      </c>
      <c r="K683" s="16" t="s">
        <v>175</v>
      </c>
      <c r="L683" s="54" t="s">
        <v>175</v>
      </c>
    </row>
    <row r="684" spans="1:12">
      <c r="A684" s="12"/>
      <c r="B684" s="47"/>
      <c r="C684" s="47"/>
      <c r="D684" s="37">
        <v>40969</v>
      </c>
      <c r="E684" s="90">
        <f t="shared" si="131"/>
        <v>0</v>
      </c>
      <c r="F684" s="90">
        <v>0</v>
      </c>
      <c r="G684" s="87">
        <v>0</v>
      </c>
      <c r="H684" s="92">
        <f t="shared" si="72"/>
        <v>0</v>
      </c>
      <c r="I684" s="106">
        <f t="shared" si="130"/>
        <v>0</v>
      </c>
      <c r="J684" s="53" t="s">
        <v>175</v>
      </c>
      <c r="K684" s="16" t="s">
        <v>175</v>
      </c>
      <c r="L684" s="54" t="s">
        <v>175</v>
      </c>
    </row>
    <row r="685" spans="1:12">
      <c r="A685" s="12"/>
      <c r="B685" s="47"/>
      <c r="C685" s="47"/>
      <c r="D685" s="37">
        <v>41000</v>
      </c>
      <c r="E685" s="90">
        <f>+H682</f>
        <v>0</v>
      </c>
      <c r="F685" s="90">
        <v>0</v>
      </c>
      <c r="G685" s="87">
        <v>0</v>
      </c>
      <c r="H685" s="92">
        <f t="shared" si="72"/>
        <v>0</v>
      </c>
      <c r="I685" s="106">
        <f t="shared" si="130"/>
        <v>0</v>
      </c>
      <c r="J685" s="53" t="s">
        <v>175</v>
      </c>
      <c r="K685" s="16" t="s">
        <v>175</v>
      </c>
      <c r="L685" s="54" t="s">
        <v>175</v>
      </c>
    </row>
    <row r="686" spans="1:12">
      <c r="A686" s="12"/>
      <c r="B686" s="47"/>
      <c r="C686" s="47"/>
      <c r="D686" s="37">
        <v>41030</v>
      </c>
      <c r="E686" s="90">
        <f t="shared" ref="E686" si="132">+H685</f>
        <v>0</v>
      </c>
      <c r="F686" s="90">
        <v>0</v>
      </c>
      <c r="G686" s="87">
        <v>0</v>
      </c>
      <c r="H686" s="92">
        <f t="shared" si="72"/>
        <v>0</v>
      </c>
      <c r="I686" s="106">
        <f t="shared" si="130"/>
        <v>0</v>
      </c>
      <c r="J686" s="53" t="s">
        <v>175</v>
      </c>
      <c r="K686" s="16" t="s">
        <v>175</v>
      </c>
      <c r="L686" s="54" t="s">
        <v>175</v>
      </c>
    </row>
    <row r="687" spans="1:12">
      <c r="A687" s="22"/>
      <c r="B687" s="49"/>
      <c r="C687" s="49"/>
      <c r="D687" s="37">
        <v>41061</v>
      </c>
      <c r="E687" s="100">
        <f t="shared" ref="E687" si="133">H686</f>
        <v>0</v>
      </c>
      <c r="F687" s="100">
        <v>0</v>
      </c>
      <c r="G687" s="99">
        <v>0</v>
      </c>
      <c r="H687" s="101">
        <f t="shared" si="72"/>
        <v>0</v>
      </c>
      <c r="I687" s="106">
        <f t="shared" si="130"/>
        <v>0</v>
      </c>
      <c r="J687" s="53" t="s">
        <v>175</v>
      </c>
      <c r="K687" s="16" t="s">
        <v>175</v>
      </c>
      <c r="L687" s="54" t="s">
        <v>175</v>
      </c>
    </row>
    <row r="688" spans="1:12">
      <c r="A688" s="64">
        <v>288646</v>
      </c>
      <c r="B688" s="25" t="s">
        <v>99</v>
      </c>
      <c r="C688" s="44" t="s">
        <v>64</v>
      </c>
      <c r="D688" s="37">
        <v>40725</v>
      </c>
      <c r="E688" s="105">
        <v>0</v>
      </c>
      <c r="F688" s="88">
        <v>0</v>
      </c>
      <c r="G688" s="103">
        <v>0</v>
      </c>
      <c r="H688" s="104">
        <f t="shared" si="72"/>
        <v>0</v>
      </c>
      <c r="I688" s="106">
        <f t="shared" si="130"/>
        <v>0</v>
      </c>
      <c r="J688" s="53" t="s">
        <v>175</v>
      </c>
      <c r="K688" s="16" t="s">
        <v>175</v>
      </c>
      <c r="L688" s="54" t="s">
        <v>175</v>
      </c>
    </row>
    <row r="689" spans="1:12">
      <c r="A689" s="12"/>
      <c r="B689" s="47"/>
      <c r="C689" s="47"/>
      <c r="D689" s="37">
        <v>40756</v>
      </c>
      <c r="E689" s="90">
        <f>+H688</f>
        <v>0</v>
      </c>
      <c r="F689" s="90">
        <v>0</v>
      </c>
      <c r="G689" s="87">
        <v>0</v>
      </c>
      <c r="H689" s="92">
        <f t="shared" si="72"/>
        <v>0</v>
      </c>
      <c r="I689" s="106">
        <f t="shared" si="130"/>
        <v>0</v>
      </c>
      <c r="J689" s="53" t="s">
        <v>175</v>
      </c>
      <c r="K689" s="16" t="s">
        <v>175</v>
      </c>
      <c r="L689" s="54" t="s">
        <v>175</v>
      </c>
    </row>
    <row r="690" spans="1:12">
      <c r="A690" s="12"/>
      <c r="B690" s="47"/>
      <c r="C690" s="47"/>
      <c r="D690" s="37">
        <v>40787</v>
      </c>
      <c r="E690" s="90">
        <f t="shared" ref="E690:E696" si="134">+H689</f>
        <v>0</v>
      </c>
      <c r="F690" s="90">
        <v>0</v>
      </c>
      <c r="G690" s="87">
        <v>0</v>
      </c>
      <c r="H690" s="92">
        <f t="shared" si="72"/>
        <v>0</v>
      </c>
      <c r="I690" s="106">
        <f t="shared" si="130"/>
        <v>0</v>
      </c>
      <c r="J690" s="53" t="s">
        <v>175</v>
      </c>
      <c r="K690" s="16" t="s">
        <v>175</v>
      </c>
      <c r="L690" s="54" t="s">
        <v>175</v>
      </c>
    </row>
    <row r="691" spans="1:12">
      <c r="A691" s="12"/>
      <c r="B691" s="47"/>
      <c r="C691" s="47"/>
      <c r="D691" s="37">
        <v>40817</v>
      </c>
      <c r="E691" s="90">
        <f t="shared" si="134"/>
        <v>0</v>
      </c>
      <c r="F691" s="90">
        <v>0</v>
      </c>
      <c r="G691" s="87">
        <v>0</v>
      </c>
      <c r="H691" s="92">
        <f t="shared" si="72"/>
        <v>0</v>
      </c>
      <c r="I691" s="106">
        <f t="shared" si="130"/>
        <v>0</v>
      </c>
      <c r="J691" s="53" t="s">
        <v>175</v>
      </c>
      <c r="K691" s="16" t="s">
        <v>175</v>
      </c>
      <c r="L691" s="54" t="s">
        <v>175</v>
      </c>
    </row>
    <row r="692" spans="1:12">
      <c r="A692" s="12"/>
      <c r="B692" s="47"/>
      <c r="C692" s="47"/>
      <c r="D692" s="37">
        <v>40848</v>
      </c>
      <c r="E692" s="90">
        <f t="shared" si="134"/>
        <v>0</v>
      </c>
      <c r="F692" s="90">
        <v>0</v>
      </c>
      <c r="G692" s="87">
        <v>0</v>
      </c>
      <c r="H692" s="92">
        <f t="shared" si="72"/>
        <v>0</v>
      </c>
      <c r="I692" s="106">
        <f t="shared" si="130"/>
        <v>0</v>
      </c>
      <c r="J692" s="53" t="s">
        <v>175</v>
      </c>
      <c r="K692" s="16" t="s">
        <v>175</v>
      </c>
      <c r="L692" s="54" t="s">
        <v>175</v>
      </c>
    </row>
    <row r="693" spans="1:12">
      <c r="A693" s="12"/>
      <c r="B693" s="47"/>
      <c r="C693" s="47"/>
      <c r="D693" s="37">
        <v>40878</v>
      </c>
      <c r="E693" s="90">
        <f t="shared" si="134"/>
        <v>0</v>
      </c>
      <c r="F693" s="90">
        <v>0</v>
      </c>
      <c r="G693" s="87">
        <v>0</v>
      </c>
      <c r="H693" s="92">
        <f t="shared" si="72"/>
        <v>0</v>
      </c>
      <c r="I693" s="106">
        <f t="shared" si="130"/>
        <v>0</v>
      </c>
      <c r="J693" s="53" t="s">
        <v>175</v>
      </c>
      <c r="K693" s="16" t="s">
        <v>175</v>
      </c>
      <c r="L693" s="54" t="s">
        <v>175</v>
      </c>
    </row>
    <row r="694" spans="1:12">
      <c r="A694" s="12"/>
      <c r="B694" s="47"/>
      <c r="C694" s="47"/>
      <c r="D694" s="37">
        <v>40909</v>
      </c>
      <c r="E694" s="90">
        <f t="shared" si="134"/>
        <v>0</v>
      </c>
      <c r="F694" s="90">
        <v>0</v>
      </c>
      <c r="G694" s="87">
        <v>0</v>
      </c>
      <c r="H694" s="92">
        <f t="shared" si="72"/>
        <v>0</v>
      </c>
      <c r="I694" s="106">
        <f t="shared" si="130"/>
        <v>0</v>
      </c>
      <c r="J694" s="53" t="s">
        <v>175</v>
      </c>
      <c r="K694" s="16" t="s">
        <v>175</v>
      </c>
      <c r="L694" s="54" t="s">
        <v>175</v>
      </c>
    </row>
    <row r="695" spans="1:12">
      <c r="A695" s="12"/>
      <c r="B695" s="47"/>
      <c r="C695" s="47"/>
      <c r="D695" s="37">
        <v>40940</v>
      </c>
      <c r="E695" s="90">
        <f t="shared" si="134"/>
        <v>0</v>
      </c>
      <c r="F695" s="90">
        <v>0</v>
      </c>
      <c r="G695" s="87">
        <v>0</v>
      </c>
      <c r="H695" s="92">
        <f t="shared" si="72"/>
        <v>0</v>
      </c>
      <c r="I695" s="106">
        <f t="shared" si="130"/>
        <v>0</v>
      </c>
      <c r="J695" s="53" t="s">
        <v>175</v>
      </c>
      <c r="K695" s="16" t="s">
        <v>175</v>
      </c>
      <c r="L695" s="54" t="s">
        <v>175</v>
      </c>
    </row>
    <row r="696" spans="1:12">
      <c r="A696" s="12"/>
      <c r="B696" s="47"/>
      <c r="C696" s="47"/>
      <c r="D696" s="37">
        <v>40969</v>
      </c>
      <c r="E696" s="90">
        <f t="shared" si="134"/>
        <v>0</v>
      </c>
      <c r="F696" s="90">
        <v>0</v>
      </c>
      <c r="G696" s="87">
        <v>0</v>
      </c>
      <c r="H696" s="92">
        <f t="shared" si="72"/>
        <v>0</v>
      </c>
      <c r="I696" s="106">
        <f t="shared" si="130"/>
        <v>0</v>
      </c>
      <c r="J696" s="53" t="s">
        <v>175</v>
      </c>
      <c r="K696" s="16" t="s">
        <v>175</v>
      </c>
      <c r="L696" s="54" t="s">
        <v>175</v>
      </c>
    </row>
    <row r="697" spans="1:12">
      <c r="A697" s="12"/>
      <c r="B697" s="47"/>
      <c r="C697" s="47"/>
      <c r="D697" s="37">
        <v>41000</v>
      </c>
      <c r="E697" s="90">
        <f>+H694</f>
        <v>0</v>
      </c>
      <c r="F697" s="90">
        <v>0</v>
      </c>
      <c r="G697" s="87">
        <v>0</v>
      </c>
      <c r="H697" s="92">
        <f t="shared" si="72"/>
        <v>0</v>
      </c>
      <c r="I697" s="106">
        <f t="shared" si="130"/>
        <v>0</v>
      </c>
      <c r="J697" s="53" t="s">
        <v>175</v>
      </c>
      <c r="K697" s="16" t="s">
        <v>175</v>
      </c>
      <c r="L697" s="54" t="s">
        <v>175</v>
      </c>
    </row>
    <row r="698" spans="1:12">
      <c r="A698" s="12"/>
      <c r="B698" s="47"/>
      <c r="C698" s="47"/>
      <c r="D698" s="37">
        <v>41030</v>
      </c>
      <c r="E698" s="90">
        <f t="shared" ref="E698" si="135">+H697</f>
        <v>0</v>
      </c>
      <c r="F698" s="90">
        <v>0</v>
      </c>
      <c r="G698" s="87">
        <v>0</v>
      </c>
      <c r="H698" s="92">
        <f t="shared" si="72"/>
        <v>0</v>
      </c>
      <c r="I698" s="106">
        <f t="shared" si="130"/>
        <v>0</v>
      </c>
      <c r="J698" s="53" t="s">
        <v>175</v>
      </c>
      <c r="K698" s="16" t="s">
        <v>175</v>
      </c>
      <c r="L698" s="54" t="s">
        <v>175</v>
      </c>
    </row>
    <row r="699" spans="1:12">
      <c r="A699" s="22"/>
      <c r="B699" s="49"/>
      <c r="C699" s="49"/>
      <c r="D699" s="37">
        <v>41061</v>
      </c>
      <c r="E699" s="100">
        <f t="shared" ref="E699" si="136">H698</f>
        <v>0</v>
      </c>
      <c r="F699" s="100">
        <v>0</v>
      </c>
      <c r="G699" s="99">
        <v>0</v>
      </c>
      <c r="H699" s="101">
        <f t="shared" si="72"/>
        <v>0</v>
      </c>
      <c r="I699" s="106">
        <f t="shared" si="130"/>
        <v>0</v>
      </c>
      <c r="J699" s="53" t="s">
        <v>175</v>
      </c>
      <c r="K699" s="16" t="s">
        <v>175</v>
      </c>
      <c r="L699" s="54" t="s">
        <v>175</v>
      </c>
    </row>
    <row r="700" spans="1:12">
      <c r="A700" s="64">
        <v>288648</v>
      </c>
      <c r="B700" s="25" t="s">
        <v>100</v>
      </c>
      <c r="C700" s="44" t="s">
        <v>64</v>
      </c>
      <c r="D700" s="37">
        <v>40725</v>
      </c>
      <c r="E700" s="105">
        <v>0</v>
      </c>
      <c r="F700" s="88">
        <v>0</v>
      </c>
      <c r="G700" s="103">
        <v>0</v>
      </c>
      <c r="H700" s="104">
        <f t="shared" si="72"/>
        <v>0</v>
      </c>
      <c r="I700" s="106">
        <f t="shared" si="130"/>
        <v>0</v>
      </c>
      <c r="J700" s="53" t="s">
        <v>175</v>
      </c>
      <c r="K700" s="16" t="s">
        <v>175</v>
      </c>
      <c r="L700" s="54" t="s">
        <v>175</v>
      </c>
    </row>
    <row r="701" spans="1:12">
      <c r="A701" s="12"/>
      <c r="B701" s="47"/>
      <c r="C701" s="47"/>
      <c r="D701" s="37">
        <v>40756</v>
      </c>
      <c r="E701" s="90">
        <f>+H700</f>
        <v>0</v>
      </c>
      <c r="F701" s="90">
        <v>0</v>
      </c>
      <c r="G701" s="87">
        <v>0</v>
      </c>
      <c r="H701" s="92">
        <f t="shared" ref="H701:H764" si="137">SUM(E701:G701)</f>
        <v>0</v>
      </c>
      <c r="I701" s="106">
        <f t="shared" si="130"/>
        <v>0</v>
      </c>
      <c r="J701" s="53" t="s">
        <v>175</v>
      </c>
      <c r="K701" s="16" t="s">
        <v>175</v>
      </c>
      <c r="L701" s="54" t="s">
        <v>175</v>
      </c>
    </row>
    <row r="702" spans="1:12">
      <c r="A702" s="12"/>
      <c r="B702" s="47"/>
      <c r="C702" s="47"/>
      <c r="D702" s="37">
        <v>40787</v>
      </c>
      <c r="E702" s="90">
        <f t="shared" ref="E702:E708" si="138">+H701</f>
        <v>0</v>
      </c>
      <c r="F702" s="90">
        <v>0</v>
      </c>
      <c r="G702" s="87">
        <v>0</v>
      </c>
      <c r="H702" s="92">
        <f t="shared" si="137"/>
        <v>0</v>
      </c>
      <c r="I702" s="106">
        <f t="shared" si="130"/>
        <v>0</v>
      </c>
      <c r="J702" s="53" t="s">
        <v>175</v>
      </c>
      <c r="K702" s="16" t="s">
        <v>175</v>
      </c>
      <c r="L702" s="54" t="s">
        <v>175</v>
      </c>
    </row>
    <row r="703" spans="1:12">
      <c r="A703" s="12"/>
      <c r="B703" s="47"/>
      <c r="C703" s="47"/>
      <c r="D703" s="37">
        <v>40817</v>
      </c>
      <c r="E703" s="90">
        <f t="shared" si="138"/>
        <v>0</v>
      </c>
      <c r="F703" s="90">
        <v>0</v>
      </c>
      <c r="G703" s="87">
        <v>0</v>
      </c>
      <c r="H703" s="92">
        <f t="shared" si="137"/>
        <v>0</v>
      </c>
      <c r="I703" s="106">
        <f t="shared" si="130"/>
        <v>0</v>
      </c>
      <c r="J703" s="53" t="s">
        <v>175</v>
      </c>
      <c r="K703" s="16" t="s">
        <v>175</v>
      </c>
      <c r="L703" s="54" t="s">
        <v>175</v>
      </c>
    </row>
    <row r="704" spans="1:12">
      <c r="A704" s="12"/>
      <c r="B704" s="47"/>
      <c r="C704" s="47"/>
      <c r="D704" s="37">
        <v>40848</v>
      </c>
      <c r="E704" s="90">
        <f t="shared" si="138"/>
        <v>0</v>
      </c>
      <c r="F704" s="90">
        <v>0</v>
      </c>
      <c r="G704" s="87">
        <v>0</v>
      </c>
      <c r="H704" s="92">
        <f t="shared" si="137"/>
        <v>0</v>
      </c>
      <c r="I704" s="106">
        <f t="shared" si="130"/>
        <v>0</v>
      </c>
      <c r="J704" s="53" t="s">
        <v>175</v>
      </c>
      <c r="K704" s="16" t="s">
        <v>175</v>
      </c>
      <c r="L704" s="54" t="s">
        <v>175</v>
      </c>
    </row>
    <row r="705" spans="1:12">
      <c r="A705" s="12"/>
      <c r="B705" s="47"/>
      <c r="C705" s="47"/>
      <c r="D705" s="37">
        <v>40878</v>
      </c>
      <c r="E705" s="90">
        <f t="shared" si="138"/>
        <v>0</v>
      </c>
      <c r="F705" s="90">
        <v>0</v>
      </c>
      <c r="G705" s="87">
        <v>0</v>
      </c>
      <c r="H705" s="92">
        <f t="shared" si="137"/>
        <v>0</v>
      </c>
      <c r="I705" s="106">
        <f t="shared" si="130"/>
        <v>0</v>
      </c>
      <c r="J705" s="53" t="s">
        <v>175</v>
      </c>
      <c r="K705" s="16" t="s">
        <v>175</v>
      </c>
      <c r="L705" s="54" t="s">
        <v>175</v>
      </c>
    </row>
    <row r="706" spans="1:12">
      <c r="A706" s="12"/>
      <c r="B706" s="47"/>
      <c r="C706" s="47"/>
      <c r="D706" s="37">
        <v>40909</v>
      </c>
      <c r="E706" s="90">
        <f t="shared" si="138"/>
        <v>0</v>
      </c>
      <c r="F706" s="90">
        <v>0</v>
      </c>
      <c r="G706" s="87">
        <v>0</v>
      </c>
      <c r="H706" s="92">
        <f t="shared" si="137"/>
        <v>0</v>
      </c>
      <c r="I706" s="106">
        <f t="shared" si="130"/>
        <v>0</v>
      </c>
      <c r="J706" s="53" t="s">
        <v>175</v>
      </c>
      <c r="K706" s="16" t="s">
        <v>175</v>
      </c>
      <c r="L706" s="54" t="s">
        <v>175</v>
      </c>
    </row>
    <row r="707" spans="1:12">
      <c r="A707" s="12"/>
      <c r="B707" s="47"/>
      <c r="C707" s="47"/>
      <c r="D707" s="37">
        <v>40940</v>
      </c>
      <c r="E707" s="90">
        <f t="shared" si="138"/>
        <v>0</v>
      </c>
      <c r="F707" s="90">
        <v>0</v>
      </c>
      <c r="G707" s="87">
        <v>0</v>
      </c>
      <c r="H707" s="92">
        <f t="shared" si="137"/>
        <v>0</v>
      </c>
      <c r="I707" s="106">
        <f t="shared" si="130"/>
        <v>0</v>
      </c>
      <c r="J707" s="53" t="s">
        <v>175</v>
      </c>
      <c r="K707" s="16" t="s">
        <v>175</v>
      </c>
      <c r="L707" s="54" t="s">
        <v>175</v>
      </c>
    </row>
    <row r="708" spans="1:12">
      <c r="A708" s="12"/>
      <c r="B708" s="47"/>
      <c r="C708" s="47"/>
      <c r="D708" s="37">
        <v>40969</v>
      </c>
      <c r="E708" s="90">
        <f t="shared" si="138"/>
        <v>0</v>
      </c>
      <c r="F708" s="90">
        <v>0</v>
      </c>
      <c r="G708" s="87">
        <v>0</v>
      </c>
      <c r="H708" s="92">
        <f t="shared" si="137"/>
        <v>0</v>
      </c>
      <c r="I708" s="106">
        <f t="shared" si="130"/>
        <v>0</v>
      </c>
      <c r="J708" s="53" t="s">
        <v>175</v>
      </c>
      <c r="K708" s="16" t="s">
        <v>175</v>
      </c>
      <c r="L708" s="54" t="s">
        <v>175</v>
      </c>
    </row>
    <row r="709" spans="1:12">
      <c r="A709" s="12"/>
      <c r="B709" s="47"/>
      <c r="C709" s="47"/>
      <c r="D709" s="37">
        <v>41000</v>
      </c>
      <c r="E709" s="90">
        <f>+H706</f>
        <v>0</v>
      </c>
      <c r="F709" s="90">
        <v>0</v>
      </c>
      <c r="G709" s="87">
        <v>0</v>
      </c>
      <c r="H709" s="92">
        <f t="shared" si="137"/>
        <v>0</v>
      </c>
      <c r="I709" s="106">
        <f t="shared" si="130"/>
        <v>0</v>
      </c>
      <c r="J709" s="53" t="s">
        <v>175</v>
      </c>
      <c r="K709" s="16" t="s">
        <v>175</v>
      </c>
      <c r="L709" s="54" t="s">
        <v>175</v>
      </c>
    </row>
    <row r="710" spans="1:12">
      <c r="A710" s="12"/>
      <c r="B710" s="47"/>
      <c r="C710" s="47"/>
      <c r="D710" s="37">
        <v>41030</v>
      </c>
      <c r="E710" s="90">
        <f t="shared" ref="E710" si="139">+H709</f>
        <v>0</v>
      </c>
      <c r="F710" s="90">
        <v>0</v>
      </c>
      <c r="G710" s="87">
        <v>0</v>
      </c>
      <c r="H710" s="92">
        <f t="shared" si="137"/>
        <v>0</v>
      </c>
      <c r="I710" s="106">
        <f t="shared" si="130"/>
        <v>0</v>
      </c>
      <c r="J710" s="53" t="s">
        <v>175</v>
      </c>
      <c r="K710" s="16" t="s">
        <v>175</v>
      </c>
      <c r="L710" s="54" t="s">
        <v>175</v>
      </c>
    </row>
    <row r="711" spans="1:12">
      <c r="A711" s="22"/>
      <c r="B711" s="49"/>
      <c r="C711" s="49"/>
      <c r="D711" s="37">
        <v>41061</v>
      </c>
      <c r="E711" s="100">
        <f t="shared" ref="E711" si="140">H710</f>
        <v>0</v>
      </c>
      <c r="F711" s="100">
        <v>0</v>
      </c>
      <c r="G711" s="99">
        <v>0</v>
      </c>
      <c r="H711" s="101">
        <f t="shared" si="137"/>
        <v>0</v>
      </c>
      <c r="I711" s="106">
        <f t="shared" si="130"/>
        <v>0</v>
      </c>
      <c r="J711" s="53" t="s">
        <v>175</v>
      </c>
      <c r="K711" s="16" t="s">
        <v>175</v>
      </c>
      <c r="L711" s="54" t="s">
        <v>175</v>
      </c>
    </row>
    <row r="712" spans="1:12">
      <c r="A712" s="64">
        <v>288650</v>
      </c>
      <c r="B712" s="25" t="s">
        <v>101</v>
      </c>
      <c r="C712" s="44" t="s">
        <v>64</v>
      </c>
      <c r="D712" s="37">
        <v>40725</v>
      </c>
      <c r="E712" s="105">
        <v>0</v>
      </c>
      <c r="F712" s="88">
        <v>0</v>
      </c>
      <c r="G712" s="103">
        <v>0</v>
      </c>
      <c r="H712" s="104">
        <f t="shared" si="137"/>
        <v>0</v>
      </c>
      <c r="I712" s="106">
        <f t="shared" si="130"/>
        <v>0</v>
      </c>
      <c r="J712" s="53" t="s">
        <v>175</v>
      </c>
      <c r="K712" s="16" t="s">
        <v>175</v>
      </c>
      <c r="L712" s="54" t="s">
        <v>175</v>
      </c>
    </row>
    <row r="713" spans="1:12">
      <c r="A713" s="12"/>
      <c r="B713" s="47"/>
      <c r="C713" s="47"/>
      <c r="D713" s="37">
        <v>40756</v>
      </c>
      <c r="E713" s="90">
        <f>+H712</f>
        <v>0</v>
      </c>
      <c r="F713" s="90">
        <v>0</v>
      </c>
      <c r="G713" s="87">
        <v>0</v>
      </c>
      <c r="H713" s="92">
        <f t="shared" si="137"/>
        <v>0</v>
      </c>
      <c r="I713" s="106">
        <f t="shared" si="130"/>
        <v>0</v>
      </c>
      <c r="J713" s="53" t="s">
        <v>175</v>
      </c>
      <c r="K713" s="16" t="s">
        <v>175</v>
      </c>
      <c r="L713" s="54" t="s">
        <v>175</v>
      </c>
    </row>
    <row r="714" spans="1:12">
      <c r="A714" s="12"/>
      <c r="B714" s="47"/>
      <c r="C714" s="47"/>
      <c r="D714" s="37">
        <v>40787</v>
      </c>
      <c r="E714" s="90">
        <f t="shared" ref="E714:E720" si="141">+H713</f>
        <v>0</v>
      </c>
      <c r="F714" s="90">
        <v>0</v>
      </c>
      <c r="G714" s="87">
        <v>0</v>
      </c>
      <c r="H714" s="92">
        <f t="shared" si="137"/>
        <v>0</v>
      </c>
      <c r="I714" s="106">
        <f t="shared" si="130"/>
        <v>0</v>
      </c>
      <c r="J714" s="53" t="s">
        <v>175</v>
      </c>
      <c r="K714" s="16" t="s">
        <v>175</v>
      </c>
      <c r="L714" s="54" t="s">
        <v>175</v>
      </c>
    </row>
    <row r="715" spans="1:12">
      <c r="A715" s="12"/>
      <c r="B715" s="47"/>
      <c r="C715" s="47"/>
      <c r="D715" s="37">
        <v>40817</v>
      </c>
      <c r="E715" s="90">
        <f t="shared" si="141"/>
        <v>0</v>
      </c>
      <c r="F715" s="90">
        <v>0</v>
      </c>
      <c r="G715" s="87">
        <v>0</v>
      </c>
      <c r="H715" s="92">
        <f t="shared" si="137"/>
        <v>0</v>
      </c>
      <c r="I715" s="106">
        <f t="shared" si="130"/>
        <v>0</v>
      </c>
      <c r="J715" s="53" t="s">
        <v>175</v>
      </c>
      <c r="K715" s="16" t="s">
        <v>175</v>
      </c>
      <c r="L715" s="54" t="s">
        <v>175</v>
      </c>
    </row>
    <row r="716" spans="1:12">
      <c r="A716" s="12"/>
      <c r="B716" s="47"/>
      <c r="C716" s="47"/>
      <c r="D716" s="37">
        <v>40848</v>
      </c>
      <c r="E716" s="90">
        <f t="shared" si="141"/>
        <v>0</v>
      </c>
      <c r="F716" s="90">
        <v>0</v>
      </c>
      <c r="G716" s="87">
        <v>0</v>
      </c>
      <c r="H716" s="92">
        <f t="shared" si="137"/>
        <v>0</v>
      </c>
      <c r="I716" s="106">
        <f t="shared" si="130"/>
        <v>0</v>
      </c>
      <c r="J716" s="53" t="s">
        <v>175</v>
      </c>
      <c r="K716" s="16" t="s">
        <v>175</v>
      </c>
      <c r="L716" s="54" t="s">
        <v>175</v>
      </c>
    </row>
    <row r="717" spans="1:12">
      <c r="A717" s="12"/>
      <c r="B717" s="47"/>
      <c r="C717" s="47"/>
      <c r="D717" s="37">
        <v>40878</v>
      </c>
      <c r="E717" s="90">
        <f t="shared" si="141"/>
        <v>0</v>
      </c>
      <c r="F717" s="90">
        <v>0</v>
      </c>
      <c r="G717" s="87">
        <v>0</v>
      </c>
      <c r="H717" s="92">
        <f t="shared" si="137"/>
        <v>0</v>
      </c>
      <c r="I717" s="106">
        <f t="shared" si="130"/>
        <v>0</v>
      </c>
      <c r="J717" s="53" t="s">
        <v>175</v>
      </c>
      <c r="K717" s="16" t="s">
        <v>175</v>
      </c>
      <c r="L717" s="54" t="s">
        <v>175</v>
      </c>
    </row>
    <row r="718" spans="1:12">
      <c r="A718" s="12"/>
      <c r="B718" s="47"/>
      <c r="C718" s="47"/>
      <c r="D718" s="37">
        <v>40909</v>
      </c>
      <c r="E718" s="90">
        <f t="shared" si="141"/>
        <v>0</v>
      </c>
      <c r="F718" s="90">
        <v>0</v>
      </c>
      <c r="G718" s="87">
        <v>0</v>
      </c>
      <c r="H718" s="92">
        <f t="shared" si="137"/>
        <v>0</v>
      </c>
      <c r="I718" s="106">
        <f t="shared" si="130"/>
        <v>0</v>
      </c>
      <c r="J718" s="53" t="s">
        <v>175</v>
      </c>
      <c r="K718" s="16" t="s">
        <v>175</v>
      </c>
      <c r="L718" s="54" t="s">
        <v>175</v>
      </c>
    </row>
    <row r="719" spans="1:12">
      <c r="A719" s="12"/>
      <c r="B719" s="47"/>
      <c r="C719" s="47"/>
      <c r="D719" s="37">
        <v>40940</v>
      </c>
      <c r="E719" s="90">
        <f t="shared" si="141"/>
        <v>0</v>
      </c>
      <c r="F719" s="90">
        <v>0</v>
      </c>
      <c r="G719" s="87">
        <v>0</v>
      </c>
      <c r="H719" s="92">
        <f t="shared" si="137"/>
        <v>0</v>
      </c>
      <c r="I719" s="106">
        <f t="shared" si="130"/>
        <v>0</v>
      </c>
      <c r="J719" s="53" t="s">
        <v>175</v>
      </c>
      <c r="K719" s="16" t="s">
        <v>175</v>
      </c>
      <c r="L719" s="54" t="s">
        <v>175</v>
      </c>
    </row>
    <row r="720" spans="1:12">
      <c r="A720" s="12"/>
      <c r="B720" s="47"/>
      <c r="C720" s="47"/>
      <c r="D720" s="37">
        <v>40969</v>
      </c>
      <c r="E720" s="90">
        <f t="shared" si="141"/>
        <v>0</v>
      </c>
      <c r="F720" s="90">
        <v>0</v>
      </c>
      <c r="G720" s="87">
        <v>0</v>
      </c>
      <c r="H720" s="92">
        <f t="shared" si="137"/>
        <v>0</v>
      </c>
      <c r="I720" s="106">
        <f t="shared" si="130"/>
        <v>0</v>
      </c>
      <c r="J720" s="53" t="s">
        <v>175</v>
      </c>
      <c r="K720" s="16" t="s">
        <v>175</v>
      </c>
      <c r="L720" s="54" t="s">
        <v>175</v>
      </c>
    </row>
    <row r="721" spans="1:12">
      <c r="A721" s="12"/>
      <c r="B721" s="47"/>
      <c r="C721" s="47"/>
      <c r="D721" s="37">
        <v>41000</v>
      </c>
      <c r="E721" s="90">
        <f>+H718</f>
        <v>0</v>
      </c>
      <c r="F721" s="90">
        <v>0</v>
      </c>
      <c r="G721" s="87">
        <v>0</v>
      </c>
      <c r="H721" s="92">
        <f t="shared" si="137"/>
        <v>0</v>
      </c>
      <c r="I721" s="106">
        <f t="shared" si="130"/>
        <v>0</v>
      </c>
      <c r="J721" s="53" t="s">
        <v>175</v>
      </c>
      <c r="K721" s="16" t="s">
        <v>175</v>
      </c>
      <c r="L721" s="54" t="s">
        <v>175</v>
      </c>
    </row>
    <row r="722" spans="1:12">
      <c r="A722" s="12"/>
      <c r="B722" s="47"/>
      <c r="C722" s="47"/>
      <c r="D722" s="37">
        <v>41030</v>
      </c>
      <c r="E722" s="90">
        <f t="shared" ref="E722" si="142">+H721</f>
        <v>0</v>
      </c>
      <c r="F722" s="90">
        <v>0</v>
      </c>
      <c r="G722" s="87">
        <v>0</v>
      </c>
      <c r="H722" s="92">
        <f t="shared" si="137"/>
        <v>0</v>
      </c>
      <c r="I722" s="106">
        <f t="shared" si="130"/>
        <v>0</v>
      </c>
      <c r="J722" s="53" t="s">
        <v>175</v>
      </c>
      <c r="K722" s="16" t="s">
        <v>175</v>
      </c>
      <c r="L722" s="54" t="s">
        <v>175</v>
      </c>
    </row>
    <row r="723" spans="1:12">
      <c r="A723" s="22"/>
      <c r="B723" s="49"/>
      <c r="C723" s="49"/>
      <c r="D723" s="37">
        <v>41061</v>
      </c>
      <c r="E723" s="100">
        <f t="shared" ref="E723" si="143">H722</f>
        <v>0</v>
      </c>
      <c r="F723" s="100">
        <v>0</v>
      </c>
      <c r="G723" s="99">
        <v>0</v>
      </c>
      <c r="H723" s="101">
        <f t="shared" si="137"/>
        <v>0</v>
      </c>
      <c r="I723" s="106">
        <f t="shared" si="130"/>
        <v>0</v>
      </c>
      <c r="J723" s="53" t="s">
        <v>175</v>
      </c>
      <c r="K723" s="16" t="s">
        <v>175</v>
      </c>
      <c r="L723" s="54" t="s">
        <v>175</v>
      </c>
    </row>
    <row r="724" spans="1:12">
      <c r="A724" s="64">
        <v>288652</v>
      </c>
      <c r="B724" s="25" t="s">
        <v>102</v>
      </c>
      <c r="C724" s="44" t="s">
        <v>64</v>
      </c>
      <c r="D724" s="37">
        <v>40725</v>
      </c>
      <c r="E724" s="105">
        <v>0</v>
      </c>
      <c r="F724" s="88">
        <v>0</v>
      </c>
      <c r="G724" s="103">
        <v>0</v>
      </c>
      <c r="H724" s="104">
        <f t="shared" si="137"/>
        <v>0</v>
      </c>
      <c r="I724" s="106">
        <f t="shared" si="130"/>
        <v>0</v>
      </c>
      <c r="J724" s="53" t="s">
        <v>175</v>
      </c>
      <c r="K724" s="16" t="s">
        <v>175</v>
      </c>
      <c r="L724" s="54" t="s">
        <v>175</v>
      </c>
    </row>
    <row r="725" spans="1:12">
      <c r="A725" s="12"/>
      <c r="B725" s="47"/>
      <c r="C725" s="47"/>
      <c r="D725" s="37">
        <v>40756</v>
      </c>
      <c r="E725" s="90">
        <f>+H724</f>
        <v>0</v>
      </c>
      <c r="F725" s="90">
        <v>0</v>
      </c>
      <c r="G725" s="87">
        <v>0</v>
      </c>
      <c r="H725" s="92">
        <f t="shared" si="137"/>
        <v>0</v>
      </c>
      <c r="I725" s="106">
        <f t="shared" si="130"/>
        <v>0</v>
      </c>
      <c r="J725" s="53" t="s">
        <v>175</v>
      </c>
      <c r="K725" s="16" t="s">
        <v>175</v>
      </c>
      <c r="L725" s="54" t="s">
        <v>175</v>
      </c>
    </row>
    <row r="726" spans="1:12">
      <c r="A726" s="12"/>
      <c r="B726" s="47"/>
      <c r="C726" s="47"/>
      <c r="D726" s="37">
        <v>40787</v>
      </c>
      <c r="E726" s="90">
        <f t="shared" ref="E726:E732" si="144">+H725</f>
        <v>0</v>
      </c>
      <c r="F726" s="90">
        <v>0</v>
      </c>
      <c r="G726" s="87">
        <v>0</v>
      </c>
      <c r="H726" s="92">
        <f t="shared" si="137"/>
        <v>0</v>
      </c>
      <c r="I726" s="106">
        <f t="shared" si="130"/>
        <v>0</v>
      </c>
      <c r="J726" s="53" t="s">
        <v>175</v>
      </c>
      <c r="K726" s="16" t="s">
        <v>175</v>
      </c>
      <c r="L726" s="54" t="s">
        <v>175</v>
      </c>
    </row>
    <row r="727" spans="1:12">
      <c r="A727" s="12"/>
      <c r="B727" s="47"/>
      <c r="C727" s="47"/>
      <c r="D727" s="37">
        <v>40817</v>
      </c>
      <c r="E727" s="90">
        <f t="shared" si="144"/>
        <v>0</v>
      </c>
      <c r="F727" s="90">
        <v>0</v>
      </c>
      <c r="G727" s="87">
        <v>0</v>
      </c>
      <c r="H727" s="92">
        <f t="shared" si="137"/>
        <v>0</v>
      </c>
      <c r="I727" s="106">
        <f t="shared" si="130"/>
        <v>0</v>
      </c>
      <c r="J727" s="53" t="s">
        <v>175</v>
      </c>
      <c r="K727" s="16" t="s">
        <v>175</v>
      </c>
      <c r="L727" s="54" t="s">
        <v>175</v>
      </c>
    </row>
    <row r="728" spans="1:12">
      <c r="A728" s="12"/>
      <c r="B728" s="47"/>
      <c r="C728" s="47"/>
      <c r="D728" s="37">
        <v>40848</v>
      </c>
      <c r="E728" s="90">
        <f t="shared" si="144"/>
        <v>0</v>
      </c>
      <c r="F728" s="90">
        <v>0</v>
      </c>
      <c r="G728" s="87">
        <v>0</v>
      </c>
      <c r="H728" s="92">
        <f t="shared" si="137"/>
        <v>0</v>
      </c>
      <c r="I728" s="106">
        <f t="shared" si="130"/>
        <v>0</v>
      </c>
      <c r="J728" s="53" t="s">
        <v>175</v>
      </c>
      <c r="K728" s="16" t="s">
        <v>175</v>
      </c>
      <c r="L728" s="54" t="s">
        <v>175</v>
      </c>
    </row>
    <row r="729" spans="1:12">
      <c r="A729" s="12"/>
      <c r="B729" s="47"/>
      <c r="C729" s="47"/>
      <c r="D729" s="37">
        <v>40878</v>
      </c>
      <c r="E729" s="90">
        <f t="shared" si="144"/>
        <v>0</v>
      </c>
      <c r="F729" s="90">
        <v>0</v>
      </c>
      <c r="G729" s="87">
        <v>0</v>
      </c>
      <c r="H729" s="92">
        <f t="shared" si="137"/>
        <v>0</v>
      </c>
      <c r="I729" s="106">
        <f t="shared" si="130"/>
        <v>0</v>
      </c>
      <c r="J729" s="53" t="s">
        <v>175</v>
      </c>
      <c r="K729" s="16" t="s">
        <v>175</v>
      </c>
      <c r="L729" s="54" t="s">
        <v>175</v>
      </c>
    </row>
    <row r="730" spans="1:12">
      <c r="A730" s="12"/>
      <c r="B730" s="47"/>
      <c r="C730" s="47"/>
      <c r="D730" s="37">
        <v>40909</v>
      </c>
      <c r="E730" s="90">
        <f t="shared" si="144"/>
        <v>0</v>
      </c>
      <c r="F730" s="90">
        <v>0</v>
      </c>
      <c r="G730" s="87">
        <v>0</v>
      </c>
      <c r="H730" s="92">
        <f t="shared" si="137"/>
        <v>0</v>
      </c>
      <c r="I730" s="106">
        <f t="shared" si="130"/>
        <v>0</v>
      </c>
      <c r="J730" s="53" t="s">
        <v>175</v>
      </c>
      <c r="K730" s="16" t="s">
        <v>175</v>
      </c>
      <c r="L730" s="54" t="s">
        <v>175</v>
      </c>
    </row>
    <row r="731" spans="1:12">
      <c r="A731" s="12"/>
      <c r="B731" s="47"/>
      <c r="C731" s="47"/>
      <c r="D731" s="37">
        <v>40940</v>
      </c>
      <c r="E731" s="90">
        <f t="shared" si="144"/>
        <v>0</v>
      </c>
      <c r="F731" s="90">
        <v>0</v>
      </c>
      <c r="G731" s="87">
        <v>0</v>
      </c>
      <c r="H731" s="92">
        <f t="shared" si="137"/>
        <v>0</v>
      </c>
      <c r="I731" s="106">
        <f t="shared" si="130"/>
        <v>0</v>
      </c>
      <c r="J731" s="53" t="s">
        <v>175</v>
      </c>
      <c r="K731" s="16" t="s">
        <v>175</v>
      </c>
      <c r="L731" s="54" t="s">
        <v>175</v>
      </c>
    </row>
    <row r="732" spans="1:12">
      <c r="A732" s="12"/>
      <c r="B732" s="47"/>
      <c r="C732" s="47"/>
      <c r="D732" s="37">
        <v>40969</v>
      </c>
      <c r="E732" s="90">
        <f t="shared" si="144"/>
        <v>0</v>
      </c>
      <c r="F732" s="90">
        <v>0</v>
      </c>
      <c r="G732" s="87">
        <v>0</v>
      </c>
      <c r="H732" s="92">
        <f t="shared" si="137"/>
        <v>0</v>
      </c>
      <c r="I732" s="106">
        <f t="shared" si="130"/>
        <v>0</v>
      </c>
      <c r="J732" s="53" t="s">
        <v>175</v>
      </c>
      <c r="K732" s="16" t="s">
        <v>175</v>
      </c>
      <c r="L732" s="54" t="s">
        <v>175</v>
      </c>
    </row>
    <row r="733" spans="1:12">
      <c r="A733" s="12"/>
      <c r="B733" s="47"/>
      <c r="C733" s="47"/>
      <c r="D733" s="37">
        <v>41000</v>
      </c>
      <c r="E733" s="90">
        <f>+H730</f>
        <v>0</v>
      </c>
      <c r="F733" s="90">
        <v>0</v>
      </c>
      <c r="G733" s="87">
        <v>0</v>
      </c>
      <c r="H733" s="92">
        <f t="shared" si="137"/>
        <v>0</v>
      </c>
      <c r="I733" s="106">
        <f t="shared" si="130"/>
        <v>0</v>
      </c>
      <c r="J733" s="53" t="s">
        <v>175</v>
      </c>
      <c r="K733" s="16" t="s">
        <v>175</v>
      </c>
      <c r="L733" s="54" t="s">
        <v>175</v>
      </c>
    </row>
    <row r="734" spans="1:12">
      <c r="A734" s="12"/>
      <c r="B734" s="47"/>
      <c r="C734" s="47"/>
      <c r="D734" s="37">
        <v>41030</v>
      </c>
      <c r="E734" s="90">
        <f t="shared" ref="E734" si="145">+H733</f>
        <v>0</v>
      </c>
      <c r="F734" s="90">
        <v>0</v>
      </c>
      <c r="G734" s="87">
        <v>0</v>
      </c>
      <c r="H734" s="92">
        <f t="shared" si="137"/>
        <v>0</v>
      </c>
      <c r="I734" s="106">
        <f t="shared" si="130"/>
        <v>0</v>
      </c>
      <c r="J734" s="53" t="s">
        <v>175</v>
      </c>
      <c r="K734" s="16" t="s">
        <v>175</v>
      </c>
      <c r="L734" s="54" t="s">
        <v>175</v>
      </c>
    </row>
    <row r="735" spans="1:12">
      <c r="A735" s="22"/>
      <c r="B735" s="49"/>
      <c r="C735" s="49"/>
      <c r="D735" s="37">
        <v>41061</v>
      </c>
      <c r="E735" s="100">
        <f t="shared" ref="E735" si="146">H734</f>
        <v>0</v>
      </c>
      <c r="F735" s="100">
        <v>0</v>
      </c>
      <c r="G735" s="99">
        <v>0</v>
      </c>
      <c r="H735" s="101">
        <f t="shared" si="137"/>
        <v>0</v>
      </c>
      <c r="I735" s="106">
        <f t="shared" si="130"/>
        <v>0</v>
      </c>
      <c r="J735" s="53" t="s">
        <v>175</v>
      </c>
      <c r="K735" s="16" t="s">
        <v>175</v>
      </c>
      <c r="L735" s="54" t="s">
        <v>175</v>
      </c>
    </row>
    <row r="736" spans="1:12">
      <c r="A736" s="64">
        <v>288654</v>
      </c>
      <c r="B736" s="25" t="s">
        <v>103</v>
      </c>
      <c r="C736" s="44" t="s">
        <v>64</v>
      </c>
      <c r="D736" s="37">
        <v>40725</v>
      </c>
      <c r="E736" s="105">
        <v>0</v>
      </c>
      <c r="F736" s="88">
        <v>0</v>
      </c>
      <c r="G736" s="103">
        <v>0</v>
      </c>
      <c r="H736" s="104">
        <f t="shared" si="137"/>
        <v>0</v>
      </c>
      <c r="I736" s="106">
        <f t="shared" si="130"/>
        <v>0</v>
      </c>
      <c r="J736" s="53" t="s">
        <v>175</v>
      </c>
      <c r="K736" s="16" t="s">
        <v>175</v>
      </c>
      <c r="L736" s="54" t="s">
        <v>175</v>
      </c>
    </row>
    <row r="737" spans="1:12">
      <c r="A737" s="12"/>
      <c r="B737" s="47"/>
      <c r="C737" s="47"/>
      <c r="D737" s="37">
        <v>40756</v>
      </c>
      <c r="E737" s="90">
        <f>+H736</f>
        <v>0</v>
      </c>
      <c r="F737" s="90">
        <v>0</v>
      </c>
      <c r="G737" s="87">
        <v>0</v>
      </c>
      <c r="H737" s="92">
        <f t="shared" si="137"/>
        <v>0</v>
      </c>
      <c r="I737" s="106">
        <f t="shared" si="130"/>
        <v>0</v>
      </c>
      <c r="J737" s="53" t="s">
        <v>175</v>
      </c>
      <c r="K737" s="16" t="s">
        <v>175</v>
      </c>
      <c r="L737" s="54" t="s">
        <v>175</v>
      </c>
    </row>
    <row r="738" spans="1:12">
      <c r="A738" s="12"/>
      <c r="B738" s="47"/>
      <c r="C738" s="47"/>
      <c r="D738" s="37">
        <v>40787</v>
      </c>
      <c r="E738" s="90">
        <f t="shared" ref="E738:E744" si="147">+H737</f>
        <v>0</v>
      </c>
      <c r="F738" s="90">
        <v>0</v>
      </c>
      <c r="G738" s="87">
        <v>0</v>
      </c>
      <c r="H738" s="92">
        <f t="shared" si="137"/>
        <v>0</v>
      </c>
      <c r="I738" s="106">
        <f t="shared" si="130"/>
        <v>0</v>
      </c>
      <c r="J738" s="53" t="s">
        <v>175</v>
      </c>
      <c r="K738" s="16" t="s">
        <v>175</v>
      </c>
      <c r="L738" s="54" t="s">
        <v>175</v>
      </c>
    </row>
    <row r="739" spans="1:12">
      <c r="A739" s="12"/>
      <c r="B739" s="47"/>
      <c r="C739" s="47"/>
      <c r="D739" s="37">
        <v>40817</v>
      </c>
      <c r="E739" s="90">
        <f t="shared" si="147"/>
        <v>0</v>
      </c>
      <c r="F739" s="90">
        <v>0</v>
      </c>
      <c r="G739" s="87">
        <v>0</v>
      </c>
      <c r="H739" s="92">
        <f t="shared" si="137"/>
        <v>0</v>
      </c>
      <c r="I739" s="106">
        <f t="shared" ref="I739:I814" si="148">SUM(F739:G739)</f>
        <v>0</v>
      </c>
      <c r="J739" s="53" t="s">
        <v>175</v>
      </c>
      <c r="K739" s="16" t="s">
        <v>175</v>
      </c>
      <c r="L739" s="54" t="s">
        <v>175</v>
      </c>
    </row>
    <row r="740" spans="1:12">
      <c r="A740" s="12"/>
      <c r="B740" s="47"/>
      <c r="C740" s="47"/>
      <c r="D740" s="37">
        <v>40848</v>
      </c>
      <c r="E740" s="90">
        <f t="shared" si="147"/>
        <v>0</v>
      </c>
      <c r="F740" s="90">
        <v>0</v>
      </c>
      <c r="G740" s="87">
        <v>0</v>
      </c>
      <c r="H740" s="92">
        <f t="shared" si="137"/>
        <v>0</v>
      </c>
      <c r="I740" s="106">
        <f t="shared" si="148"/>
        <v>0</v>
      </c>
      <c r="J740" s="53" t="s">
        <v>175</v>
      </c>
      <c r="K740" s="16" t="s">
        <v>175</v>
      </c>
      <c r="L740" s="54" t="s">
        <v>175</v>
      </c>
    </row>
    <row r="741" spans="1:12">
      <c r="A741" s="12"/>
      <c r="B741" s="47"/>
      <c r="C741" s="47"/>
      <c r="D741" s="37">
        <v>40878</v>
      </c>
      <c r="E741" s="90">
        <f t="shared" si="147"/>
        <v>0</v>
      </c>
      <c r="F741" s="90">
        <v>0</v>
      </c>
      <c r="G741" s="87">
        <v>0</v>
      </c>
      <c r="H741" s="92">
        <f t="shared" si="137"/>
        <v>0</v>
      </c>
      <c r="I741" s="106">
        <f t="shared" si="148"/>
        <v>0</v>
      </c>
      <c r="J741" s="53" t="s">
        <v>175</v>
      </c>
      <c r="K741" s="16" t="s">
        <v>175</v>
      </c>
      <c r="L741" s="54" t="s">
        <v>175</v>
      </c>
    </row>
    <row r="742" spans="1:12">
      <c r="A742" s="12"/>
      <c r="B742" s="47"/>
      <c r="C742" s="47"/>
      <c r="D742" s="37">
        <v>40909</v>
      </c>
      <c r="E742" s="90">
        <f t="shared" si="147"/>
        <v>0</v>
      </c>
      <c r="F742" s="90">
        <v>0</v>
      </c>
      <c r="G742" s="87">
        <v>0</v>
      </c>
      <c r="H742" s="92">
        <f t="shared" si="137"/>
        <v>0</v>
      </c>
      <c r="I742" s="106">
        <f t="shared" si="148"/>
        <v>0</v>
      </c>
      <c r="J742" s="53" t="s">
        <v>175</v>
      </c>
      <c r="K742" s="16" t="s">
        <v>175</v>
      </c>
      <c r="L742" s="54" t="s">
        <v>175</v>
      </c>
    </row>
    <row r="743" spans="1:12">
      <c r="A743" s="12"/>
      <c r="B743" s="47"/>
      <c r="C743" s="47"/>
      <c r="D743" s="37">
        <v>40940</v>
      </c>
      <c r="E743" s="90">
        <f t="shared" si="147"/>
        <v>0</v>
      </c>
      <c r="F743" s="90">
        <v>0</v>
      </c>
      <c r="G743" s="87">
        <v>0</v>
      </c>
      <c r="H743" s="92">
        <f t="shared" si="137"/>
        <v>0</v>
      </c>
      <c r="I743" s="106">
        <f t="shared" si="148"/>
        <v>0</v>
      </c>
      <c r="J743" s="53" t="s">
        <v>175</v>
      </c>
      <c r="K743" s="16" t="s">
        <v>175</v>
      </c>
      <c r="L743" s="54" t="s">
        <v>175</v>
      </c>
    </row>
    <row r="744" spans="1:12">
      <c r="A744" s="12"/>
      <c r="B744" s="47"/>
      <c r="C744" s="47"/>
      <c r="D744" s="37">
        <v>40969</v>
      </c>
      <c r="E744" s="90">
        <f t="shared" si="147"/>
        <v>0</v>
      </c>
      <c r="F744" s="90">
        <v>0</v>
      </c>
      <c r="G744" s="87">
        <v>0</v>
      </c>
      <c r="H744" s="92">
        <f t="shared" si="137"/>
        <v>0</v>
      </c>
      <c r="I744" s="106">
        <f t="shared" si="148"/>
        <v>0</v>
      </c>
      <c r="J744" s="53" t="s">
        <v>175</v>
      </c>
      <c r="K744" s="16" t="s">
        <v>175</v>
      </c>
      <c r="L744" s="54" t="s">
        <v>175</v>
      </c>
    </row>
    <row r="745" spans="1:12">
      <c r="A745" s="12"/>
      <c r="B745" s="47"/>
      <c r="C745" s="47"/>
      <c r="D745" s="37">
        <v>41000</v>
      </c>
      <c r="E745" s="90">
        <f>+H742</f>
        <v>0</v>
      </c>
      <c r="F745" s="90">
        <v>0</v>
      </c>
      <c r="G745" s="87">
        <v>0</v>
      </c>
      <c r="H745" s="92">
        <f t="shared" si="137"/>
        <v>0</v>
      </c>
      <c r="I745" s="106">
        <f t="shared" si="148"/>
        <v>0</v>
      </c>
      <c r="J745" s="53" t="s">
        <v>175</v>
      </c>
      <c r="K745" s="16" t="s">
        <v>175</v>
      </c>
      <c r="L745" s="54" t="s">
        <v>175</v>
      </c>
    </row>
    <row r="746" spans="1:12">
      <c r="A746" s="12"/>
      <c r="B746" s="47"/>
      <c r="C746" s="47"/>
      <c r="D746" s="37">
        <v>41030</v>
      </c>
      <c r="E746" s="90">
        <f t="shared" ref="E746" si="149">+H745</f>
        <v>0</v>
      </c>
      <c r="F746" s="90">
        <v>0</v>
      </c>
      <c r="G746" s="87">
        <v>0</v>
      </c>
      <c r="H746" s="92">
        <f t="shared" si="137"/>
        <v>0</v>
      </c>
      <c r="I746" s="106">
        <f t="shared" si="148"/>
        <v>0</v>
      </c>
      <c r="J746" s="53" t="s">
        <v>175</v>
      </c>
      <c r="K746" s="16" t="s">
        <v>175</v>
      </c>
      <c r="L746" s="54" t="s">
        <v>175</v>
      </c>
    </row>
    <row r="747" spans="1:12">
      <c r="A747" s="22"/>
      <c r="B747" s="49"/>
      <c r="C747" s="49"/>
      <c r="D747" s="37">
        <v>41061</v>
      </c>
      <c r="E747" s="100">
        <f t="shared" ref="E747" si="150">H746</f>
        <v>0</v>
      </c>
      <c r="F747" s="100">
        <v>0</v>
      </c>
      <c r="G747" s="99">
        <v>0</v>
      </c>
      <c r="H747" s="101">
        <f t="shared" si="137"/>
        <v>0</v>
      </c>
      <c r="I747" s="106">
        <f t="shared" si="148"/>
        <v>0</v>
      </c>
      <c r="J747" s="53" t="s">
        <v>175</v>
      </c>
      <c r="K747" s="16" t="s">
        <v>175</v>
      </c>
      <c r="L747" s="54" t="s">
        <v>175</v>
      </c>
    </row>
    <row r="748" spans="1:12">
      <c r="A748" s="64">
        <v>288656</v>
      </c>
      <c r="B748" s="25" t="s">
        <v>104</v>
      </c>
      <c r="C748" s="44" t="s">
        <v>64</v>
      </c>
      <c r="D748" s="37">
        <v>40725</v>
      </c>
      <c r="E748" s="105">
        <v>0</v>
      </c>
      <c r="F748" s="88">
        <v>0</v>
      </c>
      <c r="G748" s="103">
        <v>0</v>
      </c>
      <c r="H748" s="104">
        <f t="shared" si="137"/>
        <v>0</v>
      </c>
      <c r="I748" s="106">
        <f t="shared" si="148"/>
        <v>0</v>
      </c>
      <c r="J748" s="53" t="s">
        <v>175</v>
      </c>
      <c r="K748" s="16" t="s">
        <v>175</v>
      </c>
      <c r="L748" s="54" t="s">
        <v>175</v>
      </c>
    </row>
    <row r="749" spans="1:12">
      <c r="A749" s="12"/>
      <c r="B749" s="47"/>
      <c r="C749" s="47"/>
      <c r="D749" s="37">
        <v>40756</v>
      </c>
      <c r="E749" s="90">
        <f>+H748</f>
        <v>0</v>
      </c>
      <c r="F749" s="90">
        <v>0</v>
      </c>
      <c r="G749" s="87">
        <v>0</v>
      </c>
      <c r="H749" s="92">
        <f t="shared" si="137"/>
        <v>0</v>
      </c>
      <c r="I749" s="106">
        <f t="shared" si="148"/>
        <v>0</v>
      </c>
      <c r="J749" s="53" t="s">
        <v>175</v>
      </c>
      <c r="K749" s="16" t="s">
        <v>175</v>
      </c>
      <c r="L749" s="54" t="s">
        <v>175</v>
      </c>
    </row>
    <row r="750" spans="1:12">
      <c r="A750" s="12"/>
      <c r="B750" s="47"/>
      <c r="C750" s="47"/>
      <c r="D750" s="37">
        <v>40787</v>
      </c>
      <c r="E750" s="90">
        <f t="shared" ref="E750:E756" si="151">+H749</f>
        <v>0</v>
      </c>
      <c r="F750" s="90">
        <v>0</v>
      </c>
      <c r="G750" s="87">
        <v>0</v>
      </c>
      <c r="H750" s="92">
        <f t="shared" si="137"/>
        <v>0</v>
      </c>
      <c r="I750" s="106">
        <f t="shared" si="148"/>
        <v>0</v>
      </c>
      <c r="J750" s="53" t="s">
        <v>175</v>
      </c>
      <c r="K750" s="16" t="s">
        <v>175</v>
      </c>
      <c r="L750" s="54" t="s">
        <v>175</v>
      </c>
    </row>
    <row r="751" spans="1:12">
      <c r="A751" s="12"/>
      <c r="B751" s="47"/>
      <c r="C751" s="47"/>
      <c r="D751" s="37">
        <v>40817</v>
      </c>
      <c r="E751" s="90">
        <f t="shared" si="151"/>
        <v>0</v>
      </c>
      <c r="F751" s="90">
        <v>0</v>
      </c>
      <c r="G751" s="87">
        <v>0</v>
      </c>
      <c r="H751" s="92">
        <f t="shared" si="137"/>
        <v>0</v>
      </c>
      <c r="I751" s="106">
        <f t="shared" si="148"/>
        <v>0</v>
      </c>
      <c r="J751" s="53" t="s">
        <v>175</v>
      </c>
      <c r="K751" s="16" t="s">
        <v>175</v>
      </c>
      <c r="L751" s="54" t="s">
        <v>175</v>
      </c>
    </row>
    <row r="752" spans="1:12">
      <c r="A752" s="12"/>
      <c r="B752" s="47"/>
      <c r="C752" s="47"/>
      <c r="D752" s="37">
        <v>40848</v>
      </c>
      <c r="E752" s="90">
        <f t="shared" si="151"/>
        <v>0</v>
      </c>
      <c r="F752" s="90">
        <v>0</v>
      </c>
      <c r="G752" s="87">
        <v>0</v>
      </c>
      <c r="H752" s="92">
        <f t="shared" si="137"/>
        <v>0</v>
      </c>
      <c r="I752" s="106">
        <f t="shared" si="148"/>
        <v>0</v>
      </c>
      <c r="J752" s="53" t="s">
        <v>175</v>
      </c>
      <c r="K752" s="16" t="s">
        <v>175</v>
      </c>
      <c r="L752" s="54" t="s">
        <v>175</v>
      </c>
    </row>
    <row r="753" spans="1:12">
      <c r="A753" s="12"/>
      <c r="B753" s="47"/>
      <c r="C753" s="47"/>
      <c r="D753" s="37">
        <v>40878</v>
      </c>
      <c r="E753" s="90">
        <f t="shared" si="151"/>
        <v>0</v>
      </c>
      <c r="F753" s="90">
        <v>0</v>
      </c>
      <c r="G753" s="87">
        <v>0</v>
      </c>
      <c r="H753" s="92">
        <f t="shared" si="137"/>
        <v>0</v>
      </c>
      <c r="I753" s="106">
        <f t="shared" si="148"/>
        <v>0</v>
      </c>
      <c r="J753" s="53" t="s">
        <v>175</v>
      </c>
      <c r="K753" s="16" t="s">
        <v>175</v>
      </c>
      <c r="L753" s="54" t="s">
        <v>175</v>
      </c>
    </row>
    <row r="754" spans="1:12">
      <c r="A754" s="12"/>
      <c r="B754" s="47"/>
      <c r="C754" s="47"/>
      <c r="D754" s="37">
        <v>40909</v>
      </c>
      <c r="E754" s="90">
        <f t="shared" si="151"/>
        <v>0</v>
      </c>
      <c r="F754" s="90">
        <v>0</v>
      </c>
      <c r="G754" s="87">
        <v>0</v>
      </c>
      <c r="H754" s="92">
        <f t="shared" si="137"/>
        <v>0</v>
      </c>
      <c r="I754" s="106">
        <f t="shared" si="148"/>
        <v>0</v>
      </c>
      <c r="J754" s="53" t="s">
        <v>175</v>
      </c>
      <c r="K754" s="16" t="s">
        <v>175</v>
      </c>
      <c r="L754" s="54" t="s">
        <v>175</v>
      </c>
    </row>
    <row r="755" spans="1:12">
      <c r="A755" s="12"/>
      <c r="B755" s="47"/>
      <c r="C755" s="47"/>
      <c r="D755" s="37">
        <v>40940</v>
      </c>
      <c r="E755" s="90">
        <f t="shared" si="151"/>
        <v>0</v>
      </c>
      <c r="F755" s="90">
        <v>0</v>
      </c>
      <c r="G755" s="87">
        <v>0</v>
      </c>
      <c r="H755" s="92">
        <f t="shared" si="137"/>
        <v>0</v>
      </c>
      <c r="I755" s="106">
        <f t="shared" si="148"/>
        <v>0</v>
      </c>
      <c r="J755" s="53" t="s">
        <v>175</v>
      </c>
      <c r="K755" s="16" t="s">
        <v>175</v>
      </c>
      <c r="L755" s="54" t="s">
        <v>175</v>
      </c>
    </row>
    <row r="756" spans="1:12">
      <c r="A756" s="12"/>
      <c r="B756" s="47"/>
      <c r="C756" s="47"/>
      <c r="D756" s="37">
        <v>40969</v>
      </c>
      <c r="E756" s="90">
        <f t="shared" si="151"/>
        <v>0</v>
      </c>
      <c r="F756" s="90">
        <v>0</v>
      </c>
      <c r="G756" s="87">
        <v>0</v>
      </c>
      <c r="H756" s="92">
        <f t="shared" si="137"/>
        <v>0</v>
      </c>
      <c r="I756" s="106">
        <f t="shared" si="148"/>
        <v>0</v>
      </c>
      <c r="J756" s="53" t="s">
        <v>175</v>
      </c>
      <c r="K756" s="16" t="s">
        <v>175</v>
      </c>
      <c r="L756" s="54" t="s">
        <v>175</v>
      </c>
    </row>
    <row r="757" spans="1:12">
      <c r="A757" s="12"/>
      <c r="B757" s="47"/>
      <c r="C757" s="47"/>
      <c r="D757" s="37">
        <v>41000</v>
      </c>
      <c r="E757" s="90">
        <f>+H754</f>
        <v>0</v>
      </c>
      <c r="F757" s="90">
        <v>0</v>
      </c>
      <c r="G757" s="87">
        <v>0</v>
      </c>
      <c r="H757" s="92">
        <f t="shared" si="137"/>
        <v>0</v>
      </c>
      <c r="I757" s="106">
        <f t="shared" si="148"/>
        <v>0</v>
      </c>
      <c r="J757" s="53" t="s">
        <v>175</v>
      </c>
      <c r="K757" s="16" t="s">
        <v>175</v>
      </c>
      <c r="L757" s="54" t="s">
        <v>175</v>
      </c>
    </row>
    <row r="758" spans="1:12">
      <c r="A758" s="12"/>
      <c r="B758" s="47"/>
      <c r="C758" s="47"/>
      <c r="D758" s="37">
        <v>41030</v>
      </c>
      <c r="E758" s="90">
        <f t="shared" ref="E758" si="152">+H757</f>
        <v>0</v>
      </c>
      <c r="F758" s="90">
        <v>0</v>
      </c>
      <c r="G758" s="87">
        <v>0</v>
      </c>
      <c r="H758" s="92">
        <f t="shared" si="137"/>
        <v>0</v>
      </c>
      <c r="I758" s="106">
        <f t="shared" si="148"/>
        <v>0</v>
      </c>
      <c r="J758" s="53" t="s">
        <v>175</v>
      </c>
      <c r="K758" s="16" t="s">
        <v>175</v>
      </c>
      <c r="L758" s="54" t="s">
        <v>175</v>
      </c>
    </row>
    <row r="759" spans="1:12">
      <c r="A759" s="22"/>
      <c r="B759" s="49"/>
      <c r="C759" s="49"/>
      <c r="D759" s="37">
        <v>41061</v>
      </c>
      <c r="E759" s="100">
        <f t="shared" ref="E759" si="153">H758</f>
        <v>0</v>
      </c>
      <c r="F759" s="100">
        <v>0</v>
      </c>
      <c r="G759" s="99">
        <v>0</v>
      </c>
      <c r="H759" s="101">
        <f t="shared" si="137"/>
        <v>0</v>
      </c>
      <c r="I759" s="106">
        <f t="shared" si="148"/>
        <v>0</v>
      </c>
      <c r="J759" s="53" t="s">
        <v>175</v>
      </c>
      <c r="K759" s="16" t="s">
        <v>175</v>
      </c>
      <c r="L759" s="54" t="s">
        <v>175</v>
      </c>
    </row>
    <row r="760" spans="1:12">
      <c r="A760" s="64">
        <v>288658</v>
      </c>
      <c r="B760" s="25" t="s">
        <v>105</v>
      </c>
      <c r="C760" s="44" t="s">
        <v>64</v>
      </c>
      <c r="D760" s="37">
        <v>40725</v>
      </c>
      <c r="E760" s="105">
        <v>0</v>
      </c>
      <c r="F760" s="88">
        <v>0</v>
      </c>
      <c r="G760" s="103">
        <v>0</v>
      </c>
      <c r="H760" s="104">
        <f t="shared" si="137"/>
        <v>0</v>
      </c>
      <c r="I760" s="106">
        <f t="shared" si="148"/>
        <v>0</v>
      </c>
      <c r="J760" s="53" t="s">
        <v>175</v>
      </c>
      <c r="K760" s="16" t="s">
        <v>175</v>
      </c>
      <c r="L760" s="54" t="s">
        <v>175</v>
      </c>
    </row>
    <row r="761" spans="1:12">
      <c r="A761" s="12"/>
      <c r="B761" s="47"/>
      <c r="C761" s="47"/>
      <c r="D761" s="37">
        <v>40756</v>
      </c>
      <c r="E761" s="90">
        <f>+H760</f>
        <v>0</v>
      </c>
      <c r="F761" s="90">
        <v>0</v>
      </c>
      <c r="G761" s="87">
        <v>0</v>
      </c>
      <c r="H761" s="92">
        <f t="shared" si="137"/>
        <v>0</v>
      </c>
      <c r="I761" s="106">
        <f t="shared" si="148"/>
        <v>0</v>
      </c>
      <c r="J761" s="53" t="s">
        <v>175</v>
      </c>
      <c r="K761" s="16" t="s">
        <v>175</v>
      </c>
      <c r="L761" s="54" t="s">
        <v>175</v>
      </c>
    </row>
    <row r="762" spans="1:12">
      <c r="A762" s="12"/>
      <c r="B762" s="47"/>
      <c r="C762" s="47"/>
      <c r="D762" s="37">
        <v>40787</v>
      </c>
      <c r="E762" s="90">
        <f t="shared" ref="E762:E768" si="154">+H761</f>
        <v>0</v>
      </c>
      <c r="F762" s="90">
        <v>0</v>
      </c>
      <c r="G762" s="87">
        <v>0</v>
      </c>
      <c r="H762" s="92">
        <f t="shared" si="137"/>
        <v>0</v>
      </c>
      <c r="I762" s="106">
        <f t="shared" si="148"/>
        <v>0</v>
      </c>
      <c r="J762" s="53" t="s">
        <v>175</v>
      </c>
      <c r="K762" s="16" t="s">
        <v>175</v>
      </c>
      <c r="L762" s="54" t="s">
        <v>175</v>
      </c>
    </row>
    <row r="763" spans="1:12">
      <c r="A763" s="12"/>
      <c r="B763" s="47"/>
      <c r="C763" s="47"/>
      <c r="D763" s="37">
        <v>40817</v>
      </c>
      <c r="E763" s="90">
        <f t="shared" si="154"/>
        <v>0</v>
      </c>
      <c r="F763" s="90">
        <v>0</v>
      </c>
      <c r="G763" s="87">
        <v>0</v>
      </c>
      <c r="H763" s="92">
        <f t="shared" si="137"/>
        <v>0</v>
      </c>
      <c r="I763" s="106">
        <f t="shared" si="148"/>
        <v>0</v>
      </c>
      <c r="J763" s="53" t="s">
        <v>175</v>
      </c>
      <c r="K763" s="16" t="s">
        <v>175</v>
      </c>
      <c r="L763" s="54" t="s">
        <v>175</v>
      </c>
    </row>
    <row r="764" spans="1:12">
      <c r="A764" s="12"/>
      <c r="B764" s="47"/>
      <c r="C764" s="47"/>
      <c r="D764" s="37">
        <v>40848</v>
      </c>
      <c r="E764" s="90">
        <f t="shared" si="154"/>
        <v>0</v>
      </c>
      <c r="F764" s="90">
        <v>0</v>
      </c>
      <c r="G764" s="87">
        <v>0</v>
      </c>
      <c r="H764" s="92">
        <f t="shared" si="137"/>
        <v>0</v>
      </c>
      <c r="I764" s="106">
        <f t="shared" si="148"/>
        <v>0</v>
      </c>
      <c r="J764" s="53" t="s">
        <v>175</v>
      </c>
      <c r="K764" s="16" t="s">
        <v>175</v>
      </c>
      <c r="L764" s="54" t="s">
        <v>175</v>
      </c>
    </row>
    <row r="765" spans="1:12">
      <c r="A765" s="12"/>
      <c r="B765" s="47"/>
      <c r="C765" s="47"/>
      <c r="D765" s="37">
        <v>40878</v>
      </c>
      <c r="E765" s="90">
        <f t="shared" si="154"/>
        <v>0</v>
      </c>
      <c r="F765" s="90">
        <v>0</v>
      </c>
      <c r="G765" s="87">
        <v>0</v>
      </c>
      <c r="H765" s="92">
        <f t="shared" ref="H765:H840" si="155">SUM(E765:G765)</f>
        <v>0</v>
      </c>
      <c r="I765" s="106">
        <f t="shared" si="148"/>
        <v>0</v>
      </c>
      <c r="J765" s="53" t="s">
        <v>175</v>
      </c>
      <c r="K765" s="16" t="s">
        <v>175</v>
      </c>
      <c r="L765" s="54" t="s">
        <v>175</v>
      </c>
    </row>
    <row r="766" spans="1:12">
      <c r="A766" s="12"/>
      <c r="B766" s="47"/>
      <c r="C766" s="47"/>
      <c r="D766" s="37">
        <v>40909</v>
      </c>
      <c r="E766" s="90">
        <f t="shared" si="154"/>
        <v>0</v>
      </c>
      <c r="F766" s="90">
        <v>0</v>
      </c>
      <c r="G766" s="87">
        <v>0</v>
      </c>
      <c r="H766" s="92">
        <f t="shared" si="155"/>
        <v>0</v>
      </c>
      <c r="I766" s="106">
        <f t="shared" si="148"/>
        <v>0</v>
      </c>
      <c r="J766" s="53" t="s">
        <v>175</v>
      </c>
      <c r="K766" s="16" t="s">
        <v>175</v>
      </c>
      <c r="L766" s="54" t="s">
        <v>175</v>
      </c>
    </row>
    <row r="767" spans="1:12">
      <c r="A767" s="12"/>
      <c r="B767" s="47"/>
      <c r="C767" s="47"/>
      <c r="D767" s="37">
        <v>40940</v>
      </c>
      <c r="E767" s="90">
        <f t="shared" si="154"/>
        <v>0</v>
      </c>
      <c r="F767" s="90">
        <v>0</v>
      </c>
      <c r="G767" s="87">
        <v>0</v>
      </c>
      <c r="H767" s="92">
        <f t="shared" si="155"/>
        <v>0</v>
      </c>
      <c r="I767" s="106">
        <f t="shared" si="148"/>
        <v>0</v>
      </c>
      <c r="J767" s="53" t="s">
        <v>175</v>
      </c>
      <c r="K767" s="16" t="s">
        <v>175</v>
      </c>
      <c r="L767" s="54" t="s">
        <v>175</v>
      </c>
    </row>
    <row r="768" spans="1:12">
      <c r="A768" s="12"/>
      <c r="B768" s="47"/>
      <c r="C768" s="47"/>
      <c r="D768" s="37">
        <v>40969</v>
      </c>
      <c r="E768" s="90">
        <f t="shared" si="154"/>
        <v>0</v>
      </c>
      <c r="F768" s="90">
        <v>0</v>
      </c>
      <c r="G768" s="87">
        <v>0</v>
      </c>
      <c r="H768" s="92">
        <f t="shared" si="155"/>
        <v>0</v>
      </c>
      <c r="I768" s="106">
        <f t="shared" si="148"/>
        <v>0</v>
      </c>
      <c r="J768" s="53" t="s">
        <v>175</v>
      </c>
      <c r="K768" s="16" t="s">
        <v>175</v>
      </c>
      <c r="L768" s="54" t="s">
        <v>175</v>
      </c>
    </row>
    <row r="769" spans="1:12">
      <c r="A769" s="12"/>
      <c r="B769" s="47"/>
      <c r="C769" s="47"/>
      <c r="D769" s="37">
        <v>41000</v>
      </c>
      <c r="E769" s="90">
        <f>+H766</f>
        <v>0</v>
      </c>
      <c r="F769" s="90">
        <v>0</v>
      </c>
      <c r="G769" s="87">
        <v>0</v>
      </c>
      <c r="H769" s="92">
        <f t="shared" si="155"/>
        <v>0</v>
      </c>
      <c r="I769" s="106">
        <f t="shared" si="148"/>
        <v>0</v>
      </c>
      <c r="J769" s="53" t="s">
        <v>175</v>
      </c>
      <c r="K769" s="16" t="s">
        <v>175</v>
      </c>
      <c r="L769" s="54" t="s">
        <v>175</v>
      </c>
    </row>
    <row r="770" spans="1:12">
      <c r="A770" s="12"/>
      <c r="B770" s="47"/>
      <c r="C770" s="47"/>
      <c r="D770" s="37">
        <v>41030</v>
      </c>
      <c r="E770" s="90">
        <f t="shared" ref="E770" si="156">+H769</f>
        <v>0</v>
      </c>
      <c r="F770" s="90">
        <v>0</v>
      </c>
      <c r="G770" s="87">
        <v>0</v>
      </c>
      <c r="H770" s="92">
        <f t="shared" si="155"/>
        <v>0</v>
      </c>
      <c r="I770" s="106">
        <f t="shared" si="148"/>
        <v>0</v>
      </c>
      <c r="J770" s="53" t="s">
        <v>175</v>
      </c>
      <c r="K770" s="16" t="s">
        <v>175</v>
      </c>
      <c r="L770" s="54" t="s">
        <v>175</v>
      </c>
    </row>
    <row r="771" spans="1:12">
      <c r="A771" s="22"/>
      <c r="B771" s="49"/>
      <c r="C771" s="49"/>
      <c r="D771" s="37">
        <v>41061</v>
      </c>
      <c r="E771" s="100">
        <f t="shared" ref="E771" si="157">H770</f>
        <v>0</v>
      </c>
      <c r="F771" s="100">
        <v>0</v>
      </c>
      <c r="G771" s="99">
        <v>0</v>
      </c>
      <c r="H771" s="101">
        <f t="shared" si="155"/>
        <v>0</v>
      </c>
      <c r="I771" s="106">
        <f t="shared" si="148"/>
        <v>0</v>
      </c>
      <c r="J771" s="53" t="s">
        <v>175</v>
      </c>
      <c r="K771" s="16" t="s">
        <v>175</v>
      </c>
      <c r="L771" s="54" t="s">
        <v>175</v>
      </c>
    </row>
    <row r="772" spans="1:12">
      <c r="A772" s="64">
        <v>288660</v>
      </c>
      <c r="B772" s="25" t="s">
        <v>106</v>
      </c>
      <c r="C772" s="44" t="s">
        <v>64</v>
      </c>
      <c r="D772" s="37">
        <v>40725</v>
      </c>
      <c r="E772" s="105">
        <v>0</v>
      </c>
      <c r="F772" s="88">
        <v>0</v>
      </c>
      <c r="G772" s="103">
        <v>0</v>
      </c>
      <c r="H772" s="104">
        <f t="shared" si="155"/>
        <v>0</v>
      </c>
      <c r="I772" s="106">
        <f t="shared" si="148"/>
        <v>0</v>
      </c>
      <c r="J772" s="53" t="s">
        <v>175</v>
      </c>
      <c r="K772" s="16" t="s">
        <v>175</v>
      </c>
      <c r="L772" s="54" t="s">
        <v>175</v>
      </c>
    </row>
    <row r="773" spans="1:12">
      <c r="A773" s="12"/>
      <c r="B773" s="47"/>
      <c r="C773" s="47"/>
      <c r="D773" s="37">
        <v>40756</v>
      </c>
      <c r="E773" s="90">
        <f>+H772</f>
        <v>0</v>
      </c>
      <c r="F773" s="90">
        <v>0</v>
      </c>
      <c r="G773" s="87">
        <v>0</v>
      </c>
      <c r="H773" s="92">
        <f t="shared" si="155"/>
        <v>0</v>
      </c>
      <c r="I773" s="106">
        <f t="shared" si="148"/>
        <v>0</v>
      </c>
      <c r="J773" s="53" t="s">
        <v>175</v>
      </c>
      <c r="K773" s="16" t="s">
        <v>175</v>
      </c>
      <c r="L773" s="54" t="s">
        <v>175</v>
      </c>
    </row>
    <row r="774" spans="1:12">
      <c r="A774" s="12"/>
      <c r="B774" s="47"/>
      <c r="C774" s="47"/>
      <c r="D774" s="37">
        <v>40787</v>
      </c>
      <c r="E774" s="90">
        <f t="shared" ref="E774:E780" si="158">+H773</f>
        <v>0</v>
      </c>
      <c r="F774" s="90">
        <v>0</v>
      </c>
      <c r="G774" s="87">
        <v>0</v>
      </c>
      <c r="H774" s="92">
        <f t="shared" si="155"/>
        <v>0</v>
      </c>
      <c r="I774" s="106">
        <f t="shared" si="148"/>
        <v>0</v>
      </c>
      <c r="J774" s="53" t="s">
        <v>175</v>
      </c>
      <c r="K774" s="16" t="s">
        <v>175</v>
      </c>
      <c r="L774" s="54" t="s">
        <v>175</v>
      </c>
    </row>
    <row r="775" spans="1:12">
      <c r="A775" s="12"/>
      <c r="B775" s="47"/>
      <c r="C775" s="47"/>
      <c r="D775" s="37">
        <v>40817</v>
      </c>
      <c r="E775" s="90">
        <f t="shared" si="158"/>
        <v>0</v>
      </c>
      <c r="F775" s="90">
        <v>0</v>
      </c>
      <c r="G775" s="87">
        <v>0</v>
      </c>
      <c r="H775" s="92">
        <f t="shared" si="155"/>
        <v>0</v>
      </c>
      <c r="I775" s="106">
        <f t="shared" si="148"/>
        <v>0</v>
      </c>
      <c r="J775" s="53" t="s">
        <v>175</v>
      </c>
      <c r="K775" s="16" t="s">
        <v>175</v>
      </c>
      <c r="L775" s="54" t="s">
        <v>175</v>
      </c>
    </row>
    <row r="776" spans="1:12">
      <c r="A776" s="12"/>
      <c r="B776" s="47"/>
      <c r="C776" s="47"/>
      <c r="D776" s="37">
        <v>40848</v>
      </c>
      <c r="E776" s="90">
        <f t="shared" si="158"/>
        <v>0</v>
      </c>
      <c r="F776" s="90">
        <v>0</v>
      </c>
      <c r="G776" s="87">
        <v>0</v>
      </c>
      <c r="H776" s="92">
        <f t="shared" si="155"/>
        <v>0</v>
      </c>
      <c r="I776" s="106">
        <f t="shared" si="148"/>
        <v>0</v>
      </c>
      <c r="J776" s="53" t="s">
        <v>175</v>
      </c>
      <c r="K776" s="16" t="s">
        <v>175</v>
      </c>
      <c r="L776" s="54" t="s">
        <v>175</v>
      </c>
    </row>
    <row r="777" spans="1:12">
      <c r="A777" s="12"/>
      <c r="B777" s="47"/>
      <c r="C777" s="47"/>
      <c r="D777" s="37">
        <v>40878</v>
      </c>
      <c r="E777" s="90">
        <f t="shared" si="158"/>
        <v>0</v>
      </c>
      <c r="F777" s="90">
        <v>0</v>
      </c>
      <c r="G777" s="87">
        <v>0</v>
      </c>
      <c r="H777" s="92">
        <f t="shared" si="155"/>
        <v>0</v>
      </c>
      <c r="I777" s="106">
        <f t="shared" si="148"/>
        <v>0</v>
      </c>
      <c r="J777" s="53" t="s">
        <v>175</v>
      </c>
      <c r="K777" s="16" t="s">
        <v>175</v>
      </c>
      <c r="L777" s="54" t="s">
        <v>175</v>
      </c>
    </row>
    <row r="778" spans="1:12">
      <c r="A778" s="12"/>
      <c r="B778" s="47"/>
      <c r="C778" s="47"/>
      <c r="D778" s="37">
        <v>40909</v>
      </c>
      <c r="E778" s="90">
        <f t="shared" si="158"/>
        <v>0</v>
      </c>
      <c r="F778" s="90">
        <v>0</v>
      </c>
      <c r="G778" s="87">
        <v>0</v>
      </c>
      <c r="H778" s="92">
        <f t="shared" si="155"/>
        <v>0</v>
      </c>
      <c r="I778" s="106">
        <f t="shared" si="148"/>
        <v>0</v>
      </c>
      <c r="J778" s="53" t="s">
        <v>175</v>
      </c>
      <c r="K778" s="16" t="s">
        <v>175</v>
      </c>
      <c r="L778" s="54" t="s">
        <v>175</v>
      </c>
    </row>
    <row r="779" spans="1:12">
      <c r="A779" s="12"/>
      <c r="B779" s="47"/>
      <c r="C779" s="47"/>
      <c r="D779" s="37">
        <v>40940</v>
      </c>
      <c r="E779" s="90">
        <f t="shared" si="158"/>
        <v>0</v>
      </c>
      <c r="F779" s="90">
        <v>0</v>
      </c>
      <c r="G779" s="87">
        <v>0</v>
      </c>
      <c r="H779" s="92">
        <f t="shared" si="155"/>
        <v>0</v>
      </c>
      <c r="I779" s="106">
        <f t="shared" si="148"/>
        <v>0</v>
      </c>
      <c r="J779" s="53" t="s">
        <v>175</v>
      </c>
      <c r="K779" s="16" t="s">
        <v>175</v>
      </c>
      <c r="L779" s="54" t="s">
        <v>175</v>
      </c>
    </row>
    <row r="780" spans="1:12">
      <c r="A780" s="12"/>
      <c r="B780" s="47"/>
      <c r="C780" s="47"/>
      <c r="D780" s="37">
        <v>40969</v>
      </c>
      <c r="E780" s="90">
        <f t="shared" si="158"/>
        <v>0</v>
      </c>
      <c r="F780" s="90">
        <v>0</v>
      </c>
      <c r="G780" s="87">
        <v>0</v>
      </c>
      <c r="H780" s="92">
        <f t="shared" si="155"/>
        <v>0</v>
      </c>
      <c r="I780" s="106">
        <f t="shared" si="148"/>
        <v>0</v>
      </c>
      <c r="J780" s="53" t="s">
        <v>175</v>
      </c>
      <c r="K780" s="16" t="s">
        <v>175</v>
      </c>
      <c r="L780" s="54" t="s">
        <v>175</v>
      </c>
    </row>
    <row r="781" spans="1:12">
      <c r="A781" s="12"/>
      <c r="B781" s="47"/>
      <c r="C781" s="47"/>
      <c r="D781" s="37">
        <v>41000</v>
      </c>
      <c r="E781" s="90">
        <f>+H778</f>
        <v>0</v>
      </c>
      <c r="F781" s="90">
        <v>0</v>
      </c>
      <c r="G781" s="87">
        <v>0</v>
      </c>
      <c r="H781" s="92">
        <f t="shared" si="155"/>
        <v>0</v>
      </c>
      <c r="I781" s="106">
        <f t="shared" si="148"/>
        <v>0</v>
      </c>
      <c r="J781" s="53" t="s">
        <v>175</v>
      </c>
      <c r="K781" s="16" t="s">
        <v>175</v>
      </c>
      <c r="L781" s="54" t="s">
        <v>175</v>
      </c>
    </row>
    <row r="782" spans="1:12">
      <c r="A782" s="12"/>
      <c r="B782" s="47"/>
      <c r="C782" s="47"/>
      <c r="D782" s="37">
        <v>41030</v>
      </c>
      <c r="E782" s="90">
        <f t="shared" ref="E782" si="159">+H781</f>
        <v>0</v>
      </c>
      <c r="F782" s="90">
        <v>0</v>
      </c>
      <c r="G782" s="87">
        <v>0</v>
      </c>
      <c r="H782" s="92">
        <f t="shared" si="155"/>
        <v>0</v>
      </c>
      <c r="I782" s="106">
        <f t="shared" si="148"/>
        <v>0</v>
      </c>
      <c r="J782" s="53" t="s">
        <v>175</v>
      </c>
      <c r="K782" s="16" t="s">
        <v>175</v>
      </c>
      <c r="L782" s="54" t="s">
        <v>175</v>
      </c>
    </row>
    <row r="783" spans="1:12">
      <c r="A783" s="22"/>
      <c r="B783" s="49"/>
      <c r="C783" s="49"/>
      <c r="D783" s="37">
        <v>41061</v>
      </c>
      <c r="E783" s="100">
        <f t="shared" ref="E783" si="160">H782</f>
        <v>0</v>
      </c>
      <c r="F783" s="100">
        <v>0</v>
      </c>
      <c r="G783" s="99">
        <v>0</v>
      </c>
      <c r="H783" s="101">
        <f t="shared" si="155"/>
        <v>0</v>
      </c>
      <c r="I783" s="106">
        <f t="shared" si="148"/>
        <v>0</v>
      </c>
      <c r="J783" s="53" t="s">
        <v>175</v>
      </c>
      <c r="K783" s="16" t="s">
        <v>175</v>
      </c>
      <c r="L783" s="54" t="s">
        <v>175</v>
      </c>
    </row>
    <row r="784" spans="1:12">
      <c r="A784" s="64">
        <v>288662</v>
      </c>
      <c r="B784" s="25" t="s">
        <v>107</v>
      </c>
      <c r="C784" s="44" t="s">
        <v>64</v>
      </c>
      <c r="D784" s="37">
        <v>40725</v>
      </c>
      <c r="E784" s="105">
        <v>0</v>
      </c>
      <c r="F784" s="88">
        <v>0</v>
      </c>
      <c r="G784" s="103">
        <v>0</v>
      </c>
      <c r="H784" s="104">
        <f t="shared" si="155"/>
        <v>0</v>
      </c>
      <c r="I784" s="106">
        <f t="shared" si="148"/>
        <v>0</v>
      </c>
      <c r="J784" s="53" t="s">
        <v>175</v>
      </c>
      <c r="K784" s="16" t="s">
        <v>175</v>
      </c>
      <c r="L784" s="54" t="s">
        <v>175</v>
      </c>
    </row>
    <row r="785" spans="1:12">
      <c r="A785" s="12"/>
      <c r="B785" s="47"/>
      <c r="C785" s="47"/>
      <c r="D785" s="37">
        <v>40756</v>
      </c>
      <c r="E785" s="90">
        <f>+H784</f>
        <v>0</v>
      </c>
      <c r="F785" s="90">
        <v>0</v>
      </c>
      <c r="G785" s="87">
        <v>0</v>
      </c>
      <c r="H785" s="92">
        <f t="shared" si="155"/>
        <v>0</v>
      </c>
      <c r="I785" s="106">
        <f t="shared" si="148"/>
        <v>0</v>
      </c>
      <c r="J785" s="53" t="s">
        <v>175</v>
      </c>
      <c r="K785" s="16" t="s">
        <v>175</v>
      </c>
      <c r="L785" s="54" t="s">
        <v>175</v>
      </c>
    </row>
    <row r="786" spans="1:12">
      <c r="A786" s="12"/>
      <c r="B786" s="47"/>
      <c r="C786" s="47"/>
      <c r="D786" s="37">
        <v>40787</v>
      </c>
      <c r="E786" s="90">
        <f t="shared" ref="E786:E792" si="161">+H785</f>
        <v>0</v>
      </c>
      <c r="F786" s="90">
        <v>0</v>
      </c>
      <c r="G786" s="87">
        <v>0</v>
      </c>
      <c r="H786" s="92">
        <f t="shared" si="155"/>
        <v>0</v>
      </c>
      <c r="I786" s="106">
        <f t="shared" si="148"/>
        <v>0</v>
      </c>
      <c r="J786" s="53" t="s">
        <v>175</v>
      </c>
      <c r="K786" s="16" t="s">
        <v>175</v>
      </c>
      <c r="L786" s="54" t="s">
        <v>175</v>
      </c>
    </row>
    <row r="787" spans="1:12">
      <c r="A787" s="12"/>
      <c r="B787" s="47"/>
      <c r="C787" s="47"/>
      <c r="D787" s="37">
        <v>40817</v>
      </c>
      <c r="E787" s="90">
        <f t="shared" si="161"/>
        <v>0</v>
      </c>
      <c r="F787" s="90">
        <v>0</v>
      </c>
      <c r="G787" s="87">
        <v>0</v>
      </c>
      <c r="H787" s="92">
        <f t="shared" si="155"/>
        <v>0</v>
      </c>
      <c r="I787" s="106">
        <f t="shared" si="148"/>
        <v>0</v>
      </c>
      <c r="J787" s="53" t="s">
        <v>175</v>
      </c>
      <c r="K787" s="16" t="s">
        <v>175</v>
      </c>
      <c r="L787" s="54" t="s">
        <v>175</v>
      </c>
    </row>
    <row r="788" spans="1:12">
      <c r="A788" s="12"/>
      <c r="B788" s="47"/>
      <c r="C788" s="47"/>
      <c r="D788" s="37">
        <v>40848</v>
      </c>
      <c r="E788" s="90">
        <f t="shared" si="161"/>
        <v>0</v>
      </c>
      <c r="F788" s="90">
        <v>0</v>
      </c>
      <c r="G788" s="87">
        <v>0</v>
      </c>
      <c r="H788" s="92">
        <f t="shared" si="155"/>
        <v>0</v>
      </c>
      <c r="I788" s="106">
        <f t="shared" si="148"/>
        <v>0</v>
      </c>
      <c r="J788" s="53" t="s">
        <v>175</v>
      </c>
      <c r="K788" s="16" t="s">
        <v>175</v>
      </c>
      <c r="L788" s="54" t="s">
        <v>175</v>
      </c>
    </row>
    <row r="789" spans="1:12">
      <c r="A789" s="12"/>
      <c r="B789" s="47"/>
      <c r="C789" s="47"/>
      <c r="D789" s="37">
        <v>40878</v>
      </c>
      <c r="E789" s="90">
        <f t="shared" si="161"/>
        <v>0</v>
      </c>
      <c r="F789" s="90">
        <v>0</v>
      </c>
      <c r="G789" s="87">
        <v>0</v>
      </c>
      <c r="H789" s="92">
        <f t="shared" si="155"/>
        <v>0</v>
      </c>
      <c r="I789" s="106">
        <f t="shared" si="148"/>
        <v>0</v>
      </c>
      <c r="J789" s="53" t="s">
        <v>175</v>
      </c>
      <c r="K789" s="16" t="s">
        <v>175</v>
      </c>
      <c r="L789" s="54" t="s">
        <v>175</v>
      </c>
    </row>
    <row r="790" spans="1:12">
      <c r="A790" s="12"/>
      <c r="B790" s="47"/>
      <c r="C790" s="47"/>
      <c r="D790" s="37">
        <v>40909</v>
      </c>
      <c r="E790" s="90">
        <f t="shared" si="161"/>
        <v>0</v>
      </c>
      <c r="F790" s="90">
        <v>0</v>
      </c>
      <c r="G790" s="87">
        <v>0</v>
      </c>
      <c r="H790" s="92">
        <f t="shared" si="155"/>
        <v>0</v>
      </c>
      <c r="I790" s="106">
        <f t="shared" si="148"/>
        <v>0</v>
      </c>
      <c r="J790" s="53" t="s">
        <v>175</v>
      </c>
      <c r="K790" s="16" t="s">
        <v>175</v>
      </c>
      <c r="L790" s="54" t="s">
        <v>175</v>
      </c>
    </row>
    <row r="791" spans="1:12">
      <c r="A791" s="12"/>
      <c r="B791" s="47"/>
      <c r="C791" s="47"/>
      <c r="D791" s="37">
        <v>40940</v>
      </c>
      <c r="E791" s="90">
        <f t="shared" si="161"/>
        <v>0</v>
      </c>
      <c r="F791" s="90">
        <v>0</v>
      </c>
      <c r="G791" s="87">
        <v>0</v>
      </c>
      <c r="H791" s="92">
        <f t="shared" si="155"/>
        <v>0</v>
      </c>
      <c r="I791" s="106">
        <f t="shared" si="148"/>
        <v>0</v>
      </c>
      <c r="J791" s="53" t="s">
        <v>175</v>
      </c>
      <c r="K791" s="16" t="s">
        <v>175</v>
      </c>
      <c r="L791" s="54" t="s">
        <v>175</v>
      </c>
    </row>
    <row r="792" spans="1:12">
      <c r="A792" s="12"/>
      <c r="B792" s="47"/>
      <c r="C792" s="47"/>
      <c r="D792" s="37">
        <v>40969</v>
      </c>
      <c r="E792" s="90">
        <f t="shared" si="161"/>
        <v>0</v>
      </c>
      <c r="F792" s="90">
        <v>0</v>
      </c>
      <c r="G792" s="87">
        <v>0</v>
      </c>
      <c r="H792" s="92">
        <f t="shared" si="155"/>
        <v>0</v>
      </c>
      <c r="I792" s="106">
        <f t="shared" si="148"/>
        <v>0</v>
      </c>
      <c r="J792" s="53" t="s">
        <v>175</v>
      </c>
      <c r="K792" s="16" t="s">
        <v>175</v>
      </c>
      <c r="L792" s="54" t="s">
        <v>175</v>
      </c>
    </row>
    <row r="793" spans="1:12">
      <c r="A793" s="12"/>
      <c r="B793" s="47"/>
      <c r="C793" s="47"/>
      <c r="D793" s="37">
        <v>41000</v>
      </c>
      <c r="E793" s="90">
        <f>+H790</f>
        <v>0</v>
      </c>
      <c r="F793" s="90">
        <v>0</v>
      </c>
      <c r="G793" s="87">
        <v>0</v>
      </c>
      <c r="H793" s="92">
        <f t="shared" si="155"/>
        <v>0</v>
      </c>
      <c r="I793" s="106">
        <f t="shared" si="148"/>
        <v>0</v>
      </c>
      <c r="J793" s="53" t="s">
        <v>175</v>
      </c>
      <c r="K793" s="16" t="s">
        <v>175</v>
      </c>
      <c r="L793" s="54" t="s">
        <v>175</v>
      </c>
    </row>
    <row r="794" spans="1:12">
      <c r="A794" s="12"/>
      <c r="B794" s="47"/>
      <c r="C794" s="47"/>
      <c r="D794" s="37">
        <v>41030</v>
      </c>
      <c r="E794" s="90">
        <f t="shared" ref="E794" si="162">+H793</f>
        <v>0</v>
      </c>
      <c r="F794" s="90">
        <v>0</v>
      </c>
      <c r="G794" s="87">
        <v>0</v>
      </c>
      <c r="H794" s="92">
        <f t="shared" si="155"/>
        <v>0</v>
      </c>
      <c r="I794" s="106">
        <f t="shared" si="148"/>
        <v>0</v>
      </c>
      <c r="J794" s="53" t="s">
        <v>175</v>
      </c>
      <c r="K794" s="16" t="s">
        <v>175</v>
      </c>
      <c r="L794" s="54" t="s">
        <v>175</v>
      </c>
    </row>
    <row r="795" spans="1:12">
      <c r="A795" s="22"/>
      <c r="B795" s="49"/>
      <c r="C795" s="49"/>
      <c r="D795" s="37">
        <v>41061</v>
      </c>
      <c r="E795" s="100">
        <f t="shared" ref="E795" si="163">H794</f>
        <v>0</v>
      </c>
      <c r="F795" s="100">
        <v>0</v>
      </c>
      <c r="G795" s="99">
        <v>0</v>
      </c>
      <c r="H795" s="101">
        <f t="shared" si="155"/>
        <v>0</v>
      </c>
      <c r="I795" s="106">
        <f t="shared" si="148"/>
        <v>0</v>
      </c>
      <c r="J795" s="53" t="s">
        <v>175</v>
      </c>
      <c r="K795" s="16" t="s">
        <v>175</v>
      </c>
      <c r="L795" s="54" t="s">
        <v>175</v>
      </c>
    </row>
    <row r="796" spans="1:12">
      <c r="A796" s="64">
        <v>288664</v>
      </c>
      <c r="B796" s="25" t="s">
        <v>108</v>
      </c>
      <c r="C796" s="44" t="s">
        <v>64</v>
      </c>
      <c r="D796" s="37">
        <v>40725</v>
      </c>
      <c r="E796" s="105">
        <v>0</v>
      </c>
      <c r="F796" s="88">
        <v>0</v>
      </c>
      <c r="G796" s="103">
        <v>0</v>
      </c>
      <c r="H796" s="104">
        <f t="shared" si="155"/>
        <v>0</v>
      </c>
      <c r="I796" s="106">
        <f t="shared" si="148"/>
        <v>0</v>
      </c>
      <c r="J796" s="53" t="s">
        <v>175</v>
      </c>
      <c r="K796" s="16" t="s">
        <v>175</v>
      </c>
      <c r="L796" s="54" t="s">
        <v>175</v>
      </c>
    </row>
    <row r="797" spans="1:12">
      <c r="A797" s="12"/>
      <c r="B797" s="47"/>
      <c r="C797" s="47"/>
      <c r="D797" s="37">
        <v>40756</v>
      </c>
      <c r="E797" s="90">
        <f>+H796</f>
        <v>0</v>
      </c>
      <c r="F797" s="90">
        <v>0</v>
      </c>
      <c r="G797" s="87">
        <v>0</v>
      </c>
      <c r="H797" s="92">
        <f t="shared" si="155"/>
        <v>0</v>
      </c>
      <c r="I797" s="106">
        <f t="shared" si="148"/>
        <v>0</v>
      </c>
      <c r="J797" s="53" t="s">
        <v>175</v>
      </c>
      <c r="K797" s="16" t="s">
        <v>175</v>
      </c>
      <c r="L797" s="54" t="s">
        <v>175</v>
      </c>
    </row>
    <row r="798" spans="1:12">
      <c r="A798" s="12"/>
      <c r="B798" s="47"/>
      <c r="C798" s="47"/>
      <c r="D798" s="37">
        <v>40787</v>
      </c>
      <c r="E798" s="90">
        <f t="shared" ref="E798:E804" si="164">+H797</f>
        <v>0</v>
      </c>
      <c r="F798" s="90">
        <v>0</v>
      </c>
      <c r="G798" s="87">
        <v>0</v>
      </c>
      <c r="H798" s="92">
        <f t="shared" si="155"/>
        <v>0</v>
      </c>
      <c r="I798" s="106">
        <f t="shared" si="148"/>
        <v>0</v>
      </c>
      <c r="J798" s="53" t="s">
        <v>175</v>
      </c>
      <c r="K798" s="16" t="s">
        <v>175</v>
      </c>
      <c r="L798" s="54" t="s">
        <v>175</v>
      </c>
    </row>
    <row r="799" spans="1:12">
      <c r="A799" s="12"/>
      <c r="B799" s="47"/>
      <c r="C799" s="47"/>
      <c r="D799" s="37">
        <v>40817</v>
      </c>
      <c r="E799" s="90">
        <f t="shared" si="164"/>
        <v>0</v>
      </c>
      <c r="F799" s="90">
        <v>0</v>
      </c>
      <c r="G799" s="87">
        <v>0</v>
      </c>
      <c r="H799" s="92">
        <f t="shared" si="155"/>
        <v>0</v>
      </c>
      <c r="I799" s="106">
        <f t="shared" si="148"/>
        <v>0</v>
      </c>
      <c r="J799" s="53" t="s">
        <v>175</v>
      </c>
      <c r="K799" s="16" t="s">
        <v>175</v>
      </c>
      <c r="L799" s="54" t="s">
        <v>175</v>
      </c>
    </row>
    <row r="800" spans="1:12">
      <c r="A800" s="12"/>
      <c r="B800" s="47"/>
      <c r="C800" s="47"/>
      <c r="D800" s="37">
        <v>40848</v>
      </c>
      <c r="E800" s="90">
        <f t="shared" si="164"/>
        <v>0</v>
      </c>
      <c r="F800" s="90">
        <v>0</v>
      </c>
      <c r="G800" s="87">
        <v>0</v>
      </c>
      <c r="H800" s="92">
        <f t="shared" si="155"/>
        <v>0</v>
      </c>
      <c r="I800" s="106">
        <f t="shared" si="148"/>
        <v>0</v>
      </c>
      <c r="J800" s="53" t="s">
        <v>175</v>
      </c>
      <c r="K800" s="16" t="s">
        <v>175</v>
      </c>
      <c r="L800" s="54" t="s">
        <v>175</v>
      </c>
    </row>
    <row r="801" spans="1:12">
      <c r="A801" s="12"/>
      <c r="B801" s="47"/>
      <c r="C801" s="47"/>
      <c r="D801" s="37">
        <v>40878</v>
      </c>
      <c r="E801" s="90">
        <f t="shared" si="164"/>
        <v>0</v>
      </c>
      <c r="F801" s="90">
        <v>0</v>
      </c>
      <c r="G801" s="87">
        <v>0</v>
      </c>
      <c r="H801" s="92">
        <f t="shared" si="155"/>
        <v>0</v>
      </c>
      <c r="I801" s="106">
        <f t="shared" si="148"/>
        <v>0</v>
      </c>
      <c r="J801" s="53" t="s">
        <v>175</v>
      </c>
      <c r="K801" s="16" t="s">
        <v>175</v>
      </c>
      <c r="L801" s="54" t="s">
        <v>175</v>
      </c>
    </row>
    <row r="802" spans="1:12">
      <c r="A802" s="12"/>
      <c r="B802" s="47"/>
      <c r="C802" s="47"/>
      <c r="D802" s="37">
        <v>40909</v>
      </c>
      <c r="E802" s="90">
        <f t="shared" si="164"/>
        <v>0</v>
      </c>
      <c r="F802" s="90">
        <v>0</v>
      </c>
      <c r="G802" s="87">
        <v>0</v>
      </c>
      <c r="H802" s="92">
        <f t="shared" si="155"/>
        <v>0</v>
      </c>
      <c r="I802" s="106">
        <f t="shared" si="148"/>
        <v>0</v>
      </c>
      <c r="J802" s="53" t="s">
        <v>175</v>
      </c>
      <c r="K802" s="16" t="s">
        <v>175</v>
      </c>
      <c r="L802" s="54" t="s">
        <v>175</v>
      </c>
    </row>
    <row r="803" spans="1:12">
      <c r="A803" s="12"/>
      <c r="B803" s="47"/>
      <c r="C803" s="47"/>
      <c r="D803" s="37">
        <v>40940</v>
      </c>
      <c r="E803" s="90">
        <f t="shared" si="164"/>
        <v>0</v>
      </c>
      <c r="F803" s="90">
        <v>0</v>
      </c>
      <c r="G803" s="87">
        <v>0</v>
      </c>
      <c r="H803" s="92">
        <f t="shared" si="155"/>
        <v>0</v>
      </c>
      <c r="I803" s="106">
        <f t="shared" si="148"/>
        <v>0</v>
      </c>
      <c r="J803" s="53" t="s">
        <v>175</v>
      </c>
      <c r="K803" s="16" t="s">
        <v>175</v>
      </c>
      <c r="L803" s="54" t="s">
        <v>175</v>
      </c>
    </row>
    <row r="804" spans="1:12">
      <c r="A804" s="12"/>
      <c r="B804" s="47"/>
      <c r="C804" s="47"/>
      <c r="D804" s="37">
        <v>40969</v>
      </c>
      <c r="E804" s="90">
        <f t="shared" si="164"/>
        <v>0</v>
      </c>
      <c r="F804" s="90">
        <v>0</v>
      </c>
      <c r="G804" s="87">
        <v>0</v>
      </c>
      <c r="H804" s="92">
        <f t="shared" si="155"/>
        <v>0</v>
      </c>
      <c r="I804" s="106">
        <f t="shared" si="148"/>
        <v>0</v>
      </c>
      <c r="J804" s="53" t="s">
        <v>175</v>
      </c>
      <c r="K804" s="16" t="s">
        <v>175</v>
      </c>
      <c r="L804" s="54" t="s">
        <v>175</v>
      </c>
    </row>
    <row r="805" spans="1:12">
      <c r="A805" s="12"/>
      <c r="B805" s="47"/>
      <c r="C805" s="47"/>
      <c r="D805" s="37">
        <v>41000</v>
      </c>
      <c r="E805" s="90">
        <f>+H802</f>
        <v>0</v>
      </c>
      <c r="F805" s="90">
        <v>0</v>
      </c>
      <c r="G805" s="87">
        <v>0</v>
      </c>
      <c r="H805" s="92">
        <f t="shared" si="155"/>
        <v>0</v>
      </c>
      <c r="I805" s="106">
        <f t="shared" si="148"/>
        <v>0</v>
      </c>
      <c r="J805" s="53" t="s">
        <v>175</v>
      </c>
      <c r="K805" s="16" t="s">
        <v>175</v>
      </c>
      <c r="L805" s="54" t="s">
        <v>175</v>
      </c>
    </row>
    <row r="806" spans="1:12">
      <c r="A806" s="12"/>
      <c r="B806" s="47"/>
      <c r="C806" s="47"/>
      <c r="D806" s="37">
        <v>41030</v>
      </c>
      <c r="E806" s="90">
        <f t="shared" ref="E806" si="165">+H805</f>
        <v>0</v>
      </c>
      <c r="F806" s="90">
        <v>0</v>
      </c>
      <c r="G806" s="87">
        <v>0</v>
      </c>
      <c r="H806" s="92">
        <f t="shared" si="155"/>
        <v>0</v>
      </c>
      <c r="I806" s="106">
        <f t="shared" si="148"/>
        <v>0</v>
      </c>
      <c r="J806" s="53" t="s">
        <v>175</v>
      </c>
      <c r="K806" s="16" t="s">
        <v>175</v>
      </c>
      <c r="L806" s="54" t="s">
        <v>175</v>
      </c>
    </row>
    <row r="807" spans="1:12">
      <c r="A807" s="22"/>
      <c r="B807" s="49"/>
      <c r="C807" s="49"/>
      <c r="D807" s="37">
        <v>41061</v>
      </c>
      <c r="E807" s="100">
        <f t="shared" ref="E807" si="166">H806</f>
        <v>0</v>
      </c>
      <c r="F807" s="100">
        <v>0</v>
      </c>
      <c r="G807" s="99">
        <v>0</v>
      </c>
      <c r="H807" s="101">
        <f t="shared" si="155"/>
        <v>0</v>
      </c>
      <c r="I807" s="106">
        <f t="shared" si="148"/>
        <v>0</v>
      </c>
      <c r="J807" s="53" t="s">
        <v>175</v>
      </c>
      <c r="K807" s="16" t="s">
        <v>175</v>
      </c>
      <c r="L807" s="54" t="s">
        <v>175</v>
      </c>
    </row>
    <row r="808" spans="1:12">
      <c r="A808" s="64">
        <v>288666</v>
      </c>
      <c r="B808" s="25" t="s">
        <v>109</v>
      </c>
      <c r="C808" s="44" t="s">
        <v>64</v>
      </c>
      <c r="D808" s="37">
        <v>40725</v>
      </c>
      <c r="E808" s="105">
        <v>0</v>
      </c>
      <c r="F808" s="88">
        <v>0</v>
      </c>
      <c r="G808" s="103">
        <v>0</v>
      </c>
      <c r="H808" s="104">
        <f t="shared" si="155"/>
        <v>0</v>
      </c>
      <c r="I808" s="106">
        <f t="shared" si="148"/>
        <v>0</v>
      </c>
      <c r="J808" s="53" t="s">
        <v>175</v>
      </c>
      <c r="K808" s="16" t="s">
        <v>175</v>
      </c>
      <c r="L808" s="54" t="s">
        <v>175</v>
      </c>
    </row>
    <row r="809" spans="1:12">
      <c r="A809" s="12"/>
      <c r="B809" s="47"/>
      <c r="C809" s="47"/>
      <c r="D809" s="37">
        <v>40756</v>
      </c>
      <c r="E809" s="90">
        <f>+H808</f>
        <v>0</v>
      </c>
      <c r="F809" s="90">
        <v>0</v>
      </c>
      <c r="G809" s="87">
        <v>0</v>
      </c>
      <c r="H809" s="92">
        <f t="shared" si="155"/>
        <v>0</v>
      </c>
      <c r="I809" s="106">
        <f t="shared" si="148"/>
        <v>0</v>
      </c>
      <c r="J809" s="53" t="s">
        <v>175</v>
      </c>
      <c r="K809" s="16" t="s">
        <v>175</v>
      </c>
      <c r="L809" s="54" t="s">
        <v>175</v>
      </c>
    </row>
    <row r="810" spans="1:12">
      <c r="A810" s="12"/>
      <c r="B810" s="47"/>
      <c r="C810" s="47"/>
      <c r="D810" s="37">
        <v>40787</v>
      </c>
      <c r="E810" s="90">
        <f t="shared" ref="E810:E816" si="167">+H809</f>
        <v>0</v>
      </c>
      <c r="F810" s="90">
        <v>0</v>
      </c>
      <c r="G810" s="87">
        <v>0</v>
      </c>
      <c r="H810" s="92">
        <f t="shared" si="155"/>
        <v>0</v>
      </c>
      <c r="I810" s="106">
        <f t="shared" si="148"/>
        <v>0</v>
      </c>
      <c r="J810" s="53" t="s">
        <v>175</v>
      </c>
      <c r="K810" s="16" t="s">
        <v>175</v>
      </c>
      <c r="L810" s="54" t="s">
        <v>175</v>
      </c>
    </row>
    <row r="811" spans="1:12">
      <c r="A811" s="12"/>
      <c r="B811" s="47"/>
      <c r="C811" s="47"/>
      <c r="D811" s="37">
        <v>40817</v>
      </c>
      <c r="E811" s="90">
        <f t="shared" si="167"/>
        <v>0</v>
      </c>
      <c r="F811" s="90">
        <v>0</v>
      </c>
      <c r="G811" s="87">
        <v>0</v>
      </c>
      <c r="H811" s="92">
        <f t="shared" si="155"/>
        <v>0</v>
      </c>
      <c r="I811" s="106">
        <f t="shared" si="148"/>
        <v>0</v>
      </c>
      <c r="J811" s="53" t="s">
        <v>175</v>
      </c>
      <c r="K811" s="16" t="s">
        <v>175</v>
      </c>
      <c r="L811" s="54" t="s">
        <v>175</v>
      </c>
    </row>
    <row r="812" spans="1:12">
      <c r="A812" s="12"/>
      <c r="B812" s="47"/>
      <c r="C812" s="47"/>
      <c r="D812" s="37">
        <v>40848</v>
      </c>
      <c r="E812" s="90">
        <f t="shared" si="167"/>
        <v>0</v>
      </c>
      <c r="F812" s="90">
        <v>0</v>
      </c>
      <c r="G812" s="87">
        <v>0</v>
      </c>
      <c r="H812" s="92">
        <f t="shared" si="155"/>
        <v>0</v>
      </c>
      <c r="I812" s="106">
        <f t="shared" si="148"/>
        <v>0</v>
      </c>
      <c r="J812" s="53" t="s">
        <v>175</v>
      </c>
      <c r="K812" s="16" t="s">
        <v>175</v>
      </c>
      <c r="L812" s="54" t="s">
        <v>175</v>
      </c>
    </row>
    <row r="813" spans="1:12">
      <c r="A813" s="12"/>
      <c r="B813" s="47"/>
      <c r="C813" s="47"/>
      <c r="D813" s="37">
        <v>40878</v>
      </c>
      <c r="E813" s="90">
        <f t="shared" si="167"/>
        <v>0</v>
      </c>
      <c r="F813" s="90">
        <v>0</v>
      </c>
      <c r="G813" s="87">
        <v>0</v>
      </c>
      <c r="H813" s="92">
        <f t="shared" si="155"/>
        <v>0</v>
      </c>
      <c r="I813" s="106">
        <f t="shared" si="148"/>
        <v>0</v>
      </c>
      <c r="J813" s="53" t="s">
        <v>175</v>
      </c>
      <c r="K813" s="16" t="s">
        <v>175</v>
      </c>
      <c r="L813" s="54" t="s">
        <v>175</v>
      </c>
    </row>
    <row r="814" spans="1:12">
      <c r="A814" s="12"/>
      <c r="B814" s="47"/>
      <c r="C814" s="47"/>
      <c r="D814" s="37">
        <v>40909</v>
      </c>
      <c r="E814" s="90">
        <f t="shared" si="167"/>
        <v>0</v>
      </c>
      <c r="F814" s="90">
        <v>0</v>
      </c>
      <c r="G814" s="87">
        <v>0</v>
      </c>
      <c r="H814" s="92">
        <f t="shared" si="155"/>
        <v>0</v>
      </c>
      <c r="I814" s="106">
        <f t="shared" si="148"/>
        <v>0</v>
      </c>
      <c r="J814" s="53" t="s">
        <v>175</v>
      </c>
      <c r="K814" s="16" t="s">
        <v>175</v>
      </c>
      <c r="L814" s="54" t="s">
        <v>175</v>
      </c>
    </row>
    <row r="815" spans="1:12">
      <c r="A815" s="12"/>
      <c r="B815" s="47"/>
      <c r="C815" s="47"/>
      <c r="D815" s="37">
        <v>40940</v>
      </c>
      <c r="E815" s="90">
        <f t="shared" si="167"/>
        <v>0</v>
      </c>
      <c r="F815" s="90">
        <v>0</v>
      </c>
      <c r="G815" s="87">
        <v>0</v>
      </c>
      <c r="H815" s="92">
        <f t="shared" si="155"/>
        <v>0</v>
      </c>
      <c r="I815" s="106">
        <f t="shared" ref="I815:I878" si="168">SUM(F815:G815)</f>
        <v>0</v>
      </c>
      <c r="J815" s="53" t="s">
        <v>175</v>
      </c>
      <c r="K815" s="16" t="s">
        <v>175</v>
      </c>
      <c r="L815" s="54" t="s">
        <v>175</v>
      </c>
    </row>
    <row r="816" spans="1:12">
      <c r="A816" s="12"/>
      <c r="B816" s="47"/>
      <c r="C816" s="47"/>
      <c r="D816" s="37">
        <v>40969</v>
      </c>
      <c r="E816" s="90">
        <f t="shared" si="167"/>
        <v>0</v>
      </c>
      <c r="F816" s="90">
        <v>0</v>
      </c>
      <c r="G816" s="87">
        <v>0</v>
      </c>
      <c r="H816" s="92">
        <f t="shared" si="155"/>
        <v>0</v>
      </c>
      <c r="I816" s="106">
        <f t="shared" si="168"/>
        <v>0</v>
      </c>
      <c r="J816" s="53" t="s">
        <v>175</v>
      </c>
      <c r="K816" s="16" t="s">
        <v>175</v>
      </c>
      <c r="L816" s="54" t="s">
        <v>175</v>
      </c>
    </row>
    <row r="817" spans="1:12">
      <c r="A817" s="12"/>
      <c r="B817" s="47"/>
      <c r="C817" s="47"/>
      <c r="D817" s="37">
        <v>41000</v>
      </c>
      <c r="E817" s="90">
        <f>+H814</f>
        <v>0</v>
      </c>
      <c r="F817" s="90">
        <v>0</v>
      </c>
      <c r="G817" s="87">
        <v>0</v>
      </c>
      <c r="H817" s="92">
        <f t="shared" si="155"/>
        <v>0</v>
      </c>
      <c r="I817" s="106">
        <f t="shared" si="168"/>
        <v>0</v>
      </c>
      <c r="J817" s="53" t="s">
        <v>175</v>
      </c>
      <c r="K817" s="16" t="s">
        <v>175</v>
      </c>
      <c r="L817" s="54" t="s">
        <v>175</v>
      </c>
    </row>
    <row r="818" spans="1:12">
      <c r="A818" s="12"/>
      <c r="B818" s="47"/>
      <c r="C818" s="47"/>
      <c r="D818" s="37">
        <v>41030</v>
      </c>
      <c r="E818" s="90">
        <f t="shared" ref="E818" si="169">+H817</f>
        <v>0</v>
      </c>
      <c r="F818" s="90">
        <v>0</v>
      </c>
      <c r="G818" s="87">
        <v>0</v>
      </c>
      <c r="H818" s="92">
        <f t="shared" si="155"/>
        <v>0</v>
      </c>
      <c r="I818" s="106">
        <f t="shared" si="168"/>
        <v>0</v>
      </c>
      <c r="J818" s="53" t="s">
        <v>175</v>
      </c>
      <c r="K818" s="16" t="s">
        <v>175</v>
      </c>
      <c r="L818" s="54" t="s">
        <v>175</v>
      </c>
    </row>
    <row r="819" spans="1:12">
      <c r="A819" s="22"/>
      <c r="B819" s="49"/>
      <c r="C819" s="49"/>
      <c r="D819" s="37">
        <v>41061</v>
      </c>
      <c r="E819" s="100">
        <f t="shared" ref="E819" si="170">H818</f>
        <v>0</v>
      </c>
      <c r="F819" s="100">
        <v>0</v>
      </c>
      <c r="G819" s="99">
        <v>0</v>
      </c>
      <c r="H819" s="101">
        <f t="shared" si="155"/>
        <v>0</v>
      </c>
      <c r="I819" s="106">
        <f t="shared" si="168"/>
        <v>0</v>
      </c>
      <c r="J819" s="53" t="s">
        <v>175</v>
      </c>
      <c r="K819" s="16" t="s">
        <v>175</v>
      </c>
      <c r="L819" s="54" t="s">
        <v>175</v>
      </c>
    </row>
    <row r="820" spans="1:12">
      <c r="A820" s="64">
        <v>288668</v>
      </c>
      <c r="B820" s="25" t="s">
        <v>110</v>
      </c>
      <c r="C820" s="44" t="s">
        <v>64</v>
      </c>
      <c r="D820" s="37">
        <v>40725</v>
      </c>
      <c r="E820" s="105">
        <v>0</v>
      </c>
      <c r="F820" s="88">
        <v>0</v>
      </c>
      <c r="G820" s="103">
        <v>0</v>
      </c>
      <c r="H820" s="104">
        <f t="shared" si="155"/>
        <v>0</v>
      </c>
      <c r="I820" s="106">
        <f t="shared" si="168"/>
        <v>0</v>
      </c>
      <c r="J820" s="53" t="s">
        <v>175</v>
      </c>
      <c r="K820" s="16" t="s">
        <v>175</v>
      </c>
      <c r="L820" s="54" t="s">
        <v>175</v>
      </c>
    </row>
    <row r="821" spans="1:12">
      <c r="A821" s="12"/>
      <c r="B821" s="47"/>
      <c r="C821" s="47"/>
      <c r="D821" s="37">
        <v>40756</v>
      </c>
      <c r="E821" s="90">
        <f>+H820</f>
        <v>0</v>
      </c>
      <c r="F821" s="90">
        <v>0</v>
      </c>
      <c r="G821" s="87">
        <v>0</v>
      </c>
      <c r="H821" s="92">
        <f t="shared" si="155"/>
        <v>0</v>
      </c>
      <c r="I821" s="106">
        <f t="shared" si="168"/>
        <v>0</v>
      </c>
      <c r="J821" s="53" t="s">
        <v>175</v>
      </c>
      <c r="K821" s="16" t="s">
        <v>175</v>
      </c>
      <c r="L821" s="54" t="s">
        <v>175</v>
      </c>
    </row>
    <row r="822" spans="1:12">
      <c r="A822" s="12"/>
      <c r="B822" s="47"/>
      <c r="C822" s="47"/>
      <c r="D822" s="37">
        <v>40787</v>
      </c>
      <c r="E822" s="90">
        <f t="shared" ref="E822:E828" si="171">+H821</f>
        <v>0</v>
      </c>
      <c r="F822" s="90">
        <v>0</v>
      </c>
      <c r="G822" s="87">
        <v>0</v>
      </c>
      <c r="H822" s="92">
        <f t="shared" si="155"/>
        <v>0</v>
      </c>
      <c r="I822" s="106">
        <f t="shared" si="168"/>
        <v>0</v>
      </c>
      <c r="J822" s="53" t="s">
        <v>175</v>
      </c>
      <c r="K822" s="16" t="s">
        <v>175</v>
      </c>
      <c r="L822" s="54" t="s">
        <v>175</v>
      </c>
    </row>
    <row r="823" spans="1:12">
      <c r="A823" s="12"/>
      <c r="B823" s="47"/>
      <c r="C823" s="47"/>
      <c r="D823" s="37">
        <v>40817</v>
      </c>
      <c r="E823" s="90">
        <f t="shared" si="171"/>
        <v>0</v>
      </c>
      <c r="F823" s="90">
        <v>0</v>
      </c>
      <c r="G823" s="87">
        <v>0</v>
      </c>
      <c r="H823" s="92">
        <f t="shared" si="155"/>
        <v>0</v>
      </c>
      <c r="I823" s="106">
        <f t="shared" si="168"/>
        <v>0</v>
      </c>
      <c r="J823" s="53" t="s">
        <v>175</v>
      </c>
      <c r="K823" s="16" t="s">
        <v>175</v>
      </c>
      <c r="L823" s="54" t="s">
        <v>175</v>
      </c>
    </row>
    <row r="824" spans="1:12">
      <c r="A824" s="12"/>
      <c r="B824" s="47"/>
      <c r="C824" s="47"/>
      <c r="D824" s="37">
        <v>40848</v>
      </c>
      <c r="E824" s="90">
        <f t="shared" si="171"/>
        <v>0</v>
      </c>
      <c r="F824" s="90">
        <v>0</v>
      </c>
      <c r="G824" s="87">
        <v>0</v>
      </c>
      <c r="H824" s="92">
        <f t="shared" si="155"/>
        <v>0</v>
      </c>
      <c r="I824" s="106">
        <f t="shared" si="168"/>
        <v>0</v>
      </c>
      <c r="J824" s="53" t="s">
        <v>175</v>
      </c>
      <c r="K824" s="16" t="s">
        <v>175</v>
      </c>
      <c r="L824" s="54" t="s">
        <v>175</v>
      </c>
    </row>
    <row r="825" spans="1:12">
      <c r="A825" s="12"/>
      <c r="B825" s="47"/>
      <c r="C825" s="47"/>
      <c r="D825" s="37">
        <v>40878</v>
      </c>
      <c r="E825" s="90">
        <f t="shared" si="171"/>
        <v>0</v>
      </c>
      <c r="F825" s="90">
        <v>0</v>
      </c>
      <c r="G825" s="87">
        <v>0</v>
      </c>
      <c r="H825" s="92">
        <f t="shared" si="155"/>
        <v>0</v>
      </c>
      <c r="I825" s="106">
        <f t="shared" si="168"/>
        <v>0</v>
      </c>
      <c r="J825" s="53" t="s">
        <v>175</v>
      </c>
      <c r="K825" s="16" t="s">
        <v>175</v>
      </c>
      <c r="L825" s="54" t="s">
        <v>175</v>
      </c>
    </row>
    <row r="826" spans="1:12">
      <c r="A826" s="12"/>
      <c r="B826" s="47"/>
      <c r="C826" s="47"/>
      <c r="D826" s="37">
        <v>40909</v>
      </c>
      <c r="E826" s="90">
        <f t="shared" si="171"/>
        <v>0</v>
      </c>
      <c r="F826" s="90">
        <v>0</v>
      </c>
      <c r="G826" s="87">
        <v>0</v>
      </c>
      <c r="H826" s="92">
        <f t="shared" si="155"/>
        <v>0</v>
      </c>
      <c r="I826" s="106">
        <f t="shared" si="168"/>
        <v>0</v>
      </c>
      <c r="J826" s="53" t="s">
        <v>175</v>
      </c>
      <c r="K826" s="16" t="s">
        <v>175</v>
      </c>
      <c r="L826" s="54" t="s">
        <v>175</v>
      </c>
    </row>
    <row r="827" spans="1:12">
      <c r="A827" s="12"/>
      <c r="B827" s="47"/>
      <c r="C827" s="47"/>
      <c r="D827" s="37">
        <v>40940</v>
      </c>
      <c r="E827" s="90">
        <f t="shared" si="171"/>
        <v>0</v>
      </c>
      <c r="F827" s="90">
        <v>0</v>
      </c>
      <c r="G827" s="87">
        <v>0</v>
      </c>
      <c r="H827" s="92">
        <f t="shared" si="155"/>
        <v>0</v>
      </c>
      <c r="I827" s="106">
        <f t="shared" si="168"/>
        <v>0</v>
      </c>
      <c r="J827" s="53" t="s">
        <v>175</v>
      </c>
      <c r="K827" s="16" t="s">
        <v>175</v>
      </c>
      <c r="L827" s="54" t="s">
        <v>175</v>
      </c>
    </row>
    <row r="828" spans="1:12">
      <c r="A828" s="12"/>
      <c r="B828" s="47"/>
      <c r="C828" s="47"/>
      <c r="D828" s="37">
        <v>40969</v>
      </c>
      <c r="E828" s="90">
        <f t="shared" si="171"/>
        <v>0</v>
      </c>
      <c r="F828" s="90">
        <v>0</v>
      </c>
      <c r="G828" s="87">
        <v>0</v>
      </c>
      <c r="H828" s="92">
        <f t="shared" si="155"/>
        <v>0</v>
      </c>
      <c r="I828" s="106">
        <f t="shared" si="168"/>
        <v>0</v>
      </c>
      <c r="J828" s="53" t="s">
        <v>175</v>
      </c>
      <c r="K828" s="16" t="s">
        <v>175</v>
      </c>
      <c r="L828" s="54" t="s">
        <v>175</v>
      </c>
    </row>
    <row r="829" spans="1:12">
      <c r="A829" s="12"/>
      <c r="B829" s="47"/>
      <c r="C829" s="47"/>
      <c r="D829" s="37">
        <v>41000</v>
      </c>
      <c r="E829" s="90">
        <f>+H826</f>
        <v>0</v>
      </c>
      <c r="F829" s="90">
        <v>0</v>
      </c>
      <c r="G829" s="87">
        <v>0</v>
      </c>
      <c r="H829" s="92">
        <f t="shared" si="155"/>
        <v>0</v>
      </c>
      <c r="I829" s="106">
        <f t="shared" si="168"/>
        <v>0</v>
      </c>
      <c r="J829" s="53" t="s">
        <v>175</v>
      </c>
      <c r="K829" s="16" t="s">
        <v>175</v>
      </c>
      <c r="L829" s="54" t="s">
        <v>175</v>
      </c>
    </row>
    <row r="830" spans="1:12">
      <c r="A830" s="12"/>
      <c r="B830" s="47"/>
      <c r="C830" s="47"/>
      <c r="D830" s="37">
        <v>41030</v>
      </c>
      <c r="E830" s="90">
        <f t="shared" ref="E830" si="172">+H829</f>
        <v>0</v>
      </c>
      <c r="F830" s="90">
        <v>0</v>
      </c>
      <c r="G830" s="87">
        <v>0</v>
      </c>
      <c r="H830" s="92">
        <f t="shared" si="155"/>
        <v>0</v>
      </c>
      <c r="I830" s="106">
        <f t="shared" si="168"/>
        <v>0</v>
      </c>
      <c r="J830" s="53" t="s">
        <v>175</v>
      </c>
      <c r="K830" s="16" t="s">
        <v>175</v>
      </c>
      <c r="L830" s="54" t="s">
        <v>175</v>
      </c>
    </row>
    <row r="831" spans="1:12">
      <c r="A831" s="22"/>
      <c r="B831" s="49"/>
      <c r="C831" s="49"/>
      <c r="D831" s="37">
        <v>41061</v>
      </c>
      <c r="E831" s="100">
        <f t="shared" ref="E831" si="173">H830</f>
        <v>0</v>
      </c>
      <c r="F831" s="100">
        <v>0</v>
      </c>
      <c r="G831" s="99">
        <v>0</v>
      </c>
      <c r="H831" s="101">
        <f t="shared" si="155"/>
        <v>0</v>
      </c>
      <c r="I831" s="106">
        <f t="shared" si="168"/>
        <v>0</v>
      </c>
      <c r="J831" s="53" t="s">
        <v>175</v>
      </c>
      <c r="K831" s="16" t="s">
        <v>175</v>
      </c>
      <c r="L831" s="54" t="s">
        <v>175</v>
      </c>
    </row>
    <row r="832" spans="1:12">
      <c r="A832" s="64">
        <v>288680</v>
      </c>
      <c r="B832" s="25" t="s">
        <v>111</v>
      </c>
      <c r="C832" s="44" t="s">
        <v>67</v>
      </c>
      <c r="D832" s="37">
        <v>40725</v>
      </c>
      <c r="E832" s="105">
        <v>0</v>
      </c>
      <c r="F832" s="88">
        <v>0</v>
      </c>
      <c r="G832" s="103">
        <v>0</v>
      </c>
      <c r="H832" s="104">
        <f t="shared" si="155"/>
        <v>0</v>
      </c>
      <c r="I832" s="106">
        <f t="shared" si="168"/>
        <v>0</v>
      </c>
      <c r="J832" s="53" t="s">
        <v>175</v>
      </c>
      <c r="K832" s="16" t="s">
        <v>175</v>
      </c>
      <c r="L832" s="54" t="s">
        <v>175</v>
      </c>
    </row>
    <row r="833" spans="1:12">
      <c r="A833" s="12"/>
      <c r="B833" s="47"/>
      <c r="C833" s="47"/>
      <c r="D833" s="37">
        <v>40756</v>
      </c>
      <c r="E833" s="90">
        <f>+H832</f>
        <v>0</v>
      </c>
      <c r="F833" s="90">
        <v>0</v>
      </c>
      <c r="G833" s="87">
        <v>0</v>
      </c>
      <c r="H833" s="92">
        <f t="shared" si="155"/>
        <v>0</v>
      </c>
      <c r="I833" s="106">
        <f t="shared" si="168"/>
        <v>0</v>
      </c>
      <c r="J833" s="53" t="s">
        <v>175</v>
      </c>
      <c r="K833" s="16" t="s">
        <v>175</v>
      </c>
      <c r="L833" s="54" t="s">
        <v>175</v>
      </c>
    </row>
    <row r="834" spans="1:12">
      <c r="A834" s="12"/>
      <c r="B834" s="47"/>
      <c r="C834" s="47"/>
      <c r="D834" s="37">
        <v>40787</v>
      </c>
      <c r="E834" s="90">
        <f t="shared" ref="E834:E840" si="174">+H833</f>
        <v>0</v>
      </c>
      <c r="F834" s="90">
        <v>0</v>
      </c>
      <c r="G834" s="87">
        <v>0</v>
      </c>
      <c r="H834" s="92">
        <f t="shared" si="155"/>
        <v>0</v>
      </c>
      <c r="I834" s="106">
        <f t="shared" si="168"/>
        <v>0</v>
      </c>
      <c r="J834" s="53" t="s">
        <v>175</v>
      </c>
      <c r="K834" s="16" t="s">
        <v>175</v>
      </c>
      <c r="L834" s="54" t="s">
        <v>175</v>
      </c>
    </row>
    <row r="835" spans="1:12">
      <c r="A835" s="12"/>
      <c r="B835" s="47"/>
      <c r="C835" s="47"/>
      <c r="D835" s="37">
        <v>40817</v>
      </c>
      <c r="E835" s="90">
        <f t="shared" si="174"/>
        <v>0</v>
      </c>
      <c r="F835" s="90">
        <v>0</v>
      </c>
      <c r="G835" s="87">
        <v>0</v>
      </c>
      <c r="H835" s="92">
        <f t="shared" si="155"/>
        <v>0</v>
      </c>
      <c r="I835" s="106">
        <f t="shared" si="168"/>
        <v>0</v>
      </c>
      <c r="J835" s="53" t="s">
        <v>175</v>
      </c>
      <c r="K835" s="16" t="s">
        <v>175</v>
      </c>
      <c r="L835" s="54" t="s">
        <v>175</v>
      </c>
    </row>
    <row r="836" spans="1:12">
      <c r="A836" s="12"/>
      <c r="B836" s="47"/>
      <c r="C836" s="47"/>
      <c r="D836" s="37">
        <v>40848</v>
      </c>
      <c r="E836" s="90">
        <f t="shared" si="174"/>
        <v>0</v>
      </c>
      <c r="F836" s="90">
        <v>0</v>
      </c>
      <c r="G836" s="87">
        <v>0</v>
      </c>
      <c r="H836" s="92">
        <f t="shared" si="155"/>
        <v>0</v>
      </c>
      <c r="I836" s="106">
        <f t="shared" si="168"/>
        <v>0</v>
      </c>
      <c r="J836" s="53" t="s">
        <v>175</v>
      </c>
      <c r="K836" s="16" t="s">
        <v>175</v>
      </c>
      <c r="L836" s="54" t="s">
        <v>175</v>
      </c>
    </row>
    <row r="837" spans="1:12">
      <c r="A837" s="12"/>
      <c r="B837" s="47"/>
      <c r="C837" s="47"/>
      <c r="D837" s="37">
        <v>40878</v>
      </c>
      <c r="E837" s="90">
        <f t="shared" si="174"/>
        <v>0</v>
      </c>
      <c r="F837" s="90">
        <v>0</v>
      </c>
      <c r="G837" s="87">
        <v>0</v>
      </c>
      <c r="H837" s="92">
        <f t="shared" si="155"/>
        <v>0</v>
      </c>
      <c r="I837" s="106">
        <f t="shared" si="168"/>
        <v>0</v>
      </c>
      <c r="J837" s="53" t="s">
        <v>175</v>
      </c>
      <c r="K837" s="16" t="s">
        <v>175</v>
      </c>
      <c r="L837" s="54" t="s">
        <v>175</v>
      </c>
    </row>
    <row r="838" spans="1:12">
      <c r="A838" s="12"/>
      <c r="B838" s="47"/>
      <c r="C838" s="47"/>
      <c r="D838" s="37">
        <v>40909</v>
      </c>
      <c r="E838" s="90">
        <f t="shared" si="174"/>
        <v>0</v>
      </c>
      <c r="F838" s="90">
        <v>0</v>
      </c>
      <c r="G838" s="87">
        <v>0</v>
      </c>
      <c r="H838" s="92">
        <f t="shared" si="155"/>
        <v>0</v>
      </c>
      <c r="I838" s="106">
        <f t="shared" si="168"/>
        <v>0</v>
      </c>
      <c r="J838" s="53" t="s">
        <v>175</v>
      </c>
      <c r="K838" s="16" t="s">
        <v>175</v>
      </c>
      <c r="L838" s="54" t="s">
        <v>175</v>
      </c>
    </row>
    <row r="839" spans="1:12">
      <c r="A839" s="12"/>
      <c r="B839" s="47"/>
      <c r="C839" s="47"/>
      <c r="D839" s="37">
        <v>40940</v>
      </c>
      <c r="E839" s="90">
        <f t="shared" si="174"/>
        <v>0</v>
      </c>
      <c r="F839" s="90">
        <v>0</v>
      </c>
      <c r="G839" s="87">
        <v>0</v>
      </c>
      <c r="H839" s="92">
        <f t="shared" si="155"/>
        <v>0</v>
      </c>
      <c r="I839" s="106">
        <f t="shared" si="168"/>
        <v>0</v>
      </c>
      <c r="J839" s="53" t="s">
        <v>175</v>
      </c>
      <c r="K839" s="16" t="s">
        <v>175</v>
      </c>
      <c r="L839" s="54" t="s">
        <v>175</v>
      </c>
    </row>
    <row r="840" spans="1:12">
      <c r="A840" s="12"/>
      <c r="B840" s="47"/>
      <c r="C840" s="47"/>
      <c r="D840" s="37">
        <v>40969</v>
      </c>
      <c r="E840" s="90">
        <f t="shared" si="174"/>
        <v>0</v>
      </c>
      <c r="F840" s="90">
        <v>0</v>
      </c>
      <c r="G840" s="87">
        <v>0</v>
      </c>
      <c r="H840" s="92">
        <f t="shared" si="155"/>
        <v>0</v>
      </c>
      <c r="I840" s="106">
        <f t="shared" si="168"/>
        <v>0</v>
      </c>
      <c r="J840" s="53" t="s">
        <v>175</v>
      </c>
      <c r="K840" s="16" t="s">
        <v>175</v>
      </c>
      <c r="L840" s="54" t="s">
        <v>175</v>
      </c>
    </row>
    <row r="841" spans="1:12">
      <c r="A841" s="12"/>
      <c r="B841" s="47"/>
      <c r="C841" s="47"/>
      <c r="D841" s="37">
        <v>41000</v>
      </c>
      <c r="E841" s="90">
        <f>+H838</f>
        <v>0</v>
      </c>
      <c r="F841" s="90">
        <v>0</v>
      </c>
      <c r="G841" s="87">
        <v>0</v>
      </c>
      <c r="H841" s="92">
        <f t="shared" ref="H841:H904" si="175">SUM(E841:G841)</f>
        <v>0</v>
      </c>
      <c r="I841" s="106">
        <f t="shared" si="168"/>
        <v>0</v>
      </c>
      <c r="J841" s="53" t="s">
        <v>175</v>
      </c>
      <c r="K841" s="16" t="s">
        <v>175</v>
      </c>
      <c r="L841" s="54" t="s">
        <v>175</v>
      </c>
    </row>
    <row r="842" spans="1:12">
      <c r="A842" s="12"/>
      <c r="B842" s="47"/>
      <c r="C842" s="47"/>
      <c r="D842" s="37">
        <v>41030</v>
      </c>
      <c r="E842" s="90">
        <f t="shared" ref="E842" si="176">+H841</f>
        <v>0</v>
      </c>
      <c r="F842" s="90">
        <v>0</v>
      </c>
      <c r="G842" s="87">
        <v>0</v>
      </c>
      <c r="H842" s="92">
        <f t="shared" si="175"/>
        <v>0</v>
      </c>
      <c r="I842" s="106">
        <f t="shared" si="168"/>
        <v>0</v>
      </c>
      <c r="J842" s="53" t="s">
        <v>175</v>
      </c>
      <c r="K842" s="16" t="s">
        <v>175</v>
      </c>
      <c r="L842" s="54" t="s">
        <v>175</v>
      </c>
    </row>
    <row r="843" spans="1:12">
      <c r="A843" s="22"/>
      <c r="B843" s="49"/>
      <c r="C843" s="49"/>
      <c r="D843" s="37">
        <v>41061</v>
      </c>
      <c r="E843" s="100">
        <f t="shared" ref="E843" si="177">H842</f>
        <v>0</v>
      </c>
      <c r="F843" s="100">
        <v>0</v>
      </c>
      <c r="G843" s="99">
        <v>0</v>
      </c>
      <c r="H843" s="101">
        <f t="shared" si="175"/>
        <v>0</v>
      </c>
      <c r="I843" s="106">
        <f t="shared" si="168"/>
        <v>0</v>
      </c>
      <c r="J843" s="53" t="s">
        <v>175</v>
      </c>
      <c r="K843" s="16" t="s">
        <v>175</v>
      </c>
      <c r="L843" s="54" t="s">
        <v>175</v>
      </c>
    </row>
    <row r="844" spans="1:12">
      <c r="A844" s="64">
        <v>288681</v>
      </c>
      <c r="B844" s="25" t="s">
        <v>112</v>
      </c>
      <c r="C844" s="44" t="s">
        <v>67</v>
      </c>
      <c r="D844" s="37">
        <v>40725</v>
      </c>
      <c r="E844" s="105">
        <v>0</v>
      </c>
      <c r="F844" s="88">
        <v>0</v>
      </c>
      <c r="G844" s="103">
        <v>0</v>
      </c>
      <c r="H844" s="104">
        <f t="shared" si="175"/>
        <v>0</v>
      </c>
      <c r="I844" s="106">
        <f t="shared" si="168"/>
        <v>0</v>
      </c>
      <c r="J844" s="53" t="s">
        <v>175</v>
      </c>
      <c r="K844" s="16" t="s">
        <v>175</v>
      </c>
      <c r="L844" s="54" t="s">
        <v>175</v>
      </c>
    </row>
    <row r="845" spans="1:12">
      <c r="A845" s="12"/>
      <c r="B845" s="47"/>
      <c r="C845" s="47"/>
      <c r="D845" s="37">
        <v>40756</v>
      </c>
      <c r="E845" s="90">
        <f>+H844</f>
        <v>0</v>
      </c>
      <c r="F845" s="90">
        <v>0</v>
      </c>
      <c r="G845" s="87">
        <v>0</v>
      </c>
      <c r="H845" s="92">
        <f t="shared" si="175"/>
        <v>0</v>
      </c>
      <c r="I845" s="106">
        <f t="shared" si="168"/>
        <v>0</v>
      </c>
      <c r="J845" s="53" t="s">
        <v>175</v>
      </c>
      <c r="K845" s="16" t="s">
        <v>175</v>
      </c>
      <c r="L845" s="54" t="s">
        <v>175</v>
      </c>
    </row>
    <row r="846" spans="1:12">
      <c r="A846" s="12"/>
      <c r="B846" s="47"/>
      <c r="C846" s="47"/>
      <c r="D846" s="37">
        <v>40787</v>
      </c>
      <c r="E846" s="90">
        <f t="shared" ref="E846:E852" si="178">+H845</f>
        <v>0</v>
      </c>
      <c r="F846" s="90">
        <v>0</v>
      </c>
      <c r="G846" s="87">
        <v>0</v>
      </c>
      <c r="H846" s="92">
        <f t="shared" si="175"/>
        <v>0</v>
      </c>
      <c r="I846" s="106">
        <f t="shared" si="168"/>
        <v>0</v>
      </c>
      <c r="J846" s="53" t="s">
        <v>175</v>
      </c>
      <c r="K846" s="16" t="s">
        <v>175</v>
      </c>
      <c r="L846" s="54" t="s">
        <v>175</v>
      </c>
    </row>
    <row r="847" spans="1:12">
      <c r="A847" s="12"/>
      <c r="B847" s="47"/>
      <c r="C847" s="47"/>
      <c r="D847" s="37">
        <v>40817</v>
      </c>
      <c r="E847" s="90">
        <f t="shared" si="178"/>
        <v>0</v>
      </c>
      <c r="F847" s="90">
        <v>0</v>
      </c>
      <c r="G847" s="87">
        <v>0</v>
      </c>
      <c r="H847" s="92">
        <f t="shared" si="175"/>
        <v>0</v>
      </c>
      <c r="I847" s="106">
        <f t="shared" si="168"/>
        <v>0</v>
      </c>
      <c r="J847" s="53" t="s">
        <v>175</v>
      </c>
      <c r="K847" s="16" t="s">
        <v>175</v>
      </c>
      <c r="L847" s="54" t="s">
        <v>175</v>
      </c>
    </row>
    <row r="848" spans="1:12">
      <c r="A848" s="12"/>
      <c r="B848" s="47"/>
      <c r="C848" s="47"/>
      <c r="D848" s="37">
        <v>40848</v>
      </c>
      <c r="E848" s="90">
        <f t="shared" si="178"/>
        <v>0</v>
      </c>
      <c r="F848" s="90">
        <v>0</v>
      </c>
      <c r="G848" s="87">
        <v>0</v>
      </c>
      <c r="H848" s="92">
        <f t="shared" si="175"/>
        <v>0</v>
      </c>
      <c r="I848" s="106">
        <f t="shared" si="168"/>
        <v>0</v>
      </c>
      <c r="J848" s="53" t="s">
        <v>175</v>
      </c>
      <c r="K848" s="16" t="s">
        <v>175</v>
      </c>
      <c r="L848" s="54" t="s">
        <v>175</v>
      </c>
    </row>
    <row r="849" spans="1:12">
      <c r="A849" s="12"/>
      <c r="B849" s="47"/>
      <c r="C849" s="47"/>
      <c r="D849" s="37">
        <v>40878</v>
      </c>
      <c r="E849" s="90">
        <f t="shared" si="178"/>
        <v>0</v>
      </c>
      <c r="F849" s="90">
        <v>0</v>
      </c>
      <c r="G849" s="87">
        <v>0</v>
      </c>
      <c r="H849" s="92">
        <f t="shared" si="175"/>
        <v>0</v>
      </c>
      <c r="I849" s="106">
        <f t="shared" si="168"/>
        <v>0</v>
      </c>
      <c r="J849" s="53" t="s">
        <v>175</v>
      </c>
      <c r="K849" s="16" t="s">
        <v>175</v>
      </c>
      <c r="L849" s="54" t="s">
        <v>175</v>
      </c>
    </row>
    <row r="850" spans="1:12">
      <c r="A850" s="12"/>
      <c r="B850" s="47"/>
      <c r="C850" s="47"/>
      <c r="D850" s="37">
        <v>40909</v>
      </c>
      <c r="E850" s="90">
        <f t="shared" si="178"/>
        <v>0</v>
      </c>
      <c r="F850" s="90">
        <v>0</v>
      </c>
      <c r="G850" s="87">
        <v>0</v>
      </c>
      <c r="H850" s="92">
        <f t="shared" si="175"/>
        <v>0</v>
      </c>
      <c r="I850" s="106">
        <f t="shared" si="168"/>
        <v>0</v>
      </c>
      <c r="J850" s="53" t="s">
        <v>175</v>
      </c>
      <c r="K850" s="16" t="s">
        <v>175</v>
      </c>
      <c r="L850" s="54" t="s">
        <v>175</v>
      </c>
    </row>
    <row r="851" spans="1:12">
      <c r="A851" s="12"/>
      <c r="B851" s="47"/>
      <c r="C851" s="47"/>
      <c r="D851" s="37">
        <v>40940</v>
      </c>
      <c r="E851" s="90">
        <f t="shared" si="178"/>
        <v>0</v>
      </c>
      <c r="F851" s="90">
        <v>0</v>
      </c>
      <c r="G851" s="87">
        <v>0</v>
      </c>
      <c r="H851" s="92">
        <f t="shared" si="175"/>
        <v>0</v>
      </c>
      <c r="I851" s="106">
        <f t="shared" si="168"/>
        <v>0</v>
      </c>
      <c r="J851" s="53" t="s">
        <v>175</v>
      </c>
      <c r="K851" s="16" t="s">
        <v>175</v>
      </c>
      <c r="L851" s="54" t="s">
        <v>175</v>
      </c>
    </row>
    <row r="852" spans="1:12">
      <c r="A852" s="12"/>
      <c r="B852" s="47"/>
      <c r="C852" s="47"/>
      <c r="D852" s="37">
        <v>40969</v>
      </c>
      <c r="E852" s="90">
        <f t="shared" si="178"/>
        <v>0</v>
      </c>
      <c r="F852" s="90">
        <v>0</v>
      </c>
      <c r="G852" s="87">
        <v>0</v>
      </c>
      <c r="H852" s="92">
        <f t="shared" si="175"/>
        <v>0</v>
      </c>
      <c r="I852" s="106">
        <f t="shared" si="168"/>
        <v>0</v>
      </c>
      <c r="J852" s="53" t="s">
        <v>175</v>
      </c>
      <c r="K852" s="16" t="s">
        <v>175</v>
      </c>
      <c r="L852" s="54" t="s">
        <v>175</v>
      </c>
    </row>
    <row r="853" spans="1:12">
      <c r="A853" s="12"/>
      <c r="B853" s="47"/>
      <c r="C853" s="47"/>
      <c r="D853" s="37">
        <v>41000</v>
      </c>
      <c r="E853" s="90">
        <f>+H850</f>
        <v>0</v>
      </c>
      <c r="F853" s="90">
        <v>0</v>
      </c>
      <c r="G853" s="87">
        <v>0</v>
      </c>
      <c r="H853" s="92">
        <f t="shared" si="175"/>
        <v>0</v>
      </c>
      <c r="I853" s="106">
        <f t="shared" si="168"/>
        <v>0</v>
      </c>
      <c r="J853" s="53" t="s">
        <v>175</v>
      </c>
      <c r="K853" s="16" t="s">
        <v>175</v>
      </c>
      <c r="L853" s="54" t="s">
        <v>175</v>
      </c>
    </row>
    <row r="854" spans="1:12">
      <c r="A854" s="12"/>
      <c r="B854" s="47"/>
      <c r="C854" s="47"/>
      <c r="D854" s="37">
        <v>41030</v>
      </c>
      <c r="E854" s="90">
        <f t="shared" ref="E854" si="179">+H853</f>
        <v>0</v>
      </c>
      <c r="F854" s="90">
        <v>0</v>
      </c>
      <c r="G854" s="87">
        <v>0</v>
      </c>
      <c r="H854" s="92">
        <f t="shared" si="175"/>
        <v>0</v>
      </c>
      <c r="I854" s="106">
        <f t="shared" si="168"/>
        <v>0</v>
      </c>
      <c r="J854" s="53" t="s">
        <v>175</v>
      </c>
      <c r="K854" s="16" t="s">
        <v>175</v>
      </c>
      <c r="L854" s="54" t="s">
        <v>175</v>
      </c>
    </row>
    <row r="855" spans="1:12">
      <c r="A855" s="22"/>
      <c r="B855" s="49"/>
      <c r="C855" s="49"/>
      <c r="D855" s="37">
        <v>41061</v>
      </c>
      <c r="E855" s="100">
        <f t="shared" ref="E855" si="180">H854</f>
        <v>0</v>
      </c>
      <c r="F855" s="100">
        <v>0</v>
      </c>
      <c r="G855" s="99">
        <v>0</v>
      </c>
      <c r="H855" s="101">
        <f t="shared" si="175"/>
        <v>0</v>
      </c>
      <c r="I855" s="106">
        <f t="shared" si="168"/>
        <v>0</v>
      </c>
      <c r="J855" s="53" t="s">
        <v>175</v>
      </c>
      <c r="K855" s="16" t="s">
        <v>175</v>
      </c>
      <c r="L855" s="54" t="s">
        <v>175</v>
      </c>
    </row>
    <row r="856" spans="1:12">
      <c r="A856" s="64">
        <v>288682</v>
      </c>
      <c r="B856" s="25" t="s">
        <v>113</v>
      </c>
      <c r="C856" s="44" t="s">
        <v>67</v>
      </c>
      <c r="D856" s="37">
        <v>40725</v>
      </c>
      <c r="E856" s="105">
        <v>0</v>
      </c>
      <c r="F856" s="88">
        <v>0</v>
      </c>
      <c r="G856" s="103">
        <v>0</v>
      </c>
      <c r="H856" s="104">
        <f t="shared" si="175"/>
        <v>0</v>
      </c>
      <c r="I856" s="106">
        <f t="shared" si="168"/>
        <v>0</v>
      </c>
      <c r="J856" s="53" t="s">
        <v>175</v>
      </c>
      <c r="K856" s="16" t="s">
        <v>175</v>
      </c>
      <c r="L856" s="54" t="s">
        <v>175</v>
      </c>
    </row>
    <row r="857" spans="1:12">
      <c r="A857" s="12"/>
      <c r="B857" s="47"/>
      <c r="C857" s="47"/>
      <c r="D857" s="37">
        <v>40756</v>
      </c>
      <c r="E857" s="90">
        <f>+H856</f>
        <v>0</v>
      </c>
      <c r="F857" s="90">
        <v>0</v>
      </c>
      <c r="G857" s="87">
        <v>0</v>
      </c>
      <c r="H857" s="92">
        <f t="shared" si="175"/>
        <v>0</v>
      </c>
      <c r="I857" s="106">
        <f t="shared" si="168"/>
        <v>0</v>
      </c>
      <c r="J857" s="53" t="s">
        <v>175</v>
      </c>
      <c r="K857" s="16" t="s">
        <v>175</v>
      </c>
      <c r="L857" s="54" t="s">
        <v>175</v>
      </c>
    </row>
    <row r="858" spans="1:12">
      <c r="A858" s="12"/>
      <c r="B858" s="47"/>
      <c r="C858" s="47"/>
      <c r="D858" s="37">
        <v>40787</v>
      </c>
      <c r="E858" s="90">
        <f t="shared" ref="E858:E864" si="181">+H857</f>
        <v>0</v>
      </c>
      <c r="F858" s="90">
        <v>0</v>
      </c>
      <c r="G858" s="87">
        <v>0</v>
      </c>
      <c r="H858" s="92">
        <f t="shared" si="175"/>
        <v>0</v>
      </c>
      <c r="I858" s="106">
        <f t="shared" si="168"/>
        <v>0</v>
      </c>
      <c r="J858" s="53" t="s">
        <v>175</v>
      </c>
      <c r="K858" s="16" t="s">
        <v>175</v>
      </c>
      <c r="L858" s="54" t="s">
        <v>175</v>
      </c>
    </row>
    <row r="859" spans="1:12">
      <c r="A859" s="12"/>
      <c r="B859" s="47"/>
      <c r="C859" s="47"/>
      <c r="D859" s="37">
        <v>40817</v>
      </c>
      <c r="E859" s="90">
        <f t="shared" si="181"/>
        <v>0</v>
      </c>
      <c r="F859" s="90">
        <v>0</v>
      </c>
      <c r="G859" s="87">
        <v>0</v>
      </c>
      <c r="H859" s="92">
        <f t="shared" si="175"/>
        <v>0</v>
      </c>
      <c r="I859" s="106">
        <f t="shared" si="168"/>
        <v>0</v>
      </c>
      <c r="J859" s="53" t="s">
        <v>175</v>
      </c>
      <c r="K859" s="16" t="s">
        <v>175</v>
      </c>
      <c r="L859" s="54" t="s">
        <v>175</v>
      </c>
    </row>
    <row r="860" spans="1:12">
      <c r="A860" s="12"/>
      <c r="B860" s="47"/>
      <c r="C860" s="47"/>
      <c r="D860" s="37">
        <v>40848</v>
      </c>
      <c r="E860" s="90">
        <f t="shared" si="181"/>
        <v>0</v>
      </c>
      <c r="F860" s="90">
        <v>0</v>
      </c>
      <c r="G860" s="87">
        <v>0</v>
      </c>
      <c r="H860" s="92">
        <f t="shared" si="175"/>
        <v>0</v>
      </c>
      <c r="I860" s="106">
        <f t="shared" si="168"/>
        <v>0</v>
      </c>
      <c r="J860" s="53" t="s">
        <v>175</v>
      </c>
      <c r="K860" s="16" t="s">
        <v>175</v>
      </c>
      <c r="L860" s="54" t="s">
        <v>175</v>
      </c>
    </row>
    <row r="861" spans="1:12">
      <c r="A861" s="12"/>
      <c r="B861" s="47"/>
      <c r="C861" s="47"/>
      <c r="D861" s="37">
        <v>40878</v>
      </c>
      <c r="E861" s="90">
        <f t="shared" si="181"/>
        <v>0</v>
      </c>
      <c r="F861" s="90">
        <v>0</v>
      </c>
      <c r="G861" s="87">
        <v>0</v>
      </c>
      <c r="H861" s="92">
        <f t="shared" si="175"/>
        <v>0</v>
      </c>
      <c r="I861" s="106">
        <f t="shared" si="168"/>
        <v>0</v>
      </c>
      <c r="J861" s="53" t="s">
        <v>175</v>
      </c>
      <c r="K861" s="16" t="s">
        <v>175</v>
      </c>
      <c r="L861" s="54" t="s">
        <v>175</v>
      </c>
    </row>
    <row r="862" spans="1:12">
      <c r="A862" s="12"/>
      <c r="B862" s="47"/>
      <c r="C862" s="47"/>
      <c r="D862" s="37">
        <v>40909</v>
      </c>
      <c r="E862" s="90">
        <f t="shared" si="181"/>
        <v>0</v>
      </c>
      <c r="F862" s="90">
        <v>0</v>
      </c>
      <c r="G862" s="87">
        <v>0</v>
      </c>
      <c r="H862" s="92">
        <f t="shared" si="175"/>
        <v>0</v>
      </c>
      <c r="I862" s="106">
        <f t="shared" si="168"/>
        <v>0</v>
      </c>
      <c r="J862" s="53" t="s">
        <v>175</v>
      </c>
      <c r="K862" s="16" t="s">
        <v>175</v>
      </c>
      <c r="L862" s="54" t="s">
        <v>175</v>
      </c>
    </row>
    <row r="863" spans="1:12">
      <c r="A863" s="12"/>
      <c r="B863" s="47"/>
      <c r="C863" s="47"/>
      <c r="D863" s="37">
        <v>40940</v>
      </c>
      <c r="E863" s="90">
        <f t="shared" si="181"/>
        <v>0</v>
      </c>
      <c r="F863" s="90">
        <v>0</v>
      </c>
      <c r="G863" s="87">
        <v>0</v>
      </c>
      <c r="H863" s="92">
        <f t="shared" si="175"/>
        <v>0</v>
      </c>
      <c r="I863" s="106">
        <f t="shared" si="168"/>
        <v>0</v>
      </c>
      <c r="J863" s="53" t="s">
        <v>175</v>
      </c>
      <c r="K863" s="16" t="s">
        <v>175</v>
      </c>
      <c r="L863" s="54" t="s">
        <v>175</v>
      </c>
    </row>
    <row r="864" spans="1:12">
      <c r="A864" s="12"/>
      <c r="B864" s="47"/>
      <c r="C864" s="47"/>
      <c r="D864" s="37">
        <v>40969</v>
      </c>
      <c r="E864" s="90">
        <f t="shared" si="181"/>
        <v>0</v>
      </c>
      <c r="F864" s="90">
        <v>0</v>
      </c>
      <c r="G864" s="87">
        <v>0</v>
      </c>
      <c r="H864" s="92">
        <f t="shared" si="175"/>
        <v>0</v>
      </c>
      <c r="I864" s="106">
        <f t="shared" si="168"/>
        <v>0</v>
      </c>
      <c r="J864" s="53" t="s">
        <v>175</v>
      </c>
      <c r="K864" s="16" t="s">
        <v>175</v>
      </c>
      <c r="L864" s="54" t="s">
        <v>175</v>
      </c>
    </row>
    <row r="865" spans="1:12">
      <c r="A865" s="12"/>
      <c r="B865" s="47"/>
      <c r="C865" s="47"/>
      <c r="D865" s="37">
        <v>41000</v>
      </c>
      <c r="E865" s="90">
        <f>+H862</f>
        <v>0</v>
      </c>
      <c r="F865" s="90">
        <v>0</v>
      </c>
      <c r="G865" s="87">
        <v>0</v>
      </c>
      <c r="H865" s="92">
        <f t="shared" si="175"/>
        <v>0</v>
      </c>
      <c r="I865" s="106">
        <f t="shared" si="168"/>
        <v>0</v>
      </c>
      <c r="J865" s="53" t="s">
        <v>175</v>
      </c>
      <c r="K865" s="16" t="s">
        <v>175</v>
      </c>
      <c r="L865" s="54" t="s">
        <v>175</v>
      </c>
    </row>
    <row r="866" spans="1:12">
      <c r="A866" s="12"/>
      <c r="B866" s="47"/>
      <c r="C866" s="47"/>
      <c r="D866" s="37">
        <v>41030</v>
      </c>
      <c r="E866" s="90">
        <f t="shared" ref="E866" si="182">+H865</f>
        <v>0</v>
      </c>
      <c r="F866" s="90">
        <v>0</v>
      </c>
      <c r="G866" s="87">
        <v>0</v>
      </c>
      <c r="H866" s="92">
        <f t="shared" si="175"/>
        <v>0</v>
      </c>
      <c r="I866" s="106">
        <f t="shared" si="168"/>
        <v>0</v>
      </c>
      <c r="J866" s="53" t="s">
        <v>175</v>
      </c>
      <c r="K866" s="16" t="s">
        <v>175</v>
      </c>
      <c r="L866" s="54" t="s">
        <v>175</v>
      </c>
    </row>
    <row r="867" spans="1:12">
      <c r="A867" s="22"/>
      <c r="B867" s="49"/>
      <c r="C867" s="49"/>
      <c r="D867" s="37">
        <v>41061</v>
      </c>
      <c r="E867" s="100">
        <f t="shared" ref="E867" si="183">H866</f>
        <v>0</v>
      </c>
      <c r="F867" s="100">
        <v>0</v>
      </c>
      <c r="G867" s="99">
        <v>0</v>
      </c>
      <c r="H867" s="101">
        <f t="shared" si="175"/>
        <v>0</v>
      </c>
      <c r="I867" s="106">
        <f t="shared" si="168"/>
        <v>0</v>
      </c>
      <c r="J867" s="53" t="s">
        <v>175</v>
      </c>
      <c r="K867" s="16" t="s">
        <v>175</v>
      </c>
      <c r="L867" s="54" t="s">
        <v>175</v>
      </c>
    </row>
    <row r="868" spans="1:12">
      <c r="A868" s="64">
        <v>288684</v>
      </c>
      <c r="B868" s="25" t="s">
        <v>114</v>
      </c>
      <c r="C868" s="44" t="s">
        <v>67</v>
      </c>
      <c r="D868" s="37">
        <v>40725</v>
      </c>
      <c r="E868" s="105">
        <v>0</v>
      </c>
      <c r="F868" s="88">
        <v>0</v>
      </c>
      <c r="G868" s="103">
        <v>0</v>
      </c>
      <c r="H868" s="104">
        <f t="shared" si="175"/>
        <v>0</v>
      </c>
      <c r="I868" s="106">
        <f t="shared" si="168"/>
        <v>0</v>
      </c>
      <c r="J868" s="53" t="s">
        <v>175</v>
      </c>
      <c r="K868" s="16" t="s">
        <v>175</v>
      </c>
      <c r="L868" s="54" t="s">
        <v>175</v>
      </c>
    </row>
    <row r="869" spans="1:12">
      <c r="A869" s="12"/>
      <c r="B869" s="47"/>
      <c r="C869" s="47"/>
      <c r="D869" s="37">
        <v>40756</v>
      </c>
      <c r="E869" s="90">
        <f>+H868</f>
        <v>0</v>
      </c>
      <c r="F869" s="90">
        <v>0</v>
      </c>
      <c r="G869" s="87">
        <v>0</v>
      </c>
      <c r="H869" s="92">
        <f t="shared" si="175"/>
        <v>0</v>
      </c>
      <c r="I869" s="106">
        <f t="shared" si="168"/>
        <v>0</v>
      </c>
      <c r="J869" s="53" t="s">
        <v>175</v>
      </c>
      <c r="K869" s="16" t="s">
        <v>175</v>
      </c>
      <c r="L869" s="54" t="s">
        <v>175</v>
      </c>
    </row>
    <row r="870" spans="1:12">
      <c r="A870" s="12"/>
      <c r="B870" s="47"/>
      <c r="C870" s="47"/>
      <c r="D870" s="37">
        <v>40787</v>
      </c>
      <c r="E870" s="90">
        <f t="shared" ref="E870:E876" si="184">+H869</f>
        <v>0</v>
      </c>
      <c r="F870" s="90">
        <v>0</v>
      </c>
      <c r="G870" s="87">
        <v>0</v>
      </c>
      <c r="H870" s="92">
        <f t="shared" si="175"/>
        <v>0</v>
      </c>
      <c r="I870" s="106">
        <f t="shared" si="168"/>
        <v>0</v>
      </c>
      <c r="J870" s="53" t="s">
        <v>175</v>
      </c>
      <c r="K870" s="16" t="s">
        <v>175</v>
      </c>
      <c r="L870" s="54" t="s">
        <v>175</v>
      </c>
    </row>
    <row r="871" spans="1:12">
      <c r="A871" s="12"/>
      <c r="B871" s="47"/>
      <c r="C871" s="47"/>
      <c r="D871" s="37">
        <v>40817</v>
      </c>
      <c r="E871" s="90">
        <f t="shared" si="184"/>
        <v>0</v>
      </c>
      <c r="F871" s="90">
        <v>0</v>
      </c>
      <c r="G871" s="87">
        <v>0</v>
      </c>
      <c r="H871" s="92">
        <f t="shared" si="175"/>
        <v>0</v>
      </c>
      <c r="I871" s="106">
        <f t="shared" si="168"/>
        <v>0</v>
      </c>
      <c r="J871" s="53" t="s">
        <v>175</v>
      </c>
      <c r="K871" s="16" t="s">
        <v>175</v>
      </c>
      <c r="L871" s="54" t="s">
        <v>175</v>
      </c>
    </row>
    <row r="872" spans="1:12">
      <c r="A872" s="12"/>
      <c r="B872" s="47"/>
      <c r="C872" s="47"/>
      <c r="D872" s="37">
        <v>40848</v>
      </c>
      <c r="E872" s="90">
        <f t="shared" si="184"/>
        <v>0</v>
      </c>
      <c r="F872" s="90">
        <v>0</v>
      </c>
      <c r="G872" s="87">
        <v>0</v>
      </c>
      <c r="H872" s="92">
        <f t="shared" si="175"/>
        <v>0</v>
      </c>
      <c r="I872" s="106">
        <f t="shared" si="168"/>
        <v>0</v>
      </c>
      <c r="J872" s="53" t="s">
        <v>175</v>
      </c>
      <c r="K872" s="16" t="s">
        <v>175</v>
      </c>
      <c r="L872" s="54" t="s">
        <v>175</v>
      </c>
    </row>
    <row r="873" spans="1:12">
      <c r="A873" s="12"/>
      <c r="B873" s="47"/>
      <c r="C873" s="47"/>
      <c r="D873" s="37">
        <v>40878</v>
      </c>
      <c r="E873" s="90">
        <f t="shared" si="184"/>
        <v>0</v>
      </c>
      <c r="F873" s="90">
        <v>0</v>
      </c>
      <c r="G873" s="87">
        <v>0</v>
      </c>
      <c r="H873" s="92">
        <f t="shared" si="175"/>
        <v>0</v>
      </c>
      <c r="I873" s="106">
        <f t="shared" si="168"/>
        <v>0</v>
      </c>
      <c r="J873" s="53" t="s">
        <v>175</v>
      </c>
      <c r="K873" s="16" t="s">
        <v>175</v>
      </c>
      <c r="L873" s="54" t="s">
        <v>175</v>
      </c>
    </row>
    <row r="874" spans="1:12">
      <c r="A874" s="12"/>
      <c r="B874" s="47"/>
      <c r="C874" s="47"/>
      <c r="D874" s="37">
        <v>40909</v>
      </c>
      <c r="E874" s="90">
        <f t="shared" si="184"/>
        <v>0</v>
      </c>
      <c r="F874" s="90">
        <v>0</v>
      </c>
      <c r="G874" s="87">
        <v>0</v>
      </c>
      <c r="H874" s="92">
        <f t="shared" si="175"/>
        <v>0</v>
      </c>
      <c r="I874" s="106">
        <f t="shared" si="168"/>
        <v>0</v>
      </c>
      <c r="J874" s="53" t="s">
        <v>175</v>
      </c>
      <c r="K874" s="16" t="s">
        <v>175</v>
      </c>
      <c r="L874" s="54" t="s">
        <v>175</v>
      </c>
    </row>
    <row r="875" spans="1:12">
      <c r="A875" s="12"/>
      <c r="B875" s="47"/>
      <c r="C875" s="47"/>
      <c r="D875" s="37">
        <v>40940</v>
      </c>
      <c r="E875" s="90">
        <f t="shared" si="184"/>
        <v>0</v>
      </c>
      <c r="F875" s="90">
        <v>0</v>
      </c>
      <c r="G875" s="87">
        <v>0</v>
      </c>
      <c r="H875" s="92">
        <f t="shared" si="175"/>
        <v>0</v>
      </c>
      <c r="I875" s="106">
        <f t="shared" si="168"/>
        <v>0</v>
      </c>
      <c r="J875" s="53" t="s">
        <v>175</v>
      </c>
      <c r="K875" s="16" t="s">
        <v>175</v>
      </c>
      <c r="L875" s="54" t="s">
        <v>175</v>
      </c>
    </row>
    <row r="876" spans="1:12">
      <c r="A876" s="12"/>
      <c r="B876" s="47"/>
      <c r="C876" s="47"/>
      <c r="D876" s="37">
        <v>40969</v>
      </c>
      <c r="E876" s="90">
        <f t="shared" si="184"/>
        <v>0</v>
      </c>
      <c r="F876" s="90">
        <v>0</v>
      </c>
      <c r="G876" s="87">
        <v>0</v>
      </c>
      <c r="H876" s="92">
        <f t="shared" si="175"/>
        <v>0</v>
      </c>
      <c r="I876" s="106">
        <f t="shared" si="168"/>
        <v>0</v>
      </c>
      <c r="J876" s="53" t="s">
        <v>175</v>
      </c>
      <c r="K876" s="16" t="s">
        <v>175</v>
      </c>
      <c r="L876" s="54" t="s">
        <v>175</v>
      </c>
    </row>
    <row r="877" spans="1:12">
      <c r="A877" s="12"/>
      <c r="B877" s="47"/>
      <c r="C877" s="47"/>
      <c r="D877" s="37">
        <v>41000</v>
      </c>
      <c r="E877" s="90">
        <f>+H874</f>
        <v>0</v>
      </c>
      <c r="F877" s="90">
        <v>0</v>
      </c>
      <c r="G877" s="87">
        <v>0</v>
      </c>
      <c r="H877" s="92">
        <f t="shared" si="175"/>
        <v>0</v>
      </c>
      <c r="I877" s="106">
        <f t="shared" si="168"/>
        <v>0</v>
      </c>
      <c r="J877" s="53" t="s">
        <v>175</v>
      </c>
      <c r="K877" s="16" t="s">
        <v>175</v>
      </c>
      <c r="L877" s="54" t="s">
        <v>175</v>
      </c>
    </row>
    <row r="878" spans="1:12">
      <c r="A878" s="12"/>
      <c r="B878" s="47"/>
      <c r="C878" s="47"/>
      <c r="D878" s="37">
        <v>41030</v>
      </c>
      <c r="E878" s="90">
        <f t="shared" ref="E878" si="185">+H877</f>
        <v>0</v>
      </c>
      <c r="F878" s="90">
        <v>0</v>
      </c>
      <c r="G878" s="87">
        <v>0</v>
      </c>
      <c r="H878" s="92">
        <f t="shared" si="175"/>
        <v>0</v>
      </c>
      <c r="I878" s="106">
        <f t="shared" si="168"/>
        <v>0</v>
      </c>
      <c r="J878" s="53" t="s">
        <v>175</v>
      </c>
      <c r="K878" s="16" t="s">
        <v>175</v>
      </c>
      <c r="L878" s="54" t="s">
        <v>175</v>
      </c>
    </row>
    <row r="879" spans="1:12">
      <c r="A879" s="22"/>
      <c r="B879" s="49"/>
      <c r="C879" s="49"/>
      <c r="D879" s="37">
        <v>41061</v>
      </c>
      <c r="E879" s="100">
        <f t="shared" ref="E879" si="186">H878</f>
        <v>0</v>
      </c>
      <c r="F879" s="100">
        <v>0</v>
      </c>
      <c r="G879" s="99">
        <v>0</v>
      </c>
      <c r="H879" s="101">
        <f t="shared" si="175"/>
        <v>0</v>
      </c>
      <c r="I879" s="106">
        <f t="shared" ref="I879:I1002" si="187">SUM(F879:G879)</f>
        <v>0</v>
      </c>
      <c r="J879" s="53" t="s">
        <v>175</v>
      </c>
      <c r="K879" s="16" t="s">
        <v>175</v>
      </c>
      <c r="L879" s="54" t="s">
        <v>175</v>
      </c>
    </row>
    <row r="880" spans="1:12">
      <c r="A880" s="64">
        <v>288686</v>
      </c>
      <c r="B880" s="25" t="s">
        <v>115</v>
      </c>
      <c r="C880" s="44" t="s">
        <v>67</v>
      </c>
      <c r="D880" s="37">
        <v>40725</v>
      </c>
      <c r="E880" s="105">
        <v>0</v>
      </c>
      <c r="F880" s="88">
        <v>0</v>
      </c>
      <c r="G880" s="103">
        <v>0</v>
      </c>
      <c r="H880" s="104">
        <f t="shared" si="175"/>
        <v>0</v>
      </c>
      <c r="I880" s="106">
        <f t="shared" si="187"/>
        <v>0</v>
      </c>
      <c r="J880" s="53" t="s">
        <v>175</v>
      </c>
      <c r="K880" s="16" t="s">
        <v>175</v>
      </c>
      <c r="L880" s="54" t="s">
        <v>175</v>
      </c>
    </row>
    <row r="881" spans="1:12">
      <c r="A881" s="12"/>
      <c r="B881" s="47"/>
      <c r="C881" s="47"/>
      <c r="D881" s="37">
        <v>40756</v>
      </c>
      <c r="E881" s="90">
        <f>+H880</f>
        <v>0</v>
      </c>
      <c r="F881" s="90">
        <v>0</v>
      </c>
      <c r="G881" s="87">
        <v>0</v>
      </c>
      <c r="H881" s="92">
        <f t="shared" si="175"/>
        <v>0</v>
      </c>
      <c r="I881" s="106">
        <f t="shared" si="187"/>
        <v>0</v>
      </c>
      <c r="J881" s="53" t="s">
        <v>175</v>
      </c>
      <c r="K881" s="16" t="s">
        <v>175</v>
      </c>
      <c r="L881" s="54" t="s">
        <v>175</v>
      </c>
    </row>
    <row r="882" spans="1:12">
      <c r="A882" s="12"/>
      <c r="B882" s="47"/>
      <c r="C882" s="47"/>
      <c r="D882" s="37">
        <v>40787</v>
      </c>
      <c r="E882" s="90">
        <f t="shared" ref="E882:E888" si="188">+H881</f>
        <v>0</v>
      </c>
      <c r="F882" s="90">
        <v>0</v>
      </c>
      <c r="G882" s="87">
        <v>0</v>
      </c>
      <c r="H882" s="92">
        <f t="shared" si="175"/>
        <v>0</v>
      </c>
      <c r="I882" s="106">
        <f t="shared" si="187"/>
        <v>0</v>
      </c>
      <c r="J882" s="53" t="s">
        <v>175</v>
      </c>
      <c r="K882" s="16" t="s">
        <v>175</v>
      </c>
      <c r="L882" s="54" t="s">
        <v>175</v>
      </c>
    </row>
    <row r="883" spans="1:12">
      <c r="A883" s="12"/>
      <c r="B883" s="47"/>
      <c r="C883" s="47"/>
      <c r="D883" s="37">
        <v>40817</v>
      </c>
      <c r="E883" s="90">
        <f t="shared" si="188"/>
        <v>0</v>
      </c>
      <c r="F883" s="90">
        <v>0</v>
      </c>
      <c r="G883" s="87">
        <v>0</v>
      </c>
      <c r="H883" s="92">
        <f t="shared" si="175"/>
        <v>0</v>
      </c>
      <c r="I883" s="106">
        <f t="shared" si="187"/>
        <v>0</v>
      </c>
      <c r="J883" s="53" t="s">
        <v>175</v>
      </c>
      <c r="K883" s="16" t="s">
        <v>175</v>
      </c>
      <c r="L883" s="54" t="s">
        <v>175</v>
      </c>
    </row>
    <row r="884" spans="1:12">
      <c r="A884" s="12"/>
      <c r="B884" s="47"/>
      <c r="C884" s="47"/>
      <c r="D884" s="37">
        <v>40848</v>
      </c>
      <c r="E884" s="90">
        <f t="shared" si="188"/>
        <v>0</v>
      </c>
      <c r="F884" s="90">
        <v>0</v>
      </c>
      <c r="G884" s="87">
        <v>0</v>
      </c>
      <c r="H884" s="92">
        <f t="shared" si="175"/>
        <v>0</v>
      </c>
      <c r="I884" s="106">
        <f t="shared" si="187"/>
        <v>0</v>
      </c>
      <c r="J884" s="53" t="s">
        <v>175</v>
      </c>
      <c r="K884" s="16" t="s">
        <v>175</v>
      </c>
      <c r="L884" s="54" t="s">
        <v>175</v>
      </c>
    </row>
    <row r="885" spans="1:12">
      <c r="A885" s="12"/>
      <c r="B885" s="47"/>
      <c r="C885" s="47"/>
      <c r="D885" s="37">
        <v>40878</v>
      </c>
      <c r="E885" s="90">
        <f t="shared" si="188"/>
        <v>0</v>
      </c>
      <c r="F885" s="90">
        <v>0</v>
      </c>
      <c r="G885" s="87">
        <v>0</v>
      </c>
      <c r="H885" s="92">
        <f t="shared" si="175"/>
        <v>0</v>
      </c>
      <c r="I885" s="106">
        <f t="shared" si="187"/>
        <v>0</v>
      </c>
      <c r="J885" s="53" t="s">
        <v>175</v>
      </c>
      <c r="K885" s="16" t="s">
        <v>175</v>
      </c>
      <c r="L885" s="54" t="s">
        <v>175</v>
      </c>
    </row>
    <row r="886" spans="1:12">
      <c r="A886" s="12"/>
      <c r="B886" s="47"/>
      <c r="C886" s="47"/>
      <c r="D886" s="37">
        <v>40909</v>
      </c>
      <c r="E886" s="90">
        <f t="shared" si="188"/>
        <v>0</v>
      </c>
      <c r="F886" s="90">
        <v>0</v>
      </c>
      <c r="G886" s="87">
        <v>0</v>
      </c>
      <c r="H886" s="92">
        <f t="shared" si="175"/>
        <v>0</v>
      </c>
      <c r="I886" s="106">
        <f t="shared" si="187"/>
        <v>0</v>
      </c>
      <c r="J886" s="53" t="s">
        <v>175</v>
      </c>
      <c r="K886" s="16" t="s">
        <v>175</v>
      </c>
      <c r="L886" s="54" t="s">
        <v>175</v>
      </c>
    </row>
    <row r="887" spans="1:12">
      <c r="A887" s="12"/>
      <c r="B887" s="47"/>
      <c r="C887" s="47"/>
      <c r="D887" s="37">
        <v>40940</v>
      </c>
      <c r="E887" s="90">
        <f t="shared" si="188"/>
        <v>0</v>
      </c>
      <c r="F887" s="90">
        <v>0</v>
      </c>
      <c r="G887" s="87">
        <v>0</v>
      </c>
      <c r="H887" s="92">
        <f t="shared" si="175"/>
        <v>0</v>
      </c>
      <c r="I887" s="106">
        <f t="shared" si="187"/>
        <v>0</v>
      </c>
      <c r="J887" s="53" t="s">
        <v>175</v>
      </c>
      <c r="K887" s="16" t="s">
        <v>175</v>
      </c>
      <c r="L887" s="54" t="s">
        <v>175</v>
      </c>
    </row>
    <row r="888" spans="1:12">
      <c r="A888" s="12"/>
      <c r="B888" s="47"/>
      <c r="C888" s="47"/>
      <c r="D888" s="37">
        <v>40969</v>
      </c>
      <c r="E888" s="90">
        <f t="shared" si="188"/>
        <v>0</v>
      </c>
      <c r="F888" s="90">
        <v>0</v>
      </c>
      <c r="G888" s="87">
        <v>0</v>
      </c>
      <c r="H888" s="92">
        <f t="shared" si="175"/>
        <v>0</v>
      </c>
      <c r="I888" s="106">
        <f t="shared" si="187"/>
        <v>0</v>
      </c>
      <c r="J888" s="53" t="s">
        <v>175</v>
      </c>
      <c r="K888" s="16" t="s">
        <v>175</v>
      </c>
      <c r="L888" s="54" t="s">
        <v>175</v>
      </c>
    </row>
    <row r="889" spans="1:12">
      <c r="A889" s="12"/>
      <c r="B889" s="47"/>
      <c r="C889" s="47"/>
      <c r="D889" s="37">
        <v>41000</v>
      </c>
      <c r="E889" s="90">
        <f>+H886</f>
        <v>0</v>
      </c>
      <c r="F889" s="90">
        <v>0</v>
      </c>
      <c r="G889" s="87">
        <v>0</v>
      </c>
      <c r="H889" s="92">
        <f t="shared" si="175"/>
        <v>0</v>
      </c>
      <c r="I889" s="106">
        <f t="shared" si="187"/>
        <v>0</v>
      </c>
      <c r="J889" s="53" t="s">
        <v>175</v>
      </c>
      <c r="K889" s="16" t="s">
        <v>175</v>
      </c>
      <c r="L889" s="54" t="s">
        <v>175</v>
      </c>
    </row>
    <row r="890" spans="1:12">
      <c r="A890" s="12"/>
      <c r="B890" s="47"/>
      <c r="C890" s="47"/>
      <c r="D890" s="37">
        <v>41030</v>
      </c>
      <c r="E890" s="90">
        <f t="shared" ref="E890" si="189">+H889</f>
        <v>0</v>
      </c>
      <c r="F890" s="90">
        <v>0</v>
      </c>
      <c r="G890" s="87">
        <v>0</v>
      </c>
      <c r="H890" s="92">
        <f t="shared" si="175"/>
        <v>0</v>
      </c>
      <c r="I890" s="106">
        <f t="shared" si="187"/>
        <v>0</v>
      </c>
      <c r="J890" s="53" t="s">
        <v>175</v>
      </c>
      <c r="K890" s="16" t="s">
        <v>175</v>
      </c>
      <c r="L890" s="54" t="s">
        <v>175</v>
      </c>
    </row>
    <row r="891" spans="1:12">
      <c r="A891" s="22"/>
      <c r="B891" s="49"/>
      <c r="C891" s="49"/>
      <c r="D891" s="37">
        <v>41061</v>
      </c>
      <c r="E891" s="100">
        <f t="shared" ref="E891" si="190">H890</f>
        <v>0</v>
      </c>
      <c r="F891" s="100">
        <v>0</v>
      </c>
      <c r="G891" s="99">
        <v>0</v>
      </c>
      <c r="H891" s="101">
        <f t="shared" si="175"/>
        <v>0</v>
      </c>
      <c r="I891" s="106">
        <f t="shared" si="187"/>
        <v>0</v>
      </c>
      <c r="J891" s="53" t="s">
        <v>175</v>
      </c>
      <c r="K891" s="16" t="s">
        <v>175</v>
      </c>
      <c r="L891" s="54" t="s">
        <v>175</v>
      </c>
    </row>
    <row r="892" spans="1:12">
      <c r="A892" s="64">
        <v>288688</v>
      </c>
      <c r="B892" s="25" t="s">
        <v>116</v>
      </c>
      <c r="C892" s="44" t="s">
        <v>67</v>
      </c>
      <c r="D892" s="37">
        <v>40725</v>
      </c>
      <c r="E892" s="105">
        <v>0</v>
      </c>
      <c r="F892" s="88">
        <v>0</v>
      </c>
      <c r="G892" s="103">
        <v>0</v>
      </c>
      <c r="H892" s="104">
        <f t="shared" si="175"/>
        <v>0</v>
      </c>
      <c r="I892" s="106">
        <f t="shared" si="187"/>
        <v>0</v>
      </c>
      <c r="J892" s="53" t="s">
        <v>175</v>
      </c>
      <c r="K892" s="16" t="s">
        <v>175</v>
      </c>
      <c r="L892" s="54" t="s">
        <v>175</v>
      </c>
    </row>
    <row r="893" spans="1:12">
      <c r="A893" s="12"/>
      <c r="B893" s="47"/>
      <c r="C893" s="47"/>
      <c r="D893" s="37">
        <v>40756</v>
      </c>
      <c r="E893" s="90">
        <f>+H892</f>
        <v>0</v>
      </c>
      <c r="F893" s="90">
        <v>0</v>
      </c>
      <c r="G893" s="87">
        <v>0</v>
      </c>
      <c r="H893" s="92">
        <f t="shared" si="175"/>
        <v>0</v>
      </c>
      <c r="I893" s="106">
        <f t="shared" si="187"/>
        <v>0</v>
      </c>
      <c r="J893" s="53" t="s">
        <v>175</v>
      </c>
      <c r="K893" s="16" t="s">
        <v>175</v>
      </c>
      <c r="L893" s="54" t="s">
        <v>175</v>
      </c>
    </row>
    <row r="894" spans="1:12">
      <c r="A894" s="12"/>
      <c r="B894" s="47"/>
      <c r="C894" s="47"/>
      <c r="D894" s="37">
        <v>40787</v>
      </c>
      <c r="E894" s="90">
        <f t="shared" ref="E894:E900" si="191">+H893</f>
        <v>0</v>
      </c>
      <c r="F894" s="90">
        <v>0</v>
      </c>
      <c r="G894" s="87">
        <v>0</v>
      </c>
      <c r="H894" s="92">
        <f t="shared" si="175"/>
        <v>0</v>
      </c>
      <c r="I894" s="106">
        <f t="shared" si="187"/>
        <v>0</v>
      </c>
      <c r="J894" s="53" t="s">
        <v>175</v>
      </c>
      <c r="K894" s="16" t="s">
        <v>175</v>
      </c>
      <c r="L894" s="54" t="s">
        <v>175</v>
      </c>
    </row>
    <row r="895" spans="1:12">
      <c r="A895" s="12"/>
      <c r="B895" s="47"/>
      <c r="C895" s="47"/>
      <c r="D895" s="37">
        <v>40817</v>
      </c>
      <c r="E895" s="90">
        <f t="shared" si="191"/>
        <v>0</v>
      </c>
      <c r="F895" s="90">
        <v>0</v>
      </c>
      <c r="G895" s="87">
        <v>0</v>
      </c>
      <c r="H895" s="92">
        <f t="shared" si="175"/>
        <v>0</v>
      </c>
      <c r="I895" s="106">
        <f t="shared" si="187"/>
        <v>0</v>
      </c>
      <c r="J895" s="53" t="s">
        <v>175</v>
      </c>
      <c r="K895" s="16" t="s">
        <v>175</v>
      </c>
      <c r="L895" s="54" t="s">
        <v>175</v>
      </c>
    </row>
    <row r="896" spans="1:12">
      <c r="A896" s="12"/>
      <c r="B896" s="47"/>
      <c r="C896" s="47"/>
      <c r="D896" s="37">
        <v>40848</v>
      </c>
      <c r="E896" s="90">
        <f t="shared" si="191"/>
        <v>0</v>
      </c>
      <c r="F896" s="90">
        <v>0</v>
      </c>
      <c r="G896" s="87">
        <v>0</v>
      </c>
      <c r="H896" s="92">
        <f t="shared" si="175"/>
        <v>0</v>
      </c>
      <c r="I896" s="106">
        <f t="shared" si="187"/>
        <v>0</v>
      </c>
      <c r="J896" s="53" t="s">
        <v>175</v>
      </c>
      <c r="K896" s="16" t="s">
        <v>175</v>
      </c>
      <c r="L896" s="54" t="s">
        <v>175</v>
      </c>
    </row>
    <row r="897" spans="1:12">
      <c r="A897" s="12"/>
      <c r="B897" s="47"/>
      <c r="C897" s="47"/>
      <c r="D897" s="37">
        <v>40878</v>
      </c>
      <c r="E897" s="90">
        <f t="shared" si="191"/>
        <v>0</v>
      </c>
      <c r="F897" s="90">
        <v>0</v>
      </c>
      <c r="G897" s="87">
        <v>0</v>
      </c>
      <c r="H897" s="92">
        <f t="shared" si="175"/>
        <v>0</v>
      </c>
      <c r="I897" s="106">
        <f t="shared" si="187"/>
        <v>0</v>
      </c>
      <c r="J897" s="53" t="s">
        <v>175</v>
      </c>
      <c r="K897" s="16" t="s">
        <v>175</v>
      </c>
      <c r="L897" s="54" t="s">
        <v>175</v>
      </c>
    </row>
    <row r="898" spans="1:12">
      <c r="A898" s="12"/>
      <c r="B898" s="47"/>
      <c r="C898" s="47"/>
      <c r="D898" s="37">
        <v>40909</v>
      </c>
      <c r="E898" s="90">
        <f t="shared" si="191"/>
        <v>0</v>
      </c>
      <c r="F898" s="90">
        <v>0</v>
      </c>
      <c r="G898" s="87">
        <v>0</v>
      </c>
      <c r="H898" s="92">
        <f t="shared" si="175"/>
        <v>0</v>
      </c>
      <c r="I898" s="106">
        <f t="shared" si="187"/>
        <v>0</v>
      </c>
      <c r="J898" s="53" t="s">
        <v>175</v>
      </c>
      <c r="K898" s="16" t="s">
        <v>175</v>
      </c>
      <c r="L898" s="54" t="s">
        <v>175</v>
      </c>
    </row>
    <row r="899" spans="1:12">
      <c r="A899" s="12"/>
      <c r="B899" s="47"/>
      <c r="C899" s="47"/>
      <c r="D899" s="37">
        <v>40940</v>
      </c>
      <c r="E899" s="90">
        <f t="shared" si="191"/>
        <v>0</v>
      </c>
      <c r="F899" s="90">
        <v>0</v>
      </c>
      <c r="G899" s="87">
        <v>0</v>
      </c>
      <c r="H899" s="92">
        <f t="shared" si="175"/>
        <v>0</v>
      </c>
      <c r="I899" s="106">
        <f t="shared" si="187"/>
        <v>0</v>
      </c>
      <c r="J899" s="53" t="s">
        <v>175</v>
      </c>
      <c r="K899" s="16" t="s">
        <v>175</v>
      </c>
      <c r="L899" s="54" t="s">
        <v>175</v>
      </c>
    </row>
    <row r="900" spans="1:12">
      <c r="A900" s="12"/>
      <c r="B900" s="47"/>
      <c r="C900" s="47"/>
      <c r="D900" s="37">
        <v>40969</v>
      </c>
      <c r="E900" s="90">
        <f t="shared" si="191"/>
        <v>0</v>
      </c>
      <c r="F900" s="90">
        <v>0</v>
      </c>
      <c r="G900" s="87">
        <v>0</v>
      </c>
      <c r="H900" s="92">
        <f t="shared" si="175"/>
        <v>0</v>
      </c>
      <c r="I900" s="106">
        <f t="shared" si="187"/>
        <v>0</v>
      </c>
      <c r="J900" s="53" t="s">
        <v>175</v>
      </c>
      <c r="K900" s="16" t="s">
        <v>175</v>
      </c>
      <c r="L900" s="54" t="s">
        <v>175</v>
      </c>
    </row>
    <row r="901" spans="1:12">
      <c r="A901" s="12"/>
      <c r="B901" s="47"/>
      <c r="C901" s="47"/>
      <c r="D901" s="37">
        <v>41000</v>
      </c>
      <c r="E901" s="90">
        <f>+H898</f>
        <v>0</v>
      </c>
      <c r="F901" s="90">
        <v>0</v>
      </c>
      <c r="G901" s="87">
        <v>0</v>
      </c>
      <c r="H901" s="92">
        <f t="shared" si="175"/>
        <v>0</v>
      </c>
      <c r="I901" s="106">
        <f t="shared" si="187"/>
        <v>0</v>
      </c>
      <c r="J901" s="53" t="s">
        <v>175</v>
      </c>
      <c r="K901" s="16" t="s">
        <v>175</v>
      </c>
      <c r="L901" s="54" t="s">
        <v>175</v>
      </c>
    </row>
    <row r="902" spans="1:12">
      <c r="A902" s="12"/>
      <c r="B902" s="47"/>
      <c r="C902" s="47"/>
      <c r="D902" s="37">
        <v>41030</v>
      </c>
      <c r="E902" s="90">
        <f t="shared" ref="E902" si="192">+H901</f>
        <v>0</v>
      </c>
      <c r="F902" s="90">
        <v>0</v>
      </c>
      <c r="G902" s="87">
        <v>0</v>
      </c>
      <c r="H902" s="92">
        <f t="shared" si="175"/>
        <v>0</v>
      </c>
      <c r="I902" s="106">
        <f t="shared" si="187"/>
        <v>0</v>
      </c>
      <c r="J902" s="53" t="s">
        <v>175</v>
      </c>
      <c r="K902" s="16" t="s">
        <v>175</v>
      </c>
      <c r="L902" s="54" t="s">
        <v>175</v>
      </c>
    </row>
    <row r="903" spans="1:12">
      <c r="A903" s="22"/>
      <c r="B903" s="49"/>
      <c r="C903" s="49"/>
      <c r="D903" s="37">
        <v>41061</v>
      </c>
      <c r="E903" s="100">
        <f t="shared" ref="E903" si="193">H902</f>
        <v>0</v>
      </c>
      <c r="F903" s="100">
        <v>0</v>
      </c>
      <c r="G903" s="99">
        <v>0</v>
      </c>
      <c r="H903" s="101">
        <f t="shared" si="175"/>
        <v>0</v>
      </c>
      <c r="I903" s="106">
        <f t="shared" si="187"/>
        <v>0</v>
      </c>
      <c r="J903" s="53" t="s">
        <v>175</v>
      </c>
      <c r="K903" s="16" t="s">
        <v>175</v>
      </c>
      <c r="L903" s="54" t="s">
        <v>175</v>
      </c>
    </row>
    <row r="904" spans="1:12">
      <c r="A904" s="64">
        <v>288689</v>
      </c>
      <c r="B904" s="25" t="s">
        <v>117</v>
      </c>
      <c r="C904" s="44" t="s">
        <v>67</v>
      </c>
      <c r="D904" s="37">
        <v>40725</v>
      </c>
      <c r="E904" s="105">
        <v>0</v>
      </c>
      <c r="F904" s="88">
        <v>0</v>
      </c>
      <c r="G904" s="103">
        <v>0</v>
      </c>
      <c r="H904" s="104">
        <f t="shared" si="175"/>
        <v>0</v>
      </c>
      <c r="I904" s="106">
        <f t="shared" si="187"/>
        <v>0</v>
      </c>
      <c r="J904" s="53" t="s">
        <v>175</v>
      </c>
      <c r="K904" s="16" t="s">
        <v>175</v>
      </c>
      <c r="L904" s="54" t="s">
        <v>175</v>
      </c>
    </row>
    <row r="905" spans="1:12">
      <c r="A905" s="12"/>
      <c r="B905" s="47"/>
      <c r="C905" s="47"/>
      <c r="D905" s="37">
        <v>40756</v>
      </c>
      <c r="E905" s="90">
        <f>+H904</f>
        <v>0</v>
      </c>
      <c r="F905" s="90">
        <v>0</v>
      </c>
      <c r="G905" s="87">
        <v>0</v>
      </c>
      <c r="H905" s="92">
        <f t="shared" ref="H905:H1011" si="194">SUM(E905:G905)</f>
        <v>0</v>
      </c>
      <c r="I905" s="106">
        <f t="shared" si="187"/>
        <v>0</v>
      </c>
      <c r="J905" s="53" t="s">
        <v>175</v>
      </c>
      <c r="K905" s="16" t="s">
        <v>175</v>
      </c>
      <c r="L905" s="54" t="s">
        <v>175</v>
      </c>
    </row>
    <row r="906" spans="1:12">
      <c r="A906" s="12"/>
      <c r="B906" s="47"/>
      <c r="C906" s="47"/>
      <c r="D906" s="37">
        <v>40787</v>
      </c>
      <c r="E906" s="90">
        <f t="shared" ref="E906:E912" si="195">+H905</f>
        <v>0</v>
      </c>
      <c r="F906" s="90">
        <v>0</v>
      </c>
      <c r="G906" s="87">
        <v>0</v>
      </c>
      <c r="H906" s="92">
        <f t="shared" si="194"/>
        <v>0</v>
      </c>
      <c r="I906" s="106">
        <f t="shared" si="187"/>
        <v>0</v>
      </c>
      <c r="J906" s="53" t="s">
        <v>175</v>
      </c>
      <c r="K906" s="16" t="s">
        <v>175</v>
      </c>
      <c r="L906" s="54" t="s">
        <v>175</v>
      </c>
    </row>
    <row r="907" spans="1:12">
      <c r="A907" s="12"/>
      <c r="B907" s="47"/>
      <c r="C907" s="47"/>
      <c r="D907" s="37">
        <v>40817</v>
      </c>
      <c r="E907" s="90">
        <f t="shared" si="195"/>
        <v>0</v>
      </c>
      <c r="F907" s="90">
        <v>0</v>
      </c>
      <c r="G907" s="87">
        <v>0</v>
      </c>
      <c r="H907" s="92">
        <f t="shared" si="194"/>
        <v>0</v>
      </c>
      <c r="I907" s="106">
        <f t="shared" si="187"/>
        <v>0</v>
      </c>
      <c r="J907" s="53" t="s">
        <v>175</v>
      </c>
      <c r="K907" s="16" t="s">
        <v>175</v>
      </c>
      <c r="L907" s="54" t="s">
        <v>175</v>
      </c>
    </row>
    <row r="908" spans="1:12">
      <c r="A908" s="12"/>
      <c r="B908" s="47"/>
      <c r="C908" s="47"/>
      <c r="D908" s="37">
        <v>40848</v>
      </c>
      <c r="E908" s="90">
        <f t="shared" si="195"/>
        <v>0</v>
      </c>
      <c r="F908" s="90">
        <v>0</v>
      </c>
      <c r="G908" s="87">
        <v>0</v>
      </c>
      <c r="H908" s="92">
        <f t="shared" si="194"/>
        <v>0</v>
      </c>
      <c r="I908" s="106">
        <f t="shared" si="187"/>
        <v>0</v>
      </c>
      <c r="J908" s="53" t="s">
        <v>175</v>
      </c>
      <c r="K908" s="16" t="s">
        <v>175</v>
      </c>
      <c r="L908" s="54" t="s">
        <v>175</v>
      </c>
    </row>
    <row r="909" spans="1:12">
      <c r="A909" s="12"/>
      <c r="B909" s="47"/>
      <c r="C909" s="47"/>
      <c r="D909" s="37">
        <v>40878</v>
      </c>
      <c r="E909" s="90">
        <f t="shared" si="195"/>
        <v>0</v>
      </c>
      <c r="F909" s="90">
        <v>0</v>
      </c>
      <c r="G909" s="87">
        <v>0</v>
      </c>
      <c r="H909" s="92">
        <f t="shared" si="194"/>
        <v>0</v>
      </c>
      <c r="I909" s="106">
        <f t="shared" si="187"/>
        <v>0</v>
      </c>
      <c r="J909" s="53" t="s">
        <v>175</v>
      </c>
      <c r="K909" s="16" t="s">
        <v>175</v>
      </c>
      <c r="L909" s="54" t="s">
        <v>175</v>
      </c>
    </row>
    <row r="910" spans="1:12">
      <c r="A910" s="12"/>
      <c r="B910" s="47"/>
      <c r="C910" s="47"/>
      <c r="D910" s="37">
        <v>40909</v>
      </c>
      <c r="E910" s="90">
        <f t="shared" si="195"/>
        <v>0</v>
      </c>
      <c r="F910" s="90">
        <v>0</v>
      </c>
      <c r="G910" s="87">
        <v>0</v>
      </c>
      <c r="H910" s="92">
        <f t="shared" si="194"/>
        <v>0</v>
      </c>
      <c r="I910" s="106">
        <f t="shared" si="187"/>
        <v>0</v>
      </c>
      <c r="J910" s="53" t="s">
        <v>175</v>
      </c>
      <c r="K910" s="16" t="s">
        <v>175</v>
      </c>
      <c r="L910" s="54" t="s">
        <v>175</v>
      </c>
    </row>
    <row r="911" spans="1:12">
      <c r="A911" s="12"/>
      <c r="B911" s="47"/>
      <c r="C911" s="47"/>
      <c r="D911" s="37">
        <v>40940</v>
      </c>
      <c r="E911" s="90">
        <f t="shared" si="195"/>
        <v>0</v>
      </c>
      <c r="F911" s="90">
        <v>0</v>
      </c>
      <c r="G911" s="87">
        <v>0</v>
      </c>
      <c r="H911" s="92">
        <f t="shared" si="194"/>
        <v>0</v>
      </c>
      <c r="I911" s="106">
        <f t="shared" si="187"/>
        <v>0</v>
      </c>
      <c r="J911" s="53" t="s">
        <v>175</v>
      </c>
      <c r="K911" s="16" t="s">
        <v>175</v>
      </c>
      <c r="L911" s="54" t="s">
        <v>175</v>
      </c>
    </row>
    <row r="912" spans="1:12">
      <c r="A912" s="12"/>
      <c r="B912" s="47"/>
      <c r="C912" s="47"/>
      <c r="D912" s="37">
        <v>40969</v>
      </c>
      <c r="E912" s="90">
        <f t="shared" si="195"/>
        <v>0</v>
      </c>
      <c r="F912" s="90">
        <v>0</v>
      </c>
      <c r="G912" s="87">
        <v>0</v>
      </c>
      <c r="H912" s="92">
        <f t="shared" si="194"/>
        <v>0</v>
      </c>
      <c r="I912" s="106">
        <f t="shared" si="187"/>
        <v>0</v>
      </c>
      <c r="J912" s="53" t="s">
        <v>175</v>
      </c>
      <c r="K912" s="16" t="s">
        <v>175</v>
      </c>
      <c r="L912" s="54" t="s">
        <v>175</v>
      </c>
    </row>
    <row r="913" spans="1:12">
      <c r="A913" s="12"/>
      <c r="B913" s="47"/>
      <c r="C913" s="47"/>
      <c r="D913" s="37">
        <v>41000</v>
      </c>
      <c r="E913" s="90">
        <f>+H910</f>
        <v>0</v>
      </c>
      <c r="F913" s="90">
        <v>0</v>
      </c>
      <c r="G913" s="87">
        <v>0</v>
      </c>
      <c r="H913" s="92">
        <f t="shared" si="194"/>
        <v>0</v>
      </c>
      <c r="I913" s="106">
        <f t="shared" si="187"/>
        <v>0</v>
      </c>
      <c r="J913" s="53" t="s">
        <v>175</v>
      </c>
      <c r="K913" s="16" t="s">
        <v>175</v>
      </c>
      <c r="L913" s="54" t="s">
        <v>175</v>
      </c>
    </row>
    <row r="914" spans="1:12">
      <c r="A914" s="12"/>
      <c r="B914" s="47"/>
      <c r="C914" s="47"/>
      <c r="D914" s="37">
        <v>41030</v>
      </c>
      <c r="E914" s="90">
        <f t="shared" ref="E914" si="196">+H913</f>
        <v>0</v>
      </c>
      <c r="F914" s="90">
        <v>0</v>
      </c>
      <c r="G914" s="87">
        <v>0</v>
      </c>
      <c r="H914" s="92">
        <f t="shared" si="194"/>
        <v>0</v>
      </c>
      <c r="I914" s="106">
        <f t="shared" si="187"/>
        <v>0</v>
      </c>
      <c r="J914" s="53" t="s">
        <v>175</v>
      </c>
      <c r="K914" s="16" t="s">
        <v>175</v>
      </c>
      <c r="L914" s="54" t="s">
        <v>175</v>
      </c>
    </row>
    <row r="915" spans="1:12">
      <c r="A915" s="22"/>
      <c r="B915" s="49"/>
      <c r="C915" s="49"/>
      <c r="D915" s="37">
        <v>41061</v>
      </c>
      <c r="E915" s="100">
        <f t="shared" ref="E915" si="197">H914</f>
        <v>0</v>
      </c>
      <c r="F915" s="100">
        <v>0</v>
      </c>
      <c r="G915" s="99">
        <v>0</v>
      </c>
      <c r="H915" s="101">
        <f t="shared" si="194"/>
        <v>0</v>
      </c>
      <c r="I915" s="106">
        <f t="shared" si="187"/>
        <v>0</v>
      </c>
      <c r="J915" s="53" t="s">
        <v>175</v>
      </c>
      <c r="K915" s="16" t="s">
        <v>175</v>
      </c>
      <c r="L915" s="54" t="s">
        <v>175</v>
      </c>
    </row>
    <row r="916" spans="1:12">
      <c r="A916" s="5">
        <v>288712</v>
      </c>
      <c r="B916" s="25" t="s">
        <v>123</v>
      </c>
      <c r="C916" s="82" t="s">
        <v>191</v>
      </c>
      <c r="D916" s="37">
        <v>40725</v>
      </c>
      <c r="E916" s="105">
        <v>-1251309.45</v>
      </c>
      <c r="F916" s="88"/>
      <c r="G916" s="103">
        <v>-439779</v>
      </c>
      <c r="H916" s="104">
        <f t="shared" si="194"/>
        <v>-1691088.45</v>
      </c>
      <c r="I916" s="106">
        <f t="shared" ref="I916:I927" si="198">SUM(F916:G916)</f>
        <v>-439779</v>
      </c>
      <c r="J916" s="21">
        <v>924.1</v>
      </c>
      <c r="K916" s="16">
        <v>548112</v>
      </c>
      <c r="L916" s="54" t="s">
        <v>189</v>
      </c>
    </row>
    <row r="917" spans="1:12">
      <c r="A917" s="12"/>
      <c r="B917" s="47"/>
      <c r="C917" s="83"/>
      <c r="D917" s="37">
        <v>40756</v>
      </c>
      <c r="E917" s="90">
        <f>+H916</f>
        <v>-1691088.45</v>
      </c>
      <c r="F917" s="90">
        <v>36476.53</v>
      </c>
      <c r="G917" s="87">
        <v>-439779</v>
      </c>
      <c r="H917" s="92">
        <f t="shared" ref="H917:H927" si="199">SUM(E917:G917)</f>
        <v>-2094390.92</v>
      </c>
      <c r="I917" s="106">
        <f t="shared" si="198"/>
        <v>-403302.47</v>
      </c>
      <c r="J917" s="21">
        <v>924.1</v>
      </c>
      <c r="K917" s="16">
        <v>548112</v>
      </c>
      <c r="L917" s="54" t="s">
        <v>189</v>
      </c>
    </row>
    <row r="918" spans="1:12">
      <c r="A918" s="12"/>
      <c r="B918" s="47"/>
      <c r="C918" s="83"/>
      <c r="D918" s="37">
        <v>40787</v>
      </c>
      <c r="E918" s="90">
        <f t="shared" ref="E918:E927" si="200">+H917</f>
        <v>-2094390.92</v>
      </c>
      <c r="F918" s="90">
        <v>28586.41</v>
      </c>
      <c r="G918" s="87">
        <v>-439779</v>
      </c>
      <c r="H918" s="92">
        <f t="shared" si="199"/>
        <v>-2505583.5099999998</v>
      </c>
      <c r="I918" s="106">
        <f t="shared" si="198"/>
        <v>-411192.59</v>
      </c>
      <c r="J918" s="21">
        <v>924.1</v>
      </c>
      <c r="K918" s="16">
        <v>548112</v>
      </c>
      <c r="L918" s="54" t="s">
        <v>189</v>
      </c>
    </row>
    <row r="919" spans="1:12">
      <c r="A919" s="12"/>
      <c r="B919" s="47"/>
      <c r="C919" s="83"/>
      <c r="D919" s="37">
        <v>40817</v>
      </c>
      <c r="E919" s="90">
        <f t="shared" si="200"/>
        <v>-2505583.5099999998</v>
      </c>
      <c r="F919" s="90">
        <v>5581.49</v>
      </c>
      <c r="G919" s="87">
        <v>-439779</v>
      </c>
      <c r="H919" s="92">
        <f t="shared" si="199"/>
        <v>-2939781.0199999996</v>
      </c>
      <c r="I919" s="106">
        <f t="shared" si="198"/>
        <v>-434197.51</v>
      </c>
      <c r="J919" s="21">
        <v>924.1</v>
      </c>
      <c r="K919" s="16">
        <v>548112</v>
      </c>
      <c r="L919" s="54" t="s">
        <v>189</v>
      </c>
    </row>
    <row r="920" spans="1:12">
      <c r="A920" s="12"/>
      <c r="B920" s="47"/>
      <c r="C920" s="83"/>
      <c r="D920" s="37">
        <v>40848</v>
      </c>
      <c r="E920" s="90">
        <f t="shared" si="200"/>
        <v>-2939781.0199999996</v>
      </c>
      <c r="F920" s="90">
        <v>645191.26</v>
      </c>
      <c r="G920" s="87">
        <v>-439779</v>
      </c>
      <c r="H920" s="92">
        <f t="shared" si="199"/>
        <v>-2734368.76</v>
      </c>
      <c r="I920" s="106">
        <f t="shared" si="198"/>
        <v>205412.26</v>
      </c>
      <c r="J920" s="21">
        <v>924.1</v>
      </c>
      <c r="K920" s="16">
        <v>548112</v>
      </c>
      <c r="L920" s="54" t="s">
        <v>189</v>
      </c>
    </row>
    <row r="921" spans="1:12">
      <c r="A921" s="12"/>
      <c r="B921" s="47"/>
      <c r="C921" s="83"/>
      <c r="D921" s="37">
        <v>40878</v>
      </c>
      <c r="E921" s="90">
        <f t="shared" si="200"/>
        <v>-2734368.76</v>
      </c>
      <c r="F921" s="90">
        <v>405766.49</v>
      </c>
      <c r="G921" s="87">
        <v>-643098.22</v>
      </c>
      <c r="H921" s="92">
        <f t="shared" si="199"/>
        <v>-2971700.4899999993</v>
      </c>
      <c r="I921" s="106">
        <f t="shared" si="198"/>
        <v>-237331.72999999998</v>
      </c>
      <c r="J921" s="21">
        <v>924.1</v>
      </c>
      <c r="K921" s="16">
        <v>548112</v>
      </c>
      <c r="L921" s="54" t="s">
        <v>189</v>
      </c>
    </row>
    <row r="922" spans="1:12">
      <c r="A922" s="12"/>
      <c r="B922" s="47"/>
      <c r="C922" s="83"/>
      <c r="D922" s="37">
        <v>40909</v>
      </c>
      <c r="E922" s="90">
        <f t="shared" si="200"/>
        <v>-2971700.4899999993</v>
      </c>
      <c r="F922" s="90">
        <v>2192304.0099999998</v>
      </c>
      <c r="G922" s="87">
        <v>-439779</v>
      </c>
      <c r="H922" s="92">
        <f t="shared" si="199"/>
        <v>-1219175.4799999995</v>
      </c>
      <c r="I922" s="106">
        <f t="shared" si="198"/>
        <v>1752525.0099999998</v>
      </c>
      <c r="J922" s="21">
        <v>924.1</v>
      </c>
      <c r="K922" s="16">
        <v>548112</v>
      </c>
      <c r="L922" s="54" t="s">
        <v>189</v>
      </c>
    </row>
    <row r="923" spans="1:12">
      <c r="A923" s="12"/>
      <c r="B923" s="47"/>
      <c r="C923" s="83"/>
      <c r="D923" s="37">
        <v>40940</v>
      </c>
      <c r="E923" s="90">
        <f t="shared" si="200"/>
        <v>-1219175.4799999995</v>
      </c>
      <c r="F923" s="90">
        <v>207796.78</v>
      </c>
      <c r="G923" s="87">
        <v>-443483.79</v>
      </c>
      <c r="H923" s="92">
        <f t="shared" si="199"/>
        <v>-1454862.4899999995</v>
      </c>
      <c r="I923" s="106">
        <f t="shared" si="198"/>
        <v>-235687.00999999998</v>
      </c>
      <c r="J923" s="21">
        <v>924.1</v>
      </c>
      <c r="K923" s="16">
        <v>548112</v>
      </c>
      <c r="L923" s="54" t="s">
        <v>189</v>
      </c>
    </row>
    <row r="924" spans="1:12">
      <c r="A924" s="12"/>
      <c r="B924" s="47"/>
      <c r="C924" s="83"/>
      <c r="D924" s="37">
        <v>40969</v>
      </c>
      <c r="E924" s="90">
        <f t="shared" si="200"/>
        <v>-1454862.4899999995</v>
      </c>
      <c r="F924" s="90">
        <v>3637785.85</v>
      </c>
      <c r="G924" s="87">
        <v>-439989.09</v>
      </c>
      <c r="H924" s="92">
        <f t="shared" si="199"/>
        <v>1742934.2700000003</v>
      </c>
      <c r="I924" s="106">
        <f t="shared" si="198"/>
        <v>3197796.7600000002</v>
      </c>
      <c r="J924" s="21">
        <v>924.1</v>
      </c>
      <c r="K924" s="16">
        <v>548112</v>
      </c>
      <c r="L924" s="54" t="s">
        <v>189</v>
      </c>
    </row>
    <row r="925" spans="1:12">
      <c r="A925" s="12"/>
      <c r="B925" s="47"/>
      <c r="C925" s="83"/>
      <c r="D925" s="37">
        <v>41000</v>
      </c>
      <c r="E925" s="90">
        <f t="shared" si="200"/>
        <v>1742934.2700000003</v>
      </c>
      <c r="F925" s="90">
        <v>417053.6</v>
      </c>
      <c r="G925" s="87">
        <v>-444734.57</v>
      </c>
      <c r="H925" s="92">
        <f t="shared" si="199"/>
        <v>1715253.3</v>
      </c>
      <c r="I925" s="106">
        <f t="shared" si="198"/>
        <v>-27680.97000000003</v>
      </c>
      <c r="J925" s="21">
        <v>924.1</v>
      </c>
      <c r="K925" s="16">
        <v>548112</v>
      </c>
      <c r="L925" s="54" t="s">
        <v>189</v>
      </c>
    </row>
    <row r="926" spans="1:12">
      <c r="A926" s="12"/>
      <c r="B926" s="47"/>
      <c r="C926" s="83"/>
      <c r="D926" s="37">
        <v>41030</v>
      </c>
      <c r="E926" s="90">
        <f t="shared" si="200"/>
        <v>1715253.3</v>
      </c>
      <c r="F926" s="90">
        <v>62661.38</v>
      </c>
      <c r="G926" s="87">
        <v>-440023.35</v>
      </c>
      <c r="H926" s="92">
        <f t="shared" si="199"/>
        <v>1337891.33</v>
      </c>
      <c r="I926" s="106">
        <f t="shared" si="198"/>
        <v>-377361.97</v>
      </c>
      <c r="J926" s="21">
        <v>924.1</v>
      </c>
      <c r="K926" s="16">
        <v>548112</v>
      </c>
      <c r="L926" s="54" t="s">
        <v>189</v>
      </c>
    </row>
    <row r="927" spans="1:12">
      <c r="A927" s="22"/>
      <c r="B927" s="49"/>
      <c r="C927" s="52"/>
      <c r="D927" s="37">
        <v>41061</v>
      </c>
      <c r="E927" s="90">
        <f t="shared" si="200"/>
        <v>1337891.33</v>
      </c>
      <c r="F927" s="100">
        <v>61557.81</v>
      </c>
      <c r="G927" s="99">
        <v>-439779</v>
      </c>
      <c r="H927" s="101">
        <f t="shared" si="199"/>
        <v>959670.14000000013</v>
      </c>
      <c r="I927" s="106">
        <f t="shared" si="198"/>
        <v>-378221.19</v>
      </c>
      <c r="J927" s="21">
        <v>924.1</v>
      </c>
      <c r="K927" s="16">
        <v>548112</v>
      </c>
      <c r="L927" s="54" t="s">
        <v>189</v>
      </c>
    </row>
    <row r="928" spans="1:12">
      <c r="A928" s="19">
        <v>288714</v>
      </c>
      <c r="B928" s="25" t="s">
        <v>125</v>
      </c>
      <c r="C928" s="82" t="s">
        <v>192</v>
      </c>
      <c r="D928" s="37">
        <v>40725</v>
      </c>
      <c r="E928" s="105">
        <v>-36106.75</v>
      </c>
      <c r="F928" s="88"/>
      <c r="G928" s="103">
        <v>-10867.08</v>
      </c>
      <c r="H928" s="104">
        <f t="shared" ref="H928:H940" si="201">SUM(E928:G928)</f>
        <v>-46973.83</v>
      </c>
      <c r="I928" s="106">
        <f t="shared" ref="I928:I939" si="202">SUM(F928:G928)</f>
        <v>-10867.08</v>
      </c>
      <c r="J928" s="21">
        <v>924.1</v>
      </c>
      <c r="K928" s="16">
        <v>548114</v>
      </c>
      <c r="L928" s="54" t="s">
        <v>186</v>
      </c>
    </row>
    <row r="929" spans="1:12">
      <c r="A929" s="12"/>
      <c r="B929" s="47"/>
      <c r="C929" s="83"/>
      <c r="D929" s="37">
        <v>40756</v>
      </c>
      <c r="E929" s="90">
        <f>+H928</f>
        <v>-46973.83</v>
      </c>
      <c r="F929" s="90"/>
      <c r="G929" s="87">
        <v>-10867.08</v>
      </c>
      <c r="H929" s="92">
        <f t="shared" si="201"/>
        <v>-57840.91</v>
      </c>
      <c r="I929" s="106">
        <f t="shared" si="202"/>
        <v>-10867.08</v>
      </c>
      <c r="J929" s="21">
        <v>924.1</v>
      </c>
      <c r="K929" s="16">
        <v>548114</v>
      </c>
      <c r="L929" s="54" t="s">
        <v>186</v>
      </c>
    </row>
    <row r="930" spans="1:12">
      <c r="A930" s="12"/>
      <c r="B930" s="47"/>
      <c r="C930" s="83"/>
      <c r="D930" s="37">
        <v>40787</v>
      </c>
      <c r="E930" s="90">
        <f t="shared" ref="E930:E939" si="203">+H929</f>
        <v>-57840.91</v>
      </c>
      <c r="F930" s="90">
        <v>7477</v>
      </c>
      <c r="G930" s="87">
        <v>-9462</v>
      </c>
      <c r="H930" s="92">
        <f t="shared" si="201"/>
        <v>-59825.91</v>
      </c>
      <c r="I930" s="106">
        <f t="shared" si="202"/>
        <v>-1985</v>
      </c>
      <c r="J930" s="21">
        <v>924.1</v>
      </c>
      <c r="K930" s="16">
        <v>548114</v>
      </c>
      <c r="L930" s="54" t="s">
        <v>186</v>
      </c>
    </row>
    <row r="931" spans="1:12">
      <c r="A931" s="12"/>
      <c r="B931" s="47"/>
      <c r="C931" s="83"/>
      <c r="D931" s="37">
        <v>40817</v>
      </c>
      <c r="E931" s="90">
        <f t="shared" si="203"/>
        <v>-59825.91</v>
      </c>
      <c r="F931" s="90"/>
      <c r="G931" s="87">
        <v>-9462</v>
      </c>
      <c r="H931" s="92">
        <f t="shared" si="201"/>
        <v>-69287.91</v>
      </c>
      <c r="I931" s="106">
        <f t="shared" si="202"/>
        <v>-9462</v>
      </c>
      <c r="J931" s="21">
        <v>924.1</v>
      </c>
      <c r="K931" s="16">
        <v>548114</v>
      </c>
      <c r="L931" s="54" t="s">
        <v>186</v>
      </c>
    </row>
    <row r="932" spans="1:12">
      <c r="A932" s="12"/>
      <c r="B932" s="47"/>
      <c r="C932" s="83"/>
      <c r="D932" s="37">
        <v>40848</v>
      </c>
      <c r="E932" s="90">
        <f t="shared" si="203"/>
        <v>-69287.91</v>
      </c>
      <c r="F932" s="90"/>
      <c r="G932" s="87">
        <v>-9462</v>
      </c>
      <c r="H932" s="92">
        <f t="shared" si="201"/>
        <v>-78749.91</v>
      </c>
      <c r="I932" s="106">
        <f t="shared" si="202"/>
        <v>-9462</v>
      </c>
      <c r="J932" s="21">
        <v>924.1</v>
      </c>
      <c r="K932" s="16">
        <v>548114</v>
      </c>
      <c r="L932" s="54" t="s">
        <v>186</v>
      </c>
    </row>
    <row r="933" spans="1:12">
      <c r="A933" s="12"/>
      <c r="B933" s="47"/>
      <c r="C933" s="83"/>
      <c r="D933" s="37">
        <v>40878</v>
      </c>
      <c r="E933" s="90">
        <f t="shared" si="203"/>
        <v>-78749.91</v>
      </c>
      <c r="F933" s="90"/>
      <c r="G933" s="87">
        <v>-9462</v>
      </c>
      <c r="H933" s="92">
        <f t="shared" si="201"/>
        <v>-88211.91</v>
      </c>
      <c r="I933" s="106">
        <f t="shared" si="202"/>
        <v>-9462</v>
      </c>
      <c r="J933" s="21">
        <v>924.1</v>
      </c>
      <c r="K933" s="16">
        <v>548114</v>
      </c>
      <c r="L933" s="54" t="s">
        <v>186</v>
      </c>
    </row>
    <row r="934" spans="1:12">
      <c r="A934" s="12"/>
      <c r="B934" s="47"/>
      <c r="C934" s="83"/>
      <c r="D934" s="37">
        <v>40909</v>
      </c>
      <c r="E934" s="90">
        <f t="shared" si="203"/>
        <v>-88211.91</v>
      </c>
      <c r="F934" s="90">
        <v>0</v>
      </c>
      <c r="G934" s="87">
        <v>-9462</v>
      </c>
      <c r="H934" s="92">
        <f t="shared" si="201"/>
        <v>-97673.91</v>
      </c>
      <c r="I934" s="106">
        <f t="shared" si="202"/>
        <v>-9462</v>
      </c>
      <c r="J934" s="21">
        <v>924.1</v>
      </c>
      <c r="K934" s="16">
        <v>548114</v>
      </c>
      <c r="L934" s="54" t="s">
        <v>186</v>
      </c>
    </row>
    <row r="935" spans="1:12">
      <c r="A935" s="12"/>
      <c r="B935" s="47"/>
      <c r="C935" s="83"/>
      <c r="D935" s="37">
        <v>40940</v>
      </c>
      <c r="E935" s="90">
        <f t="shared" si="203"/>
        <v>-97673.91</v>
      </c>
      <c r="F935" s="90">
        <v>0</v>
      </c>
      <c r="G935" s="87">
        <v>-9462</v>
      </c>
      <c r="H935" s="92">
        <f t="shared" si="201"/>
        <v>-107135.91</v>
      </c>
      <c r="I935" s="106">
        <f t="shared" si="202"/>
        <v>-9462</v>
      </c>
      <c r="J935" s="21">
        <v>924.1</v>
      </c>
      <c r="K935" s="16">
        <v>548114</v>
      </c>
      <c r="L935" s="54" t="s">
        <v>186</v>
      </c>
    </row>
    <row r="936" spans="1:12">
      <c r="A936" s="12"/>
      <c r="B936" s="47"/>
      <c r="C936" s="83"/>
      <c r="D936" s="37">
        <v>40969</v>
      </c>
      <c r="E936" s="90">
        <f t="shared" si="203"/>
        <v>-107135.91</v>
      </c>
      <c r="F936" s="90">
        <v>0</v>
      </c>
      <c r="G936" s="87">
        <v>-9462</v>
      </c>
      <c r="H936" s="92">
        <f t="shared" si="201"/>
        <v>-116597.91</v>
      </c>
      <c r="I936" s="106">
        <f t="shared" si="202"/>
        <v>-9462</v>
      </c>
      <c r="J936" s="21">
        <v>924.1</v>
      </c>
      <c r="K936" s="16">
        <v>548114</v>
      </c>
      <c r="L936" s="54" t="s">
        <v>186</v>
      </c>
    </row>
    <row r="937" spans="1:12">
      <c r="A937" s="12"/>
      <c r="B937" s="47"/>
      <c r="C937" s="83"/>
      <c r="D937" s="37">
        <v>41000</v>
      </c>
      <c r="E937" s="90">
        <f t="shared" si="203"/>
        <v>-116597.91</v>
      </c>
      <c r="F937" s="90">
        <v>0</v>
      </c>
      <c r="G937" s="87">
        <v>-9462</v>
      </c>
      <c r="H937" s="92">
        <f t="shared" si="201"/>
        <v>-126059.91</v>
      </c>
      <c r="I937" s="106">
        <f t="shared" si="202"/>
        <v>-9462</v>
      </c>
      <c r="J937" s="21">
        <v>924.1</v>
      </c>
      <c r="K937" s="16">
        <v>548114</v>
      </c>
      <c r="L937" s="54" t="s">
        <v>186</v>
      </c>
    </row>
    <row r="938" spans="1:12">
      <c r="A938" s="12"/>
      <c r="B938" s="47"/>
      <c r="C938" s="83"/>
      <c r="D938" s="37">
        <v>41030</v>
      </c>
      <c r="E938" s="90">
        <f t="shared" si="203"/>
        <v>-126059.91</v>
      </c>
      <c r="F938" s="90">
        <v>0</v>
      </c>
      <c r="G938" s="87">
        <v>-9462</v>
      </c>
      <c r="H938" s="92">
        <f t="shared" si="201"/>
        <v>-135521.91</v>
      </c>
      <c r="I938" s="106">
        <f t="shared" si="202"/>
        <v>-9462</v>
      </c>
      <c r="J938" s="21">
        <v>924.1</v>
      </c>
      <c r="K938" s="16">
        <v>548114</v>
      </c>
      <c r="L938" s="54" t="s">
        <v>186</v>
      </c>
    </row>
    <row r="939" spans="1:12">
      <c r="A939" s="22"/>
      <c r="B939" s="49"/>
      <c r="C939" s="52"/>
      <c r="D939" s="37">
        <v>41061</v>
      </c>
      <c r="E939" s="90">
        <f t="shared" si="203"/>
        <v>-135521.91</v>
      </c>
      <c r="F939" s="100">
        <v>0</v>
      </c>
      <c r="G939" s="87">
        <v>-9462</v>
      </c>
      <c r="H939" s="101">
        <f t="shared" si="201"/>
        <v>-144983.91</v>
      </c>
      <c r="I939" s="106">
        <f t="shared" si="202"/>
        <v>-9462</v>
      </c>
      <c r="J939" s="21">
        <v>924.1</v>
      </c>
      <c r="K939" s="16">
        <v>548114</v>
      </c>
      <c r="L939" s="54" t="s">
        <v>186</v>
      </c>
    </row>
    <row r="940" spans="1:12">
      <c r="A940" s="19">
        <v>288715</v>
      </c>
      <c r="B940" s="25" t="s">
        <v>126</v>
      </c>
      <c r="C940" s="82" t="s">
        <v>193</v>
      </c>
      <c r="D940" s="37">
        <v>40725</v>
      </c>
      <c r="E940" s="105">
        <v>-472849.96</v>
      </c>
      <c r="F940" s="88">
        <v>5442.98</v>
      </c>
      <c r="G940" s="103">
        <v>-179353</v>
      </c>
      <c r="H940" s="104">
        <f t="shared" si="201"/>
        <v>-646759.98</v>
      </c>
      <c r="I940" s="106">
        <f t="shared" ref="I940:I951" si="204">SUM(F940:G940)</f>
        <v>-173910.02</v>
      </c>
      <c r="J940" s="21">
        <v>924.1</v>
      </c>
      <c r="K940" s="16">
        <v>548115</v>
      </c>
      <c r="L940" s="54" t="s">
        <v>126</v>
      </c>
    </row>
    <row r="941" spans="1:12">
      <c r="A941" s="12"/>
      <c r="B941" s="47"/>
      <c r="C941" s="83"/>
      <c r="D941" s="37">
        <v>40756</v>
      </c>
      <c r="E941" s="90">
        <f>+H940</f>
        <v>-646759.98</v>
      </c>
      <c r="F941" s="90"/>
      <c r="G941" s="87">
        <v>-179353</v>
      </c>
      <c r="H941" s="92">
        <f t="shared" ref="H941:H952" si="205">SUM(E941:G941)</f>
        <v>-826112.98</v>
      </c>
      <c r="I941" s="106">
        <f t="shared" si="204"/>
        <v>-179353</v>
      </c>
      <c r="J941" s="21">
        <v>924.1</v>
      </c>
      <c r="K941" s="16">
        <v>548115</v>
      </c>
      <c r="L941" s="54" t="s">
        <v>126</v>
      </c>
    </row>
    <row r="942" spans="1:12">
      <c r="A942" s="12"/>
      <c r="B942" s="47"/>
      <c r="C942" s="83"/>
      <c r="D942" s="37">
        <v>40787</v>
      </c>
      <c r="E942" s="90">
        <f t="shared" ref="E942:E950" si="206">+H941</f>
        <v>-826112.98</v>
      </c>
      <c r="F942" s="90">
        <v>674.34</v>
      </c>
      <c r="G942" s="87">
        <v>-179353</v>
      </c>
      <c r="H942" s="92">
        <f t="shared" si="205"/>
        <v>-1004791.64</v>
      </c>
      <c r="I942" s="106">
        <f t="shared" si="204"/>
        <v>-178678.66</v>
      </c>
      <c r="J942" s="21">
        <v>924.1</v>
      </c>
      <c r="K942" s="16">
        <v>548115</v>
      </c>
      <c r="L942" s="54" t="s">
        <v>126</v>
      </c>
    </row>
    <row r="943" spans="1:12">
      <c r="A943" s="12"/>
      <c r="B943" s="47"/>
      <c r="C943" s="83"/>
      <c r="D943" s="37">
        <v>40817</v>
      </c>
      <c r="E943" s="90">
        <f t="shared" si="206"/>
        <v>-1004791.64</v>
      </c>
      <c r="F943" s="90"/>
      <c r="G943" s="87">
        <v>-179353</v>
      </c>
      <c r="H943" s="92">
        <f t="shared" si="205"/>
        <v>-1184144.6400000001</v>
      </c>
      <c r="I943" s="106">
        <f t="shared" si="204"/>
        <v>-179353</v>
      </c>
      <c r="J943" s="21">
        <v>924.1</v>
      </c>
      <c r="K943" s="16">
        <v>548115</v>
      </c>
      <c r="L943" s="54" t="s">
        <v>126</v>
      </c>
    </row>
    <row r="944" spans="1:12">
      <c r="A944" s="12"/>
      <c r="B944" s="47"/>
      <c r="C944" s="83"/>
      <c r="D944" s="37">
        <v>40848</v>
      </c>
      <c r="E944" s="90">
        <f t="shared" si="206"/>
        <v>-1184144.6400000001</v>
      </c>
      <c r="F944" s="90"/>
      <c r="G944" s="87">
        <v>-179353</v>
      </c>
      <c r="H944" s="92">
        <f t="shared" si="205"/>
        <v>-1363497.6400000001</v>
      </c>
      <c r="I944" s="106">
        <f t="shared" si="204"/>
        <v>-179353</v>
      </c>
      <c r="J944" s="21">
        <v>924.1</v>
      </c>
      <c r="K944" s="16">
        <v>548115</v>
      </c>
      <c r="L944" s="54" t="s">
        <v>126</v>
      </c>
    </row>
    <row r="945" spans="1:12">
      <c r="A945" s="12"/>
      <c r="B945" s="47"/>
      <c r="C945" s="83"/>
      <c r="D945" s="37">
        <v>40878</v>
      </c>
      <c r="E945" s="90">
        <f t="shared" si="206"/>
        <v>-1363497.6400000001</v>
      </c>
      <c r="F945" s="90">
        <v>4452348</v>
      </c>
      <c r="G945" s="87">
        <v>-2405527</v>
      </c>
      <c r="H945" s="92">
        <f t="shared" si="205"/>
        <v>683323.35999999987</v>
      </c>
      <c r="I945" s="106">
        <f t="shared" si="204"/>
        <v>2046821</v>
      </c>
      <c r="J945" s="21">
        <v>924.1</v>
      </c>
      <c r="K945" s="16">
        <v>548115</v>
      </c>
      <c r="L945" s="54" t="s">
        <v>126</v>
      </c>
    </row>
    <row r="946" spans="1:12">
      <c r="A946" s="12"/>
      <c r="B946" s="47"/>
      <c r="C946" s="83"/>
      <c r="D946" s="37">
        <v>40909</v>
      </c>
      <c r="E946" s="90">
        <f t="shared" si="206"/>
        <v>683323.35999999987</v>
      </c>
      <c r="F946" s="90">
        <v>150311.51</v>
      </c>
      <c r="G946" s="87">
        <v>-179353</v>
      </c>
      <c r="H946" s="92">
        <f t="shared" si="205"/>
        <v>654281.86999999988</v>
      </c>
      <c r="I946" s="106">
        <f t="shared" si="204"/>
        <v>-29041.489999999991</v>
      </c>
      <c r="J946" s="21">
        <v>924.1</v>
      </c>
      <c r="K946" s="16">
        <v>548115</v>
      </c>
      <c r="L946" s="54" t="s">
        <v>126</v>
      </c>
    </row>
    <row r="947" spans="1:12">
      <c r="A947" s="12"/>
      <c r="B947" s="47"/>
      <c r="C947" s="83"/>
      <c r="D947" s="37">
        <v>40940</v>
      </c>
      <c r="E947" s="90">
        <f t="shared" si="206"/>
        <v>654281.86999999988</v>
      </c>
      <c r="F947" s="90">
        <v>37930.160000000003</v>
      </c>
      <c r="G947" s="87">
        <v>-179353</v>
      </c>
      <c r="H947" s="92">
        <f t="shared" si="205"/>
        <v>512859.02999999991</v>
      </c>
      <c r="I947" s="106">
        <f t="shared" si="204"/>
        <v>-141422.84</v>
      </c>
      <c r="J947" s="21">
        <v>924.1</v>
      </c>
      <c r="K947" s="16">
        <v>548115</v>
      </c>
      <c r="L947" s="54" t="s">
        <v>126</v>
      </c>
    </row>
    <row r="948" spans="1:12">
      <c r="A948" s="12"/>
      <c r="B948" s="47"/>
      <c r="C948" s="83"/>
      <c r="D948" s="37">
        <v>40969</v>
      </c>
      <c r="E948" s="90">
        <f t="shared" si="206"/>
        <v>512859.02999999991</v>
      </c>
      <c r="F948" s="90">
        <v>25382.1</v>
      </c>
      <c r="G948" s="87">
        <v>-179353</v>
      </c>
      <c r="H948" s="92">
        <f t="shared" si="205"/>
        <v>358888.12999999989</v>
      </c>
      <c r="I948" s="106">
        <f t="shared" si="204"/>
        <v>-153970.9</v>
      </c>
      <c r="J948" s="21">
        <v>924.1</v>
      </c>
      <c r="K948" s="16">
        <v>548115</v>
      </c>
      <c r="L948" s="54" t="s">
        <v>126</v>
      </c>
    </row>
    <row r="949" spans="1:12">
      <c r="A949" s="12"/>
      <c r="B949" s="47"/>
      <c r="C949" s="83"/>
      <c r="D949" s="37">
        <v>41000</v>
      </c>
      <c r="E949" s="90">
        <f t="shared" si="206"/>
        <v>358888.12999999989</v>
      </c>
      <c r="F949" s="90">
        <v>44286.69</v>
      </c>
      <c r="G949" s="87">
        <v>-179353</v>
      </c>
      <c r="H949" s="92">
        <f t="shared" si="205"/>
        <v>223821.81999999989</v>
      </c>
      <c r="I949" s="106">
        <f t="shared" si="204"/>
        <v>-135066.31</v>
      </c>
      <c r="J949" s="21">
        <v>924.1</v>
      </c>
      <c r="K949" s="16">
        <v>548115</v>
      </c>
      <c r="L949" s="54" t="s">
        <v>126</v>
      </c>
    </row>
    <row r="950" spans="1:12">
      <c r="A950" s="12"/>
      <c r="B950" s="47"/>
      <c r="C950" s="83"/>
      <c r="D950" s="37">
        <v>41030</v>
      </c>
      <c r="E950" s="90">
        <f t="shared" si="206"/>
        <v>223821.81999999989</v>
      </c>
      <c r="F950" s="90">
        <v>38820.879999999997</v>
      </c>
      <c r="G950" s="87">
        <v>-179353</v>
      </c>
      <c r="H950" s="92">
        <f t="shared" si="205"/>
        <v>83289.699999999895</v>
      </c>
      <c r="I950" s="106">
        <f t="shared" si="204"/>
        <v>-140532.12</v>
      </c>
      <c r="J950" s="21">
        <v>924.1</v>
      </c>
      <c r="K950" s="16">
        <v>548115</v>
      </c>
      <c r="L950" s="54" t="s">
        <v>126</v>
      </c>
    </row>
    <row r="951" spans="1:12">
      <c r="A951" s="22"/>
      <c r="B951" s="49"/>
      <c r="C951" s="52"/>
      <c r="D951" s="37">
        <v>41061</v>
      </c>
      <c r="E951" s="100">
        <f t="shared" ref="E951" si="207">H950</f>
        <v>83289.699999999895</v>
      </c>
      <c r="F951" s="90">
        <v>13802.09</v>
      </c>
      <c r="G951" s="87">
        <v>-179353</v>
      </c>
      <c r="H951" s="101">
        <f t="shared" si="205"/>
        <v>-82261.210000000108</v>
      </c>
      <c r="I951" s="106">
        <f t="shared" si="204"/>
        <v>-165550.91</v>
      </c>
      <c r="J951" s="21">
        <v>924.1</v>
      </c>
      <c r="K951" s="16">
        <v>548115</v>
      </c>
      <c r="L951" s="54" t="s">
        <v>126</v>
      </c>
    </row>
    <row r="952" spans="1:12">
      <c r="A952" s="19">
        <v>288716</v>
      </c>
      <c r="B952" s="25" t="s">
        <v>127</v>
      </c>
      <c r="C952" s="82" t="s">
        <v>194</v>
      </c>
      <c r="D952" s="37">
        <v>40725</v>
      </c>
      <c r="E952" s="105">
        <v>-96855.98</v>
      </c>
      <c r="F952" s="88">
        <v>0</v>
      </c>
      <c r="G952" s="103">
        <v>-29150.83</v>
      </c>
      <c r="H952" s="104">
        <f t="shared" si="205"/>
        <v>-126006.81</v>
      </c>
      <c r="I952" s="106">
        <f t="shared" ref="I952:I963" si="208">SUM(F952:G952)</f>
        <v>-29150.83</v>
      </c>
      <c r="J952" s="21">
        <v>924.1</v>
      </c>
      <c r="K952" s="16">
        <v>548116</v>
      </c>
      <c r="L952" s="54" t="s">
        <v>188</v>
      </c>
    </row>
    <row r="953" spans="1:12">
      <c r="A953" s="12"/>
      <c r="B953" s="47"/>
      <c r="C953" s="83"/>
      <c r="D953" s="37">
        <v>40756</v>
      </c>
      <c r="E953" s="90">
        <f>+H952</f>
        <v>-126006.81</v>
      </c>
      <c r="F953" s="90">
        <v>0</v>
      </c>
      <c r="G953" s="87">
        <v>-29150.83</v>
      </c>
      <c r="H953" s="92">
        <f t="shared" ref="H953:H963" si="209">SUM(E953:G953)</f>
        <v>-155157.64000000001</v>
      </c>
      <c r="I953" s="106">
        <f t="shared" si="208"/>
        <v>-29150.83</v>
      </c>
      <c r="J953" s="21">
        <v>924.1</v>
      </c>
      <c r="K953" s="16">
        <v>548116</v>
      </c>
      <c r="L953" s="54" t="s">
        <v>188</v>
      </c>
    </row>
    <row r="954" spans="1:12">
      <c r="A954" s="12"/>
      <c r="B954" s="47"/>
      <c r="C954" s="83"/>
      <c r="D954" s="37">
        <v>40787</v>
      </c>
      <c r="E954" s="90">
        <f t="shared" ref="E954:E962" si="210">+H953</f>
        <v>-155157.64000000001</v>
      </c>
      <c r="F954" s="90">
        <v>0</v>
      </c>
      <c r="G954" s="87">
        <v>-29150.83</v>
      </c>
      <c r="H954" s="92">
        <f t="shared" si="209"/>
        <v>-184308.47000000003</v>
      </c>
      <c r="I954" s="106">
        <f t="shared" si="208"/>
        <v>-29150.83</v>
      </c>
      <c r="J954" s="21">
        <v>924.1</v>
      </c>
      <c r="K954" s="16">
        <v>548116</v>
      </c>
      <c r="L954" s="54" t="s">
        <v>188</v>
      </c>
    </row>
    <row r="955" spans="1:12">
      <c r="A955" s="12"/>
      <c r="B955" s="47"/>
      <c r="C955" s="83"/>
      <c r="D955" s="37">
        <v>40817</v>
      </c>
      <c r="E955" s="90">
        <f t="shared" si="210"/>
        <v>-184308.47000000003</v>
      </c>
      <c r="F955" s="90">
        <v>0</v>
      </c>
      <c r="G955" s="87">
        <v>-29150.83</v>
      </c>
      <c r="H955" s="92">
        <f t="shared" si="209"/>
        <v>-213459.30000000005</v>
      </c>
      <c r="I955" s="106">
        <f t="shared" si="208"/>
        <v>-29150.83</v>
      </c>
      <c r="J955" s="21">
        <v>924.1</v>
      </c>
      <c r="K955" s="16">
        <v>548116</v>
      </c>
      <c r="L955" s="54" t="s">
        <v>188</v>
      </c>
    </row>
    <row r="956" spans="1:12">
      <c r="A956" s="12"/>
      <c r="B956" s="47"/>
      <c r="C956" s="83"/>
      <c r="D956" s="37">
        <v>40848</v>
      </c>
      <c r="E956" s="90">
        <f t="shared" si="210"/>
        <v>-213459.30000000005</v>
      </c>
      <c r="F956" s="90">
        <v>0</v>
      </c>
      <c r="G956" s="87">
        <v>-29150.83</v>
      </c>
      <c r="H956" s="92">
        <f t="shared" si="209"/>
        <v>-242610.13000000006</v>
      </c>
      <c r="I956" s="106">
        <f t="shared" si="208"/>
        <v>-29150.83</v>
      </c>
      <c r="J956" s="21">
        <v>924.1</v>
      </c>
      <c r="K956" s="16">
        <v>548116</v>
      </c>
      <c r="L956" s="54" t="s">
        <v>188</v>
      </c>
    </row>
    <row r="957" spans="1:12">
      <c r="A957" s="12"/>
      <c r="B957" s="47"/>
      <c r="C957" s="83"/>
      <c r="D957" s="37">
        <v>40878</v>
      </c>
      <c r="E957" s="90">
        <f t="shared" si="210"/>
        <v>-242610.13000000006</v>
      </c>
      <c r="F957" s="90">
        <v>0</v>
      </c>
      <c r="G957" s="87">
        <v>-29150.83</v>
      </c>
      <c r="H957" s="92">
        <f t="shared" si="209"/>
        <v>-271760.96000000008</v>
      </c>
      <c r="I957" s="106">
        <f t="shared" si="208"/>
        <v>-29150.83</v>
      </c>
      <c r="J957" s="21">
        <v>924.1</v>
      </c>
      <c r="K957" s="16">
        <v>548116</v>
      </c>
      <c r="L957" s="54" t="s">
        <v>188</v>
      </c>
    </row>
    <row r="958" spans="1:12">
      <c r="A958" s="12"/>
      <c r="B958" s="47"/>
      <c r="C958" s="83"/>
      <c r="D958" s="37">
        <v>40909</v>
      </c>
      <c r="E958" s="90">
        <f t="shared" si="210"/>
        <v>-271760.96000000008</v>
      </c>
      <c r="F958" s="90">
        <v>0</v>
      </c>
      <c r="G958" s="87">
        <v>-29150.83</v>
      </c>
      <c r="H958" s="92">
        <f t="shared" si="209"/>
        <v>-300911.7900000001</v>
      </c>
      <c r="I958" s="106">
        <f t="shared" si="208"/>
        <v>-29150.83</v>
      </c>
      <c r="J958" s="21">
        <v>924.1</v>
      </c>
      <c r="K958" s="16">
        <v>548116</v>
      </c>
      <c r="L958" s="54" t="s">
        <v>188</v>
      </c>
    </row>
    <row r="959" spans="1:12">
      <c r="A959" s="12"/>
      <c r="B959" s="47"/>
      <c r="C959" s="83"/>
      <c r="D959" s="37">
        <v>40910</v>
      </c>
      <c r="E959" s="90">
        <f t="shared" si="210"/>
        <v>-300911.7900000001</v>
      </c>
      <c r="F959" s="90">
        <v>0</v>
      </c>
      <c r="G959" s="87">
        <v>-29150.83</v>
      </c>
      <c r="H959" s="92">
        <f t="shared" si="209"/>
        <v>-330062.62000000011</v>
      </c>
      <c r="I959" s="106">
        <f t="shared" si="208"/>
        <v>-29150.83</v>
      </c>
      <c r="J959" s="21">
        <v>924.1</v>
      </c>
      <c r="K959" s="16">
        <v>548116</v>
      </c>
      <c r="L959" s="54" t="s">
        <v>188</v>
      </c>
    </row>
    <row r="960" spans="1:12">
      <c r="A960" s="12"/>
      <c r="B960" s="47"/>
      <c r="C960" s="83"/>
      <c r="D960" s="37">
        <v>40911</v>
      </c>
      <c r="E960" s="90">
        <f t="shared" si="210"/>
        <v>-330062.62000000011</v>
      </c>
      <c r="F960" s="90">
        <v>0</v>
      </c>
      <c r="G960" s="87">
        <v>-29150.83</v>
      </c>
      <c r="H960" s="92">
        <f t="shared" si="209"/>
        <v>-359213.45000000013</v>
      </c>
      <c r="I960" s="106">
        <f t="shared" si="208"/>
        <v>-29150.83</v>
      </c>
      <c r="J960" s="21">
        <v>924.1</v>
      </c>
      <c r="K960" s="16">
        <v>548116</v>
      </c>
      <c r="L960" s="54" t="s">
        <v>188</v>
      </c>
    </row>
    <row r="961" spans="1:12">
      <c r="A961" s="12"/>
      <c r="B961" s="47"/>
      <c r="C961" s="83"/>
      <c r="D961" s="37">
        <v>40912</v>
      </c>
      <c r="E961" s="90">
        <f t="shared" si="210"/>
        <v>-359213.45000000013</v>
      </c>
      <c r="F961" s="90">
        <v>0</v>
      </c>
      <c r="G961" s="87">
        <v>-29150.83</v>
      </c>
      <c r="H961" s="92">
        <f t="shared" si="209"/>
        <v>-388364.28000000014</v>
      </c>
      <c r="I961" s="106">
        <f t="shared" si="208"/>
        <v>-29150.83</v>
      </c>
      <c r="J961" s="21">
        <v>924.1</v>
      </c>
      <c r="K961" s="16">
        <v>548116</v>
      </c>
      <c r="L961" s="54" t="s">
        <v>188</v>
      </c>
    </row>
    <row r="962" spans="1:12">
      <c r="A962" s="12"/>
      <c r="B962" s="47"/>
      <c r="C962" s="83"/>
      <c r="D962" s="37">
        <v>40913</v>
      </c>
      <c r="E962" s="90">
        <f t="shared" si="210"/>
        <v>-388364.28000000014</v>
      </c>
      <c r="F962" s="90">
        <v>0</v>
      </c>
      <c r="G962" s="87">
        <v>-29150.83</v>
      </c>
      <c r="H962" s="92">
        <f t="shared" si="209"/>
        <v>-417515.11000000016</v>
      </c>
      <c r="I962" s="106">
        <f t="shared" si="208"/>
        <v>-29150.83</v>
      </c>
      <c r="J962" s="21">
        <v>924.1</v>
      </c>
      <c r="K962" s="16">
        <v>548116</v>
      </c>
      <c r="L962" s="54" t="s">
        <v>188</v>
      </c>
    </row>
    <row r="963" spans="1:12">
      <c r="A963" s="22"/>
      <c r="B963" s="49"/>
      <c r="C963" s="52"/>
      <c r="D963" s="37">
        <v>41061</v>
      </c>
      <c r="E963" s="100">
        <f t="shared" ref="E963" si="211">H962</f>
        <v>-417515.11000000016</v>
      </c>
      <c r="F963" s="100">
        <v>0</v>
      </c>
      <c r="G963" s="99">
        <v>-29150.83</v>
      </c>
      <c r="H963" s="101">
        <f t="shared" si="209"/>
        <v>-446665.94000000018</v>
      </c>
      <c r="I963" s="106">
        <f t="shared" si="208"/>
        <v>-29150.83</v>
      </c>
      <c r="J963" s="21">
        <v>924.1</v>
      </c>
      <c r="K963" s="16">
        <v>548116</v>
      </c>
      <c r="L963" s="54" t="s">
        <v>188</v>
      </c>
    </row>
    <row r="964" spans="1:12">
      <c r="A964" s="10">
        <v>289000</v>
      </c>
      <c r="B964" s="41" t="s">
        <v>21</v>
      </c>
      <c r="C964" s="44" t="s">
        <v>67</v>
      </c>
      <c r="D964" s="37">
        <v>40725</v>
      </c>
      <c r="E964" s="115">
        <v>0</v>
      </c>
      <c r="F964" s="90">
        <v>90332.75</v>
      </c>
      <c r="G964" s="87">
        <v>-90332.75</v>
      </c>
      <c r="H964" s="88">
        <f t="shared" si="194"/>
        <v>0</v>
      </c>
      <c r="I964" s="106">
        <f t="shared" si="187"/>
        <v>0</v>
      </c>
      <c r="J964" s="76">
        <v>921</v>
      </c>
      <c r="K964" s="16">
        <v>550500</v>
      </c>
      <c r="L964" s="15" t="s">
        <v>56</v>
      </c>
    </row>
    <row r="965" spans="1:12">
      <c r="A965" s="12"/>
      <c r="B965" s="38"/>
      <c r="C965" s="38"/>
      <c r="D965" s="37">
        <v>40756</v>
      </c>
      <c r="E965" s="90">
        <f>+H964</f>
        <v>0</v>
      </c>
      <c r="F965" s="90">
        <v>0</v>
      </c>
      <c r="G965" s="87">
        <v>0</v>
      </c>
      <c r="H965" s="90">
        <f t="shared" si="194"/>
        <v>0</v>
      </c>
      <c r="I965" s="106">
        <f t="shared" si="187"/>
        <v>0</v>
      </c>
      <c r="J965" s="76">
        <v>921</v>
      </c>
      <c r="K965" s="16">
        <v>550500</v>
      </c>
      <c r="L965" s="15" t="s">
        <v>56</v>
      </c>
    </row>
    <row r="966" spans="1:12">
      <c r="A966" s="12"/>
      <c r="B966" s="38"/>
      <c r="C966" s="38"/>
      <c r="D966" s="37">
        <v>40787</v>
      </c>
      <c r="E966" s="90">
        <f t="shared" ref="E966:E975" si="212">+H965</f>
        <v>0</v>
      </c>
      <c r="F966" s="90">
        <v>0</v>
      </c>
      <c r="G966" s="87">
        <v>0</v>
      </c>
      <c r="H966" s="90">
        <f t="shared" si="194"/>
        <v>0</v>
      </c>
      <c r="I966" s="106">
        <f t="shared" si="187"/>
        <v>0</v>
      </c>
      <c r="J966" s="76">
        <v>921</v>
      </c>
      <c r="K966" s="16">
        <v>550500</v>
      </c>
      <c r="L966" s="15" t="s">
        <v>56</v>
      </c>
    </row>
    <row r="967" spans="1:12">
      <c r="A967" s="12"/>
      <c r="B967" s="38"/>
      <c r="C967" s="38"/>
      <c r="D967" s="37">
        <v>40817</v>
      </c>
      <c r="E967" s="90">
        <f t="shared" si="212"/>
        <v>0</v>
      </c>
      <c r="F967" s="90">
        <v>89098.65</v>
      </c>
      <c r="G967" s="87">
        <v>-89098.65</v>
      </c>
      <c r="H967" s="90">
        <f t="shared" si="194"/>
        <v>0</v>
      </c>
      <c r="I967" s="106">
        <f t="shared" si="187"/>
        <v>0</v>
      </c>
      <c r="J967" s="76">
        <v>921</v>
      </c>
      <c r="K967" s="16">
        <v>550500</v>
      </c>
      <c r="L967" s="15" t="s">
        <v>56</v>
      </c>
    </row>
    <row r="968" spans="1:12">
      <c r="A968" s="12"/>
      <c r="B968" s="38"/>
      <c r="C968" s="38"/>
      <c r="D968" s="37">
        <v>40848</v>
      </c>
      <c r="E968" s="90">
        <f t="shared" si="212"/>
        <v>0</v>
      </c>
      <c r="F968" s="90">
        <v>0</v>
      </c>
      <c r="G968" s="87">
        <v>0</v>
      </c>
      <c r="H968" s="90">
        <f t="shared" si="194"/>
        <v>0</v>
      </c>
      <c r="I968" s="106">
        <f t="shared" si="187"/>
        <v>0</v>
      </c>
      <c r="J968" s="76">
        <v>921</v>
      </c>
      <c r="K968" s="16">
        <v>550500</v>
      </c>
      <c r="L968" s="15" t="s">
        <v>56</v>
      </c>
    </row>
    <row r="969" spans="1:12">
      <c r="A969" s="12"/>
      <c r="B969" s="38"/>
      <c r="C969" s="38"/>
      <c r="D969" s="37">
        <v>40878</v>
      </c>
      <c r="E969" s="90">
        <f t="shared" si="212"/>
        <v>0</v>
      </c>
      <c r="F969" s="90">
        <v>0</v>
      </c>
      <c r="G969" s="92">
        <v>0</v>
      </c>
      <c r="H969" s="90">
        <f t="shared" si="194"/>
        <v>0</v>
      </c>
      <c r="I969" s="106">
        <f t="shared" si="187"/>
        <v>0</v>
      </c>
      <c r="J969" s="76">
        <v>921</v>
      </c>
      <c r="K969" s="16">
        <v>550500</v>
      </c>
      <c r="L969" s="15" t="s">
        <v>56</v>
      </c>
    </row>
    <row r="970" spans="1:12">
      <c r="A970" s="12"/>
      <c r="B970" s="38"/>
      <c r="C970" s="38"/>
      <c r="D970" s="37">
        <v>40909</v>
      </c>
      <c r="E970" s="90">
        <f t="shared" si="212"/>
        <v>0</v>
      </c>
      <c r="F970" s="90">
        <v>0</v>
      </c>
      <c r="G970" s="92">
        <v>-74752.11</v>
      </c>
      <c r="H970" s="89">
        <f t="shared" si="194"/>
        <v>-74752.11</v>
      </c>
      <c r="I970" s="106">
        <f t="shared" si="187"/>
        <v>-74752.11</v>
      </c>
      <c r="J970" s="76">
        <v>921</v>
      </c>
      <c r="K970" s="16">
        <v>550500</v>
      </c>
      <c r="L970" s="15" t="s">
        <v>56</v>
      </c>
    </row>
    <row r="971" spans="1:12">
      <c r="A971" s="12"/>
      <c r="B971" s="38"/>
      <c r="C971" s="38"/>
      <c r="D971" s="37">
        <v>40940</v>
      </c>
      <c r="E971" s="90">
        <f t="shared" si="212"/>
        <v>-74752.11</v>
      </c>
      <c r="F971" s="90">
        <v>74752.11</v>
      </c>
      <c r="G971" s="92">
        <v>0</v>
      </c>
      <c r="H971" s="89">
        <f t="shared" si="194"/>
        <v>0</v>
      </c>
      <c r="I971" s="106">
        <f t="shared" si="187"/>
        <v>74752.11</v>
      </c>
      <c r="J971" s="76">
        <v>921</v>
      </c>
      <c r="K971" s="16">
        <v>550500</v>
      </c>
      <c r="L971" s="15" t="s">
        <v>56</v>
      </c>
    </row>
    <row r="972" spans="1:12">
      <c r="A972" s="12"/>
      <c r="B972" s="38"/>
      <c r="C972" s="38"/>
      <c r="D972" s="37">
        <v>40969</v>
      </c>
      <c r="E972" s="90">
        <f t="shared" si="212"/>
        <v>0</v>
      </c>
      <c r="F972" s="90">
        <v>0</v>
      </c>
      <c r="G972" s="92">
        <v>0</v>
      </c>
      <c r="H972" s="89">
        <f t="shared" si="194"/>
        <v>0</v>
      </c>
      <c r="I972" s="106">
        <f t="shared" si="187"/>
        <v>0</v>
      </c>
      <c r="J972" s="76">
        <v>921</v>
      </c>
      <c r="K972" s="16">
        <v>550500</v>
      </c>
      <c r="L972" s="15" t="s">
        <v>56</v>
      </c>
    </row>
    <row r="973" spans="1:12">
      <c r="A973" s="12"/>
      <c r="B973" s="38"/>
      <c r="C973" s="38"/>
      <c r="D973" s="37">
        <v>41000</v>
      </c>
      <c r="E973" s="90">
        <f t="shared" si="212"/>
        <v>0</v>
      </c>
      <c r="F973" s="90">
        <v>0</v>
      </c>
      <c r="G973" s="87">
        <v>0</v>
      </c>
      <c r="H973" s="89">
        <f t="shared" si="194"/>
        <v>0</v>
      </c>
      <c r="I973" s="106">
        <f t="shared" si="187"/>
        <v>0</v>
      </c>
      <c r="J973" s="76">
        <v>921</v>
      </c>
      <c r="K973" s="16">
        <v>550500</v>
      </c>
      <c r="L973" s="15" t="s">
        <v>56</v>
      </c>
    </row>
    <row r="974" spans="1:12">
      <c r="A974" s="12"/>
      <c r="B974" s="38"/>
      <c r="C974" s="38"/>
      <c r="D974" s="37">
        <v>41030</v>
      </c>
      <c r="E974" s="90">
        <f t="shared" si="212"/>
        <v>0</v>
      </c>
      <c r="F974" s="90">
        <v>0</v>
      </c>
      <c r="G974" s="87">
        <v>0</v>
      </c>
      <c r="H974" s="89">
        <f t="shared" si="194"/>
        <v>0</v>
      </c>
      <c r="I974" s="106">
        <f t="shared" si="187"/>
        <v>0</v>
      </c>
      <c r="J974" s="76">
        <v>921</v>
      </c>
      <c r="K974" s="16">
        <v>550500</v>
      </c>
      <c r="L974" s="15" t="s">
        <v>56</v>
      </c>
    </row>
    <row r="975" spans="1:12">
      <c r="A975" s="22"/>
      <c r="B975" s="39"/>
      <c r="C975" s="39"/>
      <c r="D975" s="37">
        <v>41061</v>
      </c>
      <c r="E975" s="100">
        <f t="shared" si="212"/>
        <v>0</v>
      </c>
      <c r="F975" s="100">
        <v>0</v>
      </c>
      <c r="G975" s="94">
        <v>0</v>
      </c>
      <c r="H975" s="89">
        <f t="shared" si="194"/>
        <v>0</v>
      </c>
      <c r="I975" s="106">
        <f t="shared" si="187"/>
        <v>0</v>
      </c>
      <c r="J975" s="76">
        <v>921</v>
      </c>
      <c r="K975" s="16">
        <v>550500</v>
      </c>
      <c r="L975" s="15" t="s">
        <v>56</v>
      </c>
    </row>
    <row r="976" spans="1:12">
      <c r="A976" s="10">
        <v>289009</v>
      </c>
      <c r="B976" s="41" t="s">
        <v>118</v>
      </c>
      <c r="C976" s="44" t="s">
        <v>67</v>
      </c>
      <c r="D976" s="37">
        <v>40725</v>
      </c>
      <c r="E976" s="115">
        <v>-186633.73</v>
      </c>
      <c r="F976" s="90">
        <v>11529.08</v>
      </c>
      <c r="G976" s="87">
        <v>0</v>
      </c>
      <c r="H976" s="88">
        <f t="shared" ref="H976:H987" si="213">SUM(E976:G976)</f>
        <v>-175104.65000000002</v>
      </c>
      <c r="I976" s="106">
        <f t="shared" ref="I976:I987" si="214">SUM(F976:G976)</f>
        <v>11529.08</v>
      </c>
      <c r="J976" s="21" t="s">
        <v>172</v>
      </c>
      <c r="K976" s="16" t="s">
        <v>171</v>
      </c>
      <c r="L976" s="15" t="s">
        <v>173</v>
      </c>
    </row>
    <row r="977" spans="1:12">
      <c r="A977" s="12"/>
      <c r="B977" s="38"/>
      <c r="C977" s="38"/>
      <c r="D977" s="37">
        <v>40756</v>
      </c>
      <c r="E977" s="90">
        <f>+H976</f>
        <v>-175104.65000000002</v>
      </c>
      <c r="F977" s="90">
        <v>11529.08</v>
      </c>
      <c r="G977" s="87">
        <v>0</v>
      </c>
      <c r="H977" s="90">
        <f t="shared" si="213"/>
        <v>-163575.57000000004</v>
      </c>
      <c r="I977" s="106">
        <f t="shared" si="214"/>
        <v>11529.08</v>
      </c>
      <c r="J977" s="21" t="s">
        <v>172</v>
      </c>
      <c r="K977" s="16" t="s">
        <v>171</v>
      </c>
      <c r="L977" s="15" t="s">
        <v>173</v>
      </c>
    </row>
    <row r="978" spans="1:12">
      <c r="A978" s="12"/>
      <c r="B978" s="38"/>
      <c r="C978" s="38"/>
      <c r="D978" s="37">
        <v>40787</v>
      </c>
      <c r="E978" s="90">
        <f t="shared" ref="E978:E987" si="215">+H977</f>
        <v>-163575.57000000004</v>
      </c>
      <c r="F978" s="90">
        <v>11529.08</v>
      </c>
      <c r="G978" s="87">
        <v>0</v>
      </c>
      <c r="H978" s="90">
        <f t="shared" si="213"/>
        <v>-152046.49000000005</v>
      </c>
      <c r="I978" s="106">
        <f t="shared" si="214"/>
        <v>11529.08</v>
      </c>
      <c r="J978" s="21" t="s">
        <v>172</v>
      </c>
      <c r="K978" s="16" t="s">
        <v>171</v>
      </c>
      <c r="L978" s="15" t="s">
        <v>173</v>
      </c>
    </row>
    <row r="979" spans="1:12">
      <c r="A979" s="12"/>
      <c r="B979" s="38"/>
      <c r="C979" s="38"/>
      <c r="D979" s="37">
        <v>40817</v>
      </c>
      <c r="E979" s="90">
        <f t="shared" si="215"/>
        <v>-152046.49000000005</v>
      </c>
      <c r="F979" s="90">
        <v>11529.08</v>
      </c>
      <c r="G979" s="87">
        <v>0</v>
      </c>
      <c r="H979" s="90">
        <f t="shared" si="213"/>
        <v>-140517.41000000006</v>
      </c>
      <c r="I979" s="106">
        <f t="shared" si="214"/>
        <v>11529.08</v>
      </c>
      <c r="J979" s="21" t="s">
        <v>172</v>
      </c>
      <c r="K979" s="16" t="s">
        <v>171</v>
      </c>
      <c r="L979" s="15" t="s">
        <v>173</v>
      </c>
    </row>
    <row r="980" spans="1:12">
      <c r="A980" s="12"/>
      <c r="B980" s="38"/>
      <c r="C980" s="38"/>
      <c r="D980" s="37">
        <v>40848</v>
      </c>
      <c r="E980" s="90">
        <f t="shared" si="215"/>
        <v>-140517.41000000006</v>
      </c>
      <c r="F980" s="90">
        <v>11529.08</v>
      </c>
      <c r="G980" s="87">
        <v>0</v>
      </c>
      <c r="H980" s="90">
        <f t="shared" si="213"/>
        <v>-128988.33000000006</v>
      </c>
      <c r="I980" s="106">
        <f t="shared" si="214"/>
        <v>11529.08</v>
      </c>
      <c r="J980" s="21" t="s">
        <v>172</v>
      </c>
      <c r="K980" s="16" t="s">
        <v>171</v>
      </c>
      <c r="L980" s="15" t="s">
        <v>173</v>
      </c>
    </row>
    <row r="981" spans="1:12">
      <c r="A981" s="12"/>
      <c r="B981" s="38"/>
      <c r="C981" s="38"/>
      <c r="D981" s="37">
        <v>40878</v>
      </c>
      <c r="E981" s="90">
        <f t="shared" si="215"/>
        <v>-128988.33000000006</v>
      </c>
      <c r="F981" s="90">
        <v>11529.08</v>
      </c>
      <c r="G981" s="92">
        <v>0</v>
      </c>
      <c r="H981" s="90">
        <f t="shared" si="213"/>
        <v>-117459.25000000006</v>
      </c>
      <c r="I981" s="106">
        <f t="shared" si="214"/>
        <v>11529.08</v>
      </c>
      <c r="J981" s="21" t="s">
        <v>172</v>
      </c>
      <c r="K981" s="16" t="s">
        <v>171</v>
      </c>
      <c r="L981" s="15" t="s">
        <v>173</v>
      </c>
    </row>
    <row r="982" spans="1:12">
      <c r="A982" s="12"/>
      <c r="B982" s="38"/>
      <c r="C982" s="38"/>
      <c r="D982" s="37">
        <v>40909</v>
      </c>
      <c r="E982" s="90">
        <f t="shared" si="215"/>
        <v>-117459.25000000006</v>
      </c>
      <c r="F982" s="90">
        <v>11529.08</v>
      </c>
      <c r="G982" s="92">
        <v>0</v>
      </c>
      <c r="H982" s="89">
        <f t="shared" si="213"/>
        <v>-105930.17000000006</v>
      </c>
      <c r="I982" s="106">
        <f t="shared" si="214"/>
        <v>11529.08</v>
      </c>
      <c r="J982" s="21" t="s">
        <v>172</v>
      </c>
      <c r="K982" s="16" t="s">
        <v>171</v>
      </c>
      <c r="L982" s="15" t="s">
        <v>173</v>
      </c>
    </row>
    <row r="983" spans="1:12">
      <c r="A983" s="12"/>
      <c r="B983" s="38"/>
      <c r="C983" s="38"/>
      <c r="D983" s="37">
        <v>40940</v>
      </c>
      <c r="E983" s="90">
        <f t="shared" si="215"/>
        <v>-105930.17000000006</v>
      </c>
      <c r="F983" s="90">
        <v>11529.08</v>
      </c>
      <c r="G983" s="92">
        <v>0</v>
      </c>
      <c r="H983" s="89">
        <f t="shared" si="213"/>
        <v>-94401.090000000055</v>
      </c>
      <c r="I983" s="106">
        <f t="shared" si="214"/>
        <v>11529.08</v>
      </c>
      <c r="J983" s="21" t="s">
        <v>172</v>
      </c>
      <c r="K983" s="16" t="s">
        <v>171</v>
      </c>
      <c r="L983" s="15" t="s">
        <v>173</v>
      </c>
    </row>
    <row r="984" spans="1:12">
      <c r="A984" s="12"/>
      <c r="B984" s="38"/>
      <c r="C984" s="38"/>
      <c r="D984" s="37">
        <v>40969</v>
      </c>
      <c r="E984" s="90">
        <f t="shared" si="215"/>
        <v>-94401.090000000055</v>
      </c>
      <c r="F984" s="90">
        <v>7866.76</v>
      </c>
      <c r="G984" s="92">
        <v>0</v>
      </c>
      <c r="H984" s="89">
        <f t="shared" si="213"/>
        <v>-86534.33000000006</v>
      </c>
      <c r="I984" s="106">
        <f t="shared" si="214"/>
        <v>7866.76</v>
      </c>
      <c r="J984" s="21" t="s">
        <v>172</v>
      </c>
      <c r="K984" s="16" t="s">
        <v>171</v>
      </c>
      <c r="L984" s="15" t="s">
        <v>173</v>
      </c>
    </row>
    <row r="985" spans="1:12">
      <c r="A985" s="12"/>
      <c r="B985" s="38"/>
      <c r="C985" s="38"/>
      <c r="D985" s="37">
        <v>41000</v>
      </c>
      <c r="E985" s="90">
        <f t="shared" si="215"/>
        <v>-86534.33000000006</v>
      </c>
      <c r="F985" s="90">
        <v>7866.76</v>
      </c>
      <c r="G985" s="87">
        <v>0</v>
      </c>
      <c r="H985" s="89">
        <f t="shared" si="213"/>
        <v>-78667.570000000065</v>
      </c>
      <c r="I985" s="106">
        <f t="shared" si="214"/>
        <v>7866.76</v>
      </c>
      <c r="J985" s="21" t="s">
        <v>172</v>
      </c>
      <c r="K985" s="16" t="s">
        <v>171</v>
      </c>
      <c r="L985" s="15" t="s">
        <v>173</v>
      </c>
    </row>
    <row r="986" spans="1:12">
      <c r="A986" s="12"/>
      <c r="B986" s="38"/>
      <c r="C986" s="38"/>
      <c r="D986" s="37">
        <v>41030</v>
      </c>
      <c r="E986" s="90">
        <f t="shared" si="215"/>
        <v>-78667.570000000065</v>
      </c>
      <c r="F986" s="90">
        <v>7866.76</v>
      </c>
      <c r="G986" s="87">
        <v>0</v>
      </c>
      <c r="H986" s="89">
        <f t="shared" si="213"/>
        <v>-70800.81000000007</v>
      </c>
      <c r="I986" s="106">
        <f t="shared" si="214"/>
        <v>7866.76</v>
      </c>
      <c r="J986" s="21" t="s">
        <v>172</v>
      </c>
      <c r="K986" s="16" t="s">
        <v>171</v>
      </c>
      <c r="L986" s="15" t="s">
        <v>173</v>
      </c>
    </row>
    <row r="987" spans="1:12">
      <c r="A987" s="22"/>
      <c r="B987" s="39"/>
      <c r="C987" s="39"/>
      <c r="D987" s="37">
        <v>41061</v>
      </c>
      <c r="E987" s="100">
        <f t="shared" si="215"/>
        <v>-70800.81000000007</v>
      </c>
      <c r="F987" s="100">
        <v>7866.76</v>
      </c>
      <c r="G987" s="94">
        <v>0</v>
      </c>
      <c r="H987" s="89">
        <f t="shared" si="213"/>
        <v>-62934.050000000068</v>
      </c>
      <c r="I987" s="106">
        <f t="shared" si="214"/>
        <v>7866.76</v>
      </c>
      <c r="J987" s="21" t="s">
        <v>172</v>
      </c>
      <c r="K987" s="16" t="s">
        <v>171</v>
      </c>
      <c r="L987" s="15" t="s">
        <v>173</v>
      </c>
    </row>
    <row r="988" spans="1:12">
      <c r="A988" s="17">
        <v>289511</v>
      </c>
      <c r="B988" s="41" t="s">
        <v>58</v>
      </c>
      <c r="C988" s="51" t="s">
        <v>68</v>
      </c>
      <c r="D988" s="37">
        <v>40725</v>
      </c>
      <c r="E988" s="115">
        <v>-527526.07999999996</v>
      </c>
      <c r="F988" s="90">
        <v>0</v>
      </c>
      <c r="G988" s="87">
        <v>0</v>
      </c>
      <c r="H988" s="88">
        <f t="shared" si="194"/>
        <v>-527526.07999999996</v>
      </c>
      <c r="I988" s="106">
        <f t="shared" si="187"/>
        <v>0</v>
      </c>
      <c r="J988" s="11">
        <v>151.15</v>
      </c>
      <c r="K988" s="16">
        <v>120165</v>
      </c>
      <c r="L988" s="15" t="s">
        <v>174</v>
      </c>
    </row>
    <row r="989" spans="1:12">
      <c r="A989" s="17"/>
      <c r="B989" s="41"/>
      <c r="C989" s="41"/>
      <c r="D989" s="37">
        <v>40756</v>
      </c>
      <c r="E989" s="90">
        <f>+H988</f>
        <v>-527526.07999999996</v>
      </c>
      <c r="F989" s="90">
        <v>0</v>
      </c>
      <c r="G989" s="87">
        <v>0</v>
      </c>
      <c r="H989" s="90">
        <f t="shared" si="194"/>
        <v>-527526.07999999996</v>
      </c>
      <c r="I989" s="106">
        <f t="shared" si="187"/>
        <v>0</v>
      </c>
      <c r="J989" s="11">
        <v>151.15</v>
      </c>
      <c r="K989" s="16">
        <v>120165</v>
      </c>
      <c r="L989" s="15" t="s">
        <v>174</v>
      </c>
    </row>
    <row r="990" spans="1:12">
      <c r="A990" s="17"/>
      <c r="B990" s="41"/>
      <c r="C990" s="41"/>
      <c r="D990" s="37">
        <v>40787</v>
      </c>
      <c r="E990" s="90">
        <f t="shared" ref="E990:E997" si="216">+H989</f>
        <v>-527526.07999999996</v>
      </c>
      <c r="F990" s="90">
        <v>0</v>
      </c>
      <c r="G990" s="87">
        <v>0</v>
      </c>
      <c r="H990" s="90">
        <f t="shared" si="194"/>
        <v>-527526.07999999996</v>
      </c>
      <c r="I990" s="106">
        <f t="shared" si="187"/>
        <v>0</v>
      </c>
      <c r="J990" s="11">
        <v>151.15</v>
      </c>
      <c r="K990" s="16">
        <v>120165</v>
      </c>
      <c r="L990" s="15" t="s">
        <v>174</v>
      </c>
    </row>
    <row r="991" spans="1:12">
      <c r="A991" s="17"/>
      <c r="B991" s="41"/>
      <c r="C991" s="41"/>
      <c r="D991" s="37">
        <v>40817</v>
      </c>
      <c r="E991" s="90">
        <f t="shared" si="216"/>
        <v>-527526.07999999996</v>
      </c>
      <c r="F991" s="90">
        <v>0</v>
      </c>
      <c r="G991" s="87">
        <v>0</v>
      </c>
      <c r="H991" s="90">
        <f t="shared" si="194"/>
        <v>-527526.07999999996</v>
      </c>
      <c r="I991" s="106">
        <f t="shared" si="187"/>
        <v>0</v>
      </c>
      <c r="J991" s="11">
        <v>151.15</v>
      </c>
      <c r="K991" s="16">
        <v>120165</v>
      </c>
      <c r="L991" s="15" t="s">
        <v>174</v>
      </c>
    </row>
    <row r="992" spans="1:12">
      <c r="A992" s="17"/>
      <c r="B992" s="41"/>
      <c r="C992" s="41"/>
      <c r="D992" s="37">
        <v>40848</v>
      </c>
      <c r="E992" s="90">
        <f t="shared" si="216"/>
        <v>-527526.07999999996</v>
      </c>
      <c r="F992" s="90">
        <v>0</v>
      </c>
      <c r="G992" s="87">
        <v>0</v>
      </c>
      <c r="H992" s="90">
        <f t="shared" si="194"/>
        <v>-527526.07999999996</v>
      </c>
      <c r="I992" s="106">
        <f t="shared" si="187"/>
        <v>0</v>
      </c>
      <c r="J992" s="11">
        <v>151.15</v>
      </c>
      <c r="K992" s="16">
        <v>120165</v>
      </c>
      <c r="L992" s="15" t="s">
        <v>174</v>
      </c>
    </row>
    <row r="993" spans="1:12">
      <c r="A993" s="17"/>
      <c r="B993" s="41"/>
      <c r="C993" s="41"/>
      <c r="D993" s="37">
        <v>40878</v>
      </c>
      <c r="E993" s="90">
        <f t="shared" si="216"/>
        <v>-527526.07999999996</v>
      </c>
      <c r="F993" s="90">
        <v>10140</v>
      </c>
      <c r="G993" s="92">
        <v>0</v>
      </c>
      <c r="H993" s="90">
        <f t="shared" si="194"/>
        <v>-517386.07999999996</v>
      </c>
      <c r="I993" s="106">
        <f t="shared" si="187"/>
        <v>10140</v>
      </c>
      <c r="J993" s="11">
        <v>151.15</v>
      </c>
      <c r="K993" s="16">
        <v>120165</v>
      </c>
      <c r="L993" s="15" t="s">
        <v>174</v>
      </c>
    </row>
    <row r="994" spans="1:12">
      <c r="A994" s="17"/>
      <c r="B994" s="41"/>
      <c r="C994" s="41"/>
      <c r="D994" s="37">
        <v>40909</v>
      </c>
      <c r="E994" s="89">
        <f t="shared" si="216"/>
        <v>-517386.07999999996</v>
      </c>
      <c r="F994" s="90">
        <v>0</v>
      </c>
      <c r="G994" s="92">
        <v>0</v>
      </c>
      <c r="H994" s="89">
        <f t="shared" si="194"/>
        <v>-517386.07999999996</v>
      </c>
      <c r="I994" s="106">
        <f t="shared" si="187"/>
        <v>0</v>
      </c>
      <c r="J994" s="11">
        <v>151.15</v>
      </c>
      <c r="K994" s="16">
        <v>120165</v>
      </c>
      <c r="L994" s="15" t="s">
        <v>174</v>
      </c>
    </row>
    <row r="995" spans="1:12">
      <c r="A995" s="17"/>
      <c r="B995" s="41"/>
      <c r="C995" s="41"/>
      <c r="D995" s="37">
        <v>40940</v>
      </c>
      <c r="E995" s="89">
        <f t="shared" si="216"/>
        <v>-517386.07999999996</v>
      </c>
      <c r="F995" s="90">
        <v>0</v>
      </c>
      <c r="G995" s="92">
        <v>0</v>
      </c>
      <c r="H995" s="89">
        <f t="shared" si="194"/>
        <v>-517386.07999999996</v>
      </c>
      <c r="I995" s="106">
        <f t="shared" si="187"/>
        <v>0</v>
      </c>
      <c r="J995" s="11">
        <v>151.15</v>
      </c>
      <c r="K995" s="16">
        <v>120165</v>
      </c>
      <c r="L995" s="15" t="s">
        <v>174</v>
      </c>
    </row>
    <row r="996" spans="1:12">
      <c r="A996" s="17"/>
      <c r="B996" s="41"/>
      <c r="C996" s="41"/>
      <c r="D996" s="37">
        <v>40969</v>
      </c>
      <c r="E996" s="89">
        <f t="shared" si="216"/>
        <v>-517386.07999999996</v>
      </c>
      <c r="F996" s="90">
        <v>0</v>
      </c>
      <c r="G996" s="92">
        <v>0</v>
      </c>
      <c r="H996" s="89">
        <f t="shared" si="194"/>
        <v>-517386.07999999996</v>
      </c>
      <c r="I996" s="106">
        <f t="shared" si="187"/>
        <v>0</v>
      </c>
      <c r="J996" s="11">
        <v>151.15</v>
      </c>
      <c r="K996" s="16">
        <v>120165</v>
      </c>
      <c r="L996" s="15" t="s">
        <v>174</v>
      </c>
    </row>
    <row r="997" spans="1:12">
      <c r="A997" s="17"/>
      <c r="B997" s="41"/>
      <c r="C997" s="41"/>
      <c r="D997" s="37">
        <v>41000</v>
      </c>
      <c r="E997" s="89">
        <f t="shared" si="216"/>
        <v>-517386.07999999996</v>
      </c>
      <c r="F997" s="86">
        <v>0</v>
      </c>
      <c r="G997" s="87">
        <v>-7820</v>
      </c>
      <c r="H997" s="89">
        <f t="shared" si="194"/>
        <v>-525206.07999999996</v>
      </c>
      <c r="I997" s="106">
        <f t="shared" si="187"/>
        <v>-7820</v>
      </c>
      <c r="J997" s="11">
        <v>151.15</v>
      </c>
      <c r="K997" s="16">
        <v>120165</v>
      </c>
      <c r="L997" s="15" t="s">
        <v>174</v>
      </c>
    </row>
    <row r="998" spans="1:12">
      <c r="A998" s="17"/>
      <c r="B998" s="41"/>
      <c r="C998" s="41"/>
      <c r="D998" s="37">
        <v>41030</v>
      </c>
      <c r="E998" s="89">
        <f t="shared" ref="E998:E999" si="217">+H997</f>
        <v>-525206.07999999996</v>
      </c>
      <c r="F998" s="86">
        <v>0</v>
      </c>
      <c r="G998" s="87">
        <v>0</v>
      </c>
      <c r="H998" s="89">
        <f t="shared" si="194"/>
        <v>-525206.07999999996</v>
      </c>
      <c r="I998" s="106">
        <f t="shared" si="187"/>
        <v>0</v>
      </c>
      <c r="J998" s="11">
        <v>151.15</v>
      </c>
      <c r="K998" s="16">
        <v>120165</v>
      </c>
      <c r="L998" s="15" t="s">
        <v>174</v>
      </c>
    </row>
    <row r="999" spans="1:12">
      <c r="A999" s="17"/>
      <c r="B999" s="41"/>
      <c r="C999" s="41"/>
      <c r="D999" s="37">
        <v>41061</v>
      </c>
      <c r="E999" s="95">
        <f t="shared" si="217"/>
        <v>-525206.07999999996</v>
      </c>
      <c r="F999" s="100">
        <v>0</v>
      </c>
      <c r="G999" s="94">
        <v>0</v>
      </c>
      <c r="H999" s="95">
        <f t="shared" si="194"/>
        <v>-525206.07999999996</v>
      </c>
      <c r="I999" s="106">
        <f t="shared" si="187"/>
        <v>0</v>
      </c>
      <c r="J999" s="11">
        <v>151.15</v>
      </c>
      <c r="K999" s="16">
        <v>120165</v>
      </c>
      <c r="L999" s="15" t="s">
        <v>174</v>
      </c>
    </row>
    <row r="1000" spans="1:12">
      <c r="A1000" s="10">
        <v>289517</v>
      </c>
      <c r="B1000" s="35" t="s">
        <v>22</v>
      </c>
      <c r="C1000" s="36" t="s">
        <v>68</v>
      </c>
      <c r="D1000" s="37">
        <v>40725</v>
      </c>
      <c r="E1000" s="115">
        <v>-4867815.620000001</v>
      </c>
      <c r="F1000" s="90">
        <v>24635.34</v>
      </c>
      <c r="G1000" s="87">
        <v>-51301.61</v>
      </c>
      <c r="H1000" s="88">
        <f t="shared" si="194"/>
        <v>-4894481.8900000015</v>
      </c>
      <c r="I1000" s="106">
        <f t="shared" si="187"/>
        <v>-26666.27</v>
      </c>
      <c r="J1000" s="11">
        <v>151.13999999999999</v>
      </c>
      <c r="K1000" s="16">
        <v>120163</v>
      </c>
      <c r="L1000" s="15" t="s">
        <v>57</v>
      </c>
    </row>
    <row r="1001" spans="1:12">
      <c r="A1001" s="12"/>
      <c r="B1001" s="38"/>
      <c r="C1001" s="38"/>
      <c r="D1001" s="37">
        <v>40756</v>
      </c>
      <c r="E1001" s="90">
        <f>+H1000</f>
        <v>-4894481.8900000015</v>
      </c>
      <c r="F1001" s="90">
        <v>26710.2</v>
      </c>
      <c r="G1001" s="87">
        <v>-50923.77</v>
      </c>
      <c r="H1001" s="90">
        <f t="shared" si="194"/>
        <v>-4918695.4600000009</v>
      </c>
      <c r="I1001" s="106">
        <f t="shared" si="187"/>
        <v>-24213.569999999996</v>
      </c>
      <c r="J1001" s="11">
        <v>151.13999999999999</v>
      </c>
      <c r="K1001" s="16">
        <v>120163</v>
      </c>
      <c r="L1001" s="15" t="s">
        <v>57</v>
      </c>
    </row>
    <row r="1002" spans="1:12">
      <c r="A1002" s="12"/>
      <c r="B1002" s="38"/>
      <c r="C1002" s="38"/>
      <c r="D1002" s="37">
        <v>40787</v>
      </c>
      <c r="E1002" s="90">
        <f t="shared" ref="E1002:E1011" si="218">+H1001</f>
        <v>-4918695.4600000009</v>
      </c>
      <c r="F1002" s="90">
        <v>24177.56</v>
      </c>
      <c r="G1002" s="87">
        <v>-45351.58</v>
      </c>
      <c r="H1002" s="90">
        <f t="shared" si="194"/>
        <v>-4939869.4800000014</v>
      </c>
      <c r="I1002" s="106">
        <f t="shared" si="187"/>
        <v>-21174.02</v>
      </c>
      <c r="J1002" s="11">
        <v>151.13999999999999</v>
      </c>
      <c r="K1002" s="16">
        <v>120163</v>
      </c>
      <c r="L1002" s="15" t="s">
        <v>57</v>
      </c>
    </row>
    <row r="1003" spans="1:12">
      <c r="A1003" s="12"/>
      <c r="B1003" s="38"/>
      <c r="C1003" s="38"/>
      <c r="D1003" s="37">
        <v>40817</v>
      </c>
      <c r="E1003" s="90">
        <f t="shared" si="218"/>
        <v>-4939869.4800000014</v>
      </c>
      <c r="F1003" s="90">
        <v>21620.93</v>
      </c>
      <c r="G1003" s="87">
        <v>-44847.65</v>
      </c>
      <c r="H1003" s="90">
        <f t="shared" si="194"/>
        <v>-4963096.200000002</v>
      </c>
      <c r="I1003" s="106">
        <f t="shared" ref="I1003:I1011" si="219">SUM(F1003:G1003)</f>
        <v>-23226.720000000001</v>
      </c>
      <c r="J1003" s="11">
        <v>151.13999999999999</v>
      </c>
      <c r="K1003" s="16">
        <v>120163</v>
      </c>
      <c r="L1003" s="15" t="s">
        <v>57</v>
      </c>
    </row>
    <row r="1004" spans="1:12">
      <c r="A1004" s="12"/>
      <c r="B1004" s="38"/>
      <c r="C1004" s="38"/>
      <c r="D1004" s="37">
        <v>40848</v>
      </c>
      <c r="E1004" s="90">
        <f t="shared" si="218"/>
        <v>-4963096.200000002</v>
      </c>
      <c r="F1004" s="90">
        <v>22623.54</v>
      </c>
      <c r="G1004" s="87">
        <v>-43154.14</v>
      </c>
      <c r="H1004" s="90">
        <f t="shared" si="194"/>
        <v>-4983626.8000000017</v>
      </c>
      <c r="I1004" s="106">
        <f t="shared" si="219"/>
        <v>-20530.599999999999</v>
      </c>
      <c r="J1004" s="11">
        <v>151.13999999999999</v>
      </c>
      <c r="K1004" s="16">
        <v>120163</v>
      </c>
      <c r="L1004" s="15" t="s">
        <v>57</v>
      </c>
    </row>
    <row r="1005" spans="1:12">
      <c r="A1005" s="12"/>
      <c r="B1005" s="38"/>
      <c r="C1005" s="38"/>
      <c r="D1005" s="37">
        <v>40878</v>
      </c>
      <c r="E1005" s="90">
        <f t="shared" si="218"/>
        <v>-4983626.8000000017</v>
      </c>
      <c r="F1005" s="90">
        <v>20993.17</v>
      </c>
      <c r="G1005" s="92">
        <v>-46010.69</v>
      </c>
      <c r="H1005" s="90">
        <f t="shared" si="194"/>
        <v>-5008644.3200000022</v>
      </c>
      <c r="I1005" s="106">
        <f t="shared" si="219"/>
        <v>-25017.520000000004</v>
      </c>
      <c r="J1005" s="11">
        <v>151.13999999999999</v>
      </c>
      <c r="K1005" s="16">
        <v>120163</v>
      </c>
      <c r="L1005" s="15" t="s">
        <v>57</v>
      </c>
    </row>
    <row r="1006" spans="1:12">
      <c r="A1006" s="12"/>
      <c r="B1006" s="38"/>
      <c r="C1006" s="38"/>
      <c r="D1006" s="37">
        <v>40909</v>
      </c>
      <c r="E1006" s="89">
        <f t="shared" si="218"/>
        <v>-5008644.3200000022</v>
      </c>
      <c r="F1006" s="90">
        <v>24678.7</v>
      </c>
      <c r="G1006" s="92">
        <v>-37112.949999999997</v>
      </c>
      <c r="H1006" s="89">
        <f t="shared" si="194"/>
        <v>-5021078.5700000022</v>
      </c>
      <c r="I1006" s="106">
        <f t="shared" si="219"/>
        <v>-12434.249999999996</v>
      </c>
      <c r="J1006" s="11">
        <v>151.13999999999999</v>
      </c>
      <c r="K1006" s="16">
        <v>120163</v>
      </c>
      <c r="L1006" s="15" t="s">
        <v>57</v>
      </c>
    </row>
    <row r="1007" spans="1:12">
      <c r="A1007" s="12"/>
      <c r="B1007" s="38"/>
      <c r="C1007" s="38"/>
      <c r="D1007" s="37">
        <v>40940</v>
      </c>
      <c r="E1007" s="89">
        <f t="shared" si="218"/>
        <v>-5021078.5700000022</v>
      </c>
      <c r="F1007" s="90">
        <v>12170.23</v>
      </c>
      <c r="G1007" s="92">
        <v>-35025.35</v>
      </c>
      <c r="H1007" s="89">
        <f t="shared" si="194"/>
        <v>-5043933.6900000013</v>
      </c>
      <c r="I1007" s="106">
        <f t="shared" si="219"/>
        <v>-22855.119999999999</v>
      </c>
      <c r="J1007" s="11">
        <v>151.13999999999999</v>
      </c>
      <c r="K1007" s="16">
        <v>120163</v>
      </c>
      <c r="L1007" s="15" t="s">
        <v>57</v>
      </c>
    </row>
    <row r="1008" spans="1:12">
      <c r="A1008" s="12"/>
      <c r="B1008" s="38"/>
      <c r="C1008" s="38"/>
      <c r="D1008" s="37">
        <v>40969</v>
      </c>
      <c r="E1008" s="89">
        <f t="shared" si="218"/>
        <v>-5043933.6900000013</v>
      </c>
      <c r="F1008" s="90">
        <v>23301.5</v>
      </c>
      <c r="G1008" s="92">
        <v>-51197.58</v>
      </c>
      <c r="H1008" s="89">
        <f t="shared" si="194"/>
        <v>-5071829.7700000014</v>
      </c>
      <c r="I1008" s="106">
        <f t="shared" si="219"/>
        <v>-27896.080000000002</v>
      </c>
      <c r="J1008" s="11">
        <v>151.13999999999999</v>
      </c>
      <c r="K1008" s="16">
        <v>120163</v>
      </c>
      <c r="L1008" s="15" t="s">
        <v>57</v>
      </c>
    </row>
    <row r="1009" spans="1:12">
      <c r="A1009" s="12"/>
      <c r="B1009" s="38"/>
      <c r="C1009" s="38"/>
      <c r="D1009" s="37">
        <v>41000</v>
      </c>
      <c r="E1009" s="89">
        <f t="shared" si="218"/>
        <v>-5071829.7700000014</v>
      </c>
      <c r="F1009" s="86">
        <v>28366.18</v>
      </c>
      <c r="G1009" s="87">
        <v>-47998.55</v>
      </c>
      <c r="H1009" s="89">
        <f t="shared" si="194"/>
        <v>-5091462.1400000015</v>
      </c>
      <c r="I1009" s="106">
        <f t="shared" si="219"/>
        <v>-19632.370000000003</v>
      </c>
      <c r="J1009" s="11">
        <v>151.13999999999999</v>
      </c>
      <c r="K1009" s="16">
        <v>120163</v>
      </c>
      <c r="L1009" s="15" t="s">
        <v>57</v>
      </c>
    </row>
    <row r="1010" spans="1:12">
      <c r="A1010" s="12"/>
      <c r="B1010" s="38"/>
      <c r="C1010" s="38"/>
      <c r="D1010" s="37">
        <v>41030</v>
      </c>
      <c r="E1010" s="89">
        <f t="shared" si="218"/>
        <v>-5091462.1400000015</v>
      </c>
      <c r="F1010" s="86">
        <v>21598.7</v>
      </c>
      <c r="G1010" s="87">
        <v>-48399.09</v>
      </c>
      <c r="H1010" s="89">
        <f t="shared" si="194"/>
        <v>-5118262.5300000012</v>
      </c>
      <c r="I1010" s="106">
        <f t="shared" si="219"/>
        <v>-26800.389999999996</v>
      </c>
      <c r="J1010" s="11">
        <v>151.13999999999999</v>
      </c>
      <c r="K1010" s="16">
        <v>120163</v>
      </c>
      <c r="L1010" s="15" t="s">
        <v>57</v>
      </c>
    </row>
    <row r="1011" spans="1:12">
      <c r="A1011" s="22"/>
      <c r="B1011" s="57"/>
      <c r="C1011" s="57"/>
      <c r="D1011" s="37">
        <v>41061</v>
      </c>
      <c r="E1011" s="95">
        <f t="shared" si="218"/>
        <v>-5118262.5300000012</v>
      </c>
      <c r="F1011" s="100">
        <v>26827.200000000001</v>
      </c>
      <c r="G1011" s="94">
        <v>-48874.79</v>
      </c>
      <c r="H1011" s="95">
        <f t="shared" si="194"/>
        <v>-5140310.120000001</v>
      </c>
      <c r="I1011" s="106">
        <f t="shared" si="219"/>
        <v>-22047.59</v>
      </c>
      <c r="J1011" s="11">
        <v>151.13999999999999</v>
      </c>
      <c r="K1011" s="16">
        <v>120163</v>
      </c>
      <c r="L1011" s="15" t="s">
        <v>57</v>
      </c>
    </row>
    <row r="1013" spans="1:12">
      <c r="A1013" s="14" t="s">
        <v>63</v>
      </c>
    </row>
  </sheetData>
  <dataValidations count="1">
    <dataValidation type="textLength" showInputMessage="1" showErrorMessage="1" errorTitle="GL Account Name Character Length" error="Please use a character length that is &lt;= 40 for this field." sqref="B460 B472 B484 B496 B856 B508 B520 B532 B544 B556 B568 B580 B592 B604 B616 B628 B640 B652 B664 B676 B688 B700 B712 B724 B748 B736 B880 B868 B808 B820 B832 B844">
      <formula1>0</formula1>
      <formula2>40</formula2>
    </dataValidation>
  </dataValidations>
  <hyperlinks>
    <hyperlink ref="B772" location="'105.470'!A1" display="'105.470'!A1"/>
  </hyperlinks>
  <printOptions gridLines="1"/>
  <pageMargins left="0.75" right="0.75" top="1" bottom="1" header="0.5" footer="0.5"/>
  <pageSetup scale="70" fitToHeight="3"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99"/>
  <sheetViews>
    <sheetView workbookViewId="0"/>
  </sheetViews>
  <sheetFormatPr defaultRowHeight="12.75"/>
  <cols>
    <col min="1" max="1" width="9.140625" style="2"/>
    <col min="2" max="2" width="38" style="2" customWidth="1"/>
    <col min="5" max="5" width="16.28515625" customWidth="1"/>
    <col min="6" max="6" width="16" customWidth="1"/>
    <col min="7" max="7" width="59.42578125" customWidth="1"/>
    <col min="9" max="9" width="10.140625" bestFit="1" customWidth="1"/>
  </cols>
  <sheetData>
    <row r="1" spans="1:10" ht="15.75">
      <c r="A1" s="9" t="s">
        <v>128</v>
      </c>
    </row>
    <row r="2" spans="1:10" ht="84">
      <c r="E2" s="70" t="s">
        <v>132</v>
      </c>
      <c r="F2" s="70" t="s">
        <v>133</v>
      </c>
      <c r="G2" s="71" t="s">
        <v>134</v>
      </c>
      <c r="H2" s="72" t="s">
        <v>184</v>
      </c>
      <c r="I2" s="73">
        <v>41618</v>
      </c>
      <c r="J2" s="73" t="s">
        <v>135</v>
      </c>
    </row>
    <row r="4" spans="1:10">
      <c r="A4" s="4" t="s">
        <v>129</v>
      </c>
      <c r="B4" s="4" t="s">
        <v>23</v>
      </c>
    </row>
    <row r="5" spans="1:10" ht="6" customHeight="1"/>
    <row r="6" spans="1:10">
      <c r="A6" s="5">
        <v>118100</v>
      </c>
      <c r="B6" s="6" t="s">
        <v>4</v>
      </c>
    </row>
    <row r="7" spans="1:10">
      <c r="A7" s="5">
        <v>118150</v>
      </c>
      <c r="B7" s="6" t="s">
        <v>5</v>
      </c>
    </row>
    <row r="8" spans="1:10">
      <c r="A8" s="5">
        <v>118151</v>
      </c>
      <c r="B8" s="6" t="s">
        <v>6</v>
      </c>
    </row>
    <row r="9" spans="1:10">
      <c r="A9" s="5">
        <v>118155</v>
      </c>
      <c r="B9" s="6" t="s">
        <v>37</v>
      </c>
    </row>
    <row r="10" spans="1:10">
      <c r="A10" s="5">
        <v>118157</v>
      </c>
      <c r="B10" s="6" t="s">
        <v>7</v>
      </c>
    </row>
    <row r="11" spans="1:10">
      <c r="A11" s="5">
        <v>118168</v>
      </c>
      <c r="B11" s="6" t="s">
        <v>8</v>
      </c>
    </row>
    <row r="12" spans="1:10">
      <c r="A12" s="5">
        <v>118177</v>
      </c>
      <c r="B12" s="6" t="s">
        <v>36</v>
      </c>
    </row>
    <row r="13" spans="1:10">
      <c r="A13" s="5">
        <v>118200</v>
      </c>
      <c r="B13" s="6" t="s">
        <v>59</v>
      </c>
    </row>
    <row r="14" spans="1:10">
      <c r="A14" s="5">
        <v>118300</v>
      </c>
      <c r="B14" s="6" t="s">
        <v>60</v>
      </c>
    </row>
    <row r="15" spans="1:10">
      <c r="A15" s="5">
        <v>120930</v>
      </c>
      <c r="B15" s="6" t="s">
        <v>0</v>
      </c>
    </row>
    <row r="16" spans="1:10">
      <c r="A16" s="5">
        <v>120931</v>
      </c>
      <c r="B16" s="6" t="s">
        <v>1</v>
      </c>
    </row>
    <row r="17" spans="1:3">
      <c r="A17" s="5">
        <v>148001</v>
      </c>
      <c r="B17" s="6" t="s">
        <v>2</v>
      </c>
    </row>
    <row r="18" spans="1:3">
      <c r="A18" s="5">
        <v>162010</v>
      </c>
      <c r="B18" s="6" t="s">
        <v>12</v>
      </c>
    </row>
    <row r="19" spans="1:3">
      <c r="A19" s="5">
        <v>187807</v>
      </c>
      <c r="B19" s="6" t="s">
        <v>69</v>
      </c>
    </row>
    <row r="20" spans="1:3">
      <c r="A20" s="5">
        <v>187808</v>
      </c>
      <c r="B20" s="6" t="s">
        <v>70</v>
      </c>
    </row>
    <row r="21" spans="1:3">
      <c r="A21" s="5">
        <v>187817</v>
      </c>
      <c r="B21" s="6" t="s">
        <v>72</v>
      </c>
    </row>
    <row r="22" spans="1:3">
      <c r="A22" s="5">
        <v>187818</v>
      </c>
      <c r="B22" s="6" t="s">
        <v>73</v>
      </c>
    </row>
    <row r="23" spans="1:3">
      <c r="A23" s="5">
        <v>187842</v>
      </c>
      <c r="B23" s="6" t="s">
        <v>74</v>
      </c>
    </row>
    <row r="24" spans="1:3">
      <c r="A24" s="5">
        <v>187844</v>
      </c>
      <c r="B24" s="6" t="s">
        <v>75</v>
      </c>
    </row>
    <row r="25" spans="1:3">
      <c r="A25" s="5">
        <v>187872</v>
      </c>
      <c r="B25" s="6" t="s">
        <v>77</v>
      </c>
    </row>
    <row r="26" spans="1:3">
      <c r="A26" s="5">
        <v>187873</v>
      </c>
      <c r="B26" s="6" t="s">
        <v>78</v>
      </c>
    </row>
    <row r="27" spans="1:3">
      <c r="A27" s="5">
        <v>187992</v>
      </c>
      <c r="B27" s="6" t="s">
        <v>71</v>
      </c>
    </row>
    <row r="28" spans="1:3">
      <c r="A28" s="5">
        <v>187995</v>
      </c>
      <c r="B28" s="6" t="s">
        <v>76</v>
      </c>
    </row>
    <row r="29" spans="1:3" s="1" customFormat="1">
      <c r="A29" s="5">
        <v>210649</v>
      </c>
      <c r="B29" s="6" t="s">
        <v>121</v>
      </c>
    </row>
    <row r="30" spans="1:3">
      <c r="A30" s="5">
        <v>235190</v>
      </c>
      <c r="B30" s="6" t="s">
        <v>3</v>
      </c>
    </row>
    <row r="31" spans="1:3">
      <c r="A31" s="78">
        <v>235191</v>
      </c>
      <c r="B31" s="79" t="s">
        <v>13</v>
      </c>
      <c r="C31" s="80" t="s">
        <v>180</v>
      </c>
    </row>
    <row r="32" spans="1:3">
      <c r="A32" s="5">
        <v>248025</v>
      </c>
      <c r="B32" s="6" t="s">
        <v>131</v>
      </c>
    </row>
    <row r="33" spans="1:3">
      <c r="A33" s="5">
        <v>248070</v>
      </c>
      <c r="B33" s="6" t="s">
        <v>14</v>
      </c>
    </row>
    <row r="34" spans="1:3">
      <c r="A34" s="78">
        <v>248117</v>
      </c>
      <c r="B34" s="79" t="s">
        <v>15</v>
      </c>
      <c r="C34" s="80" t="s">
        <v>178</v>
      </c>
    </row>
    <row r="35" spans="1:3">
      <c r="A35" s="78">
        <v>280301</v>
      </c>
      <c r="B35" s="79" t="s">
        <v>16</v>
      </c>
      <c r="C35" s="80" t="s">
        <v>177</v>
      </c>
    </row>
    <row r="36" spans="1:3" s="1" customFormat="1">
      <c r="A36" s="78">
        <v>280307</v>
      </c>
      <c r="B36" s="79" t="s">
        <v>119</v>
      </c>
      <c r="C36" s="80" t="s">
        <v>176</v>
      </c>
    </row>
    <row r="37" spans="1:3" s="1" customFormat="1">
      <c r="A37" s="78">
        <v>280308</v>
      </c>
      <c r="B37" s="79" t="s">
        <v>120</v>
      </c>
      <c r="C37" s="80" t="s">
        <v>177</v>
      </c>
    </row>
    <row r="38" spans="1:3">
      <c r="A38" s="5">
        <v>280311</v>
      </c>
      <c r="B38" s="6" t="s">
        <v>17</v>
      </c>
      <c r="C38" s="80"/>
    </row>
    <row r="39" spans="1:3">
      <c r="A39" s="78">
        <v>280312</v>
      </c>
      <c r="B39" s="79" t="s">
        <v>136</v>
      </c>
      <c r="C39" s="80" t="s">
        <v>179</v>
      </c>
    </row>
    <row r="40" spans="1:3">
      <c r="A40" s="78">
        <v>280313</v>
      </c>
      <c r="B40" s="79" t="s">
        <v>18</v>
      </c>
      <c r="C40" s="80" t="s">
        <v>179</v>
      </c>
    </row>
    <row r="41" spans="1:3">
      <c r="A41" s="5">
        <v>280490</v>
      </c>
      <c r="B41" s="6" t="s">
        <v>19</v>
      </c>
    </row>
    <row r="42" spans="1:3">
      <c r="A42" s="5">
        <v>284915</v>
      </c>
      <c r="B42" s="6" t="s">
        <v>137</v>
      </c>
    </row>
    <row r="43" spans="1:3">
      <c r="A43" s="5">
        <v>284916</v>
      </c>
      <c r="B43" s="6" t="s">
        <v>79</v>
      </c>
    </row>
    <row r="44" spans="1:3">
      <c r="A44" s="5">
        <v>288115</v>
      </c>
      <c r="B44" s="6" t="s">
        <v>20</v>
      </c>
    </row>
    <row r="45" spans="1:3">
      <c r="A45" s="5">
        <v>288307</v>
      </c>
      <c r="B45" s="6" t="s">
        <v>138</v>
      </c>
    </row>
    <row r="46" spans="1:3">
      <c r="A46" s="78">
        <v>288600</v>
      </c>
      <c r="B46" s="79" t="s">
        <v>35</v>
      </c>
      <c r="C46" s="80" t="s">
        <v>181</v>
      </c>
    </row>
    <row r="47" spans="1:3">
      <c r="A47" s="5">
        <v>288601</v>
      </c>
      <c r="B47" s="6" t="s">
        <v>139</v>
      </c>
    </row>
    <row r="48" spans="1:3">
      <c r="A48" s="5">
        <v>288602</v>
      </c>
      <c r="B48" s="6" t="s">
        <v>141</v>
      </c>
    </row>
    <row r="49" spans="1:2">
      <c r="A49" s="5">
        <v>288603</v>
      </c>
      <c r="B49" s="6" t="s">
        <v>140</v>
      </c>
    </row>
    <row r="50" spans="1:2">
      <c r="A50" s="5">
        <v>288612</v>
      </c>
      <c r="B50" s="6" t="s">
        <v>80</v>
      </c>
    </row>
    <row r="51" spans="1:2">
      <c r="A51" s="5">
        <v>288614</v>
      </c>
      <c r="B51" s="6" t="s">
        <v>81</v>
      </c>
    </row>
    <row r="52" spans="1:2">
      <c r="A52" s="5">
        <v>288616</v>
      </c>
      <c r="B52" s="6" t="s">
        <v>82</v>
      </c>
    </row>
    <row r="53" spans="1:2">
      <c r="A53" s="5">
        <v>288618</v>
      </c>
      <c r="B53" s="6" t="s">
        <v>83</v>
      </c>
    </row>
    <row r="54" spans="1:2">
      <c r="A54" s="5">
        <v>288620</v>
      </c>
      <c r="B54" s="6" t="s">
        <v>84</v>
      </c>
    </row>
    <row r="55" spans="1:2">
      <c r="A55" s="5">
        <f>A54+2</f>
        <v>288622</v>
      </c>
      <c r="B55" s="6" t="s">
        <v>85</v>
      </c>
    </row>
    <row r="56" spans="1:2">
      <c r="A56" s="5">
        <f>A55+2</f>
        <v>288624</v>
      </c>
      <c r="B56" s="7" t="s">
        <v>86</v>
      </c>
    </row>
    <row r="57" spans="1:2">
      <c r="A57" s="5">
        <f>A56+2</f>
        <v>288626</v>
      </c>
      <c r="B57" s="6" t="s">
        <v>87</v>
      </c>
    </row>
    <row r="58" spans="1:2">
      <c r="A58" s="5">
        <f>A57+2</f>
        <v>288628</v>
      </c>
      <c r="B58" s="6" t="s">
        <v>88</v>
      </c>
    </row>
    <row r="59" spans="1:2">
      <c r="A59" s="5">
        <v>288629</v>
      </c>
      <c r="B59" s="6" t="s">
        <v>89</v>
      </c>
    </row>
    <row r="60" spans="1:2">
      <c r="A60" s="5">
        <f>A58+2</f>
        <v>288630</v>
      </c>
      <c r="B60" s="7" t="s">
        <v>90</v>
      </c>
    </row>
    <row r="61" spans="1:2">
      <c r="A61" s="5">
        <f>A60+2</f>
        <v>288632</v>
      </c>
      <c r="B61" s="7" t="s">
        <v>91</v>
      </c>
    </row>
    <row r="62" spans="1:2">
      <c r="A62" s="5">
        <f>A61+2</f>
        <v>288634</v>
      </c>
      <c r="B62" s="7" t="s">
        <v>92</v>
      </c>
    </row>
    <row r="63" spans="1:2">
      <c r="A63" s="5">
        <f>A62+2</f>
        <v>288636</v>
      </c>
      <c r="B63" s="6" t="s">
        <v>93</v>
      </c>
    </row>
    <row r="64" spans="1:2">
      <c r="A64" s="5">
        <v>288637</v>
      </c>
      <c r="B64" s="6" t="s">
        <v>94</v>
      </c>
    </row>
    <row r="65" spans="1:2">
      <c r="A65" s="5">
        <f>A63+2</f>
        <v>288638</v>
      </c>
      <c r="B65" s="6" t="s">
        <v>95</v>
      </c>
    </row>
    <row r="66" spans="1:2">
      <c r="A66" s="5">
        <f t="shared" ref="A66:A71" si="0">A65+2</f>
        <v>288640</v>
      </c>
      <c r="B66" s="6" t="s">
        <v>96</v>
      </c>
    </row>
    <row r="67" spans="1:2">
      <c r="A67" s="5">
        <f t="shared" si="0"/>
        <v>288642</v>
      </c>
      <c r="B67" s="6" t="s">
        <v>97</v>
      </c>
    </row>
    <row r="68" spans="1:2">
      <c r="A68" s="5">
        <f t="shared" si="0"/>
        <v>288644</v>
      </c>
      <c r="B68" s="6" t="s">
        <v>98</v>
      </c>
    </row>
    <row r="69" spans="1:2">
      <c r="A69" s="5">
        <f t="shared" si="0"/>
        <v>288646</v>
      </c>
      <c r="B69" s="6" t="s">
        <v>99</v>
      </c>
    </row>
    <row r="70" spans="1:2">
      <c r="A70" s="5">
        <f t="shared" si="0"/>
        <v>288648</v>
      </c>
      <c r="B70" s="6" t="s">
        <v>100</v>
      </c>
    </row>
    <row r="71" spans="1:2">
      <c r="A71" s="5">
        <f t="shared" si="0"/>
        <v>288650</v>
      </c>
      <c r="B71" s="6" t="s">
        <v>101</v>
      </c>
    </row>
    <row r="72" spans="1:2">
      <c r="A72" s="5">
        <v>288652</v>
      </c>
      <c r="B72" s="7" t="s">
        <v>102</v>
      </c>
    </row>
    <row r="73" spans="1:2">
      <c r="A73" s="5">
        <f>A72+2</f>
        <v>288654</v>
      </c>
      <c r="B73" s="6" t="s">
        <v>103</v>
      </c>
    </row>
    <row r="74" spans="1:2">
      <c r="A74" s="5">
        <f>A73+2</f>
        <v>288656</v>
      </c>
      <c r="B74" s="7" t="s">
        <v>104</v>
      </c>
    </row>
    <row r="75" spans="1:2">
      <c r="A75" s="8">
        <v>288658</v>
      </c>
      <c r="B75" s="7" t="s">
        <v>105</v>
      </c>
    </row>
    <row r="76" spans="1:2">
      <c r="A76" s="5">
        <f>A75+2</f>
        <v>288660</v>
      </c>
      <c r="B76" s="7" t="s">
        <v>106</v>
      </c>
    </row>
    <row r="77" spans="1:2">
      <c r="A77" s="5">
        <v>288662</v>
      </c>
      <c r="B77" s="7" t="s">
        <v>107</v>
      </c>
    </row>
    <row r="78" spans="1:2">
      <c r="A78" s="5">
        <f>A77+2</f>
        <v>288664</v>
      </c>
      <c r="B78" s="7" t="s">
        <v>108</v>
      </c>
    </row>
    <row r="79" spans="1:2">
      <c r="A79" s="5">
        <f>A78+2</f>
        <v>288666</v>
      </c>
      <c r="B79" s="7" t="s">
        <v>109</v>
      </c>
    </row>
    <row r="80" spans="1:2">
      <c r="A80" s="5">
        <f>A79+2</f>
        <v>288668</v>
      </c>
      <c r="B80" s="7" t="s">
        <v>110</v>
      </c>
    </row>
    <row r="81" spans="1:3">
      <c r="A81" s="5">
        <v>288680</v>
      </c>
      <c r="B81" s="7" t="s">
        <v>111</v>
      </c>
    </row>
    <row r="82" spans="1:3">
      <c r="A82" s="5">
        <v>288681</v>
      </c>
      <c r="B82" s="7" t="s">
        <v>112</v>
      </c>
    </row>
    <row r="83" spans="1:3">
      <c r="A83" s="5">
        <v>288682</v>
      </c>
      <c r="B83" s="7" t="s">
        <v>113</v>
      </c>
    </row>
    <row r="84" spans="1:3">
      <c r="A84" s="5">
        <v>288684</v>
      </c>
      <c r="B84" s="7" t="s">
        <v>114</v>
      </c>
    </row>
    <row r="85" spans="1:3">
      <c r="A85" s="5">
        <v>288686</v>
      </c>
      <c r="B85" s="7" t="s">
        <v>115</v>
      </c>
    </row>
    <row r="86" spans="1:3">
      <c r="A86" s="5">
        <v>288688</v>
      </c>
      <c r="B86" s="7" t="s">
        <v>116</v>
      </c>
    </row>
    <row r="87" spans="1:3">
      <c r="A87" s="5">
        <v>288689</v>
      </c>
      <c r="B87" s="7" t="s">
        <v>117</v>
      </c>
    </row>
    <row r="88" spans="1:3">
      <c r="A88" s="78">
        <v>288711</v>
      </c>
      <c r="B88" s="81" t="s">
        <v>122</v>
      </c>
      <c r="C88" s="3" t="s">
        <v>182</v>
      </c>
    </row>
    <row r="89" spans="1:3">
      <c r="A89" s="5">
        <v>288712</v>
      </c>
      <c r="B89" s="7" t="s">
        <v>123</v>
      </c>
      <c r="C89" s="3" t="s">
        <v>183</v>
      </c>
    </row>
    <row r="90" spans="1:3">
      <c r="A90" s="78">
        <v>288713</v>
      </c>
      <c r="B90" s="81" t="s">
        <v>124</v>
      </c>
      <c r="C90" s="3" t="s">
        <v>182</v>
      </c>
    </row>
    <row r="91" spans="1:3">
      <c r="A91" s="5">
        <v>288714</v>
      </c>
      <c r="B91" s="7" t="s">
        <v>125</v>
      </c>
      <c r="C91" s="3" t="s">
        <v>183</v>
      </c>
    </row>
    <row r="92" spans="1:3">
      <c r="A92" s="5">
        <v>288715</v>
      </c>
      <c r="B92" s="7" t="s">
        <v>126</v>
      </c>
      <c r="C92" s="3" t="s">
        <v>183</v>
      </c>
    </row>
    <row r="93" spans="1:3">
      <c r="A93" s="5">
        <v>288716</v>
      </c>
      <c r="B93" s="7" t="s">
        <v>127</v>
      </c>
      <c r="C93" s="3" t="s">
        <v>183</v>
      </c>
    </row>
    <row r="94" spans="1:3">
      <c r="A94" s="5">
        <v>289000</v>
      </c>
      <c r="B94" s="7" t="s">
        <v>21</v>
      </c>
    </row>
    <row r="95" spans="1:3">
      <c r="A95" s="5">
        <v>289009</v>
      </c>
      <c r="B95" s="7" t="s">
        <v>118</v>
      </c>
    </row>
    <row r="96" spans="1:3">
      <c r="A96" s="5">
        <v>289511</v>
      </c>
      <c r="B96" s="7" t="s">
        <v>58</v>
      </c>
    </row>
    <row r="97" spans="1:2">
      <c r="A97" s="5">
        <v>289517</v>
      </c>
      <c r="B97" s="7" t="s">
        <v>22</v>
      </c>
    </row>
    <row r="98" spans="1:2">
      <c r="A98" s="5"/>
      <c r="B98" s="7"/>
    </row>
    <row r="99" spans="1:2">
      <c r="A99" s="5"/>
      <c r="B99" s="7"/>
    </row>
  </sheetData>
  <dataValidations count="1">
    <dataValidation type="textLength" showInputMessage="1" showErrorMessage="1" errorTitle="GL Account Name Character Length" error="Please use a character length that is &lt;= 40 for this field." sqref="B50:B74 B79:B85">
      <formula1>0</formula1>
      <formula2>40</formula2>
    </dataValidation>
  </dataValidations>
  <hyperlinks>
    <hyperlink ref="B76" location="'105.470'!A1" display="'105.470'!A1"/>
  </hyperlinks>
  <pageMargins left="0.7" right="0.7" top="0.75" bottom="0.75" header="0.3" footer="0.3"/>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Current Jul 13 - Nov 13 </vt:lpstr>
      <vt:lpstr>Base Jul 12 - Jun 13</vt:lpstr>
      <vt:lpstr>Historical Jul 11 - Jun 12 </vt:lpstr>
      <vt:lpstr>Source detail</vt:lpstr>
      <vt:lpstr>'Base Jul 12 - Jun 13'!Print_Area</vt:lpstr>
      <vt:lpstr>'Current Jul 13 - Nov 13 '!Print_Area</vt:lpstr>
      <vt:lpstr>'Historical Jul 11 - Jun 12 '!Print_Area</vt:lpstr>
      <vt:lpstr>'Current Jul 13 - Nov 13 '!Print_Titles</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Vandehey</dc:creator>
  <cp:lastModifiedBy>laurieharris</cp:lastModifiedBy>
  <cp:lastPrinted>2013-12-10T21:42:39Z</cp:lastPrinted>
  <dcterms:created xsi:type="dcterms:W3CDTF">2007-11-08T22:11:43Z</dcterms:created>
  <dcterms:modified xsi:type="dcterms:W3CDTF">2014-01-16T18:54:32Z</dcterms:modified>
</cp:coreProperties>
</file>