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Websites\Pscweb\utilities\electric\13docs\13035184\"/>
    </mc:Choice>
  </mc:AlternateContent>
  <bookViews>
    <workbookView xWindow="120" yWindow="150" windowWidth="15570" windowHeight="9780"/>
  </bookViews>
  <sheets>
    <sheet name="FEA__(MPG-2SR)" sheetId="1" r:id="rId1"/>
  </sheets>
  <externalReferences>
    <externalReference r:id="rId2"/>
  </externalReferences>
  <definedNames>
    <definedName name="Begin_Date">[1]Summary!$F$8</definedName>
    <definedName name="CompanyType">[1]___snlqueryparms2!$J$10:$J$14</definedName>
    <definedName name="End_Date">[1]Summary!$F$9</definedName>
    <definedName name="Industry">[1]Summary!$D$6</definedName>
    <definedName name="_xlnm.Print_Area" localSheetId="0">'FEA__(MPG-2SR)'!$A$1:$H$37</definedName>
  </definedNames>
  <calcPr calcId="152511"/>
</workbook>
</file>

<file path=xl/calcChain.xml><?xml version="1.0" encoding="utf-8"?>
<calcChain xmlns="http://schemas.openxmlformats.org/spreadsheetml/2006/main">
  <c r="N31" i="1" l="1"/>
  <c r="J31" i="1"/>
  <c r="G36" i="1" l="1"/>
  <c r="E36" i="1"/>
  <c r="C36" i="1"/>
  <c r="E37" i="1"/>
  <c r="G37" i="1"/>
  <c r="C37" i="1"/>
  <c r="L31" i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6" i="1" s="1"/>
  <c r="A37" i="1" l="1"/>
  <c r="B16" i="1"/>
  <c r="B15" i="1" s="1"/>
  <c r="B14" i="1" s="1"/>
  <c r="B13" i="1" s="1"/>
  <c r="B12" i="1" s="1"/>
  <c r="B11" i="1" s="1"/>
  <c r="B10" i="1" s="1"/>
  <c r="B9" i="1" s="1"/>
</calcChain>
</file>

<file path=xl/sharedStrings.xml><?xml version="1.0" encoding="utf-8"?>
<sst xmlns="http://schemas.openxmlformats.org/spreadsheetml/2006/main" count="18" uniqueCount="16">
  <si>
    <t>Movement in Bond Yields</t>
  </si>
  <si>
    <t>30-Year</t>
  </si>
  <si>
    <t>A-Rated</t>
  </si>
  <si>
    <t>Baa-Rated</t>
  </si>
  <si>
    <t>Treasury</t>
  </si>
  <si>
    <t>Week</t>
  </si>
  <si>
    <t>Date</t>
  </si>
  <si>
    <t>Yield</t>
  </si>
  <si>
    <t>Fed Announcements</t>
  </si>
  <si>
    <t>March 19, 2014 - Tapering Announced</t>
  </si>
  <si>
    <t>January 29, 2014 - Tapering Announced</t>
  </si>
  <si>
    <t>December 18, 2013 - Tapering Announced</t>
  </si>
  <si>
    <t>13 week average</t>
  </si>
  <si>
    <t>26 week average</t>
  </si>
  <si>
    <t>April 30, 2014 - Tapering Announced</t>
  </si>
  <si>
    <t>Rocky Mountain Power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</si>
</sst>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8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u/>
      <sz val="12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7" fillId="0" borderId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1"/>
    <xf numFmtId="0" fontId="2" fillId="0" borderId="0" xfId="1" applyAlignment="1">
      <alignment horizontal="right"/>
    </xf>
    <xf numFmtId="0" fontId="2" fillId="0" borderId="0" xfId="1" applyAlignment="1">
      <alignment horizontal="center"/>
    </xf>
    <xf numFmtId="0" fontId="5" fillId="0" borderId="0" xfId="1" applyFont="1" applyAlignment="1">
      <alignment horizontal="center"/>
    </xf>
    <xf numFmtId="0" fontId="6" fillId="0" borderId="0" xfId="1" applyFont="1" applyAlignment="1">
      <alignment horizontal="center"/>
    </xf>
    <xf numFmtId="14" fontId="2" fillId="0" borderId="1" xfId="1" applyNumberFormat="1" applyBorder="1" applyAlignment="1">
      <alignment horizontal="center"/>
    </xf>
    <xf numFmtId="10" fontId="2" fillId="0" borderId="2" xfId="1" applyNumberFormat="1" applyBorder="1" applyAlignment="1">
      <alignment horizontal="center"/>
    </xf>
    <xf numFmtId="0" fontId="2" fillId="0" borderId="2" xfId="1" applyBorder="1" applyAlignment="1">
      <alignment horizontal="center"/>
    </xf>
    <xf numFmtId="14" fontId="2" fillId="0" borderId="4" xfId="1" applyNumberFormat="1" applyBorder="1" applyAlignment="1">
      <alignment horizontal="center"/>
    </xf>
    <xf numFmtId="10" fontId="2" fillId="0" borderId="5" xfId="1" applyNumberFormat="1" applyBorder="1" applyAlignment="1">
      <alignment horizontal="center"/>
    </xf>
    <xf numFmtId="0" fontId="2" fillId="0" borderId="5" xfId="1" applyBorder="1" applyAlignment="1">
      <alignment horizontal="center"/>
    </xf>
    <xf numFmtId="14" fontId="2" fillId="0" borderId="0" xfId="1" applyNumberFormat="1" applyAlignment="1">
      <alignment horizontal="center"/>
    </xf>
    <xf numFmtId="10" fontId="2" fillId="0" borderId="0" xfId="1" applyNumberFormat="1" applyAlignment="1">
      <alignment horizontal="center"/>
    </xf>
    <xf numFmtId="14" fontId="2" fillId="0" borderId="5" xfId="1" applyNumberFormat="1" applyBorder="1" applyAlignment="1">
      <alignment horizontal="center"/>
    </xf>
    <xf numFmtId="14" fontId="2" fillId="0" borderId="7" xfId="1" applyNumberFormat="1" applyBorder="1" applyAlignment="1">
      <alignment horizontal="center"/>
    </xf>
    <xf numFmtId="10" fontId="2" fillId="0" borderId="0" xfId="1" applyNumberFormat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2" fillId="0" borderId="3" xfId="1" applyFont="1" applyBorder="1" applyAlignment="1">
      <alignment horizontal="left" vertical="center"/>
    </xf>
    <xf numFmtId="0" fontId="2" fillId="0" borderId="6" xfId="1" applyFont="1" applyBorder="1" applyAlignment="1">
      <alignment horizontal="left" vertical="center"/>
    </xf>
  </cellXfs>
  <cellStyles count="7">
    <cellStyle name="Comma 2" xfId="2"/>
    <cellStyle name="Comma 2 2" xfId="3"/>
    <cellStyle name="Normal" xfId="0" builtinId="0"/>
    <cellStyle name="Normal 2" xfId="4"/>
    <cellStyle name="Normal 3" xfId="1"/>
    <cellStyle name="Normal 8" xfId="5"/>
    <cellStyle name="Percent 2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c\Shares\ProlawDocs\CCW\9763\Analysis\25477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_snlqueryparms2"/>
      <sheetName val="Summary"/>
      <sheetName val="Common"/>
      <sheetName val="Preferred"/>
      <sheetName val="SeniorDebt"/>
      <sheetName val="SubDebt"/>
      <sheetName val="OPU"/>
      <sheetName val="Sheet1"/>
    </sheetNames>
    <sheetDataSet>
      <sheetData sheetId="0">
        <row r="10">
          <cell r="J10" t="str">
            <v>All Energy</v>
          </cell>
        </row>
        <row r="11">
          <cell r="J11" t="str">
            <v>Coal</v>
          </cell>
        </row>
        <row r="12">
          <cell r="J12" t="str">
            <v>Gas</v>
          </cell>
        </row>
        <row r="13">
          <cell r="J13" t="str">
            <v>Midstream</v>
          </cell>
        </row>
        <row r="14">
          <cell r="J14" t="str">
            <v>Power</v>
          </cell>
        </row>
      </sheetData>
      <sheetData sheetId="1">
        <row r="6">
          <cell r="D6" t="str">
            <v>Power</v>
          </cell>
        </row>
        <row r="8">
          <cell r="F8" t="str">
            <v>01/01/2014</v>
          </cell>
        </row>
        <row r="9">
          <cell r="F9" t="str">
            <v>03/17/2014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7"/>
  <sheetViews>
    <sheetView tabSelected="1" workbookViewId="0">
      <selection activeCell="L10" sqref="L10"/>
    </sheetView>
  </sheetViews>
  <sheetFormatPr defaultColWidth="9" defaultRowHeight="12.75" x14ac:dyDescent="0.2"/>
  <cols>
    <col min="1" max="1" width="8.875" style="1" bestFit="1" customWidth="1"/>
    <col min="2" max="2" width="14" style="2" customWidth="1"/>
    <col min="3" max="3" width="9" style="3" customWidth="1"/>
    <col min="4" max="4" width="0.75" style="3" customWidth="1"/>
    <col min="5" max="5" width="9" style="3" customWidth="1"/>
    <col min="6" max="6" width="0.75" style="3" customWidth="1"/>
    <col min="7" max="7" width="9" style="3" customWidth="1"/>
    <col min="8" max="8" width="32" style="1" bestFit="1" customWidth="1"/>
    <col min="9" max="10" width="9" style="1"/>
    <col min="11" max="11" width="0.375" style="1" customWidth="1"/>
    <col min="12" max="12" width="9" style="1"/>
    <col min="13" max="13" width="0.375" style="1" customWidth="1"/>
    <col min="14" max="16384" width="9" style="1"/>
  </cols>
  <sheetData>
    <row r="1" spans="1:8" ht="23.25" x14ac:dyDescent="0.35">
      <c r="A1" s="17" t="s">
        <v>15</v>
      </c>
      <c r="B1" s="17"/>
      <c r="C1" s="17"/>
      <c r="D1" s="17"/>
      <c r="E1" s="17"/>
      <c r="F1" s="17"/>
      <c r="G1" s="17"/>
      <c r="H1" s="17"/>
    </row>
    <row r="3" spans="1:8" ht="15.75" x14ac:dyDescent="0.25">
      <c r="A3" s="18" t="s">
        <v>0</v>
      </c>
      <c r="B3" s="18"/>
      <c r="C3" s="18"/>
      <c r="D3" s="18"/>
      <c r="E3" s="18"/>
      <c r="F3" s="18"/>
      <c r="G3" s="18"/>
      <c r="H3" s="18"/>
    </row>
    <row r="5" spans="1:8" x14ac:dyDescent="0.2">
      <c r="G5" s="4" t="s">
        <v>1</v>
      </c>
    </row>
    <row r="6" spans="1:8" x14ac:dyDescent="0.2">
      <c r="A6" s="4"/>
      <c r="B6" s="4"/>
      <c r="C6" s="4" t="s">
        <v>2</v>
      </c>
      <c r="D6" s="4"/>
      <c r="E6" s="4" t="s">
        <v>3</v>
      </c>
      <c r="F6" s="4"/>
      <c r="G6" s="4" t="s">
        <v>4</v>
      </c>
      <c r="H6" s="4"/>
    </row>
    <row r="7" spans="1:8" x14ac:dyDescent="0.2">
      <c r="A7" s="5" t="s">
        <v>5</v>
      </c>
      <c r="B7" s="5" t="s">
        <v>6</v>
      </c>
      <c r="C7" s="5" t="s">
        <v>7</v>
      </c>
      <c r="D7" s="5"/>
      <c r="E7" s="5" t="s">
        <v>7</v>
      </c>
      <c r="F7" s="5"/>
      <c r="G7" s="5" t="s">
        <v>7</v>
      </c>
      <c r="H7" s="5" t="s">
        <v>8</v>
      </c>
    </row>
    <row r="9" spans="1:8" x14ac:dyDescent="0.2">
      <c r="A9" s="3">
        <f>+A6+1</f>
        <v>1</v>
      </c>
      <c r="B9" s="12">
        <f t="shared" ref="B9:B15" si="0">+B10+7</f>
        <v>41775</v>
      </c>
      <c r="C9" s="13">
        <v>4.2099999999999999E-2</v>
      </c>
      <c r="E9" s="13">
        <v>4.6399999999999997E-2</v>
      </c>
      <c r="G9" s="13">
        <v>3.3399999999999999E-2</v>
      </c>
    </row>
    <row r="10" spans="1:8" x14ac:dyDescent="0.2">
      <c r="A10" s="3">
        <f>+A9+1</f>
        <v>2</v>
      </c>
      <c r="B10" s="12">
        <f t="shared" si="0"/>
        <v>41768</v>
      </c>
      <c r="C10" s="13">
        <v>4.3299999999999998E-2</v>
      </c>
      <c r="E10" s="13">
        <v>4.7600000000000003E-2</v>
      </c>
      <c r="G10" s="13">
        <v>3.4700000000000002E-2</v>
      </c>
    </row>
    <row r="11" spans="1:8" x14ac:dyDescent="0.2">
      <c r="A11" s="3">
        <f t="shared" ref="A11:A34" si="1">+A10+1</f>
        <v>3</v>
      </c>
      <c r="B11" s="6">
        <f t="shared" si="0"/>
        <v>41761</v>
      </c>
      <c r="C11" s="7">
        <v>4.24E-2</v>
      </c>
      <c r="D11" s="8"/>
      <c r="E11" s="7">
        <v>4.6699999999999998E-2</v>
      </c>
      <c r="F11" s="7"/>
      <c r="G11" s="7">
        <v>3.3700000000000001E-2</v>
      </c>
      <c r="H11" s="19" t="s">
        <v>14</v>
      </c>
    </row>
    <row r="12" spans="1:8" x14ac:dyDescent="0.2">
      <c r="A12" s="3">
        <f t="shared" si="1"/>
        <v>4</v>
      </c>
      <c r="B12" s="9">
        <f t="shared" si="0"/>
        <v>41754</v>
      </c>
      <c r="C12" s="10">
        <v>4.3200000000000002E-2</v>
      </c>
      <c r="D12" s="11"/>
      <c r="E12" s="10">
        <v>4.7500000000000001E-2</v>
      </c>
      <c r="F12" s="10"/>
      <c r="G12" s="10">
        <v>3.4599999999999999E-2</v>
      </c>
      <c r="H12" s="20"/>
    </row>
    <row r="13" spans="1:8" x14ac:dyDescent="0.2">
      <c r="A13" s="3">
        <f t="shared" si="1"/>
        <v>5</v>
      </c>
      <c r="B13" s="12">
        <f t="shared" si="0"/>
        <v>41747</v>
      </c>
      <c r="C13" s="13">
        <v>4.3999999999999997E-2</v>
      </c>
      <c r="E13" s="13">
        <v>4.8300000000000003E-2</v>
      </c>
      <c r="F13" s="13"/>
      <c r="G13" s="13">
        <v>3.5200000000000002E-2</v>
      </c>
    </row>
    <row r="14" spans="1:8" x14ac:dyDescent="0.2">
      <c r="A14" s="3">
        <f t="shared" si="1"/>
        <v>6</v>
      </c>
      <c r="B14" s="12">
        <f t="shared" si="0"/>
        <v>41740</v>
      </c>
      <c r="C14" s="13">
        <v>4.3700000000000003E-2</v>
      </c>
      <c r="E14" s="13">
        <v>4.8099999999999997E-2</v>
      </c>
      <c r="F14" s="13"/>
      <c r="G14" s="13">
        <v>3.4799999999999998E-2</v>
      </c>
    </row>
    <row r="15" spans="1:8" x14ac:dyDescent="0.2">
      <c r="A15" s="3">
        <f t="shared" si="1"/>
        <v>7</v>
      </c>
      <c r="B15" s="12">
        <f t="shared" si="0"/>
        <v>41733</v>
      </c>
      <c r="C15" s="13">
        <v>4.48E-2</v>
      </c>
      <c r="E15" s="13">
        <v>4.9399999999999999E-2</v>
      </c>
      <c r="F15" s="13"/>
      <c r="G15" s="13">
        <v>3.5900000000000001E-2</v>
      </c>
    </row>
    <row r="16" spans="1:8" x14ac:dyDescent="0.2">
      <c r="A16" s="3">
        <f t="shared" si="1"/>
        <v>8</v>
      </c>
      <c r="B16" s="12">
        <f>+B17+7</f>
        <v>41726</v>
      </c>
      <c r="C16" s="13">
        <v>4.4499999999999998E-2</v>
      </c>
      <c r="E16" s="13">
        <v>4.9200000000000001E-2</v>
      </c>
      <c r="G16" s="13">
        <v>3.5499999999999997E-2</v>
      </c>
    </row>
    <row r="17" spans="1:14" x14ac:dyDescent="0.2">
      <c r="A17" s="3">
        <f t="shared" si="1"/>
        <v>9</v>
      </c>
      <c r="B17" s="6">
        <v>41719</v>
      </c>
      <c r="C17" s="7">
        <v>4.5199999999999997E-2</v>
      </c>
      <c r="D17" s="8"/>
      <c r="E17" s="7">
        <v>5.0099999999999999E-2</v>
      </c>
      <c r="F17" s="7"/>
      <c r="G17" s="7">
        <v>3.61E-2</v>
      </c>
      <c r="H17" s="19" t="s">
        <v>9</v>
      </c>
    </row>
    <row r="18" spans="1:14" x14ac:dyDescent="0.2">
      <c r="A18" s="3">
        <f t="shared" si="1"/>
        <v>10</v>
      </c>
      <c r="B18" s="9">
        <v>41712</v>
      </c>
      <c r="C18" s="10">
        <v>4.48E-2</v>
      </c>
      <c r="D18" s="11"/>
      <c r="E18" s="10">
        <v>4.9700000000000001E-2</v>
      </c>
      <c r="F18" s="10"/>
      <c r="G18" s="10">
        <v>3.5900000000000001E-2</v>
      </c>
      <c r="H18" s="20"/>
    </row>
    <row r="19" spans="1:14" x14ac:dyDescent="0.2">
      <c r="A19" s="3">
        <f t="shared" si="1"/>
        <v>11</v>
      </c>
      <c r="B19" s="12">
        <v>41705</v>
      </c>
      <c r="C19" s="13">
        <v>4.58E-2</v>
      </c>
      <c r="E19" s="13">
        <v>5.0700000000000002E-2</v>
      </c>
      <c r="F19" s="13"/>
      <c r="G19" s="13">
        <v>3.7200000000000004E-2</v>
      </c>
    </row>
    <row r="20" spans="1:14" x14ac:dyDescent="0.2">
      <c r="A20" s="3">
        <f t="shared" si="1"/>
        <v>12</v>
      </c>
      <c r="B20" s="12">
        <v>41698</v>
      </c>
      <c r="C20" s="13">
        <v>4.4600000000000001E-2</v>
      </c>
      <c r="E20" s="13">
        <v>4.9299999999999997E-2</v>
      </c>
      <c r="F20" s="13"/>
      <c r="G20" s="13">
        <v>3.5900000000000001E-2</v>
      </c>
    </row>
    <row r="21" spans="1:14" x14ac:dyDescent="0.2">
      <c r="A21" s="3">
        <f t="shared" si="1"/>
        <v>13</v>
      </c>
      <c r="B21" s="12">
        <v>41691</v>
      </c>
      <c r="C21" s="13">
        <v>4.5600000000000002E-2</v>
      </c>
      <c r="E21" s="13">
        <v>5.0299999999999997E-2</v>
      </c>
      <c r="F21" s="13"/>
      <c r="G21" s="13">
        <v>3.6900000000000002E-2</v>
      </c>
    </row>
    <row r="22" spans="1:14" x14ac:dyDescent="0.2">
      <c r="A22" s="3">
        <f t="shared" si="1"/>
        <v>14</v>
      </c>
      <c r="B22" s="12">
        <v>41684</v>
      </c>
      <c r="C22" s="13">
        <v>4.5600000000000002E-2</v>
      </c>
      <c r="E22" s="13">
        <v>5.04E-2</v>
      </c>
      <c r="F22" s="13"/>
      <c r="G22" s="13">
        <v>3.6900000000000002E-2</v>
      </c>
    </row>
    <row r="23" spans="1:14" x14ac:dyDescent="0.2">
      <c r="A23" s="3">
        <f t="shared" si="1"/>
        <v>15</v>
      </c>
      <c r="B23" s="12">
        <v>41677</v>
      </c>
      <c r="C23" s="13">
        <v>4.5499999999999999E-2</v>
      </c>
      <c r="E23" s="13">
        <v>5.0299999999999997E-2</v>
      </c>
      <c r="F23" s="13"/>
      <c r="G23" s="13">
        <v>3.6699999999999997E-2</v>
      </c>
    </row>
    <row r="24" spans="1:14" x14ac:dyDescent="0.2">
      <c r="A24" s="3">
        <f t="shared" si="1"/>
        <v>16</v>
      </c>
      <c r="B24" s="6">
        <v>41670</v>
      </c>
      <c r="C24" s="7">
        <v>4.4900000000000002E-2</v>
      </c>
      <c r="D24" s="8"/>
      <c r="E24" s="7">
        <v>4.9700000000000001E-2</v>
      </c>
      <c r="F24" s="7"/>
      <c r="G24" s="7">
        <v>3.61E-2</v>
      </c>
      <c r="H24" s="19" t="s">
        <v>10</v>
      </c>
    </row>
    <row r="25" spans="1:14" x14ac:dyDescent="0.2">
      <c r="A25" s="3">
        <f t="shared" si="1"/>
        <v>17</v>
      </c>
      <c r="B25" s="9">
        <v>41663</v>
      </c>
      <c r="C25" s="10">
        <v>4.5100000000000001E-2</v>
      </c>
      <c r="D25" s="11"/>
      <c r="E25" s="10">
        <v>0.05</v>
      </c>
      <c r="F25" s="10"/>
      <c r="G25" s="10">
        <v>3.6400000000000002E-2</v>
      </c>
      <c r="H25" s="20"/>
    </row>
    <row r="26" spans="1:14" x14ac:dyDescent="0.2">
      <c r="A26" s="3">
        <f t="shared" si="1"/>
        <v>18</v>
      </c>
      <c r="B26" s="12">
        <v>41656</v>
      </c>
      <c r="C26" s="13">
        <v>4.5999999999999999E-2</v>
      </c>
      <c r="E26" s="13">
        <v>5.0799999999999998E-2</v>
      </c>
      <c r="F26" s="13"/>
      <c r="G26" s="13">
        <v>3.7499999999999999E-2</v>
      </c>
    </row>
    <row r="27" spans="1:14" x14ac:dyDescent="0.2">
      <c r="A27" s="3">
        <f t="shared" si="1"/>
        <v>19</v>
      </c>
      <c r="B27" s="12">
        <v>41649</v>
      </c>
      <c r="C27" s="13">
        <v>4.65E-2</v>
      </c>
      <c r="E27" s="13">
        <v>5.11E-2</v>
      </c>
      <c r="F27" s="13"/>
      <c r="G27" s="13">
        <v>3.7999999999999999E-2</v>
      </c>
    </row>
    <row r="28" spans="1:14" x14ac:dyDescent="0.2">
      <c r="A28" s="3">
        <f t="shared" si="1"/>
        <v>20</v>
      </c>
      <c r="B28" s="12">
        <v>41642</v>
      </c>
      <c r="C28" s="13">
        <v>4.8099999999999997E-2</v>
      </c>
      <c r="E28" s="13">
        <v>5.2299999999999999E-2</v>
      </c>
      <c r="F28" s="13"/>
      <c r="G28" s="13">
        <v>3.9300000000000002E-2</v>
      </c>
    </row>
    <row r="29" spans="1:14" x14ac:dyDescent="0.2">
      <c r="A29" s="3">
        <f t="shared" si="1"/>
        <v>21</v>
      </c>
      <c r="B29" s="14">
        <v>41634</v>
      </c>
      <c r="C29" s="13">
        <v>4.82E-2</v>
      </c>
      <c r="E29" s="13">
        <v>5.2400000000000002E-2</v>
      </c>
      <c r="F29" s="13"/>
      <c r="G29" s="13">
        <v>3.9399999999999998E-2</v>
      </c>
    </row>
    <row r="30" spans="1:14" x14ac:dyDescent="0.2">
      <c r="A30" s="3">
        <f t="shared" si="1"/>
        <v>22</v>
      </c>
      <c r="B30" s="15">
        <v>41628</v>
      </c>
      <c r="C30" s="7">
        <v>4.7300000000000002E-2</v>
      </c>
      <c r="D30" s="8"/>
      <c r="E30" s="7">
        <v>5.1400000000000001E-2</v>
      </c>
      <c r="F30" s="7"/>
      <c r="G30" s="7">
        <v>3.8199999999999998E-2</v>
      </c>
      <c r="H30" s="19" t="s">
        <v>11</v>
      </c>
    </row>
    <row r="31" spans="1:14" x14ac:dyDescent="0.2">
      <c r="A31" s="3">
        <f t="shared" si="1"/>
        <v>23</v>
      </c>
      <c r="B31" s="9">
        <v>41621</v>
      </c>
      <c r="C31" s="10">
        <v>4.8000000000000001E-2</v>
      </c>
      <c r="D31" s="11"/>
      <c r="E31" s="10">
        <v>5.2499999999999998E-2</v>
      </c>
      <c r="F31" s="10"/>
      <c r="G31" s="10">
        <v>3.8800000000000001E-2</v>
      </c>
      <c r="H31" s="20"/>
      <c r="J31" s="16">
        <f>+C31-C9</f>
        <v>5.9000000000000025E-3</v>
      </c>
      <c r="L31" s="16">
        <f t="shared" ref="L31" si="2">+E31-E9</f>
        <v>6.1000000000000013E-3</v>
      </c>
      <c r="N31" s="16">
        <f>+G31-G9</f>
        <v>5.400000000000002E-3</v>
      </c>
    </row>
    <row r="32" spans="1:14" x14ac:dyDescent="0.2">
      <c r="A32" s="3">
        <f t="shared" si="1"/>
        <v>24</v>
      </c>
      <c r="B32" s="12">
        <v>41614</v>
      </c>
      <c r="C32" s="13">
        <v>4.8599999999999997E-2</v>
      </c>
      <c r="E32" s="13">
        <v>5.33E-2</v>
      </c>
      <c r="F32" s="13"/>
      <c r="G32" s="13">
        <v>3.9E-2</v>
      </c>
    </row>
    <row r="33" spans="1:7" x14ac:dyDescent="0.2">
      <c r="A33" s="3">
        <f t="shared" si="1"/>
        <v>25</v>
      </c>
      <c r="B33" s="12">
        <v>41607</v>
      </c>
      <c r="C33" s="13">
        <v>4.7600000000000003E-2</v>
      </c>
      <c r="E33" s="13">
        <v>5.2200000000000003E-2</v>
      </c>
      <c r="F33" s="13"/>
      <c r="G33" s="13">
        <v>3.8199999999999998E-2</v>
      </c>
    </row>
    <row r="34" spans="1:7" x14ac:dyDescent="0.2">
      <c r="A34" s="3">
        <f t="shared" si="1"/>
        <v>26</v>
      </c>
      <c r="B34" s="12">
        <v>41600</v>
      </c>
      <c r="C34" s="13">
        <v>4.7899999999999998E-2</v>
      </c>
      <c r="E34" s="13">
        <v>5.2499999999999998E-2</v>
      </c>
      <c r="F34" s="13"/>
      <c r="G34" s="13">
        <v>3.8399999999999997E-2</v>
      </c>
    </row>
    <row r="35" spans="1:7" x14ac:dyDescent="0.2">
      <c r="B35" s="12"/>
    </row>
    <row r="36" spans="1:7" x14ac:dyDescent="0.2">
      <c r="A36" s="3">
        <f>+A34+1</f>
        <v>27</v>
      </c>
      <c r="B36" s="12" t="s">
        <v>12</v>
      </c>
      <c r="C36" s="13">
        <f>AVERAGE(C9:C21)</f>
        <v>4.4153846153846148E-2</v>
      </c>
      <c r="E36" s="13">
        <f>AVERAGE(E9:E21)</f>
        <v>4.8715384615384612E-2</v>
      </c>
      <c r="G36" s="13">
        <f>AVERAGE(G9:G21)</f>
        <v>3.5369230769230771E-2</v>
      </c>
    </row>
    <row r="37" spans="1:7" x14ac:dyDescent="0.2">
      <c r="A37" s="3">
        <f>+A36+1</f>
        <v>28</v>
      </c>
      <c r="B37" s="12" t="s">
        <v>13</v>
      </c>
      <c r="C37" s="13">
        <f>AVERAGE(C9:C34)</f>
        <v>4.5511538461538471E-2</v>
      </c>
      <c r="E37" s="13">
        <f t="shared" ref="E37" si="3">AVERAGE(E9:E34)</f>
        <v>5.008461538461538E-2</v>
      </c>
      <c r="G37" s="13">
        <f t="shared" ref="G37" si="4">AVERAGE(G9:G34)</f>
        <v>3.6642307692307689E-2</v>
      </c>
    </row>
  </sheetData>
  <mergeCells count="6">
    <mergeCell ref="A1:H1"/>
    <mergeCell ref="A3:H3"/>
    <mergeCell ref="H17:H18"/>
    <mergeCell ref="H24:H25"/>
    <mergeCell ref="H30:H31"/>
    <mergeCell ref="H11:H12"/>
  </mergeCells>
  <printOptions horizontalCentered="1"/>
  <pageMargins left="0.7" right="0.7" top="1.25" bottom="0.75" header="0.55000000000000004" footer="0.3"/>
  <pageSetup scale="99" orientation="portrait" r:id="rId1"/>
  <headerFooter>
    <oddHeader>&amp;RFEA
Michael P. Gorman
Docket No. 13-035-184
Exhibit FEA___(MPG-2SR)
Page 1 of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FEA__(MPG-2SR)</vt:lpstr>
      <vt:lpstr>'FEA__(MPG-2SR)'!Print_Area</vt:lpstr>
    </vt:vector>
  </TitlesOfParts>
  <Company>Brubaker &amp; Associates,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Walters</dc:creator>
  <cp:lastModifiedBy>laurieharris</cp:lastModifiedBy>
  <cp:lastPrinted>2014-05-21T18:19:59Z</cp:lastPrinted>
  <dcterms:created xsi:type="dcterms:W3CDTF">2014-04-02T17:23:15Z</dcterms:created>
  <dcterms:modified xsi:type="dcterms:W3CDTF">2014-05-22T16:53:05Z</dcterms:modified>
</cp:coreProperties>
</file>