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-15" yWindow="6630" windowWidth="19320" windowHeight="6210" tabRatio="913"/>
  </bookViews>
  <sheets>
    <sheet name="Summary Rate of Return Index" sheetId="9" r:id="rId1"/>
    <sheet name="RMP Proposed" sheetId="5" r:id="rId2"/>
    <sheet name="Steam Only" sheetId="27" r:id="rId3"/>
    <sheet name="Wind Only" sheetId="16" r:id="rId4"/>
    <sheet name="Purch Only" sheetId="30" r:id="rId5"/>
    <sheet name="Combined Gen" sheetId="26" r:id="rId6"/>
    <sheet name="Purch + Gen" sheetId="28" r:id="rId7"/>
    <sheet name="Combined" sheetId="14" state="hidden" r:id="rId8"/>
    <sheet name="Steam + Wind + Hydro V2" sheetId="17" state="hidden" r:id="rId9"/>
    <sheet name="Wind V3" sheetId="18" state="hidden" r:id="rId10"/>
    <sheet name="Sheet15" sheetId="19" state="hidden" r:id="rId11"/>
    <sheet name="Purchases" sheetId="13" state="hidden" r:id="rId12"/>
    <sheet name="Sheet1" sheetId="23" state="hidden" r:id="rId13"/>
  </sheets>
  <externalReferences>
    <externalReference r:id="rId14"/>
    <externalReference r:id="rId15"/>
  </externalReferences>
  <definedNames>
    <definedName name="ActualROR">'[1]G+T+D+R+M'!$H$61</definedName>
    <definedName name="Demand">[2]Inputs!$D$9</definedName>
    <definedName name="Demand2">[2]Inputs!$D$10</definedName>
    <definedName name="Func">'[1]Func Factor Table'!$A$10:$H$76</definedName>
    <definedName name="NetToGross">[1]Inputs!$H$21</definedName>
    <definedName name="TargetROR">[1]Inputs!$L$6</definedName>
  </definedNames>
  <calcPr calcId="152511" calcMode="manual" iterate="1" iterateCount="200" iterateDelta="1E-10"/>
</workbook>
</file>

<file path=xl/calcChain.xml><?xml version="1.0" encoding="utf-8"?>
<calcChain xmlns="http://schemas.openxmlformats.org/spreadsheetml/2006/main">
  <c r="M31" i="9" l="1"/>
  <c r="N31" i="9"/>
  <c r="O31" i="9"/>
  <c r="P31" i="9"/>
  <c r="M32" i="9"/>
  <c r="N32" i="9"/>
  <c r="O32" i="9"/>
  <c r="P32" i="9"/>
  <c r="M34" i="9"/>
  <c r="N34" i="9"/>
  <c r="O34" i="9"/>
  <c r="P34" i="9"/>
  <c r="L32" i="9"/>
  <c r="L34" i="9"/>
  <c r="L31" i="9"/>
  <c r="E36" i="9"/>
  <c r="E37" i="9"/>
  <c r="E38" i="9"/>
  <c r="E39" i="9"/>
  <c r="E40" i="9"/>
  <c r="E41" i="9"/>
  <c r="E42" i="9"/>
  <c r="E43" i="9"/>
  <c r="E44" i="9"/>
  <c r="E45" i="9"/>
  <c r="E35" i="9"/>
  <c r="I37" i="9" l="1"/>
  <c r="O37" i="9" s="1"/>
  <c r="G36" i="9"/>
  <c r="M36" i="9" s="1"/>
  <c r="G37" i="9"/>
  <c r="M37" i="9" s="1"/>
  <c r="G38" i="9"/>
  <c r="M38" i="9" s="1"/>
  <c r="G39" i="9"/>
  <c r="M39" i="9" s="1"/>
  <c r="G40" i="9"/>
  <c r="M40" i="9" s="1"/>
  <c r="G41" i="9"/>
  <c r="M41" i="9" s="1"/>
  <c r="G42" i="9"/>
  <c r="G43" i="9"/>
  <c r="M43" i="9" s="1"/>
  <c r="G44" i="9"/>
  <c r="M44" i="9" s="1"/>
  <c r="G45" i="9"/>
  <c r="G35" i="9"/>
  <c r="H36" i="9"/>
  <c r="N36" i="9" s="1"/>
  <c r="H37" i="9"/>
  <c r="N37" i="9" s="1"/>
  <c r="H38" i="9"/>
  <c r="N38" i="9" s="1"/>
  <c r="H39" i="9"/>
  <c r="N39" i="9" s="1"/>
  <c r="H40" i="9"/>
  <c r="N40" i="9" s="1"/>
  <c r="H41" i="9"/>
  <c r="N41" i="9" s="1"/>
  <c r="H42" i="9"/>
  <c r="N42" i="9" s="1"/>
  <c r="H43" i="9"/>
  <c r="N43" i="9" s="1"/>
  <c r="H44" i="9"/>
  <c r="N44" i="9" s="1"/>
  <c r="H45" i="9"/>
  <c r="N45" i="9" s="1"/>
  <c r="H35" i="9"/>
  <c r="N35" i="9" s="1"/>
  <c r="M42" i="9" l="1"/>
  <c r="M35" i="9"/>
  <c r="M45" i="9"/>
  <c r="J35" i="9"/>
  <c r="P35" i="9" s="1"/>
  <c r="I35" i="9"/>
  <c r="O35" i="9" s="1"/>
  <c r="F35" i="9"/>
  <c r="L35" i="9" l="1"/>
  <c r="J36" i="9"/>
  <c r="P36" i="9" s="1"/>
  <c r="J37" i="9"/>
  <c r="P37" i="9" s="1"/>
  <c r="J38" i="9"/>
  <c r="P38" i="9" s="1"/>
  <c r="J39" i="9"/>
  <c r="P39" i="9" s="1"/>
  <c r="J40" i="9"/>
  <c r="P40" i="9" s="1"/>
  <c r="J41" i="9"/>
  <c r="P41" i="9" s="1"/>
  <c r="J42" i="9"/>
  <c r="P42" i="9" s="1"/>
  <c r="J43" i="9"/>
  <c r="P43" i="9" s="1"/>
  <c r="J44" i="9"/>
  <c r="P44" i="9" s="1"/>
  <c r="J45" i="9"/>
  <c r="P45" i="9" s="1"/>
  <c r="F36" i="9" l="1"/>
  <c r="F37" i="9"/>
  <c r="F38" i="9"/>
  <c r="F39" i="9"/>
  <c r="F40" i="9"/>
  <c r="F41" i="9"/>
  <c r="F42" i="9"/>
  <c r="F43" i="9"/>
  <c r="F44" i="9"/>
  <c r="F45" i="9"/>
  <c r="L42" i="9" l="1"/>
  <c r="L41" i="9"/>
  <c r="L40" i="9"/>
  <c r="L39" i="9"/>
  <c r="L38" i="9"/>
  <c r="L45" i="9"/>
  <c r="L37" i="9"/>
  <c r="L44" i="9"/>
  <c r="L36" i="9"/>
  <c r="L43" i="9"/>
  <c r="I36" i="9"/>
  <c r="O36" i="9" s="1"/>
  <c r="I38" i="9"/>
  <c r="O38" i="9" s="1"/>
  <c r="I39" i="9"/>
  <c r="O39" i="9" s="1"/>
  <c r="I40" i="9"/>
  <c r="O40" i="9" s="1"/>
  <c r="I41" i="9"/>
  <c r="O41" i="9" s="1"/>
  <c r="I42" i="9"/>
  <c r="O42" i="9" s="1"/>
  <c r="I43" i="9"/>
  <c r="O43" i="9" s="1"/>
  <c r="I44" i="9"/>
  <c r="O44" i="9" s="1"/>
  <c r="I45" i="9"/>
  <c r="O45" i="9" s="1"/>
  <c r="Q14" i="23" l="1"/>
  <c r="Q15" i="23"/>
  <c r="Q16" i="23"/>
  <c r="Q17" i="23"/>
  <c r="Q18" i="23"/>
  <c r="Q19" i="23"/>
  <c r="Q20" i="23"/>
  <c r="Q21" i="23"/>
  <c r="Q22" i="23"/>
  <c r="Q23" i="23"/>
  <c r="Q13" i="23"/>
  <c r="C85" i="5" l="1"/>
  <c r="D85" i="5"/>
  <c r="E85" i="5"/>
  <c r="F85" i="5"/>
  <c r="G85" i="5"/>
  <c r="H85" i="5"/>
  <c r="I85" i="5"/>
  <c r="J85" i="5"/>
  <c r="K85" i="5"/>
  <c r="L85" i="5"/>
  <c r="M85" i="5"/>
  <c r="N85" i="5"/>
  <c r="C86" i="5"/>
  <c r="D86" i="5"/>
  <c r="E86" i="5"/>
  <c r="F86" i="5"/>
  <c r="G86" i="5"/>
  <c r="H86" i="5"/>
  <c r="I86" i="5"/>
  <c r="J86" i="5"/>
  <c r="K86" i="5"/>
  <c r="L86" i="5"/>
  <c r="M86" i="5"/>
  <c r="N86" i="5"/>
  <c r="C87" i="5"/>
  <c r="D87" i="5"/>
  <c r="E87" i="5"/>
  <c r="F87" i="5"/>
  <c r="G87" i="5"/>
  <c r="H87" i="5"/>
  <c r="I87" i="5"/>
  <c r="J87" i="5"/>
  <c r="K87" i="5"/>
  <c r="L87" i="5"/>
  <c r="M87" i="5"/>
  <c r="N87" i="5"/>
  <c r="C88" i="5"/>
  <c r="D88" i="5"/>
  <c r="E88" i="5"/>
  <c r="F88" i="5"/>
  <c r="G88" i="5"/>
  <c r="H88" i="5"/>
  <c r="I88" i="5"/>
  <c r="J88" i="5"/>
  <c r="K88" i="5"/>
  <c r="L88" i="5"/>
  <c r="M88" i="5"/>
  <c r="N88" i="5"/>
  <c r="C89" i="5"/>
  <c r="D89" i="5"/>
  <c r="E89" i="5"/>
  <c r="F89" i="5"/>
  <c r="G89" i="5"/>
  <c r="H89" i="5"/>
  <c r="I89" i="5"/>
  <c r="J89" i="5"/>
  <c r="K89" i="5"/>
  <c r="L89" i="5"/>
  <c r="M89" i="5"/>
  <c r="N89" i="5"/>
  <c r="C90" i="5"/>
  <c r="D90" i="5"/>
  <c r="E90" i="5"/>
  <c r="F90" i="5"/>
  <c r="G90" i="5"/>
  <c r="H90" i="5"/>
  <c r="I90" i="5"/>
  <c r="J90" i="5"/>
  <c r="K90" i="5"/>
  <c r="L90" i="5"/>
  <c r="M90" i="5"/>
  <c r="N90" i="5"/>
  <c r="C91" i="5"/>
  <c r="D91" i="5"/>
  <c r="E91" i="5"/>
  <c r="F91" i="5"/>
  <c r="G91" i="5"/>
  <c r="H91" i="5"/>
  <c r="I91" i="5"/>
  <c r="J91" i="5"/>
  <c r="K91" i="5"/>
  <c r="L91" i="5"/>
  <c r="M91" i="5"/>
  <c r="N91" i="5"/>
  <c r="C92" i="5"/>
  <c r="D92" i="5"/>
  <c r="E92" i="5"/>
  <c r="F92" i="5"/>
  <c r="G92" i="5"/>
  <c r="H92" i="5"/>
  <c r="I92" i="5"/>
  <c r="J92" i="5"/>
  <c r="K92" i="5"/>
  <c r="L92" i="5"/>
  <c r="M92" i="5"/>
  <c r="N92" i="5"/>
  <c r="C93" i="5"/>
  <c r="D93" i="5"/>
  <c r="E93" i="5"/>
  <c r="F93" i="5"/>
  <c r="G93" i="5"/>
  <c r="H93" i="5"/>
  <c r="I93" i="5"/>
  <c r="J93" i="5"/>
  <c r="K93" i="5"/>
  <c r="L93" i="5"/>
  <c r="M93" i="5"/>
  <c r="N93" i="5"/>
  <c r="C94" i="5"/>
  <c r="D94" i="5"/>
  <c r="E94" i="5"/>
  <c r="F94" i="5"/>
  <c r="G94" i="5"/>
  <c r="H94" i="5"/>
  <c r="I94" i="5"/>
  <c r="J94" i="5"/>
  <c r="K94" i="5"/>
  <c r="L94" i="5"/>
  <c r="M94" i="5"/>
  <c r="N94" i="5"/>
  <c r="C95" i="5"/>
  <c r="D95" i="5"/>
  <c r="E95" i="5"/>
  <c r="F95" i="5"/>
  <c r="G95" i="5"/>
  <c r="H95" i="5"/>
  <c r="I95" i="5"/>
  <c r="J95" i="5"/>
  <c r="K95" i="5"/>
  <c r="L95" i="5"/>
  <c r="M95" i="5"/>
  <c r="N95" i="5"/>
  <c r="C96" i="5"/>
  <c r="D96" i="5"/>
  <c r="E96" i="5"/>
  <c r="F96" i="5"/>
  <c r="G96" i="5"/>
  <c r="H96" i="5"/>
  <c r="I96" i="5"/>
  <c r="J96" i="5"/>
  <c r="K96" i="5"/>
  <c r="L96" i="5"/>
  <c r="M96" i="5"/>
  <c r="N96" i="5"/>
  <c r="D84" i="5"/>
  <c r="E84" i="5"/>
  <c r="F84" i="5"/>
  <c r="G84" i="5"/>
  <c r="H84" i="5"/>
  <c r="I84" i="5"/>
  <c r="J84" i="5"/>
  <c r="K84" i="5"/>
  <c r="L84" i="5"/>
  <c r="M84" i="5"/>
  <c r="N84" i="5"/>
  <c r="C84" i="5"/>
</calcChain>
</file>

<file path=xl/comments1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indexed="81"/>
            <rFont val="Arial"/>
            <family val="2"/>
          </rPr>
          <t xml:space="preserve">Indicates actual rate of return developed from current revenues.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indexed="81"/>
            <rFont val="Arial"/>
            <family val="2"/>
          </rPr>
          <t>Indicates a target rate of return.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indexed="81"/>
            <rFont val="Arial"/>
            <family val="2"/>
          </rPr>
          <t xml:space="preserve">Indicates actual rate of return developed from current revenues.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indexed="81"/>
            <rFont val="Arial"/>
            <family val="2"/>
          </rPr>
          <t>Indicates a target rate of return.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rgb="FF000000"/>
            <rFont val="Arial"/>
            <family val="2"/>
          </rPr>
          <t xml:space="preserve">Indicates actual rate of return developed from current revenues.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rgb="FF000000"/>
            <rFont val="Arial"/>
            <family val="2"/>
          </rPr>
          <t>Indicates a target rate of return.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Craig Paice</author>
  </authors>
  <commentList>
    <comment ref="G7" authorId="0" shapeId="0">
      <text>
        <r>
          <rPr>
            <sz val="10"/>
            <color indexed="81"/>
            <rFont val="Arial"/>
            <family val="2"/>
          </rPr>
          <t xml:space="preserve">Indicates actual rate of return developed from current revenues.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indexed="81"/>
            <rFont val="Arial"/>
            <family val="2"/>
          </rPr>
          <t>Indicates a target rate of return.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<sst xmlns="http://schemas.openxmlformats.org/spreadsheetml/2006/main" count="2244" uniqueCount="128">
  <si>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</si>
  <si>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</si>
  <si>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</si>
  <si>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</si>
  <si>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</si>
  <si>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</si>
  <si>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</si>
  <si>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</si>
  <si>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</si>
  <si>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</si>
  <si>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</si>
  <si>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</si>
  <si>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</si>
  <si>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Rocky Mountain Power</t>
  </si>
  <si>
    <t>State of Utah</t>
  </si>
  <si>
    <t>2010 Protocol (Non Wgt)</t>
  </si>
  <si>
    <t>12 Months Ended June 2015</t>
  </si>
  <si>
    <t>Residential</t>
  </si>
  <si>
    <t>Irrigation</t>
  </si>
  <si>
    <t>Total</t>
  </si>
  <si>
    <t>Summary</t>
  </si>
  <si>
    <t>Cost Of Service By Rate Schedule</t>
  </si>
  <si>
    <t>Return on</t>
  </si>
  <si>
    <t>Rate of</t>
  </si>
  <si>
    <t>Generation</t>
  </si>
  <si>
    <t xml:space="preserve">Transmission </t>
  </si>
  <si>
    <t>Distribution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</si>
  <si>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</si>
  <si>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</si>
  <si>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</si>
  <si>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</si>
  <si>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</si>
  <si>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</si>
  <si>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</si>
  <si>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</si>
  <si>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</si>
  <si>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</si>
  <si>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</si>
  <si>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</si>
  <si>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</si>
  <si>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</si>
  <si>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</si>
  <si>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</si>
  <si>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</si>
  <si>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</si>
  <si>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</si>
  <si>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</si>
  <si>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</t>
  </si>
  <si>
    <t>6</t>
  </si>
  <si>
    <t xml:space="preserve">General Service - Large </t>
  </si>
  <si>
    <t>8</t>
  </si>
  <si>
    <t>General Service - Over 1 MW</t>
  </si>
  <si>
    <t>7,11,12</t>
  </si>
  <si>
    <t>Street &amp; Area Lighting</t>
  </si>
  <si>
    <t>9</t>
  </si>
  <si>
    <t>General Service - High Voltage</t>
  </si>
  <si>
    <t>10</t>
  </si>
  <si>
    <t>Traffic Signals</t>
  </si>
  <si>
    <t>Outdoor Lighting</t>
  </si>
  <si>
    <t>23</t>
  </si>
  <si>
    <t xml:space="preserve">General Service - Small </t>
  </si>
  <si>
    <t>SpC</t>
  </si>
  <si>
    <t>Customer 1</t>
  </si>
  <si>
    <t>Customer 2</t>
  </si>
  <si>
    <t>Total Utah Jurisdiction</t>
  </si>
  <si>
    <t>Footnotes :</t>
  </si>
  <si>
    <t>Column C :</t>
  </si>
  <si>
    <t xml:space="preserve">Annual revenues based on July 2014 thru June 2015 forecasted data. </t>
  </si>
  <si>
    <t xml:space="preserve">Column D :  </t>
  </si>
  <si>
    <t xml:space="preserve">Calculated Return on Ratebase per July 2014 thru June 2015 Embedded Cost of Service Study </t>
  </si>
  <si>
    <t xml:space="preserve">Column E : </t>
  </si>
  <si>
    <t>Rate of Return Index. Rate of return by rate schedule, divided by Utah Jurisdiction's normalized rate of return.</t>
  </si>
  <si>
    <t xml:space="preserve">Column F : </t>
  </si>
  <si>
    <t>Calculated Full Cost of Service at Jurisdictional Rate of Return per the July 2014 thru June 2015 Embedded COS Study</t>
  </si>
  <si>
    <t xml:space="preserve">Column G : </t>
  </si>
  <si>
    <t>Calculated Generation Cost of Service at Jurisdictional Rate of Return per the July 2014 thru June 2015 Embedded COS Study.</t>
  </si>
  <si>
    <t xml:space="preserve">Column H : </t>
  </si>
  <si>
    <t>Calculated Transmission Cost of Service at Jurisdictional Rate of Return per the July 2014 thru June 2015 Embedded COS Study.</t>
  </si>
  <si>
    <t xml:space="preserve">Column I : </t>
  </si>
  <si>
    <t>Calculated Distribution Cost of Service at Jurisdictional Rate of Return per the July 2014 thru June 2015 Embedded COS Study.</t>
  </si>
  <si>
    <t xml:space="preserve">Column J :  </t>
  </si>
  <si>
    <t>Calculated Retail Cost of Service at Jurisdictional Rate of Return per the July 2014 thru June 2015 Embedded COS Study.</t>
  </si>
  <si>
    <t xml:space="preserve">Column K : </t>
  </si>
  <si>
    <t>Calculated Miscellaneous Cost of Service at Jurisdictional Rate of Return per the July 2014 thru June 2015 Embedded COS Study.</t>
  </si>
  <si>
    <t xml:space="preserve">Column L :  </t>
  </si>
  <si>
    <t>Increase or Decrease Required to Move From Annual Revenue to Full Cost of Service Dollars.</t>
  </si>
  <si>
    <t xml:space="preserve">Column M : </t>
  </si>
  <si>
    <t>Increase or Decrease Required to Move From Annual Revenue to Full Cost of Service Percent.</t>
  </si>
  <si>
    <t>6.93% = Earned Return on Rate Base</t>
  </si>
  <si>
    <t>7.72% = Target Return on Rate Base</t>
  </si>
  <si>
    <t>Option1 - Undefined</t>
  </si>
  <si>
    <t>Steam</t>
  </si>
  <si>
    <t>Wind</t>
  </si>
  <si>
    <t>Only</t>
  </si>
  <si>
    <t>Purchases</t>
  </si>
  <si>
    <t>Summary of COSS Runs with various modifications</t>
  </si>
  <si>
    <t>Wind (Factor 14: 2% Demand / 98% Energy)</t>
  </si>
  <si>
    <t>Purchases (Factors 13, 87: 34% Demand / 66% Energy)</t>
  </si>
  <si>
    <t>Steam (Factor 15: 20% Demand / 80% Energy); Hydro (Factor 11: 50% Demand / 50% Energy); Wind (Factor 14: 2% Demand / 98% Energy); Purchases (Factors 13, 87: 34% Demand / 66% Energy)</t>
  </si>
  <si>
    <t>RMP</t>
  </si>
  <si>
    <t>Proposed</t>
  </si>
  <si>
    <t>Combined</t>
  </si>
  <si>
    <t>Gen + Purch</t>
  </si>
  <si>
    <t>Rate of Return Index Adjusted For:</t>
  </si>
  <si>
    <t>Schedule (Number)</t>
  </si>
  <si>
    <t>( a )</t>
  </si>
  <si>
    <t>( b )</t>
  </si>
  <si>
    <t>( c )</t>
  </si>
  <si>
    <t>( e )</t>
  </si>
  <si>
    <t>( f )</t>
  </si>
  <si>
    <t>( g )</t>
  </si>
  <si>
    <t>Summary (using F87</t>
  </si>
  <si>
    <t>Change from RMP Proposed</t>
  </si>
  <si>
    <t>Residential (1)</t>
  </si>
  <si>
    <t>General Service - Large  (6)</t>
  </si>
  <si>
    <t>General Service - Over 1 MW (8)</t>
  </si>
  <si>
    <t>Street &amp; Area Lighting (7,11,12)</t>
  </si>
  <si>
    <t>General Service - High Voltage (9)</t>
  </si>
  <si>
    <t>Irrigation (10)</t>
  </si>
  <si>
    <t>Traffic Signals (15)</t>
  </si>
  <si>
    <t>Outdoor Lighting (15)</t>
  </si>
  <si>
    <t>General Service - Small  (23)</t>
  </si>
  <si>
    <t>Customer 1 (SpC)</t>
  </si>
  <si>
    <t>Customer 2 (SpC)</t>
  </si>
  <si>
    <t>Steam (Factor 15: 25% Demand / 75% Energy)</t>
  </si>
  <si>
    <t>Purchases (Factor 87: 34% Demand  66% Energy)</t>
  </si>
  <si>
    <t>Steam (Factor 15: 25% Demand / 75% Energy); Wind (Factor 14: 2% Demand / 98% Energy); Hydro (Factor F11: 50% Demand; 50% Energy)</t>
  </si>
  <si>
    <t>Steam (Factor 15: 25% Demand / 75% Energy); Wind (Factor 14: 2% Demand / 98% Energy); Hydro (Factor F11: 50% Demand; 50% Energy); Purchases (Factor 87: 34% Demand  66% Energy)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</si>
</sst>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_);_(* \(#,##0.000\);_(* &quot;-&quot;_);_(@_)"/>
    <numFmt numFmtId="166" formatCode="0_)"/>
    <numFmt numFmtId="167" formatCode="0.0%"/>
    <numFmt numFmtId="168" formatCode="0.000%"/>
    <numFmt numFmtId="169" formatCode="#,##0.000_);\(#,##0.000\)"/>
    <numFmt numFmtId="170" formatCode="0.00000"/>
    <numFmt numFmtId="171" formatCode="#,##0.00000_);\(#,##0.00000\)"/>
    <numFmt numFmtId="172" formatCode="_(* #,##0.000_);_(* \(#,##0.000\);_(* &quot;-&quot;??_);_(@_)"/>
    <numFmt numFmtId="173" formatCode="0.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wiss"/>
      <family val="2"/>
    </font>
    <font>
      <sz val="10"/>
      <name val="Swiss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sz val="10"/>
      <color indexed="81"/>
      <name val="Arial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7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00">
    <xf numFmtId="0" fontId="0" fillId="0" borderId="0" xfId="0"/>
    <xf numFmtId="0" fontId="3" fillId="0" borderId="0" xfId="0" applyFont="1"/>
    <xf numFmtId="41" fontId="5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/>
    <xf numFmtId="41" fontId="4" fillId="0" borderId="0" xfId="0" applyNumberFormat="1" applyFont="1" applyFill="1" applyBorder="1"/>
    <xf numFmtId="41" fontId="5" fillId="0" borderId="0" xfId="0" applyNumberFormat="1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>
      <alignment horizontal="centerContinuous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2" fontId="5" fillId="0" borderId="0" xfId="0" applyNumberFormat="1" applyFont="1" applyFill="1" applyBorder="1" applyAlignment="1">
      <alignment horizontal="centerContinuous"/>
    </xf>
    <xf numFmtId="41" fontId="4" fillId="0" borderId="0" xfId="0" applyNumberFormat="1" applyFont="1" applyFill="1" applyBorder="1" applyProtection="1">
      <protection locked="0"/>
    </xf>
    <xf numFmtId="41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2" xfId="4" applyFont="1" applyFill="1" applyBorder="1" applyProtection="1">
      <protection locked="0"/>
    </xf>
    <xf numFmtId="41" fontId="4" fillId="0" borderId="2" xfId="4" applyFont="1" applyFill="1" applyBorder="1" applyAlignment="1" applyProtection="1">
      <alignment horizontal="center"/>
      <protection locked="0"/>
    </xf>
    <xf numFmtId="41" fontId="4" fillId="0" borderId="3" xfId="4" applyFont="1" applyFill="1" applyBorder="1" applyAlignment="1" applyProtection="1">
      <alignment horizontal="center"/>
      <protection locked="0"/>
    </xf>
    <xf numFmtId="41" fontId="4" fillId="0" borderId="4" xfId="4" applyFont="1" applyFill="1" applyBorder="1" applyAlignment="1" applyProtection="1">
      <alignment horizontal="center"/>
      <protection locked="0"/>
    </xf>
    <xf numFmtId="41" fontId="4" fillId="0" borderId="4" xfId="4" applyFont="1" applyFill="1" applyBorder="1" applyProtection="1">
      <protection locked="0"/>
    </xf>
    <xf numFmtId="166" fontId="4" fillId="0" borderId="5" xfId="4" applyNumberFormat="1" applyFont="1" applyFill="1" applyBorder="1" applyAlignment="1" applyProtection="1">
      <alignment horizontal="center"/>
      <protection locked="0"/>
    </xf>
    <xf numFmtId="41" fontId="4" fillId="0" borderId="5" xfId="4" applyFont="1" applyFill="1" applyBorder="1" applyAlignment="1" applyProtection="1">
      <alignment horizontal="center"/>
      <protection locked="0"/>
    </xf>
    <xf numFmtId="41" fontId="4" fillId="0" borderId="5" xfId="4" applyFont="1" applyFill="1" applyBorder="1" applyProtection="1">
      <protection locked="0"/>
    </xf>
    <xf numFmtId="37" fontId="4" fillId="0" borderId="5" xfId="4" applyNumberFormat="1" applyFont="1" applyFill="1" applyBorder="1" applyProtection="1">
      <protection locked="0"/>
    </xf>
    <xf numFmtId="10" fontId="4" fillId="0" borderId="5" xfId="4" applyNumberFormat="1" applyFont="1" applyFill="1" applyBorder="1" applyProtection="1">
      <protection locked="0"/>
    </xf>
    <xf numFmtId="39" fontId="4" fillId="0" borderId="5" xfId="4" applyNumberFormat="1" applyFont="1" applyFill="1" applyBorder="1" applyProtection="1">
      <protection locked="0"/>
    </xf>
    <xf numFmtId="37" fontId="4" fillId="0" borderId="6" xfId="4" applyNumberFormat="1" applyFont="1" applyFill="1" applyBorder="1" applyProtection="1">
      <protection locked="0"/>
    </xf>
    <xf numFmtId="10" fontId="4" fillId="0" borderId="7" xfId="4" applyNumberFormat="1" applyFont="1" applyFill="1" applyBorder="1" applyProtection="1">
      <protection locked="0"/>
    </xf>
    <xf numFmtId="37" fontId="4" fillId="0" borderId="5" xfId="4" applyNumberFormat="1" applyFont="1" applyFill="1" applyBorder="1" applyAlignment="1" applyProtection="1">
      <alignment horizontal="center"/>
      <protection locked="0"/>
    </xf>
    <xf numFmtId="10" fontId="4" fillId="0" borderId="8" xfId="4" applyNumberFormat="1" applyFont="1" applyFill="1" applyBorder="1" applyProtection="1">
      <protection locked="0"/>
    </xf>
    <xf numFmtId="41" fontId="4" fillId="0" borderId="5" xfId="4" quotePrefix="1" applyFont="1" applyFill="1" applyBorder="1" applyAlignment="1" applyProtection="1">
      <alignment horizontal="center"/>
      <protection locked="0"/>
    </xf>
    <xf numFmtId="0" fontId="4" fillId="0" borderId="5" xfId="4" applyNumberFormat="1" applyFont="1" applyFill="1" applyBorder="1" applyAlignment="1" applyProtection="1">
      <alignment horizontal="center"/>
      <protection locked="0"/>
    </xf>
    <xf numFmtId="37" fontId="4" fillId="0" borderId="3" xfId="4" applyNumberFormat="1" applyFont="1" applyFill="1" applyBorder="1" applyAlignment="1" applyProtection="1">
      <alignment horizontal="center"/>
      <protection locked="0"/>
    </xf>
    <xf numFmtId="41" fontId="4" fillId="0" borderId="3" xfId="4" applyFont="1" applyFill="1" applyBorder="1" applyProtection="1">
      <protection locked="0"/>
    </xf>
    <xf numFmtId="37" fontId="4" fillId="0" borderId="3" xfId="4" applyNumberFormat="1" applyFont="1" applyFill="1" applyBorder="1" applyProtection="1">
      <protection locked="0"/>
    </xf>
    <xf numFmtId="39" fontId="4" fillId="0" borderId="3" xfId="4" applyNumberFormat="1" applyFont="1" applyFill="1" applyBorder="1" applyProtection="1">
      <protection locked="0"/>
    </xf>
    <xf numFmtId="41" fontId="4" fillId="0" borderId="9" xfId="4" applyFont="1" applyFill="1" applyBorder="1" applyProtection="1">
      <protection locked="0"/>
    </xf>
    <xf numFmtId="10" fontId="4" fillId="0" borderId="10" xfId="4" applyNumberFormat="1" applyFont="1" applyFill="1" applyBorder="1" applyProtection="1">
      <protection locked="0"/>
    </xf>
    <xf numFmtId="10" fontId="4" fillId="0" borderId="3" xfId="2" applyNumberFormat="1" applyFont="1" applyFill="1" applyBorder="1" applyProtection="1">
      <protection locked="0"/>
    </xf>
    <xf numFmtId="37" fontId="4" fillId="0" borderId="4" xfId="4" applyNumberFormat="1" applyFont="1" applyFill="1" applyBorder="1" applyAlignment="1" applyProtection="1">
      <alignment horizontal="center"/>
      <protection locked="0"/>
    </xf>
    <xf numFmtId="5" fontId="4" fillId="0" borderId="4" xfId="4" applyNumberFormat="1" applyFont="1" applyFill="1" applyBorder="1" applyProtection="1">
      <protection locked="0"/>
    </xf>
    <xf numFmtId="10" fontId="4" fillId="0" borderId="4" xfId="4" applyNumberFormat="1" applyFont="1" applyFill="1" applyBorder="1" applyProtection="1">
      <protection locked="0"/>
    </xf>
    <xf numFmtId="39" fontId="4" fillId="0" borderId="4" xfId="4" applyNumberFormat="1" applyFont="1" applyFill="1" applyBorder="1" applyProtection="1">
      <protection locked="0"/>
    </xf>
    <xf numFmtId="37" fontId="4" fillId="0" borderId="11" xfId="4" applyNumberFormat="1" applyFont="1" applyFill="1" applyBorder="1" applyProtection="1">
      <protection locked="0"/>
    </xf>
    <xf numFmtId="10" fontId="4" fillId="0" borderId="12" xfId="2" applyNumberFormat="1" applyFont="1" applyFill="1" applyBorder="1" applyProtection="1">
      <protection locked="0"/>
    </xf>
    <xf numFmtId="37" fontId="4" fillId="0" borderId="0" xfId="0" applyNumberFormat="1" applyFont="1" applyFill="1" applyBorder="1" applyProtection="1">
      <protection locked="0"/>
    </xf>
    <xf numFmtId="167" fontId="4" fillId="0" borderId="0" xfId="2" applyNumberFormat="1" applyFont="1" applyFill="1" applyBorder="1" applyProtection="1">
      <protection locked="0"/>
    </xf>
    <xf numFmtId="9" fontId="4" fillId="0" borderId="0" xfId="2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41" fontId="5" fillId="0" borderId="0" xfId="0" applyNumberFormat="1" applyFont="1" applyFill="1" applyBorder="1" applyAlignment="1" applyProtection="1">
      <alignment horizontal="centerContinuous"/>
      <protection locked="0"/>
    </xf>
    <xf numFmtId="168" fontId="6" fillId="0" borderId="0" xfId="2" quotePrefix="1" applyNumberFormat="1" applyFont="1" applyFill="1" applyBorder="1" applyAlignment="1">
      <alignment horizontal="centerContinuous"/>
    </xf>
    <xf numFmtId="1" fontId="6" fillId="0" borderId="0" xfId="0" quotePrefix="1" applyNumberFormat="1" applyFont="1" applyFill="1" applyBorder="1" applyAlignment="1">
      <alignment horizontal="centerContinuous"/>
    </xf>
    <xf numFmtId="10" fontId="4" fillId="0" borderId="3" xfId="4" applyNumberFormat="1" applyFont="1" applyFill="1" applyBorder="1" applyProtection="1">
      <protection locked="0"/>
    </xf>
    <xf numFmtId="37" fontId="4" fillId="0" borderId="4" xfId="4" applyNumberFormat="1" applyFont="1" applyFill="1" applyBorder="1" applyProtection="1">
      <protection locked="0"/>
    </xf>
    <xf numFmtId="10" fontId="4" fillId="0" borderId="4" xfId="2" applyNumberFormat="1" applyFont="1" applyFill="1" applyBorder="1" applyProtection="1">
      <protection locked="0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 applyProtection="1">
      <alignment horizontal="centerContinuous"/>
      <protection locked="0"/>
    </xf>
    <xf numFmtId="1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 applyProtection="1">
      <alignment horizontal="centerContinuous"/>
      <protection locked="0"/>
    </xf>
    <xf numFmtId="2" fontId="5" fillId="0" borderId="0" xfId="0" applyNumberFormat="1" applyFont="1" applyFill="1" applyAlignment="1">
      <alignment horizontal="centerContinuous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41" fontId="4" fillId="0" borderId="14" xfId="4" applyFont="1" applyFill="1" applyBorder="1" applyProtection="1">
      <protection locked="0"/>
    </xf>
    <xf numFmtId="41" fontId="4" fillId="0" borderId="14" xfId="4" applyFont="1" applyFill="1" applyBorder="1" applyAlignment="1" applyProtection="1">
      <alignment horizontal="center"/>
      <protection locked="0"/>
    </xf>
    <xf numFmtId="41" fontId="4" fillId="0" borderId="15" xfId="4" applyFont="1" applyFill="1" applyBorder="1" applyAlignment="1" applyProtection="1">
      <alignment horizontal="center"/>
      <protection locked="0"/>
    </xf>
    <xf numFmtId="41" fontId="4" fillId="0" borderId="16" xfId="4" applyFont="1" applyFill="1" applyBorder="1" applyAlignment="1" applyProtection="1">
      <alignment horizontal="center"/>
      <protection locked="0"/>
    </xf>
    <xf numFmtId="41" fontId="4" fillId="0" borderId="16" xfId="4" applyFont="1" applyFill="1" applyBorder="1" applyProtection="1">
      <protection locked="0"/>
    </xf>
    <xf numFmtId="166" fontId="4" fillId="0" borderId="17" xfId="4" applyNumberFormat="1" applyFont="1" applyFill="1" applyBorder="1" applyAlignment="1" applyProtection="1">
      <alignment horizontal="center"/>
      <protection locked="0"/>
    </xf>
    <xf numFmtId="41" fontId="4" fillId="0" borderId="17" xfId="4" applyFont="1" applyFill="1" applyBorder="1" applyAlignment="1" applyProtection="1">
      <alignment horizontal="center"/>
      <protection locked="0"/>
    </xf>
    <xf numFmtId="41" fontId="4" fillId="0" borderId="17" xfId="4" applyFont="1" applyFill="1" applyBorder="1" applyProtection="1">
      <protection locked="0"/>
    </xf>
    <xf numFmtId="37" fontId="4" fillId="0" borderId="17" xfId="4" applyNumberFormat="1" applyFont="1" applyFill="1" applyBorder="1" applyProtection="1">
      <protection locked="0"/>
    </xf>
    <xf numFmtId="10" fontId="4" fillId="0" borderId="17" xfId="4" applyNumberFormat="1" applyFont="1" applyFill="1" applyBorder="1" applyProtection="1">
      <protection locked="0"/>
    </xf>
    <xf numFmtId="39" fontId="4" fillId="0" borderId="17" xfId="4" applyNumberFormat="1" applyFont="1" applyFill="1" applyBorder="1" applyProtection="1">
      <protection locked="0"/>
    </xf>
    <xf numFmtId="37" fontId="4" fillId="0" borderId="18" xfId="4" applyNumberFormat="1" applyFont="1" applyFill="1" applyBorder="1" applyProtection="1">
      <protection locked="0"/>
    </xf>
    <xf numFmtId="10" fontId="4" fillId="0" borderId="19" xfId="4" applyNumberFormat="1" applyFont="1" applyFill="1" applyBorder="1" applyProtection="1">
      <protection locked="0"/>
    </xf>
    <xf numFmtId="37" fontId="4" fillId="0" borderId="17" xfId="4" applyNumberFormat="1" applyFont="1" applyFill="1" applyBorder="1" applyAlignment="1" applyProtection="1">
      <alignment horizontal="center"/>
      <protection locked="0"/>
    </xf>
    <xf numFmtId="10" fontId="4" fillId="0" borderId="20" xfId="4" applyNumberFormat="1" applyFont="1" applyFill="1" applyBorder="1" applyProtection="1">
      <protection locked="0"/>
    </xf>
    <xf numFmtId="41" fontId="4" fillId="0" borderId="17" xfId="4" quotePrefix="1" applyFont="1" applyFill="1" applyBorder="1" applyAlignment="1" applyProtection="1">
      <alignment horizontal="center"/>
      <protection locked="0"/>
    </xf>
    <xf numFmtId="0" fontId="4" fillId="0" borderId="17" xfId="4" applyNumberFormat="1" applyFont="1" applyFill="1" applyBorder="1" applyAlignment="1" applyProtection="1">
      <alignment horizontal="center"/>
      <protection locked="0"/>
    </xf>
    <xf numFmtId="37" fontId="4" fillId="0" borderId="15" xfId="4" applyNumberFormat="1" applyFont="1" applyFill="1" applyBorder="1" applyAlignment="1" applyProtection="1">
      <alignment horizontal="center"/>
      <protection locked="0"/>
    </xf>
    <xf numFmtId="41" fontId="4" fillId="0" borderId="15" xfId="4" applyFont="1" applyFill="1" applyBorder="1" applyProtection="1">
      <protection locked="0"/>
    </xf>
    <xf numFmtId="37" fontId="4" fillId="0" borderId="15" xfId="4" applyNumberFormat="1" applyFont="1" applyFill="1" applyBorder="1" applyProtection="1">
      <protection locked="0"/>
    </xf>
    <xf numFmtId="39" fontId="4" fillId="0" borderId="15" xfId="4" applyNumberFormat="1" applyFont="1" applyFill="1" applyBorder="1" applyProtection="1">
      <protection locked="0"/>
    </xf>
    <xf numFmtId="41" fontId="4" fillId="0" borderId="21" xfId="4" applyFont="1" applyFill="1" applyBorder="1" applyProtection="1">
      <protection locked="0"/>
    </xf>
    <xf numFmtId="10" fontId="4" fillId="0" borderId="15" xfId="2" applyNumberFormat="1" applyFont="1" applyFill="1" applyBorder="1" applyProtection="1">
      <protection locked="0"/>
    </xf>
    <xf numFmtId="37" fontId="4" fillId="0" borderId="16" xfId="4" applyNumberFormat="1" applyFont="1" applyFill="1" applyBorder="1" applyAlignment="1" applyProtection="1">
      <alignment horizontal="center"/>
      <protection locked="0"/>
    </xf>
    <xf numFmtId="5" fontId="4" fillId="0" borderId="16" xfId="4" applyNumberFormat="1" applyFont="1" applyFill="1" applyBorder="1" applyProtection="1">
      <protection locked="0"/>
    </xf>
    <xf numFmtId="10" fontId="4" fillId="0" borderId="16" xfId="4" applyNumberFormat="1" applyFont="1" applyFill="1" applyBorder="1" applyProtection="1">
      <protection locked="0"/>
    </xf>
    <xf numFmtId="39" fontId="4" fillId="0" borderId="16" xfId="4" applyNumberFormat="1" applyFont="1" applyFill="1" applyBorder="1" applyProtection="1">
      <protection locked="0"/>
    </xf>
    <xf numFmtId="37" fontId="4" fillId="0" borderId="22" xfId="4" applyNumberFormat="1" applyFont="1" applyFill="1" applyBorder="1" applyProtection="1">
      <protection locked="0"/>
    </xf>
    <xf numFmtId="37" fontId="4" fillId="0" borderId="0" xfId="0" applyNumberFormat="1" applyFont="1" applyFill="1" applyProtection="1">
      <protection locked="0"/>
    </xf>
    <xf numFmtId="167" fontId="4" fillId="0" borderId="0" xfId="2" applyNumberFormat="1" applyFont="1" applyFill="1" applyProtection="1">
      <protection locked="0"/>
    </xf>
    <xf numFmtId="9" fontId="4" fillId="0" borderId="0" xfId="2" applyFont="1" applyFill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168" fontId="6" fillId="0" borderId="0" xfId="2" quotePrefix="1" applyNumberFormat="1" applyFont="1" applyFill="1" applyAlignment="1">
      <alignment horizontal="centerContinuous"/>
    </xf>
    <xf numFmtId="1" fontId="6" fillId="0" borderId="0" xfId="0" quotePrefix="1" applyNumberFormat="1" applyFont="1" applyFill="1" applyAlignment="1">
      <alignment horizontal="centerContinuous"/>
    </xf>
    <xf numFmtId="10" fontId="4" fillId="0" borderId="15" xfId="4" applyNumberFormat="1" applyFont="1" applyFill="1" applyBorder="1" applyProtection="1">
      <protection locked="0"/>
    </xf>
    <xf numFmtId="37" fontId="4" fillId="0" borderId="16" xfId="4" applyNumberFormat="1" applyFont="1" applyFill="1" applyBorder="1" applyProtection="1">
      <protection locked="0"/>
    </xf>
    <xf numFmtId="10" fontId="4" fillId="0" borderId="16" xfId="2" applyNumberFormat="1" applyFont="1" applyFill="1" applyBorder="1" applyProtection="1">
      <protection locked="0"/>
    </xf>
    <xf numFmtId="41" fontId="4" fillId="0" borderId="0" xfId="4" applyFont="1" applyFill="1" applyBorder="1" applyAlignment="1" applyProtection="1">
      <alignment horizontal="center"/>
      <protection locked="0"/>
    </xf>
    <xf numFmtId="169" fontId="0" fillId="0" borderId="0" xfId="0" applyNumberFormat="1"/>
    <xf numFmtId="0" fontId="0" fillId="0" borderId="0" xfId="0" applyBorder="1"/>
    <xf numFmtId="41" fontId="4" fillId="0" borderId="0" xfId="4" quotePrefix="1" applyFont="1" applyFill="1" applyBorder="1" applyAlignment="1" applyProtection="1">
      <alignment horizontal="center"/>
      <protection locked="0"/>
    </xf>
    <xf numFmtId="41" fontId="5" fillId="0" borderId="0" xfId="4" applyFont="1" applyFill="1" applyBorder="1" applyAlignment="1" applyProtection="1">
      <alignment horizontal="center"/>
      <protection locked="0"/>
    </xf>
    <xf numFmtId="2" fontId="0" fillId="0" borderId="0" xfId="0" applyNumberFormat="1" applyBorder="1"/>
    <xf numFmtId="41" fontId="5" fillId="0" borderId="0" xfId="4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4" fillId="0" borderId="0" xfId="4" applyNumberFormat="1" applyFont="1" applyFill="1" applyBorder="1" applyAlignment="1" applyProtection="1">
      <alignment horizontal="center"/>
      <protection locked="0"/>
    </xf>
    <xf numFmtId="41" fontId="4" fillId="0" borderId="0" xfId="4" applyFont="1" applyFill="1" applyBorder="1" applyProtection="1">
      <protection locked="0"/>
    </xf>
    <xf numFmtId="37" fontId="4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4" applyNumberFormat="1" applyFont="1" applyFill="1" applyBorder="1" applyAlignment="1" applyProtection="1">
      <alignment horizontal="center"/>
      <protection locked="0"/>
    </xf>
    <xf numFmtId="168" fontId="0" fillId="0" borderId="0" xfId="2" applyNumberFormat="1" applyFont="1" applyBorder="1"/>
    <xf numFmtId="168" fontId="0" fillId="0" borderId="0" xfId="0" applyNumberFormat="1" applyBorder="1"/>
    <xf numFmtId="9" fontId="0" fillId="0" borderId="0" xfId="2" applyFont="1" applyBorder="1"/>
    <xf numFmtId="14" fontId="0" fillId="0" borderId="0" xfId="0" applyNumberFormat="1"/>
    <xf numFmtId="0" fontId="13" fillId="0" borderId="0" xfId="3" applyFont="1" applyFill="1" applyBorder="1" applyAlignment="1">
      <alignment horizontal="center"/>
    </xf>
    <xf numFmtId="170" fontId="0" fillId="0" borderId="0" xfId="0" applyNumberFormat="1" applyBorder="1"/>
    <xf numFmtId="170" fontId="0" fillId="0" borderId="0" xfId="0" applyNumberFormat="1"/>
    <xf numFmtId="171" fontId="0" fillId="0" borderId="0" xfId="0" applyNumberFormat="1"/>
    <xf numFmtId="2" fontId="3" fillId="0" borderId="0" xfId="0" applyNumberFormat="1" applyFont="1" applyBorder="1"/>
    <xf numFmtId="41" fontId="2" fillId="2" borderId="13" xfId="3" applyNumberFormat="1" applyBorder="1" applyProtection="1">
      <protection locked="0"/>
    </xf>
    <xf numFmtId="0" fontId="2" fillId="2" borderId="27" xfId="3" applyBorder="1" applyAlignment="1">
      <alignment horizontal="center"/>
    </xf>
    <xf numFmtId="0" fontId="2" fillId="2" borderId="24" xfId="3" applyBorder="1" applyAlignment="1">
      <alignment horizontal="center"/>
    </xf>
    <xf numFmtId="0" fontId="2" fillId="2" borderId="13" xfId="3" applyBorder="1" applyAlignment="1">
      <alignment horizontal="center"/>
    </xf>
    <xf numFmtId="0" fontId="2" fillId="2" borderId="30" xfId="3" applyBorder="1" applyAlignment="1">
      <alignment horizontal="center"/>
    </xf>
    <xf numFmtId="41" fontId="2" fillId="2" borderId="10" xfId="3" applyNumberFormat="1" applyBorder="1" applyAlignment="1" applyProtection="1">
      <alignment horizontal="left"/>
      <protection locked="0"/>
    </xf>
    <xf numFmtId="41" fontId="2" fillId="2" borderId="28" xfId="3" applyNumberFormat="1" applyBorder="1" applyAlignment="1" applyProtection="1">
      <alignment horizontal="center"/>
      <protection locked="0"/>
    </xf>
    <xf numFmtId="41" fontId="2" fillId="2" borderId="23" xfId="3" applyNumberFormat="1" applyBorder="1" applyAlignment="1" applyProtection="1">
      <alignment horizontal="center"/>
      <protection locked="0"/>
    </xf>
    <xf numFmtId="41" fontId="2" fillId="2" borderId="10" xfId="3" applyNumberFormat="1" applyBorder="1" applyAlignment="1" applyProtection="1">
      <alignment horizontal="center"/>
      <protection locked="0"/>
    </xf>
    <xf numFmtId="41" fontId="2" fillId="2" borderId="0" xfId="3" quotePrefix="1" applyNumberFormat="1" applyBorder="1" applyAlignment="1" applyProtection="1">
      <alignment horizontal="center"/>
      <protection locked="0"/>
    </xf>
    <xf numFmtId="0" fontId="2" fillId="2" borderId="10" xfId="3" applyBorder="1" applyAlignment="1">
      <alignment horizontal="center"/>
    </xf>
    <xf numFmtId="41" fontId="2" fillId="2" borderId="10" xfId="3" applyNumberFormat="1" applyBorder="1" applyProtection="1">
      <protection locked="0"/>
    </xf>
    <xf numFmtId="0" fontId="2" fillId="2" borderId="28" xfId="3" applyBorder="1"/>
    <xf numFmtId="0" fontId="2" fillId="2" borderId="23" xfId="3" applyBorder="1"/>
    <xf numFmtId="0" fontId="2" fillId="2" borderId="28" xfId="3" applyBorder="1" applyAlignment="1">
      <alignment horizontal="center"/>
    </xf>
    <xf numFmtId="0" fontId="2" fillId="2" borderId="0" xfId="3" applyBorder="1" applyAlignment="1">
      <alignment horizontal="center"/>
    </xf>
    <xf numFmtId="0" fontId="2" fillId="2" borderId="12" xfId="3" applyBorder="1" applyAlignment="1">
      <alignment horizontal="center"/>
    </xf>
    <xf numFmtId="41" fontId="4" fillId="0" borderId="0" xfId="4" applyFont="1" applyFill="1" applyBorder="1"/>
    <xf numFmtId="172" fontId="4" fillId="0" borderId="0" xfId="1" applyNumberFormat="1" applyFont="1" applyFill="1" applyBorder="1"/>
    <xf numFmtId="10" fontId="4" fillId="0" borderId="0" xfId="2" applyNumberFormat="1" applyFont="1" applyFill="1" applyBorder="1"/>
    <xf numFmtId="10" fontId="4" fillId="0" borderId="0" xfId="0" applyNumberFormat="1" applyFont="1" applyFill="1" applyBorder="1"/>
    <xf numFmtId="41" fontId="4" fillId="0" borderId="0" xfId="4" applyFont="1" applyFill="1"/>
    <xf numFmtId="172" fontId="4" fillId="0" borderId="0" xfId="1" applyNumberFormat="1" applyFont="1" applyFill="1"/>
    <xf numFmtId="10" fontId="4" fillId="0" borderId="0" xfId="2" applyNumberFormat="1" applyFont="1" applyFill="1"/>
    <xf numFmtId="10" fontId="4" fillId="0" borderId="0" xfId="0" applyNumberFormat="1" applyFont="1" applyFill="1"/>
    <xf numFmtId="14" fontId="0" fillId="0" borderId="0" xfId="0" applyNumberFormat="1" applyBorder="1"/>
    <xf numFmtId="0" fontId="3" fillId="0" borderId="0" xfId="0" applyFont="1" applyBorder="1" applyAlignment="1">
      <alignment horizontal="center"/>
    </xf>
    <xf numFmtId="167" fontId="3" fillId="0" borderId="0" xfId="2" applyNumberFormat="1" applyFont="1" applyBorder="1"/>
    <xf numFmtId="0" fontId="3" fillId="0" borderId="0" xfId="0" applyFont="1" applyBorder="1" applyAlignment="1"/>
    <xf numFmtId="41" fontId="2" fillId="2" borderId="26" xfId="3" applyNumberFormat="1" applyBorder="1" applyProtection="1">
      <protection locked="0"/>
    </xf>
    <xf numFmtId="41" fontId="2" fillId="2" borderId="32" xfId="3" applyNumberFormat="1" applyBorder="1" applyProtection="1">
      <protection locked="0"/>
    </xf>
    <xf numFmtId="2" fontId="2" fillId="2" borderId="33" xfId="3" applyNumberFormat="1" applyBorder="1"/>
    <xf numFmtId="39" fontId="2" fillId="2" borderId="33" xfId="3" applyNumberFormat="1" applyBorder="1"/>
    <xf numFmtId="39" fontId="4" fillId="0" borderId="0" xfId="4" applyNumberFormat="1" applyFont="1" applyFill="1" applyBorder="1" applyProtection="1">
      <protection locked="0"/>
    </xf>
    <xf numFmtId="39" fontId="4" fillId="0" borderId="33" xfId="4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9" fontId="4" fillId="0" borderId="35" xfId="4" applyNumberFormat="1" applyFont="1" applyFill="1" applyBorder="1" applyProtection="1">
      <protection locked="0"/>
    </xf>
    <xf numFmtId="39" fontId="4" fillId="0" borderId="36" xfId="4" applyNumberFormat="1" applyFont="1" applyFill="1" applyBorder="1" applyProtection="1">
      <protection locked="0"/>
    </xf>
    <xf numFmtId="39" fontId="4" fillId="0" borderId="37" xfId="4" applyNumberFormat="1" applyFont="1" applyFill="1" applyBorder="1" applyProtection="1">
      <protection locked="0"/>
    </xf>
    <xf numFmtId="39" fontId="4" fillId="0" borderId="38" xfId="4" applyNumberFormat="1" applyFont="1" applyFill="1" applyBorder="1" applyProtection="1">
      <protection locked="0"/>
    </xf>
    <xf numFmtId="39" fontId="4" fillId="0" borderId="39" xfId="4" applyNumberFormat="1" applyFont="1" applyFill="1" applyBorder="1" applyProtection="1">
      <protection locked="0"/>
    </xf>
    <xf numFmtId="39" fontId="4" fillId="0" borderId="40" xfId="4" applyNumberFormat="1" applyFont="1" applyFill="1" applyBorder="1" applyProtection="1">
      <protection locked="0"/>
    </xf>
    <xf numFmtId="39" fontId="4" fillId="0" borderId="41" xfId="4" applyNumberFormat="1" applyFont="1" applyFill="1" applyBorder="1" applyProtection="1">
      <protection locked="0"/>
    </xf>
    <xf numFmtId="39" fontId="4" fillId="0" borderId="42" xfId="4" applyNumberFormat="1" applyFont="1" applyFill="1" applyBorder="1" applyProtection="1">
      <protection locked="0"/>
    </xf>
    <xf numFmtId="41" fontId="2" fillId="2" borderId="34" xfId="3" applyNumberFormat="1" applyBorder="1" applyProtection="1">
      <protection locked="0"/>
    </xf>
    <xf numFmtId="2" fontId="2" fillId="2" borderId="1" xfId="3" applyNumberFormat="1" applyBorder="1"/>
    <xf numFmtId="39" fontId="2" fillId="2" borderId="1" xfId="3" applyNumberFormat="1" applyBorder="1"/>
    <xf numFmtId="41" fontId="2" fillId="2" borderId="12" xfId="3" applyNumberFormat="1" applyBorder="1" applyProtection="1">
      <protection locked="0"/>
    </xf>
    <xf numFmtId="0" fontId="2" fillId="2" borderId="29" xfId="3" applyBorder="1" applyAlignment="1">
      <alignment horizontal="center"/>
    </xf>
    <xf numFmtId="0" fontId="2" fillId="2" borderId="25" xfId="3" applyBorder="1" applyAlignment="1">
      <alignment horizontal="center"/>
    </xf>
    <xf numFmtId="173" fontId="2" fillId="2" borderId="43" xfId="3" applyNumberFormat="1" applyBorder="1"/>
    <xf numFmtId="2" fontId="2" fillId="2" borderId="39" xfId="3" applyNumberFormat="1" applyBorder="1"/>
    <xf numFmtId="2" fontId="2" fillId="2" borderId="41" xfId="3" applyNumberFormat="1" applyBorder="1"/>
    <xf numFmtId="39" fontId="2" fillId="2" borderId="41" xfId="3" applyNumberFormat="1" applyBorder="1"/>
    <xf numFmtId="169" fontId="2" fillId="2" borderId="41" xfId="3" applyNumberFormat="1" applyBorder="1"/>
    <xf numFmtId="2" fontId="2" fillId="2" borderId="42" xfId="3" applyNumberFormat="1" applyBorder="1"/>
    <xf numFmtId="41" fontId="14" fillId="0" borderId="0" xfId="5" quotePrefix="1" applyNumberForma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>
      <alignment horizontal="center"/>
    </xf>
    <xf numFmtId="0" fontId="14" fillId="0" borderId="0" xfId="5" applyFill="1" applyBorder="1" applyAlignment="1">
      <alignment horizontal="center"/>
    </xf>
    <xf numFmtId="41" fontId="14" fillId="0" borderId="0" xfId="5" applyNumberForma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/>
    <xf numFmtId="41" fontId="14" fillId="0" borderId="0" xfId="5" applyNumberFormat="1" applyFill="1" applyBorder="1" applyAlignment="1" applyProtection="1">
      <alignment horizontal="center"/>
      <protection locked="0"/>
    </xf>
    <xf numFmtId="2" fontId="14" fillId="0" borderId="0" xfId="5" applyNumberFormat="1" applyFill="1" applyBorder="1"/>
    <xf numFmtId="14" fontId="0" fillId="0" borderId="0" xfId="0" applyNumberFormat="1" applyFill="1" applyBorder="1"/>
    <xf numFmtId="41" fontId="14" fillId="0" borderId="0" xfId="5" applyNumberFormat="1" applyFill="1" applyBorder="1" applyAlignment="1" applyProtection="1">
      <alignment horizontal="left"/>
      <protection locked="0"/>
    </xf>
    <xf numFmtId="0" fontId="14" fillId="0" borderId="0" xfId="5" applyFill="1" applyBorder="1"/>
    <xf numFmtId="166" fontId="14" fillId="0" borderId="0" xfId="5" applyNumberFormat="1" applyFill="1" applyBorder="1" applyAlignment="1" applyProtection="1">
      <alignment horizontal="center"/>
      <protection locked="0"/>
    </xf>
    <xf numFmtId="164" fontId="14" fillId="0" borderId="0" xfId="5" applyNumberFormat="1" applyFill="1" applyBorder="1"/>
    <xf numFmtId="37" fontId="14" fillId="0" borderId="0" xfId="5" applyNumberFormat="1" applyFill="1" applyBorder="1" applyAlignment="1" applyProtection="1">
      <alignment horizontal="center"/>
      <protection locked="0"/>
    </xf>
    <xf numFmtId="0" fontId="14" fillId="0" borderId="0" xfId="5" applyNumberFormat="1" applyFill="1" applyBorder="1" applyAlignment="1" applyProtection="1">
      <alignment horizontal="center"/>
      <protection locked="0"/>
    </xf>
    <xf numFmtId="39" fontId="14" fillId="0" borderId="0" xfId="5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Comma" xfId="1" builtinId="3"/>
    <cellStyle name="Good" xfId="3" builtinId="26"/>
    <cellStyle name="Neutral" xfId="5" builtinId="28"/>
    <cellStyle name="Normal" xfId="0" builtinId="0"/>
    <cellStyle name="Normal_Ut98 COS Study 5 Function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riffiths\AppData\Local\Microsoft\Windows\Temporary%20Internet%20Files\Content.Outlook\I9BVG408\COS%20UT%20June%202015%20(2010%20Protocol)%20--%20NO%20PURCHASE%20POW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riffiths\AppData\Local\Microsoft\Windows\Temporary%20Internet%20Files\Content.Outlook\I9BVG408\COS%20UT%20June%202015%20(2010%20Protocol)%20--%20Combin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COS Factor Table"/>
      <sheetName val="COS Allocation Options"/>
      <sheetName val="Hot Sheet"/>
      <sheetName val="JAM Download"/>
      <sheetName val="FuncStudy"/>
      <sheetName val="Func Allocation Options"/>
      <sheetName val="Func Factor Table"/>
      <sheetName val="Func Dist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6">
          <cell r="L6">
            <v>0.10311486967913988</v>
          </cell>
        </row>
        <row r="21">
          <cell r="H21">
            <v>0.61928320321157737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1">
          <cell r="H61">
            <v>9.5279550038521552E-2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COS Factor Table"/>
      <sheetName val="COS Allocation Options"/>
      <sheetName val="Hot Sheet"/>
      <sheetName val="JAM Download"/>
      <sheetName val="FuncStudy"/>
      <sheetName val="Func Allocation Options"/>
      <sheetName val="Func Factor Table"/>
      <sheetName val="Func Dist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D9">
            <v>0.75</v>
          </cell>
        </row>
        <row r="10">
          <cell r="D10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Y79"/>
  <sheetViews>
    <sheetView tabSelected="1" zoomScale="85" zoomScaleNormal="85" workbookViewId="0">
      <selection activeCell="L56" sqref="L56"/>
    </sheetView>
  </sheetViews>
  <sheetFormatPr defaultRowHeight="15"/>
  <cols>
    <col min="1" max="3" width="0.28515625" customWidth="1"/>
    <col min="4" max="4" width="28" customWidth="1"/>
    <col min="5" max="9" width="12.85546875" customWidth="1"/>
    <col min="10" max="10" width="15.140625" customWidth="1"/>
    <col min="11" max="11" width="12.85546875" customWidth="1"/>
    <col min="12" max="12" width="15.85546875" bestFit="1" customWidth="1"/>
    <col min="13" max="13" width="15.85546875" customWidth="1"/>
    <col min="14" max="21" width="14.42578125" customWidth="1"/>
    <col min="22" max="22" width="9.140625" customWidth="1"/>
    <col min="23" max="24" width="32" customWidth="1"/>
  </cols>
  <sheetData>
    <row r="1" spans="4:25">
      <c r="D1" s="1" t="s">
        <v>95</v>
      </c>
    </row>
    <row r="2" spans="4:25">
      <c r="D2" s="116">
        <v>41779</v>
      </c>
    </row>
    <row r="3" spans="4:25">
      <c r="N3" s="102"/>
      <c r="O3" s="102"/>
      <c r="P3" s="102"/>
    </row>
    <row r="4" spans="4:25" hidden="1"/>
    <row r="5" spans="4:25" hidden="1">
      <c r="X5" s="102"/>
      <c r="Y5" s="102"/>
    </row>
    <row r="6" spans="4:25" hidden="1">
      <c r="X6" s="102"/>
      <c r="Y6" s="102"/>
    </row>
    <row r="7" spans="4:25" hidden="1">
      <c r="X7" s="102"/>
      <c r="Y7" s="102"/>
    </row>
    <row r="8" spans="4:25" hidden="1">
      <c r="X8" s="102"/>
      <c r="Y8" s="102"/>
    </row>
    <row r="9" spans="4:25" hidden="1">
      <c r="X9" s="118"/>
      <c r="Y9" s="102"/>
    </row>
    <row r="10" spans="4:25" hidden="1"/>
    <row r="11" spans="4:25" hidden="1"/>
    <row r="12" spans="4:25" hidden="1"/>
    <row r="13" spans="4:25" hidden="1"/>
    <row r="14" spans="4:25" hidden="1"/>
    <row r="15" spans="4:25" hidden="1"/>
    <row r="16" spans="4:25" hidden="1"/>
    <row r="17" spans="1:20" hidden="1"/>
    <row r="18" spans="1:20" hidden="1"/>
    <row r="19" spans="1:20" hidden="1"/>
    <row r="20" spans="1:20" hidden="1"/>
    <row r="21" spans="1:20" hidden="1"/>
    <row r="22" spans="1:20" hidden="1"/>
    <row r="23" spans="1:20" hidden="1"/>
    <row r="24" spans="1:20" hidden="1"/>
    <row r="25" spans="1:20" hidden="1"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T25" s="119"/>
    </row>
    <row r="26" spans="1:20" hidden="1">
      <c r="B26" s="1"/>
      <c r="L26" s="101"/>
      <c r="M26" s="101"/>
      <c r="N26" s="102"/>
      <c r="T26" s="119"/>
    </row>
    <row r="27" spans="1:20" s="102" customFormat="1" hidden="1"/>
    <row r="28" spans="1:20" s="102" customFormat="1" hidden="1"/>
    <row r="29" spans="1:20" s="102" customFormat="1" hidden="1">
      <c r="A29" s="104"/>
      <c r="B29" s="104"/>
      <c r="C29" s="106"/>
      <c r="D29" s="106"/>
      <c r="K29" s="107"/>
      <c r="L29" s="108"/>
      <c r="M29" s="108"/>
    </row>
    <row r="30" spans="1:20" s="102" customFormat="1" ht="15.75" thickBot="1">
      <c r="A30" s="104"/>
      <c r="B30" s="104"/>
      <c r="C30" s="104"/>
      <c r="D30" s="104"/>
      <c r="E30" s="198" t="s">
        <v>103</v>
      </c>
      <c r="F30" s="198"/>
      <c r="G30" s="198"/>
      <c r="H30" s="198"/>
      <c r="I30" s="198"/>
      <c r="J30" s="198"/>
      <c r="K30" s="150"/>
      <c r="L30" s="199" t="s">
        <v>112</v>
      </c>
      <c r="M30" s="199"/>
      <c r="N30" s="199"/>
      <c r="O30" s="199"/>
      <c r="P30" s="199"/>
      <c r="Q30" s="150"/>
      <c r="R30" s="150"/>
      <c r="S30" s="150"/>
    </row>
    <row r="31" spans="1:20" s="102" customFormat="1">
      <c r="A31" s="104"/>
      <c r="B31" s="104"/>
      <c r="C31" s="106"/>
      <c r="D31" s="122"/>
      <c r="E31" s="123" t="s">
        <v>99</v>
      </c>
      <c r="F31" s="124" t="s">
        <v>91</v>
      </c>
      <c r="G31" s="125" t="s">
        <v>92</v>
      </c>
      <c r="H31" s="123" t="s">
        <v>94</v>
      </c>
      <c r="I31" s="126" t="s">
        <v>101</v>
      </c>
      <c r="J31" s="125" t="s">
        <v>101</v>
      </c>
      <c r="K31" s="107"/>
      <c r="L31" s="157" t="str">
        <f>F31</f>
        <v>Steam</v>
      </c>
      <c r="M31" s="157" t="str">
        <f t="shared" ref="M31:P32" si="0">G31</f>
        <v>Wind</v>
      </c>
      <c r="N31" s="157" t="str">
        <f t="shared" si="0"/>
        <v>Purchases</v>
      </c>
      <c r="O31" s="157" t="str">
        <f t="shared" si="0"/>
        <v>Combined</v>
      </c>
      <c r="P31" s="157" t="str">
        <f t="shared" si="0"/>
        <v>Combined</v>
      </c>
      <c r="Q31" s="148"/>
    </row>
    <row r="32" spans="1:20" s="102" customFormat="1">
      <c r="A32" s="109"/>
      <c r="B32" s="100"/>
      <c r="C32" s="110"/>
      <c r="D32" s="127" t="s">
        <v>104</v>
      </c>
      <c r="E32" s="128" t="s">
        <v>100</v>
      </c>
      <c r="F32" s="129" t="s">
        <v>93</v>
      </c>
      <c r="G32" s="130" t="s">
        <v>93</v>
      </c>
      <c r="H32" s="128" t="s">
        <v>93</v>
      </c>
      <c r="I32" s="131" t="s">
        <v>24</v>
      </c>
      <c r="J32" s="132" t="s">
        <v>102</v>
      </c>
      <c r="K32" s="105"/>
      <c r="L32" s="158" t="str">
        <f>F32</f>
        <v>Only</v>
      </c>
      <c r="M32" s="158" t="str">
        <f t="shared" si="0"/>
        <v>Only</v>
      </c>
      <c r="N32" s="158" t="str">
        <f t="shared" si="0"/>
        <v>Only</v>
      </c>
      <c r="O32" s="158" t="str">
        <f t="shared" si="0"/>
        <v>Generation</v>
      </c>
      <c r="P32" s="158" t="str">
        <f t="shared" si="0"/>
        <v>Gen + Purch</v>
      </c>
      <c r="Q32" s="148"/>
    </row>
    <row r="33" spans="1:18" s="102" customFormat="1">
      <c r="A33" s="111"/>
      <c r="B33" s="100"/>
      <c r="C33" s="110"/>
      <c r="D33" s="133"/>
      <c r="E33" s="134"/>
      <c r="F33" s="135"/>
      <c r="G33" s="132"/>
      <c r="H33" s="136"/>
      <c r="I33" s="137"/>
      <c r="J33" s="132"/>
      <c r="K33" s="105"/>
      <c r="L33" s="158"/>
      <c r="M33" s="158"/>
      <c r="N33" s="158"/>
      <c r="O33" s="158"/>
      <c r="P33" s="158"/>
      <c r="Q33" s="148"/>
    </row>
    <row r="34" spans="1:18" s="102" customFormat="1" ht="15.75" thickBot="1">
      <c r="A34" s="111"/>
      <c r="B34" s="103"/>
      <c r="C34" s="110"/>
      <c r="D34" s="171"/>
      <c r="E34" s="172" t="s">
        <v>105</v>
      </c>
      <c r="F34" s="173" t="s">
        <v>106</v>
      </c>
      <c r="G34" s="138" t="s">
        <v>107</v>
      </c>
      <c r="H34" s="173" t="s">
        <v>108</v>
      </c>
      <c r="I34" s="173" t="s">
        <v>109</v>
      </c>
      <c r="J34" s="138" t="s">
        <v>110</v>
      </c>
      <c r="K34" s="147"/>
      <c r="L34" s="159" t="str">
        <f>F34</f>
        <v>( b )</v>
      </c>
      <c r="M34" s="159" t="str">
        <f t="shared" ref="M34:P34" si="1">G34</f>
        <v>( c )</v>
      </c>
      <c r="N34" s="159" t="str">
        <f t="shared" si="1"/>
        <v>( e )</v>
      </c>
      <c r="O34" s="159" t="str">
        <f t="shared" si="1"/>
        <v>( f )</v>
      </c>
      <c r="P34" s="159" t="str">
        <f t="shared" si="1"/>
        <v>( g )</v>
      </c>
      <c r="Q34" s="148"/>
      <c r="R34" s="147"/>
    </row>
    <row r="35" spans="1:18" s="102" customFormat="1">
      <c r="A35" s="111"/>
      <c r="B35" s="100"/>
      <c r="C35" s="110"/>
      <c r="D35" s="168" t="s">
        <v>113</v>
      </c>
      <c r="E35" s="169">
        <f>'RMP Proposed'!F13</f>
        <v>0.91342678716982151</v>
      </c>
      <c r="F35" s="170">
        <f>'Steam Only'!F13</f>
        <v>0.96356266499041243</v>
      </c>
      <c r="G35" s="169">
        <f>'Wind Only'!F13</f>
        <v>0.92746176151343063</v>
      </c>
      <c r="H35" s="169">
        <f>'Purch Only'!F13</f>
        <v>0.93749237722720968</v>
      </c>
      <c r="I35" s="170">
        <f>'Combined Gen'!F13</f>
        <v>0.99013841011918324</v>
      </c>
      <c r="J35" s="174">
        <f>'Purch + Gen'!F13</f>
        <v>1.0224469443038045</v>
      </c>
      <c r="K35" s="155"/>
      <c r="L35" s="160">
        <f t="shared" ref="L35:L45" si="2">F35- $E35</f>
        <v>5.0135877820590924E-2</v>
      </c>
      <c r="M35" s="161">
        <f t="shared" ref="M35:M45" si="3">G35- $E35</f>
        <v>1.4034974343609119E-2</v>
      </c>
      <c r="N35" s="161">
        <f t="shared" ref="N35:P45" si="4">H35- $E35</f>
        <v>2.4065590057388175E-2</v>
      </c>
      <c r="O35" s="161">
        <f t="shared" si="4"/>
        <v>7.6711622949361735E-2</v>
      </c>
      <c r="P35" s="162">
        <f t="shared" si="4"/>
        <v>0.10902015713398294</v>
      </c>
      <c r="Q35" s="155"/>
      <c r="R35" s="155"/>
    </row>
    <row r="36" spans="1:18" s="102" customFormat="1">
      <c r="A36" s="111"/>
      <c r="B36" s="100"/>
      <c r="C36" s="110"/>
      <c r="D36" s="151" t="s">
        <v>114</v>
      </c>
      <c r="E36" s="153">
        <f>'RMP Proposed'!F14</f>
        <v>1.227890156554976</v>
      </c>
      <c r="F36" s="154">
        <f>'Steam Only'!F14</f>
        <v>1.2285884681771928</v>
      </c>
      <c r="G36" s="153">
        <f>'Wind Only'!F14</f>
        <v>1.2304857369600726</v>
      </c>
      <c r="H36" s="153">
        <f>'Purch Only'!F14</f>
        <v>1.2293215910306965</v>
      </c>
      <c r="I36" s="154">
        <f>'Combined Gen'!F14</f>
        <v>1.227145813154251</v>
      </c>
      <c r="J36" s="175">
        <f>'Purch + Gen'!F14</f>
        <v>1.2247652628161261</v>
      </c>
      <c r="K36" s="155"/>
      <c r="L36" s="163">
        <f t="shared" si="2"/>
        <v>6.9831162221678511E-4</v>
      </c>
      <c r="M36" s="156">
        <f t="shared" si="3"/>
        <v>2.5955804050965536E-3</v>
      </c>
      <c r="N36" s="156">
        <f t="shared" si="4"/>
        <v>1.4314344757204722E-3</v>
      </c>
      <c r="O36" s="156">
        <f t="shared" si="4"/>
        <v>-7.443434007250449E-4</v>
      </c>
      <c r="P36" s="164">
        <f t="shared" si="4"/>
        <v>-3.1248937388499431E-3</v>
      </c>
      <c r="Q36" s="155"/>
      <c r="R36" s="155"/>
    </row>
    <row r="37" spans="1:18" s="102" customFormat="1">
      <c r="A37" s="111"/>
      <c r="B37" s="100"/>
      <c r="C37" s="110"/>
      <c r="D37" s="151" t="s">
        <v>115</v>
      </c>
      <c r="E37" s="153">
        <f>'RMP Proposed'!F15</f>
        <v>1.0351166411531449</v>
      </c>
      <c r="F37" s="154">
        <f>'Steam Only'!F15</f>
        <v>1.005707739184027</v>
      </c>
      <c r="G37" s="153">
        <f>'Wind Only'!F15</f>
        <v>1.0267226611786107</v>
      </c>
      <c r="H37" s="153">
        <f>'Purch Only'!F15</f>
        <v>1.020806493571095</v>
      </c>
      <c r="I37" s="154">
        <f>'Combined Gen'!F15</f>
        <v>0.99068358594539108</v>
      </c>
      <c r="J37" s="175">
        <f>'Purch + Gen'!F15</f>
        <v>0.97210589819082927</v>
      </c>
      <c r="K37" s="155"/>
      <c r="L37" s="163">
        <f t="shared" si="2"/>
        <v>-2.940890196911794E-2</v>
      </c>
      <c r="M37" s="156">
        <f t="shared" si="3"/>
        <v>-8.3939799745342825E-3</v>
      </c>
      <c r="N37" s="156">
        <f t="shared" si="4"/>
        <v>-1.4310147582049959E-2</v>
      </c>
      <c r="O37" s="156">
        <f t="shared" si="4"/>
        <v>-4.4433055207753869E-2</v>
      </c>
      <c r="P37" s="164">
        <f t="shared" si="4"/>
        <v>-6.301074296231568E-2</v>
      </c>
      <c r="Q37" s="155"/>
      <c r="R37" s="155"/>
    </row>
    <row r="38" spans="1:18" s="102" customFormat="1">
      <c r="A38" s="111"/>
      <c r="B38" s="112"/>
      <c r="C38" s="110"/>
      <c r="D38" s="151" t="s">
        <v>116</v>
      </c>
      <c r="E38" s="153">
        <f>'RMP Proposed'!F16</f>
        <v>1.6151011451425226</v>
      </c>
      <c r="F38" s="154">
        <f>'Steam Only'!F16</f>
        <v>1.3895711083463034</v>
      </c>
      <c r="G38" s="153">
        <f>'Wind Only'!F16</f>
        <v>1.51592722631895</v>
      </c>
      <c r="H38" s="153">
        <f>'Purch Only'!F16</f>
        <v>1.5175468957172924</v>
      </c>
      <c r="I38" s="154">
        <f>'Combined Gen'!F16</f>
        <v>1.2975372752400396</v>
      </c>
      <c r="J38" s="175">
        <f>'Purch + Gen'!F16</f>
        <v>1.2167341912944711</v>
      </c>
      <c r="K38" s="155"/>
      <c r="L38" s="163">
        <f t="shared" si="2"/>
        <v>-0.22553003679621919</v>
      </c>
      <c r="M38" s="156">
        <f t="shared" si="3"/>
        <v>-9.9173918823572516E-2</v>
      </c>
      <c r="N38" s="156">
        <f t="shared" si="4"/>
        <v>-9.7554249425230166E-2</v>
      </c>
      <c r="O38" s="156">
        <f t="shared" si="4"/>
        <v>-0.31756386990248298</v>
      </c>
      <c r="P38" s="164">
        <f t="shared" si="4"/>
        <v>-0.39836695384805143</v>
      </c>
      <c r="Q38" s="155"/>
      <c r="R38" s="155"/>
    </row>
    <row r="39" spans="1:18" s="102" customFormat="1">
      <c r="A39" s="111"/>
      <c r="B39" s="112"/>
      <c r="C39" s="110"/>
      <c r="D39" s="151" t="s">
        <v>117</v>
      </c>
      <c r="E39" s="153">
        <f>'RMP Proposed'!F17</f>
        <v>0.75457161672817408</v>
      </c>
      <c r="F39" s="154">
        <f>'Steam Only'!F17</f>
        <v>0.67759558125952402</v>
      </c>
      <c r="G39" s="153">
        <f>'Wind Only'!F17</f>
        <v>0.72993087429774517</v>
      </c>
      <c r="H39" s="153">
        <f>'Purch Only'!F17</f>
        <v>0.7106935036065789</v>
      </c>
      <c r="I39" s="154">
        <f>'Combined Gen'!F17</f>
        <v>0.6442464066301844</v>
      </c>
      <c r="J39" s="175">
        <f>'Purch + Gen'!F17</f>
        <v>0.59724165192292733</v>
      </c>
      <c r="K39" s="155"/>
      <c r="L39" s="163">
        <f t="shared" si="2"/>
        <v>-7.6976035468650061E-2</v>
      </c>
      <c r="M39" s="156">
        <f t="shared" si="3"/>
        <v>-2.4640742430428908E-2</v>
      </c>
      <c r="N39" s="156">
        <f t="shared" si="4"/>
        <v>-4.3878113121595175E-2</v>
      </c>
      <c r="O39" s="156">
        <f t="shared" si="4"/>
        <v>-0.11032521009798968</v>
      </c>
      <c r="P39" s="164">
        <f t="shared" si="4"/>
        <v>-0.15732996480524675</v>
      </c>
      <c r="Q39" s="155"/>
      <c r="R39" s="155"/>
    </row>
    <row r="40" spans="1:18" s="102" customFormat="1">
      <c r="A40" s="111"/>
      <c r="B40" s="100"/>
      <c r="C40" s="110"/>
      <c r="D40" s="151" t="s">
        <v>118</v>
      </c>
      <c r="E40" s="153">
        <f>'RMP Proposed'!F18</f>
        <v>0.85345827257971529</v>
      </c>
      <c r="F40" s="154">
        <f>'Steam Only'!F18</f>
        <v>0.78171415146281709</v>
      </c>
      <c r="G40" s="153">
        <f>'Wind Only'!F18</f>
        <v>0.81516804052801528</v>
      </c>
      <c r="H40" s="153">
        <f>'Purch Only'!F18</f>
        <v>0.82752925058288218</v>
      </c>
      <c r="I40" s="154">
        <f>'Combined Gen'!F18</f>
        <v>0.75938419496987752</v>
      </c>
      <c r="J40" s="175">
        <f>'Purch + Gen'!F18</f>
        <v>0.75220116887165733</v>
      </c>
      <c r="K40" s="155"/>
      <c r="L40" s="163">
        <f t="shared" si="2"/>
        <v>-7.1744121116898207E-2</v>
      </c>
      <c r="M40" s="156">
        <f t="shared" si="3"/>
        <v>-3.8290232051700013E-2</v>
      </c>
      <c r="N40" s="156">
        <f t="shared" si="4"/>
        <v>-2.5929021996833113E-2</v>
      </c>
      <c r="O40" s="156">
        <f t="shared" si="4"/>
        <v>-9.407407760983777E-2</v>
      </c>
      <c r="P40" s="164">
        <f t="shared" si="4"/>
        <v>-0.10125710370805796</v>
      </c>
      <c r="Q40" s="155"/>
      <c r="R40" s="155"/>
    </row>
    <row r="41" spans="1:18" s="102" customFormat="1">
      <c r="A41" s="111"/>
      <c r="B41" s="100"/>
      <c r="C41" s="110"/>
      <c r="D41" s="151" t="s">
        <v>119</v>
      </c>
      <c r="E41" s="153">
        <f>'RMP Proposed'!F19</f>
        <v>0.5726958065359854</v>
      </c>
      <c r="F41" s="154">
        <f>'Steam Only'!F19</f>
        <v>0.52135670505817733</v>
      </c>
      <c r="G41" s="153">
        <f>'Wind Only'!F19</f>
        <v>0.55718027351583177</v>
      </c>
      <c r="H41" s="153">
        <f>'Purch Only'!F19</f>
        <v>0.54013912263063757</v>
      </c>
      <c r="I41" s="154">
        <f>'Combined Gen'!F19</f>
        <v>0.49949409529081618</v>
      </c>
      <c r="J41" s="175">
        <f>'Purch + Gen'!F19</f>
        <v>0.46446569163780282</v>
      </c>
      <c r="K41" s="155"/>
      <c r="L41" s="163">
        <f t="shared" si="2"/>
        <v>-5.1339101477808069E-2</v>
      </c>
      <c r="M41" s="156">
        <f t="shared" si="3"/>
        <v>-1.5515533020153627E-2</v>
      </c>
      <c r="N41" s="156">
        <f t="shared" si="4"/>
        <v>-3.2556683905347827E-2</v>
      </c>
      <c r="O41" s="156">
        <f t="shared" si="4"/>
        <v>-7.3201711245169221E-2</v>
      </c>
      <c r="P41" s="164">
        <f t="shared" si="4"/>
        <v>-0.10823011489818257</v>
      </c>
      <c r="Q41" s="155"/>
      <c r="R41" s="155"/>
    </row>
    <row r="42" spans="1:18" s="102" customFormat="1">
      <c r="A42" s="111"/>
      <c r="B42" s="100"/>
      <c r="C42" s="110"/>
      <c r="D42" s="151" t="s">
        <v>120</v>
      </c>
      <c r="E42" s="153">
        <f>'RMP Proposed'!F20</f>
        <v>2.7912801035054891</v>
      </c>
      <c r="F42" s="154">
        <f>'Steam Only'!F20</f>
        <v>2.1862517427595769</v>
      </c>
      <c r="G42" s="153">
        <f>'Wind Only'!F20</f>
        <v>2.4926033636956721</v>
      </c>
      <c r="H42" s="153">
        <f>'Purch Only'!F20</f>
        <v>2.5750689304366676</v>
      </c>
      <c r="I42" s="154">
        <f>'Combined Gen'!F20</f>
        <v>1.9537756088016431</v>
      </c>
      <c r="J42" s="175">
        <f>'Purch + Gen'!F20</f>
        <v>1.8018572868381377</v>
      </c>
      <c r="K42" s="155"/>
      <c r="L42" s="163">
        <f t="shared" si="2"/>
        <v>-0.60502836074591215</v>
      </c>
      <c r="M42" s="156">
        <f t="shared" si="3"/>
        <v>-0.2986767398098169</v>
      </c>
      <c r="N42" s="156">
        <f t="shared" si="4"/>
        <v>-0.21621117306882143</v>
      </c>
      <c r="O42" s="156">
        <f t="shared" si="4"/>
        <v>-0.83750449470384591</v>
      </c>
      <c r="P42" s="164">
        <f t="shared" si="4"/>
        <v>-0.98942281666735132</v>
      </c>
      <c r="Q42" s="155"/>
      <c r="R42" s="155"/>
    </row>
    <row r="43" spans="1:18" s="102" customFormat="1">
      <c r="A43" s="111"/>
      <c r="B43" s="110"/>
      <c r="C43" s="110"/>
      <c r="D43" s="151" t="s">
        <v>121</v>
      </c>
      <c r="E43" s="153">
        <f>'RMP Proposed'!F21</f>
        <v>1.1311666182361868</v>
      </c>
      <c r="F43" s="154">
        <f>'Steam Only'!F21</f>
        <v>1.1713121079637125</v>
      </c>
      <c r="G43" s="153">
        <f>'Wind Only'!F21</f>
        <v>1.1456058647797493</v>
      </c>
      <c r="H43" s="153">
        <f>'Purch Only'!F21</f>
        <v>1.1483152029526154</v>
      </c>
      <c r="I43" s="154">
        <f>'Combined Gen'!F21</f>
        <v>1.1909835619060791</v>
      </c>
      <c r="J43" s="175">
        <f>'Purch + Gen'!F21</f>
        <v>1.2101397130310896</v>
      </c>
      <c r="K43" s="155"/>
      <c r="L43" s="163">
        <f t="shared" si="2"/>
        <v>4.0145489727525741E-2</v>
      </c>
      <c r="M43" s="156">
        <f t="shared" si="3"/>
        <v>1.4439246543562545E-2</v>
      </c>
      <c r="N43" s="156">
        <f t="shared" si="4"/>
        <v>1.714858471642855E-2</v>
      </c>
      <c r="O43" s="156">
        <f t="shared" si="4"/>
        <v>5.981694366989232E-2</v>
      </c>
      <c r="P43" s="164">
        <f t="shared" si="4"/>
        <v>7.8973094794902776E-2</v>
      </c>
      <c r="Q43" s="155"/>
      <c r="R43" s="155"/>
    </row>
    <row r="44" spans="1:18" s="102" customFormat="1">
      <c r="A44" s="111"/>
      <c r="B44" s="110"/>
      <c r="C44" s="100"/>
      <c r="D44" s="151" t="s">
        <v>122</v>
      </c>
      <c r="E44" s="153">
        <f>'RMP Proposed'!F22</f>
        <v>0.58136138327831033</v>
      </c>
      <c r="F44" s="154">
        <f>'Steam Only'!F22</f>
        <v>0.51018079136704297</v>
      </c>
      <c r="G44" s="153">
        <f>'Wind Only'!F22</f>
        <v>0.56199261038448023</v>
      </c>
      <c r="H44" s="153">
        <f>'Purch Only'!F22</f>
        <v>0.53611050075885336</v>
      </c>
      <c r="I44" s="154">
        <f>'Combined Gen'!F22</f>
        <v>0.47909072535660074</v>
      </c>
      <c r="J44" s="175">
        <f>'Purch + Gen'!F22</f>
        <v>0.42785275118467486</v>
      </c>
      <c r="K44" s="155"/>
      <c r="L44" s="163">
        <f t="shared" si="2"/>
        <v>-7.1180591911267355E-2</v>
      </c>
      <c r="M44" s="156">
        <f t="shared" si="3"/>
        <v>-1.93687728938301E-2</v>
      </c>
      <c r="N44" s="156">
        <f t="shared" si="4"/>
        <v>-4.525088251945697E-2</v>
      </c>
      <c r="O44" s="156">
        <f t="shared" si="4"/>
        <v>-0.10227065792170958</v>
      </c>
      <c r="P44" s="164">
        <f t="shared" si="4"/>
        <v>-0.15350863209363547</v>
      </c>
      <c r="Q44" s="155"/>
      <c r="R44" s="155"/>
    </row>
    <row r="45" spans="1:18" s="102" customFormat="1" ht="15.75" thickBot="1">
      <c r="A45" s="111"/>
      <c r="B45" s="110"/>
      <c r="C45" s="110"/>
      <c r="D45" s="152" t="s">
        <v>123</v>
      </c>
      <c r="E45" s="176">
        <f>'RMP Proposed'!F23</f>
        <v>1.0059388515231857</v>
      </c>
      <c r="F45" s="177">
        <f>'Steam Only'!F23</f>
        <v>0.70937105336498929</v>
      </c>
      <c r="G45" s="176">
        <f>'Wind Only'!F23</f>
        <v>0.91702442544909291</v>
      </c>
      <c r="H45" s="176">
        <f>'Purch Only'!F23</f>
        <v>0.85206886778039459</v>
      </c>
      <c r="I45" s="178">
        <f>'Combined Gen'!F23</f>
        <v>0.58908789058260203</v>
      </c>
      <c r="J45" s="179">
        <f>'Purch + Gen'!F23</f>
        <v>0.42286346291398635</v>
      </c>
      <c r="K45" s="155"/>
      <c r="L45" s="165">
        <f t="shared" si="2"/>
        <v>-0.29656779815819645</v>
      </c>
      <c r="M45" s="166">
        <f t="shared" si="3"/>
        <v>-8.8914426074092834E-2</v>
      </c>
      <c r="N45" s="166">
        <f t="shared" si="4"/>
        <v>-0.15386998374279115</v>
      </c>
      <c r="O45" s="166">
        <f t="shared" si="4"/>
        <v>-0.41685096094058371</v>
      </c>
      <c r="P45" s="167">
        <f t="shared" si="4"/>
        <v>-0.58307538860919939</v>
      </c>
      <c r="Q45" s="155"/>
      <c r="R45" s="155"/>
    </row>
    <row r="46" spans="1:18" s="102" customFormat="1">
      <c r="D46" s="183"/>
      <c r="E46" s="121"/>
      <c r="F46" s="149"/>
      <c r="G46" s="149"/>
      <c r="H46" s="149"/>
      <c r="I46" s="149"/>
      <c r="J46" s="149"/>
      <c r="L46" s="155"/>
      <c r="N46" s="155"/>
      <c r="P46" s="155"/>
    </row>
    <row r="47" spans="1:18" s="102" customFormat="1">
      <c r="D47" s="183"/>
      <c r="E47" s="121"/>
      <c r="F47" s="149"/>
      <c r="G47" s="149"/>
      <c r="H47" s="149"/>
      <c r="I47" s="149"/>
      <c r="J47" s="149"/>
      <c r="K47" s="113"/>
      <c r="L47" s="155"/>
      <c r="M47" s="113"/>
      <c r="N47" s="155"/>
      <c r="P47" s="155"/>
    </row>
    <row r="48" spans="1:18" s="102" customFormat="1">
      <c r="D48" s="183"/>
      <c r="E48" s="121"/>
      <c r="F48" s="149"/>
      <c r="G48" s="149"/>
      <c r="H48" s="149"/>
      <c r="I48" s="149"/>
      <c r="J48" s="149"/>
    </row>
    <row r="49" spans="1:21" s="102" customFormat="1">
      <c r="D49" s="183"/>
      <c r="E49" s="121"/>
      <c r="F49" s="149"/>
      <c r="G49" s="149"/>
      <c r="H49" s="149"/>
      <c r="I49" s="149"/>
      <c r="J49" s="149"/>
      <c r="L49" s="114"/>
      <c r="M49" s="114"/>
    </row>
    <row r="50" spans="1:21" s="102" customFormat="1">
      <c r="D50" s="183"/>
      <c r="F50" s="149"/>
      <c r="G50" s="149"/>
      <c r="H50" s="149"/>
      <c r="I50" s="149"/>
      <c r="J50" s="149"/>
    </row>
    <row r="51" spans="1:21" s="102" customFormat="1">
      <c r="D51" s="183"/>
      <c r="F51" s="149"/>
      <c r="G51" s="149"/>
      <c r="H51" s="149"/>
      <c r="I51" s="149"/>
      <c r="J51" s="149"/>
      <c r="L51" s="115"/>
      <c r="M51" s="115"/>
    </row>
    <row r="52" spans="1:21" s="102" customFormat="1">
      <c r="D52" s="183"/>
      <c r="F52" s="149"/>
      <c r="G52" s="149"/>
      <c r="H52" s="149"/>
      <c r="I52" s="149"/>
      <c r="J52" s="149"/>
    </row>
    <row r="53" spans="1:21" s="102" customFormat="1">
      <c r="D53" s="183"/>
      <c r="F53" s="149"/>
      <c r="G53" s="149"/>
      <c r="H53" s="149"/>
      <c r="I53" s="149"/>
      <c r="J53" s="149"/>
    </row>
    <row r="54" spans="1:21">
      <c r="D54" s="183"/>
      <c r="E54" s="102"/>
      <c r="F54" s="149"/>
      <c r="G54" s="149"/>
      <c r="H54" s="149"/>
      <c r="I54" s="149"/>
      <c r="J54" s="149"/>
    </row>
    <row r="55" spans="1:21">
      <c r="D55" s="183"/>
      <c r="E55" s="102"/>
      <c r="F55" s="149"/>
      <c r="G55" s="149"/>
      <c r="H55" s="149"/>
      <c r="I55" s="149"/>
      <c r="J55" s="149"/>
    </row>
    <row r="56" spans="1:21">
      <c r="D56" s="183"/>
      <c r="E56" s="102"/>
      <c r="F56" s="149"/>
      <c r="G56" s="149"/>
      <c r="H56" s="149"/>
      <c r="I56" s="149"/>
      <c r="J56" s="149"/>
    </row>
    <row r="57" spans="1:21">
      <c r="D57" s="185"/>
    </row>
    <row r="58" spans="1:21" s="185" customFormat="1">
      <c r="A58" s="188"/>
    </row>
    <row r="59" spans="1:21" s="185" customFormat="1">
      <c r="A59" s="10"/>
      <c r="B59" s="11"/>
      <c r="C59" s="11"/>
      <c r="D59" s="11"/>
      <c r="E59" s="197"/>
      <c r="F59" s="197"/>
      <c r="G59" s="197"/>
      <c r="H59" s="197"/>
      <c r="I59" s="197"/>
      <c r="J59" s="197"/>
      <c r="K59" s="197"/>
      <c r="L59" s="197"/>
      <c r="M59" s="108"/>
      <c r="N59" s="197"/>
      <c r="O59" s="197"/>
      <c r="P59" s="197"/>
      <c r="Q59" s="197"/>
      <c r="R59" s="197"/>
      <c r="S59" s="197"/>
      <c r="T59" s="197"/>
      <c r="U59" s="197"/>
    </row>
    <row r="60" spans="1:21" s="185" customFormat="1">
      <c r="A60" s="186"/>
      <c r="B60" s="186"/>
      <c r="C60" s="183"/>
      <c r="D60" s="183"/>
      <c r="E60" s="182"/>
      <c r="F60" s="182"/>
      <c r="G60" s="182"/>
      <c r="H60" s="182"/>
      <c r="I60" s="182"/>
      <c r="J60" s="182"/>
      <c r="K60" s="182"/>
      <c r="L60" s="182"/>
      <c r="M60" s="117"/>
      <c r="N60" s="108"/>
      <c r="O60" s="108"/>
      <c r="P60" s="108"/>
      <c r="Q60" s="108"/>
      <c r="R60" s="108"/>
      <c r="S60" s="108"/>
      <c r="T60" s="108"/>
      <c r="U60" s="108"/>
    </row>
    <row r="61" spans="1:21" s="185" customFormat="1">
      <c r="A61" s="186"/>
      <c r="B61" s="186"/>
      <c r="C61" s="189"/>
      <c r="D61" s="189"/>
      <c r="E61" s="186"/>
      <c r="F61" s="186"/>
      <c r="G61" s="186"/>
      <c r="H61" s="186"/>
      <c r="I61" s="186"/>
      <c r="J61" s="186"/>
      <c r="K61" s="180"/>
      <c r="L61" s="182"/>
      <c r="M61" s="117"/>
      <c r="N61" s="108"/>
      <c r="O61" s="108"/>
      <c r="P61" s="108"/>
      <c r="Q61" s="108"/>
      <c r="R61" s="108"/>
      <c r="S61" s="181"/>
      <c r="T61" s="108"/>
      <c r="U61" s="108"/>
    </row>
    <row r="62" spans="1:21" s="185" customFormat="1">
      <c r="A62" s="186"/>
      <c r="B62" s="186"/>
      <c r="C62" s="183"/>
      <c r="D62" s="183"/>
      <c r="E62" s="190"/>
      <c r="F62" s="190"/>
      <c r="G62" s="182"/>
      <c r="H62" s="182"/>
      <c r="I62" s="190"/>
      <c r="J62" s="190"/>
      <c r="K62" s="182"/>
      <c r="L62" s="182"/>
      <c r="M62" s="117"/>
      <c r="N62" s="108"/>
      <c r="O62" s="108"/>
      <c r="P62" s="108"/>
      <c r="Q62" s="108"/>
      <c r="R62" s="108"/>
      <c r="S62" s="108"/>
      <c r="T62" s="108"/>
      <c r="U62" s="108"/>
    </row>
    <row r="63" spans="1:21" s="185" customFormat="1">
      <c r="A63" s="186"/>
      <c r="B63" s="186"/>
      <c r="C63" s="183"/>
      <c r="D63" s="183"/>
      <c r="E63" s="182"/>
      <c r="F63" s="182"/>
      <c r="G63" s="182"/>
      <c r="H63" s="182"/>
      <c r="I63" s="182"/>
      <c r="J63" s="182"/>
      <c r="K63" s="182"/>
      <c r="L63" s="182"/>
      <c r="M63" s="117"/>
      <c r="N63" s="108"/>
      <c r="O63" s="108"/>
      <c r="P63" s="108"/>
      <c r="Q63" s="108"/>
      <c r="R63" s="108"/>
      <c r="S63" s="108"/>
      <c r="T63" s="108"/>
      <c r="U63" s="108"/>
    </row>
    <row r="64" spans="1:21" s="185" customFormat="1">
      <c r="A64" s="191"/>
      <c r="B64" s="186"/>
      <c r="C64" s="183"/>
      <c r="D64" s="183"/>
      <c r="E64" s="187"/>
      <c r="F64" s="187"/>
      <c r="G64" s="187"/>
      <c r="H64" s="187"/>
      <c r="I64" s="187"/>
      <c r="J64" s="187"/>
      <c r="K64" s="187"/>
      <c r="L64" s="192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s="185" customFormat="1">
      <c r="A65" s="193"/>
      <c r="B65" s="186"/>
      <c r="C65" s="183"/>
      <c r="D65" s="183"/>
      <c r="E65" s="187"/>
      <c r="F65" s="187"/>
      <c r="G65" s="187"/>
      <c r="H65" s="187"/>
      <c r="I65" s="187"/>
      <c r="J65" s="187"/>
      <c r="K65" s="187"/>
      <c r="L65" s="187"/>
      <c r="M65" s="184"/>
      <c r="N65" s="184"/>
      <c r="O65" s="184"/>
      <c r="P65" s="184"/>
      <c r="Q65" s="184"/>
      <c r="R65" s="184"/>
      <c r="S65" s="184"/>
      <c r="T65" s="184"/>
      <c r="U65" s="184"/>
    </row>
    <row r="66" spans="1:21" s="185" customFormat="1">
      <c r="A66" s="193"/>
      <c r="B66" s="180"/>
      <c r="C66" s="183"/>
      <c r="D66" s="183"/>
      <c r="E66" s="187"/>
      <c r="F66" s="187"/>
      <c r="G66" s="187"/>
      <c r="H66" s="187"/>
      <c r="I66" s="187"/>
      <c r="J66" s="187"/>
      <c r="K66" s="187"/>
      <c r="L66" s="187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>
      <c r="A67" s="193"/>
      <c r="B67" s="186"/>
      <c r="C67" s="183"/>
      <c r="D67" s="183"/>
      <c r="E67" s="187"/>
      <c r="F67" s="187"/>
      <c r="G67" s="187"/>
      <c r="H67" s="187"/>
      <c r="I67" s="187"/>
      <c r="J67" s="187"/>
      <c r="K67" s="187"/>
      <c r="L67" s="187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>
      <c r="A68" s="193"/>
      <c r="B68" s="186"/>
      <c r="C68" s="183"/>
      <c r="D68" s="183"/>
      <c r="E68" s="187"/>
      <c r="F68" s="187"/>
      <c r="G68" s="187"/>
      <c r="H68" s="187"/>
      <c r="I68" s="187"/>
      <c r="J68" s="187"/>
      <c r="K68" s="187"/>
      <c r="L68" s="187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85" customFormat="1">
      <c r="A69" s="193"/>
      <c r="B69" s="186"/>
      <c r="C69" s="183"/>
      <c r="D69" s="183"/>
      <c r="E69" s="187"/>
      <c r="F69" s="187"/>
      <c r="G69" s="187"/>
      <c r="H69" s="187"/>
      <c r="I69" s="187"/>
      <c r="J69" s="187"/>
      <c r="K69" s="187"/>
      <c r="L69" s="187"/>
      <c r="M69" s="184"/>
      <c r="N69" s="184"/>
      <c r="O69" s="184"/>
      <c r="P69" s="184"/>
      <c r="Q69" s="184"/>
      <c r="R69" s="184"/>
      <c r="S69" s="184"/>
      <c r="T69" s="184"/>
      <c r="U69" s="184"/>
    </row>
    <row r="70" spans="1:21" s="185" customFormat="1">
      <c r="A70" s="193"/>
      <c r="B70" s="194"/>
      <c r="C70" s="183"/>
      <c r="D70" s="183"/>
      <c r="E70" s="187"/>
      <c r="F70" s="187"/>
      <c r="G70" s="187"/>
      <c r="H70" s="187"/>
      <c r="I70" s="187"/>
      <c r="J70" s="187"/>
      <c r="K70" s="187"/>
      <c r="L70" s="187"/>
      <c r="M70" s="184"/>
      <c r="N70" s="184"/>
      <c r="O70" s="184"/>
      <c r="P70" s="184"/>
      <c r="Q70" s="184"/>
      <c r="R70" s="184"/>
      <c r="S70" s="184"/>
      <c r="T70" s="184"/>
      <c r="U70" s="184"/>
    </row>
    <row r="71" spans="1:21" s="185" customFormat="1">
      <c r="A71" s="193"/>
      <c r="B71" s="194"/>
      <c r="C71" s="183"/>
      <c r="D71" s="183"/>
      <c r="E71" s="187"/>
      <c r="F71" s="187"/>
      <c r="G71" s="187"/>
      <c r="H71" s="187"/>
      <c r="I71" s="187"/>
      <c r="J71" s="187"/>
      <c r="K71" s="187"/>
      <c r="L71" s="187"/>
      <c r="M71" s="184"/>
      <c r="N71" s="184"/>
      <c r="O71" s="184"/>
      <c r="P71" s="184"/>
      <c r="Q71" s="184"/>
      <c r="R71" s="184"/>
      <c r="S71" s="184"/>
      <c r="T71" s="184"/>
      <c r="U71" s="184"/>
    </row>
    <row r="72" spans="1:21" s="185" customFormat="1">
      <c r="A72" s="193"/>
      <c r="B72" s="186"/>
      <c r="C72" s="183"/>
      <c r="D72" s="183"/>
      <c r="E72" s="187"/>
      <c r="F72" s="187"/>
      <c r="G72" s="187"/>
      <c r="H72" s="187"/>
      <c r="I72" s="187"/>
      <c r="J72" s="187"/>
      <c r="K72" s="187"/>
      <c r="L72" s="187"/>
      <c r="M72" s="184"/>
      <c r="N72" s="184"/>
      <c r="O72" s="184"/>
      <c r="P72" s="184"/>
      <c r="Q72" s="184"/>
      <c r="R72" s="184"/>
      <c r="S72" s="184"/>
      <c r="T72" s="184"/>
      <c r="U72" s="184"/>
    </row>
    <row r="73" spans="1:21" s="185" customFormat="1">
      <c r="A73" s="193"/>
      <c r="B73" s="186"/>
      <c r="C73" s="183"/>
      <c r="D73" s="183"/>
      <c r="E73" s="187"/>
      <c r="F73" s="187"/>
      <c r="G73" s="187"/>
      <c r="H73" s="187"/>
      <c r="I73" s="187"/>
      <c r="J73" s="187"/>
      <c r="K73" s="187"/>
      <c r="L73" s="187"/>
      <c r="M73" s="184"/>
      <c r="N73" s="184"/>
      <c r="O73" s="184"/>
      <c r="P73" s="184"/>
      <c r="Q73" s="184"/>
      <c r="R73" s="184"/>
      <c r="S73" s="184"/>
      <c r="T73" s="184"/>
      <c r="U73" s="184"/>
    </row>
    <row r="74" spans="1:21" s="185" customFormat="1">
      <c r="A74" s="193"/>
      <c r="B74" s="186"/>
      <c r="C74" s="183"/>
      <c r="D74" s="183"/>
      <c r="E74" s="187"/>
      <c r="F74" s="187"/>
      <c r="G74" s="187"/>
      <c r="H74" s="187"/>
      <c r="I74" s="187"/>
      <c r="J74" s="187"/>
      <c r="K74" s="187"/>
      <c r="L74" s="187"/>
      <c r="M74" s="184"/>
      <c r="N74" s="184"/>
      <c r="O74" s="184"/>
      <c r="P74" s="184"/>
      <c r="Q74" s="184"/>
      <c r="R74" s="184"/>
      <c r="S74" s="184"/>
      <c r="T74" s="184"/>
      <c r="U74" s="184"/>
    </row>
    <row r="75" spans="1:21" s="185" customFormat="1">
      <c r="A75" s="193"/>
      <c r="B75" s="183"/>
      <c r="C75" s="183"/>
      <c r="D75" s="183"/>
      <c r="E75" s="187"/>
      <c r="F75" s="187"/>
      <c r="G75" s="187"/>
      <c r="H75" s="187"/>
      <c r="I75" s="187"/>
      <c r="J75" s="187"/>
      <c r="K75" s="187"/>
      <c r="L75" s="187"/>
      <c r="M75" s="184"/>
    </row>
    <row r="76" spans="1:21" s="185" customFormat="1">
      <c r="A76" s="193"/>
      <c r="B76" s="183"/>
      <c r="C76" s="186"/>
      <c r="D76" s="186"/>
      <c r="E76" s="187"/>
      <c r="F76" s="187"/>
      <c r="G76" s="187"/>
      <c r="H76" s="187"/>
      <c r="I76" s="187"/>
      <c r="J76" s="187"/>
      <c r="K76" s="187"/>
      <c r="L76" s="187"/>
      <c r="M76" s="184"/>
    </row>
    <row r="77" spans="1:21" s="185" customFormat="1">
      <c r="A77" s="193"/>
      <c r="B77" s="183"/>
      <c r="C77" s="183"/>
      <c r="D77" s="183"/>
      <c r="E77" s="195"/>
      <c r="F77" s="190"/>
      <c r="G77" s="190"/>
      <c r="H77" s="190"/>
      <c r="I77" s="190"/>
      <c r="J77" s="190"/>
      <c r="K77" s="190"/>
      <c r="L77" s="190"/>
      <c r="R77" s="184"/>
      <c r="S77" s="184"/>
    </row>
    <row r="78" spans="1:21" s="185" customFormat="1">
      <c r="E78" s="196"/>
      <c r="F78" s="196"/>
      <c r="G78" s="196"/>
      <c r="H78" s="196"/>
      <c r="I78" s="196"/>
      <c r="J78" s="196"/>
      <c r="K78" s="196"/>
      <c r="L78" s="196"/>
      <c r="M78" s="196"/>
    </row>
    <row r="79" spans="1:21" s="185" customFormat="1"/>
  </sheetData>
  <mergeCells count="4">
    <mergeCell ref="E59:L59"/>
    <mergeCell ref="N59:U59"/>
    <mergeCell ref="E30:J30"/>
    <mergeCell ref="L30:P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C000"/>
  </sheetPr>
  <dimension ref="A1:N84"/>
  <sheetViews>
    <sheetView workbookViewId="0"/>
  </sheetViews>
  <sheetFormatPr defaultRowHeight="15"/>
  <cols>
    <col min="1" max="1" width="5.42578125" style="54" customWidth="1"/>
    <col min="2" max="2" width="11.140625" style="54" customWidth="1"/>
    <col min="3" max="3" width="29.28515625" style="54" bestFit="1" customWidth="1"/>
    <col min="4" max="4" width="14.85546875" style="54" bestFit="1" customWidth="1"/>
    <col min="5" max="5" width="11" style="54" customWidth="1"/>
    <col min="6" max="6" width="9.85546875" style="54" customWidth="1"/>
    <col min="7" max="7" width="15.5703125" style="54" bestFit="1" customWidth="1"/>
    <col min="8" max="8" width="14.5703125" style="54" customWidth="1"/>
    <col min="9" max="10" width="14.85546875" style="54" bestFit="1" customWidth="1"/>
    <col min="11" max="11" width="13.7109375" style="54" customWidth="1"/>
    <col min="12" max="12" width="14.42578125" style="54" bestFit="1" customWidth="1"/>
    <col min="13" max="13" width="13.7109375" style="54" customWidth="1"/>
    <col min="14" max="14" width="18" style="54" bestFit="1" customWidth="1"/>
  </cols>
  <sheetData>
    <row r="1" spans="1:14">
      <c r="A1" s="52" t="s">
        <v>20</v>
      </c>
      <c r="B1" s="53"/>
    </row>
    <row r="2" spans="1:14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>
      <c r="A6" s="57" t="s">
        <v>90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>
      <c r="A7" s="58" t="s">
        <v>88</v>
      </c>
      <c r="B7" s="57"/>
      <c r="C7" s="57"/>
      <c r="D7" s="57"/>
      <c r="E7" s="57"/>
      <c r="F7" s="59"/>
      <c r="G7" s="59"/>
      <c r="H7" s="57"/>
      <c r="I7" s="57"/>
      <c r="J7" s="57"/>
      <c r="K7" s="57"/>
      <c r="L7" s="57"/>
      <c r="M7" s="57"/>
      <c r="N7" s="57"/>
    </row>
    <row r="8" spans="1:14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.75" thickBot="1">
      <c r="A9" s="60"/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1" t="s">
        <v>9</v>
      </c>
      <c r="L9" s="61" t="s">
        <v>10</v>
      </c>
      <c r="M9" s="61" t="s">
        <v>11</v>
      </c>
      <c r="N9" s="61" t="s">
        <v>12</v>
      </c>
    </row>
    <row r="10" spans="1:14">
      <c r="A10" s="62"/>
      <c r="B10" s="62"/>
      <c r="C10" s="62"/>
      <c r="D10" s="62"/>
      <c r="E10" s="63" t="s">
        <v>22</v>
      </c>
      <c r="F10" s="63" t="s">
        <v>23</v>
      </c>
      <c r="G10" s="63" t="s">
        <v>19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63" t="s">
        <v>29</v>
      </c>
      <c r="N10" s="63" t="s">
        <v>30</v>
      </c>
    </row>
    <row r="11" spans="1:14">
      <c r="A11" s="64" t="s">
        <v>31</v>
      </c>
      <c r="B11" s="64" t="s">
        <v>32</v>
      </c>
      <c r="C11" s="64" t="s">
        <v>33</v>
      </c>
      <c r="D11" s="64" t="s">
        <v>34</v>
      </c>
      <c r="E11" s="64" t="s">
        <v>35</v>
      </c>
      <c r="F11" s="64" t="s">
        <v>36</v>
      </c>
      <c r="G11" s="64" t="s">
        <v>37</v>
      </c>
      <c r="H11" s="64" t="s">
        <v>37</v>
      </c>
      <c r="I11" s="64" t="s">
        <v>37</v>
      </c>
      <c r="J11" s="64" t="s">
        <v>37</v>
      </c>
      <c r="K11" s="64" t="s">
        <v>37</v>
      </c>
      <c r="L11" s="64" t="s">
        <v>37</v>
      </c>
      <c r="M11" s="64" t="s">
        <v>38</v>
      </c>
      <c r="N11" s="64" t="s">
        <v>39</v>
      </c>
    </row>
    <row r="12" spans="1:14" ht="15.75" thickBot="1">
      <c r="A12" s="65" t="s">
        <v>40</v>
      </c>
      <c r="B12" s="65" t="s">
        <v>40</v>
      </c>
      <c r="C12" s="66"/>
      <c r="D12" s="65" t="s">
        <v>41</v>
      </c>
      <c r="E12" s="65" t="s">
        <v>42</v>
      </c>
      <c r="F12" s="65" t="s">
        <v>43</v>
      </c>
      <c r="G12" s="65" t="s">
        <v>44</v>
      </c>
      <c r="H12" s="65" t="s">
        <v>44</v>
      </c>
      <c r="I12" s="65" t="s">
        <v>44</v>
      </c>
      <c r="J12" s="65" t="s">
        <v>44</v>
      </c>
      <c r="K12" s="65" t="s">
        <v>44</v>
      </c>
      <c r="L12" s="65" t="s">
        <v>44</v>
      </c>
      <c r="M12" s="65" t="s">
        <v>45</v>
      </c>
      <c r="N12" s="64" t="s">
        <v>46</v>
      </c>
    </row>
    <row r="13" spans="1:14">
      <c r="A13" s="67">
        <v>1</v>
      </c>
      <c r="B13" s="68" t="s">
        <v>47</v>
      </c>
      <c r="C13" s="69" t="s">
        <v>17</v>
      </c>
      <c r="D13" s="70">
        <v>661595338</v>
      </c>
      <c r="E13" s="71">
        <v>6.4302174220441918E-2</v>
      </c>
      <c r="F13" s="72">
        <v>0.92746176151343063</v>
      </c>
      <c r="G13" s="70">
        <v>673364495.83847213</v>
      </c>
      <c r="H13" s="70">
        <v>371069157.1504823</v>
      </c>
      <c r="I13" s="70">
        <v>90343655.740467906</v>
      </c>
      <c r="J13" s="70">
        <v>175256097.88153028</v>
      </c>
      <c r="K13" s="70">
        <v>30988326.998812091</v>
      </c>
      <c r="L13" s="70">
        <v>5707258.0671795504</v>
      </c>
      <c r="M13" s="73">
        <v>11769157.838472128</v>
      </c>
      <c r="N13" s="74">
        <v>1.7789057997370787E-2</v>
      </c>
    </row>
    <row r="14" spans="1:14">
      <c r="A14" s="75">
        <v>2</v>
      </c>
      <c r="B14" s="68" t="s">
        <v>48</v>
      </c>
      <c r="C14" s="69" t="s">
        <v>49</v>
      </c>
      <c r="D14" s="70">
        <v>520951038</v>
      </c>
      <c r="E14" s="71">
        <v>8.5311234939392883E-2</v>
      </c>
      <c r="F14" s="72">
        <v>1.2304857369600726</v>
      </c>
      <c r="G14" s="70">
        <v>495510208.04598188</v>
      </c>
      <c r="H14" s="70">
        <v>340483149.10180485</v>
      </c>
      <c r="I14" s="70">
        <v>78112012.062332183</v>
      </c>
      <c r="J14" s="70">
        <v>72661985.484887317</v>
      </c>
      <c r="K14" s="70">
        <v>132512.33817374334</v>
      </c>
      <c r="L14" s="70">
        <v>4120549.0587838157</v>
      </c>
      <c r="M14" s="73">
        <v>-25440829.954018116</v>
      </c>
      <c r="N14" s="76">
        <v>-4.8835357064818924E-2</v>
      </c>
    </row>
    <row r="15" spans="1:14">
      <c r="A15" s="75">
        <v>3</v>
      </c>
      <c r="B15" s="77" t="s">
        <v>50</v>
      </c>
      <c r="C15" s="69" t="s">
        <v>51</v>
      </c>
      <c r="D15" s="70">
        <v>162435073</v>
      </c>
      <c r="E15" s="71">
        <v>7.1184066206083405E-2</v>
      </c>
      <c r="F15" s="72">
        <v>1.0267226611786107</v>
      </c>
      <c r="G15" s="70">
        <v>161476192.92717835</v>
      </c>
      <c r="H15" s="70">
        <v>114841373.89163296</v>
      </c>
      <c r="I15" s="70">
        <v>24867636.036724526</v>
      </c>
      <c r="J15" s="70">
        <v>20544942.388022188</v>
      </c>
      <c r="K15" s="70">
        <v>-60942.249930818849</v>
      </c>
      <c r="L15" s="70">
        <v>1283182.8607295181</v>
      </c>
      <c r="M15" s="73">
        <v>-958880.07282164693</v>
      </c>
      <c r="N15" s="76">
        <v>-5.9031590598764769E-3</v>
      </c>
    </row>
    <row r="16" spans="1:14">
      <c r="A16" s="75">
        <v>4</v>
      </c>
      <c r="B16" s="68" t="s">
        <v>52</v>
      </c>
      <c r="C16" s="69" t="s">
        <v>53</v>
      </c>
      <c r="D16" s="70">
        <v>12123902</v>
      </c>
      <c r="E16" s="71">
        <v>0.10510127819524216</v>
      </c>
      <c r="F16" s="72">
        <v>1.51592722631895</v>
      </c>
      <c r="G16" s="70">
        <v>11162238.076128745</v>
      </c>
      <c r="H16" s="70">
        <v>3682560.8576765279</v>
      </c>
      <c r="I16" s="70">
        <v>585590.8174518412</v>
      </c>
      <c r="J16" s="70">
        <v>6517934.8390025534</v>
      </c>
      <c r="K16" s="70">
        <v>287847.32345323201</v>
      </c>
      <c r="L16" s="70">
        <v>88304.238544591455</v>
      </c>
      <c r="M16" s="73">
        <v>-961663.92387125455</v>
      </c>
      <c r="N16" s="76">
        <v>-7.93196714944788E-2</v>
      </c>
    </row>
    <row r="17" spans="1:14">
      <c r="A17" s="75">
        <v>5</v>
      </c>
      <c r="B17" s="68" t="s">
        <v>54</v>
      </c>
      <c r="C17" s="69" t="s">
        <v>55</v>
      </c>
      <c r="D17" s="70">
        <v>274874422</v>
      </c>
      <c r="E17" s="71">
        <v>5.0607091521900356E-2</v>
      </c>
      <c r="F17" s="72">
        <v>0.72993087429774517</v>
      </c>
      <c r="G17" s="70">
        <v>291166907.77403575</v>
      </c>
      <c r="H17" s="70">
        <v>239784575.84400019</v>
      </c>
      <c r="I17" s="70">
        <v>48525412.17846588</v>
      </c>
      <c r="J17" s="70">
        <v>922169.16223830706</v>
      </c>
      <c r="K17" s="70">
        <v>-69521.77609059868</v>
      </c>
      <c r="L17" s="70">
        <v>2004272.3654219997</v>
      </c>
      <c r="M17" s="73">
        <v>16292485.774035752</v>
      </c>
      <c r="N17" s="76">
        <v>5.927246942618674E-2</v>
      </c>
    </row>
    <row r="18" spans="1:14">
      <c r="A18" s="75">
        <v>6</v>
      </c>
      <c r="B18" s="68" t="s">
        <v>56</v>
      </c>
      <c r="C18" s="69" t="s">
        <v>18</v>
      </c>
      <c r="D18" s="70">
        <v>13948795.999999998</v>
      </c>
      <c r="E18" s="71">
        <v>5.6516699163353751E-2</v>
      </c>
      <c r="F18" s="72">
        <v>0.81516804052801528</v>
      </c>
      <c r="G18" s="70">
        <v>14610745.943170501</v>
      </c>
      <c r="H18" s="70">
        <v>9535244.5125628542</v>
      </c>
      <c r="I18" s="70">
        <v>1936754.4446870731</v>
      </c>
      <c r="J18" s="70">
        <v>3057189.3603663919</v>
      </c>
      <c r="K18" s="70">
        <v>-39467.948656002176</v>
      </c>
      <c r="L18" s="70">
        <v>121025.57421018166</v>
      </c>
      <c r="M18" s="73">
        <v>661949.94317050278</v>
      </c>
      <c r="N18" s="76">
        <v>4.7455704647949619E-2</v>
      </c>
    </row>
    <row r="19" spans="1:14">
      <c r="A19" s="75">
        <v>7</v>
      </c>
      <c r="B19" s="78">
        <v>15</v>
      </c>
      <c r="C19" s="69" t="s">
        <v>57</v>
      </c>
      <c r="D19" s="70">
        <v>536865</v>
      </c>
      <c r="E19" s="71">
        <v>3.8630059487675894E-2</v>
      </c>
      <c r="F19" s="72">
        <v>0.55718027351583177</v>
      </c>
      <c r="G19" s="70">
        <v>592185.21188673633</v>
      </c>
      <c r="H19" s="70">
        <v>296738.81039199157</v>
      </c>
      <c r="I19" s="70">
        <v>55450.596355250891</v>
      </c>
      <c r="J19" s="70">
        <v>146158.04598272985</v>
      </c>
      <c r="K19" s="70">
        <v>89849.303985339677</v>
      </c>
      <c r="L19" s="70">
        <v>3988.4551714242898</v>
      </c>
      <c r="M19" s="73">
        <v>55320.211886736332</v>
      </c>
      <c r="N19" s="76">
        <v>0.10304305903110897</v>
      </c>
    </row>
    <row r="20" spans="1:14">
      <c r="A20" s="75">
        <v>8</v>
      </c>
      <c r="B20" s="78">
        <v>15</v>
      </c>
      <c r="C20" s="69" t="s">
        <v>58</v>
      </c>
      <c r="D20" s="70">
        <v>1379767</v>
      </c>
      <c r="E20" s="71">
        <v>0.17281555143931143</v>
      </c>
      <c r="F20" s="72">
        <v>2.4926033636956721</v>
      </c>
      <c r="G20" s="70">
        <v>1115477.4388760834</v>
      </c>
      <c r="H20" s="70">
        <v>835185.75637836335</v>
      </c>
      <c r="I20" s="70">
        <v>141842.78034908592</v>
      </c>
      <c r="J20" s="70">
        <v>111894.81978339049</v>
      </c>
      <c r="K20" s="70">
        <v>18202.006391113158</v>
      </c>
      <c r="L20" s="70">
        <v>8352.0759741304701</v>
      </c>
      <c r="M20" s="73">
        <v>-264289.56112391665</v>
      </c>
      <c r="N20" s="76">
        <v>-0.19154651555220298</v>
      </c>
    </row>
    <row r="21" spans="1:14">
      <c r="A21" s="75">
        <v>9</v>
      </c>
      <c r="B21" s="68" t="s">
        <v>59</v>
      </c>
      <c r="C21" s="69" t="s">
        <v>60</v>
      </c>
      <c r="D21" s="70">
        <v>137738935</v>
      </c>
      <c r="E21" s="71">
        <v>7.942639897608407E-2</v>
      </c>
      <c r="F21" s="72">
        <v>1.1456058647797493</v>
      </c>
      <c r="G21" s="70">
        <v>133275124.21630627</v>
      </c>
      <c r="H21" s="70">
        <v>81858061.159717873</v>
      </c>
      <c r="I21" s="70">
        <v>19449633.146441523</v>
      </c>
      <c r="J21" s="70">
        <v>29146254.053759463</v>
      </c>
      <c r="K21" s="70">
        <v>1669312.9546441091</v>
      </c>
      <c r="L21" s="70">
        <v>1151862.9017432963</v>
      </c>
      <c r="M21" s="73">
        <v>-4463810.7836937308</v>
      </c>
      <c r="N21" s="76">
        <v>-3.2407763162200509E-2</v>
      </c>
    </row>
    <row r="22" spans="1:14">
      <c r="A22" s="75">
        <v>10</v>
      </c>
      <c r="B22" s="68" t="s">
        <v>61</v>
      </c>
      <c r="C22" s="69" t="s">
        <v>62</v>
      </c>
      <c r="D22" s="70">
        <v>27176952</v>
      </c>
      <c r="E22" s="71">
        <v>3.8963705290205083E-2</v>
      </c>
      <c r="F22" s="72">
        <v>0.56199261038448023</v>
      </c>
      <c r="G22" s="70">
        <v>29952890.975018647</v>
      </c>
      <c r="H22" s="70">
        <v>24821830.078017253</v>
      </c>
      <c r="I22" s="70">
        <v>4840732.9934338043</v>
      </c>
      <c r="J22" s="70">
        <v>95988.188336615945</v>
      </c>
      <c r="K22" s="70">
        <v>-6454.8957176357635</v>
      </c>
      <c r="L22" s="70">
        <v>200794.61094861274</v>
      </c>
      <c r="M22" s="73">
        <v>2775938.9750186466</v>
      </c>
      <c r="N22" s="76">
        <v>0.10214313124660374</v>
      </c>
    </row>
    <row r="23" spans="1:14">
      <c r="A23" s="75">
        <v>11</v>
      </c>
      <c r="B23" s="68" t="s">
        <v>61</v>
      </c>
      <c r="C23" s="69" t="s">
        <v>63</v>
      </c>
      <c r="D23" s="70">
        <v>35062890</v>
      </c>
      <c r="E23" s="71">
        <v>6.3578539640714152E-2</v>
      </c>
      <c r="F23" s="72">
        <v>0.91702442544909291</v>
      </c>
      <c r="G23" s="70">
        <v>35597511.552945107</v>
      </c>
      <c r="H23" s="70">
        <v>30411180.678288583</v>
      </c>
      <c r="I23" s="70">
        <v>4866396.4471263066</v>
      </c>
      <c r="J23" s="70">
        <v>107985.24295327616</v>
      </c>
      <c r="K23" s="70">
        <v>-5872.7535514782394</v>
      </c>
      <c r="L23" s="70">
        <v>217821.93812840831</v>
      </c>
      <c r="M23" s="73">
        <v>534621.55294510722</v>
      </c>
      <c r="N23" s="76">
        <v>1.5247503926376287E-2</v>
      </c>
    </row>
    <row r="24" spans="1:14">
      <c r="A24" s="79"/>
      <c r="B24" s="80"/>
      <c r="C24" s="80"/>
      <c r="D24" s="81"/>
      <c r="E24" s="80"/>
      <c r="F24" s="82"/>
      <c r="G24" s="81"/>
      <c r="H24" s="81"/>
      <c r="I24" s="81"/>
      <c r="J24" s="81"/>
      <c r="K24" s="81"/>
      <c r="L24" s="81"/>
      <c r="M24" s="83"/>
      <c r="N24" s="34"/>
    </row>
    <row r="25" spans="1:14">
      <c r="A25" s="79">
        <v>12</v>
      </c>
      <c r="B25" s="80"/>
      <c r="C25" s="64" t="s">
        <v>64</v>
      </c>
      <c r="D25" s="81">
        <v>1847823978</v>
      </c>
      <c r="E25" s="84">
        <v>6.9331348082225769E-2</v>
      </c>
      <c r="F25" s="82">
        <v>1</v>
      </c>
      <c r="G25" s="81">
        <v>1847823978.0000002</v>
      </c>
      <c r="H25" s="81">
        <v>1217619057.8409536</v>
      </c>
      <c r="I25" s="81">
        <v>273725117.24383539</v>
      </c>
      <c r="J25" s="81">
        <v>308568599.4668625</v>
      </c>
      <c r="K25" s="81">
        <v>33003791.301513091</v>
      </c>
      <c r="L25" s="81">
        <v>14907412.146835528</v>
      </c>
      <c r="M25" s="83">
        <v>2.0768493413925171E-7</v>
      </c>
      <c r="N25" s="34">
        <v>-1.0611734161683077E-10</v>
      </c>
    </row>
    <row r="26" spans="1:14" ht="15.75" thickBot="1">
      <c r="A26" s="85"/>
      <c r="B26" s="66"/>
      <c r="C26" s="66"/>
      <c r="D26" s="86"/>
      <c r="E26" s="87"/>
      <c r="F26" s="88"/>
      <c r="G26" s="86"/>
      <c r="H26" s="86"/>
      <c r="I26" s="86"/>
      <c r="J26" s="86"/>
      <c r="K26" s="86"/>
      <c r="L26" s="86"/>
      <c r="M26" s="89"/>
      <c r="N26" s="41"/>
    </row>
    <row r="27" spans="1:14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>
      <c r="A28" s="60"/>
      <c r="B28" s="60"/>
      <c r="C28" s="60"/>
      <c r="D28" s="90"/>
      <c r="E28" s="60"/>
      <c r="F28" s="60"/>
      <c r="G28" s="91"/>
      <c r="H28" s="92"/>
      <c r="I28" s="92"/>
      <c r="J28" s="92"/>
      <c r="K28" s="92"/>
      <c r="L28" s="92"/>
      <c r="M28" s="60"/>
      <c r="N28" s="60"/>
    </row>
    <row r="29" spans="1:14">
      <c r="A29" s="93" t="s">
        <v>65</v>
      </c>
      <c r="B29" s="60"/>
      <c r="C29" s="60"/>
      <c r="D29" s="9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>
      <c r="A30" s="60"/>
      <c r="B30" s="60" t="s">
        <v>66</v>
      </c>
      <c r="C30" s="60" t="s">
        <v>67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>
      <c r="A31" s="60"/>
      <c r="B31" s="60" t="s">
        <v>68</v>
      </c>
      <c r="C31" s="60" t="s">
        <v>69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>
      <c r="A32" s="60"/>
      <c r="B32" s="60" t="s">
        <v>70</v>
      </c>
      <c r="C32" s="60" t="s">
        <v>71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>
      <c r="A33" s="60"/>
      <c r="B33" s="60" t="s">
        <v>72</v>
      </c>
      <c r="C33" s="60" t="s">
        <v>73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>
      <c r="A34" s="60"/>
      <c r="B34" s="60" t="s">
        <v>74</v>
      </c>
      <c r="C34" s="60" t="s">
        <v>75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>
      <c r="A35" s="60"/>
      <c r="B35" s="60" t="s">
        <v>76</v>
      </c>
      <c r="C35" s="60" t="s">
        <v>77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>
      <c r="A36" s="60"/>
      <c r="B36" s="60" t="s">
        <v>78</v>
      </c>
      <c r="C36" s="60" t="s">
        <v>79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>
      <c r="A37" s="60"/>
      <c r="B37" s="60" t="s">
        <v>80</v>
      </c>
      <c r="C37" s="60" t="s">
        <v>81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>
      <c r="A38" s="60"/>
      <c r="B38" s="60" t="s">
        <v>82</v>
      </c>
      <c r="C38" s="60" t="s">
        <v>83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>
      <c r="A39" s="60"/>
      <c r="B39" s="60" t="s">
        <v>84</v>
      </c>
      <c r="C39" s="60" t="s">
        <v>85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>
      <c r="A40" s="60"/>
      <c r="B40" s="60" t="s">
        <v>86</v>
      </c>
      <c r="C40" s="60" t="s">
        <v>87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4" spans="1:14">
      <c r="A44" s="55" t="s">
        <v>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>
      <c r="A45" s="56" t="s">
        <v>21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>
      <c r="A46" s="57" t="s">
        <v>14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>
      <c r="A47" s="57" t="s">
        <v>16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>
      <c r="A48" s="57" t="s">
        <v>90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>
      <c r="A49" s="94" t="s">
        <v>89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>
      <c r="B50" s="94"/>
      <c r="C50" s="94"/>
      <c r="D50" s="94"/>
      <c r="E50" s="94"/>
      <c r="F50" s="94"/>
      <c r="G50" s="95"/>
      <c r="H50" s="96"/>
      <c r="I50" s="94"/>
      <c r="J50" s="94"/>
      <c r="K50" s="94"/>
      <c r="L50" s="94"/>
      <c r="M50" s="94"/>
      <c r="N50" s="94"/>
    </row>
    <row r="51" spans="1:14" ht="15.75" thickBot="1">
      <c r="A51" s="60"/>
      <c r="B51" s="61" t="s">
        <v>0</v>
      </c>
      <c r="C51" s="61" t="s">
        <v>1</v>
      </c>
      <c r="D51" s="61" t="s">
        <v>2</v>
      </c>
      <c r="E51" s="61" t="s">
        <v>3</v>
      </c>
      <c r="F51" s="61" t="s">
        <v>4</v>
      </c>
      <c r="G51" s="61" t="s">
        <v>5</v>
      </c>
      <c r="H51" s="61" t="s">
        <v>6</v>
      </c>
      <c r="I51" s="61" t="s">
        <v>7</v>
      </c>
      <c r="J51" s="61" t="s">
        <v>8</v>
      </c>
      <c r="K51" s="61" t="s">
        <v>9</v>
      </c>
      <c r="L51" s="61" t="s">
        <v>10</v>
      </c>
      <c r="M51" s="61" t="s">
        <v>11</v>
      </c>
      <c r="N51" s="61" t="s">
        <v>12</v>
      </c>
    </row>
    <row r="52" spans="1:14">
      <c r="A52" s="62"/>
      <c r="B52" s="62"/>
      <c r="C52" s="62"/>
      <c r="D52" s="62"/>
      <c r="E52" s="63" t="s">
        <v>22</v>
      </c>
      <c r="F52" s="63" t="s">
        <v>23</v>
      </c>
      <c r="G52" s="63" t="s">
        <v>19</v>
      </c>
      <c r="H52" s="63" t="s">
        <v>24</v>
      </c>
      <c r="I52" s="63" t="s">
        <v>25</v>
      </c>
      <c r="J52" s="63" t="s">
        <v>26</v>
      </c>
      <c r="K52" s="63" t="s">
        <v>27</v>
      </c>
      <c r="L52" s="63" t="s">
        <v>28</v>
      </c>
      <c r="M52" s="63" t="s">
        <v>29</v>
      </c>
      <c r="N52" s="63" t="s">
        <v>30</v>
      </c>
    </row>
    <row r="53" spans="1:14">
      <c r="A53" s="64" t="s">
        <v>31</v>
      </c>
      <c r="B53" s="64" t="s">
        <v>32</v>
      </c>
      <c r="C53" s="64" t="s">
        <v>33</v>
      </c>
      <c r="D53" s="64" t="s">
        <v>34</v>
      </c>
      <c r="E53" s="64" t="s">
        <v>35</v>
      </c>
      <c r="F53" s="64" t="s">
        <v>36</v>
      </c>
      <c r="G53" s="64" t="s">
        <v>37</v>
      </c>
      <c r="H53" s="64" t="s">
        <v>37</v>
      </c>
      <c r="I53" s="64" t="s">
        <v>37</v>
      </c>
      <c r="J53" s="64" t="s">
        <v>37</v>
      </c>
      <c r="K53" s="64" t="s">
        <v>37</v>
      </c>
      <c r="L53" s="64" t="s">
        <v>37</v>
      </c>
      <c r="M53" s="64" t="s">
        <v>38</v>
      </c>
      <c r="N53" s="64" t="s">
        <v>39</v>
      </c>
    </row>
    <row r="54" spans="1:14" ht="15.75" thickBot="1">
      <c r="A54" s="65" t="s">
        <v>40</v>
      </c>
      <c r="B54" s="65" t="s">
        <v>40</v>
      </c>
      <c r="C54" s="66"/>
      <c r="D54" s="65" t="s">
        <v>41</v>
      </c>
      <c r="E54" s="65" t="s">
        <v>42</v>
      </c>
      <c r="F54" s="65" t="s">
        <v>43</v>
      </c>
      <c r="G54" s="65" t="s">
        <v>44</v>
      </c>
      <c r="H54" s="65" t="s">
        <v>44</v>
      </c>
      <c r="I54" s="65" t="s">
        <v>44</v>
      </c>
      <c r="J54" s="65" t="s">
        <v>44</v>
      </c>
      <c r="K54" s="65" t="s">
        <v>44</v>
      </c>
      <c r="L54" s="65" t="s">
        <v>44</v>
      </c>
      <c r="M54" s="65" t="s">
        <v>45</v>
      </c>
      <c r="N54" s="65" t="s">
        <v>46</v>
      </c>
    </row>
    <row r="55" spans="1:14">
      <c r="A55" s="67">
        <v>1</v>
      </c>
      <c r="B55" s="68" t="s">
        <v>47</v>
      </c>
      <c r="C55" s="69" t="s">
        <v>17</v>
      </c>
      <c r="D55" s="70">
        <v>661595338</v>
      </c>
      <c r="E55" s="71">
        <v>6.4302174220441918E-2</v>
      </c>
      <c r="F55" s="72">
        <v>0.92746176151343063</v>
      </c>
      <c r="G55" s="70">
        <v>710195726.12562549</v>
      </c>
      <c r="H55" s="70">
        <v>386546086.89829874</v>
      </c>
      <c r="I55" s="70">
        <v>97783009.403719142</v>
      </c>
      <c r="J55" s="70">
        <v>188778063.98209238</v>
      </c>
      <c r="K55" s="70">
        <v>30885291.764320109</v>
      </c>
      <c r="L55" s="70">
        <v>6203274.0771949925</v>
      </c>
      <c r="M55" s="70">
        <v>48600388.125625491</v>
      </c>
      <c r="N55" s="71">
        <v>7.3459387232903225E-2</v>
      </c>
    </row>
    <row r="56" spans="1:14">
      <c r="A56" s="75">
        <v>2</v>
      </c>
      <c r="B56" s="68" t="s">
        <v>48</v>
      </c>
      <c r="C56" s="69" t="s">
        <v>49</v>
      </c>
      <c r="D56" s="70">
        <v>520951038</v>
      </c>
      <c r="E56" s="71">
        <v>8.5311234939392883E-2</v>
      </c>
      <c r="F56" s="72">
        <v>1.2304857369600726</v>
      </c>
      <c r="G56" s="70">
        <v>500004427.8066051</v>
      </c>
      <c r="H56" s="70">
        <v>342835535.87605518</v>
      </c>
      <c r="I56" s="70">
        <v>79200698.361107185</v>
      </c>
      <c r="J56" s="70">
        <v>73657722.32636179</v>
      </c>
      <c r="K56" s="70">
        <v>129695.37916086346</v>
      </c>
      <c r="L56" s="70">
        <v>4180775.8639201066</v>
      </c>
      <c r="M56" s="70">
        <v>-20946610.193394899</v>
      </c>
      <c r="N56" s="71">
        <v>-4.0208404754910769E-2</v>
      </c>
    </row>
    <row r="57" spans="1:14">
      <c r="A57" s="75">
        <v>3</v>
      </c>
      <c r="B57" s="77" t="s">
        <v>50</v>
      </c>
      <c r="C57" s="69" t="s">
        <v>51</v>
      </c>
      <c r="D57" s="70">
        <v>162435073</v>
      </c>
      <c r="E57" s="71">
        <v>7.1184066206083405E-2</v>
      </c>
      <c r="F57" s="72">
        <v>1.0267226611786107</v>
      </c>
      <c r="G57" s="70">
        <v>167432126.58699539</v>
      </c>
      <c r="H57" s="70">
        <v>118083973.53944905</v>
      </c>
      <c r="I57" s="70">
        <v>26343359.685586903</v>
      </c>
      <c r="J57" s="70">
        <v>21723187.119610153</v>
      </c>
      <c r="K57" s="70">
        <v>-81621.059430513502</v>
      </c>
      <c r="L57" s="70">
        <v>1363227.3017797889</v>
      </c>
      <c r="M57" s="70">
        <v>4997053.586995393</v>
      </c>
      <c r="N57" s="71">
        <v>3.0763390533246431E-2</v>
      </c>
    </row>
    <row r="58" spans="1:14">
      <c r="A58" s="75">
        <v>4</v>
      </c>
      <c r="B58" s="68" t="s">
        <v>52</v>
      </c>
      <c r="C58" s="69" t="s">
        <v>53</v>
      </c>
      <c r="D58" s="70">
        <v>12123902</v>
      </c>
      <c r="E58" s="71">
        <v>0.10510127819524216</v>
      </c>
      <c r="F58" s="72">
        <v>1.51592722631895</v>
      </c>
      <c r="G58" s="70">
        <v>10911043.041830989</v>
      </c>
      <c r="H58" s="70">
        <v>3615095.4831766603</v>
      </c>
      <c r="I58" s="70">
        <v>560626.08853361395</v>
      </c>
      <c r="J58" s="70">
        <v>6362919.8548393063</v>
      </c>
      <c r="K58" s="70">
        <v>288106.32878430886</v>
      </c>
      <c r="L58" s="70">
        <v>84295.28649709982</v>
      </c>
      <c r="M58" s="70">
        <v>-1212858.9581690114</v>
      </c>
      <c r="N58" s="71">
        <v>-0.10003866396882879</v>
      </c>
    </row>
    <row r="59" spans="1:14">
      <c r="A59" s="75">
        <v>5</v>
      </c>
      <c r="B59" s="68" t="s">
        <v>54</v>
      </c>
      <c r="C59" s="69" t="s">
        <v>55</v>
      </c>
      <c r="D59" s="70">
        <v>274874422</v>
      </c>
      <c r="E59" s="71">
        <v>5.0607091521900356E-2</v>
      </c>
      <c r="F59" s="72">
        <v>0.72993087429774517</v>
      </c>
      <c r="G59" s="70">
        <v>312187422.40093285</v>
      </c>
      <c r="H59" s="70">
        <v>254088613.77238092</v>
      </c>
      <c r="I59" s="70">
        <v>55015723.395517796</v>
      </c>
      <c r="J59" s="70">
        <v>939037.94570462755</v>
      </c>
      <c r="K59" s="70">
        <v>-142701.94803273093</v>
      </c>
      <c r="L59" s="70">
        <v>2286749.2353622159</v>
      </c>
      <c r="M59" s="70">
        <v>37313000.400932848</v>
      </c>
      <c r="N59" s="71">
        <v>0.13574562569133058</v>
      </c>
    </row>
    <row r="60" spans="1:14">
      <c r="A60" s="75">
        <v>6</v>
      </c>
      <c r="B60" s="68" t="s">
        <v>56</v>
      </c>
      <c r="C60" s="69" t="s">
        <v>18</v>
      </c>
      <c r="D60" s="70">
        <v>13948795.999999998</v>
      </c>
      <c r="E60" s="71">
        <v>5.6516699163353751E-2</v>
      </c>
      <c r="F60" s="72">
        <v>0.81516804052801528</v>
      </c>
      <c r="G60" s="70">
        <v>15670975.902923014</v>
      </c>
      <c r="H60" s="70">
        <v>10015568.293602593</v>
      </c>
      <c r="I60" s="70">
        <v>2150766.7504772949</v>
      </c>
      <c r="J60" s="70">
        <v>3411751.9995064549</v>
      </c>
      <c r="K60" s="70">
        <v>-42255.059865171439</v>
      </c>
      <c r="L60" s="70">
        <v>135143.91920184225</v>
      </c>
      <c r="M60" s="70">
        <v>1722179.9029230159</v>
      </c>
      <c r="N60" s="71">
        <v>0.12346441247854052</v>
      </c>
    </row>
    <row r="61" spans="1:14">
      <c r="A61" s="75">
        <v>7</v>
      </c>
      <c r="B61" s="78">
        <v>15</v>
      </c>
      <c r="C61" s="69" t="s">
        <v>57</v>
      </c>
      <c r="D61" s="70">
        <v>536865</v>
      </c>
      <c r="E61" s="71">
        <v>3.8630059487675894E-2</v>
      </c>
      <c r="F61" s="72">
        <v>0.55718027351583177</v>
      </c>
      <c r="G61" s="70">
        <v>648982.62827924057</v>
      </c>
      <c r="H61" s="70">
        <v>320006.89974158624</v>
      </c>
      <c r="I61" s="70">
        <v>65152.017083768689</v>
      </c>
      <c r="J61" s="70">
        <v>169116.41934503854</v>
      </c>
      <c r="K61" s="70">
        <v>89958.498218307388</v>
      </c>
      <c r="L61" s="70">
        <v>4748.7938905396759</v>
      </c>
      <c r="M61" s="70">
        <v>112117.62827924057</v>
      </c>
      <c r="N61" s="71">
        <v>0.20883765616913111</v>
      </c>
    </row>
    <row r="62" spans="1:14">
      <c r="A62" s="75">
        <v>8</v>
      </c>
      <c r="B62" s="78">
        <v>15</v>
      </c>
      <c r="C62" s="69" t="s">
        <v>58</v>
      </c>
      <c r="D62" s="70">
        <v>1379767</v>
      </c>
      <c r="E62" s="71">
        <v>0.17281555143931143</v>
      </c>
      <c r="F62" s="72">
        <v>2.4926033636956721</v>
      </c>
      <c r="G62" s="70">
        <v>985299.09991565463</v>
      </c>
      <c r="H62" s="70">
        <v>756193.40612841514</v>
      </c>
      <c r="I62" s="70">
        <v>114110.25900022498</v>
      </c>
      <c r="J62" s="70">
        <v>90269.805517355184</v>
      </c>
      <c r="K62" s="70">
        <v>18115.388039248981</v>
      </c>
      <c r="L62" s="70">
        <v>6610.2412304102936</v>
      </c>
      <c r="M62" s="70">
        <v>-394467.90008434537</v>
      </c>
      <c r="N62" s="71">
        <v>-0.28589457501472737</v>
      </c>
    </row>
    <row r="63" spans="1:14">
      <c r="A63" s="75">
        <v>9</v>
      </c>
      <c r="B63" s="68" t="s">
        <v>59</v>
      </c>
      <c r="C63" s="69" t="s">
        <v>60</v>
      </c>
      <c r="D63" s="70">
        <v>137738935</v>
      </c>
      <c r="E63" s="71">
        <v>7.942639897608407E-2</v>
      </c>
      <c r="F63" s="72">
        <v>1.1456058647797493</v>
      </c>
      <c r="G63" s="70">
        <v>136123073.85890278</v>
      </c>
      <c r="H63" s="70">
        <v>83197301.805227548</v>
      </c>
      <c r="I63" s="70">
        <v>20072255.262680899</v>
      </c>
      <c r="J63" s="70">
        <v>30030746.714913167</v>
      </c>
      <c r="K63" s="70">
        <v>1631853.2268435135</v>
      </c>
      <c r="L63" s="70">
        <v>1190916.8492376485</v>
      </c>
      <c r="M63" s="70">
        <v>-1615861.1410972178</v>
      </c>
      <c r="N63" s="71">
        <v>-1.1731331747971028E-2</v>
      </c>
    </row>
    <row r="64" spans="1:14">
      <c r="A64" s="75">
        <v>10</v>
      </c>
      <c r="B64" s="68" t="s">
        <v>61</v>
      </c>
      <c r="C64" s="69" t="s">
        <v>62</v>
      </c>
      <c r="D64" s="70">
        <v>27176952</v>
      </c>
      <c r="E64" s="71">
        <v>3.8963705290205083E-2</v>
      </c>
      <c r="F64" s="72">
        <v>0.56199261038448023</v>
      </c>
      <c r="G64" s="70">
        <v>32815518.794387251</v>
      </c>
      <c r="H64" s="70">
        <v>26771595.20404518</v>
      </c>
      <c r="I64" s="70">
        <v>5713760.2125219218</v>
      </c>
      <c r="J64" s="70">
        <v>98232.093651788498</v>
      </c>
      <c r="K64" s="70">
        <v>-7116.544652378765</v>
      </c>
      <c r="L64" s="70">
        <v>239047.82882074028</v>
      </c>
      <c r="M64" s="70">
        <v>5638566.7943872511</v>
      </c>
      <c r="N64" s="71">
        <v>0.20747605523927964</v>
      </c>
    </row>
    <row r="65" spans="1:14">
      <c r="A65" s="75">
        <v>11</v>
      </c>
      <c r="B65" s="68" t="s">
        <v>61</v>
      </c>
      <c r="C65" s="69" t="s">
        <v>63</v>
      </c>
      <c r="D65" s="70">
        <v>35062890</v>
      </c>
      <c r="E65" s="71">
        <v>6.3578539640714152E-2</v>
      </c>
      <c r="F65" s="72">
        <v>0.91702442544909291</v>
      </c>
      <c r="G65" s="70">
        <v>37101482.753602728</v>
      </c>
      <c r="H65" s="70">
        <v>31475883.89149135</v>
      </c>
      <c r="I65" s="70">
        <v>5284983.0202696081</v>
      </c>
      <c r="J65" s="70">
        <v>109210.31481120258</v>
      </c>
      <c r="K65" s="70">
        <v>-6190.1199057037238</v>
      </c>
      <c r="L65" s="70">
        <v>237595.64693627731</v>
      </c>
      <c r="M65" s="70">
        <v>2038592.7536027282</v>
      </c>
      <c r="N65" s="71">
        <v>5.8141036109765287E-2</v>
      </c>
    </row>
    <row r="66" spans="1:14">
      <c r="A66" s="79"/>
      <c r="B66" s="80"/>
      <c r="C66" s="80"/>
      <c r="D66" s="81"/>
      <c r="E66" s="80"/>
      <c r="F66" s="82"/>
      <c r="G66" s="81"/>
      <c r="H66" s="81"/>
      <c r="I66" s="81"/>
      <c r="J66" s="81"/>
      <c r="K66" s="81"/>
      <c r="L66" s="81"/>
      <c r="M66" s="80"/>
      <c r="N66" s="97"/>
    </row>
    <row r="67" spans="1:14">
      <c r="A67" s="79">
        <v>12</v>
      </c>
      <c r="B67" s="80"/>
      <c r="C67" s="64" t="s">
        <v>64</v>
      </c>
      <c r="D67" s="81">
        <v>1847823978</v>
      </c>
      <c r="E67" s="84">
        <v>6.9331348082225769E-2</v>
      </c>
      <c r="F67" s="82">
        <v>1</v>
      </c>
      <c r="G67" s="81">
        <v>1924076079.0000005</v>
      </c>
      <c r="H67" s="81">
        <v>1257705855.0695977</v>
      </c>
      <c r="I67" s="81">
        <v>292304444.45649832</v>
      </c>
      <c r="J67" s="81">
        <v>325370258.57635331</v>
      </c>
      <c r="K67" s="81">
        <v>32763135.853479855</v>
      </c>
      <c r="L67" s="81">
        <v>15932385.044071659</v>
      </c>
      <c r="M67" s="80">
        <v>76252101.000000492</v>
      </c>
      <c r="N67" s="97">
        <v>4.126588999160638E-2</v>
      </c>
    </row>
    <row r="68" spans="1:14" ht="15.75" thickBot="1">
      <c r="A68" s="85"/>
      <c r="B68" s="66"/>
      <c r="C68" s="66"/>
      <c r="D68" s="86"/>
      <c r="E68" s="87"/>
      <c r="F68" s="88"/>
      <c r="G68" s="86"/>
      <c r="H68" s="86"/>
      <c r="I68" s="86"/>
      <c r="J68" s="86"/>
      <c r="K68" s="86"/>
      <c r="L68" s="86"/>
      <c r="M68" s="98"/>
      <c r="N68" s="99"/>
    </row>
    <row r="71" spans="1:14">
      <c r="A71" s="93" t="s">
        <v>65</v>
      </c>
      <c r="B71" s="60"/>
      <c r="C71" s="60"/>
      <c r="D71" s="90"/>
      <c r="E71" s="60"/>
      <c r="F71" s="60"/>
      <c r="G71" s="60"/>
      <c r="H71" s="60"/>
    </row>
    <row r="72" spans="1:14">
      <c r="A72" s="60"/>
      <c r="B72" s="60" t="s">
        <v>66</v>
      </c>
      <c r="C72" s="60" t="s">
        <v>67</v>
      </c>
      <c r="D72" s="60"/>
      <c r="E72" s="60"/>
      <c r="F72" s="60"/>
      <c r="G72" s="60"/>
      <c r="H72" s="60"/>
    </row>
    <row r="73" spans="1:14">
      <c r="A73" s="60"/>
      <c r="B73" s="60" t="s">
        <v>68</v>
      </c>
      <c r="C73" s="60" t="s">
        <v>69</v>
      </c>
      <c r="D73" s="60"/>
      <c r="E73" s="60"/>
      <c r="F73" s="60"/>
      <c r="G73" s="60"/>
      <c r="H73" s="60"/>
    </row>
    <row r="74" spans="1:14">
      <c r="A74" s="60"/>
      <c r="B74" s="60" t="s">
        <v>70</v>
      </c>
      <c r="C74" s="60" t="s">
        <v>71</v>
      </c>
      <c r="D74" s="60"/>
      <c r="E74" s="60"/>
      <c r="F74" s="60"/>
      <c r="G74" s="60"/>
      <c r="H74" s="60"/>
    </row>
    <row r="75" spans="1:14">
      <c r="A75" s="60"/>
      <c r="B75" s="60" t="s">
        <v>72</v>
      </c>
      <c r="C75" s="60" t="s">
        <v>73</v>
      </c>
      <c r="D75" s="60"/>
      <c r="E75" s="60"/>
      <c r="F75" s="60"/>
      <c r="G75" s="60"/>
      <c r="H75" s="60"/>
    </row>
    <row r="76" spans="1:14">
      <c r="A76" s="60"/>
      <c r="B76" s="60" t="s">
        <v>74</v>
      </c>
      <c r="C76" s="60" t="s">
        <v>75</v>
      </c>
      <c r="D76" s="60"/>
      <c r="E76" s="60"/>
      <c r="F76" s="60"/>
      <c r="G76" s="60"/>
      <c r="H76" s="60"/>
    </row>
    <row r="77" spans="1:14">
      <c r="A77" s="60"/>
      <c r="B77" s="60" t="s">
        <v>76</v>
      </c>
      <c r="C77" s="60" t="s">
        <v>77</v>
      </c>
      <c r="D77" s="60"/>
      <c r="E77" s="60"/>
      <c r="F77" s="60"/>
      <c r="G77" s="60"/>
      <c r="H77" s="60"/>
    </row>
    <row r="78" spans="1:14">
      <c r="A78" s="60"/>
      <c r="B78" s="60" t="s">
        <v>78</v>
      </c>
      <c r="C78" s="60" t="s">
        <v>79</v>
      </c>
      <c r="D78" s="60"/>
      <c r="E78" s="60"/>
      <c r="F78" s="60"/>
      <c r="G78" s="60"/>
      <c r="H78" s="60"/>
    </row>
    <row r="79" spans="1:14">
      <c r="A79" s="60"/>
      <c r="B79" s="60" t="s">
        <v>80</v>
      </c>
      <c r="C79" s="60" t="s">
        <v>81</v>
      </c>
      <c r="D79" s="60"/>
      <c r="E79" s="60"/>
      <c r="F79" s="60"/>
      <c r="G79" s="60"/>
      <c r="H79" s="60"/>
    </row>
    <row r="80" spans="1:14">
      <c r="A80" s="60"/>
      <c r="B80" s="60" t="s">
        <v>82</v>
      </c>
      <c r="C80" s="60" t="s">
        <v>83</v>
      </c>
      <c r="D80" s="60"/>
      <c r="E80" s="60"/>
      <c r="F80" s="60"/>
      <c r="G80" s="60"/>
      <c r="H80" s="60"/>
    </row>
    <row r="81" spans="1:8">
      <c r="A81" s="60"/>
      <c r="B81" s="60" t="s">
        <v>84</v>
      </c>
      <c r="C81" s="60" t="s">
        <v>85</v>
      </c>
      <c r="D81" s="60"/>
      <c r="E81" s="60"/>
      <c r="F81" s="60"/>
      <c r="G81" s="60"/>
      <c r="H81" s="60"/>
    </row>
    <row r="82" spans="1:8">
      <c r="A82" s="60"/>
      <c r="B82" s="60" t="s">
        <v>86</v>
      </c>
      <c r="C82" s="60" t="s">
        <v>87</v>
      </c>
      <c r="D82" s="60"/>
      <c r="E82" s="60"/>
      <c r="F82" s="60"/>
      <c r="G82" s="60"/>
      <c r="H82" s="60"/>
    </row>
    <row r="83" spans="1:8">
      <c r="B83" s="60"/>
    </row>
    <row r="84" spans="1:8">
      <c r="A84" s="60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84"/>
  <sheetViews>
    <sheetView workbookViewId="0">
      <selection activeCell="A2" sqref="A2"/>
    </sheetView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4">
      <c r="A1" s="2" t="s">
        <v>97</v>
      </c>
      <c r="B1" s="3"/>
    </row>
    <row r="2" spans="1:14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4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4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4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4">
      <c r="A13" s="17">
        <v>1</v>
      </c>
      <c r="B13" s="18" t="s">
        <v>47</v>
      </c>
      <c r="C13" s="19" t="s">
        <v>17</v>
      </c>
      <c r="D13" s="20">
        <v>661595338</v>
      </c>
      <c r="E13" s="21">
        <v>6.9160926899395625E-2</v>
      </c>
      <c r="F13" s="22">
        <v>0.9975419317877976</v>
      </c>
      <c r="G13" s="20">
        <v>661988846.63864374</v>
      </c>
      <c r="H13" s="20">
        <v>355820811.93675834</v>
      </c>
      <c r="I13" s="20">
        <v>91711701.695708007</v>
      </c>
      <c r="J13" s="20">
        <v>177784683.7309207</v>
      </c>
      <c r="K13" s="20">
        <v>30972980.455448344</v>
      </c>
      <c r="L13" s="20">
        <v>5698668.8198083434</v>
      </c>
      <c r="M13" s="23">
        <v>393508.63864374161</v>
      </c>
      <c r="N13" s="24">
        <v>5.947875023325222E-4</v>
      </c>
    </row>
    <row r="14" spans="1:14">
      <c r="A14" s="25">
        <v>2</v>
      </c>
      <c r="B14" s="18" t="s">
        <v>48</v>
      </c>
      <c r="C14" s="19" t="s">
        <v>49</v>
      </c>
      <c r="D14" s="20">
        <v>520951038</v>
      </c>
      <c r="E14" s="21">
        <v>8.5064349298629577E-2</v>
      </c>
      <c r="F14" s="22">
        <v>1.2269247844098581</v>
      </c>
      <c r="G14" s="20">
        <v>495887008.5412994</v>
      </c>
      <c r="H14" s="20">
        <v>340961923.92882323</v>
      </c>
      <c r="I14" s="20">
        <v>78052965.270515278</v>
      </c>
      <c r="J14" s="20">
        <v>72618710.159580976</v>
      </c>
      <c r="K14" s="20">
        <v>132523.1211615951</v>
      </c>
      <c r="L14" s="20">
        <v>4120886.0612182999</v>
      </c>
      <c r="M14" s="23">
        <v>-25064029.458700597</v>
      </c>
      <c r="N14" s="26">
        <v>-4.8112063573046558E-2</v>
      </c>
    </row>
    <row r="15" spans="1:14">
      <c r="A15" s="25">
        <v>3</v>
      </c>
      <c r="B15" s="27" t="s">
        <v>50</v>
      </c>
      <c r="C15" s="19" t="s">
        <v>51</v>
      </c>
      <c r="D15" s="20">
        <v>162435073</v>
      </c>
      <c r="E15" s="21">
        <v>6.839674247062516E-2</v>
      </c>
      <c r="F15" s="22">
        <v>0.98651972538465427</v>
      </c>
      <c r="G15" s="20">
        <v>162922480.99240771</v>
      </c>
      <c r="H15" s="20">
        <v>116666790.01035197</v>
      </c>
      <c r="I15" s="20">
        <v>24653257.307245001</v>
      </c>
      <c r="J15" s="20">
        <v>20376582.489436913</v>
      </c>
      <c r="K15" s="20">
        <v>-58435.669981223953</v>
      </c>
      <c r="L15" s="20">
        <v>1284286.8553550267</v>
      </c>
      <c r="M15" s="23">
        <v>487407.99240770936</v>
      </c>
      <c r="N15" s="26">
        <v>3.0006327045373343E-3</v>
      </c>
    </row>
    <row r="16" spans="1:14">
      <c r="A16" s="25">
        <v>4</v>
      </c>
      <c r="B16" s="18" t="s">
        <v>52</v>
      </c>
      <c r="C16" s="19" t="s">
        <v>53</v>
      </c>
      <c r="D16" s="20">
        <v>12123902</v>
      </c>
      <c r="E16" s="21">
        <v>8.9187039018012393E-2</v>
      </c>
      <c r="F16" s="22">
        <v>1.2863883580085336</v>
      </c>
      <c r="G16" s="20">
        <v>11568063.510369373</v>
      </c>
      <c r="H16" s="20">
        <v>4271835.1906446628</v>
      </c>
      <c r="I16" s="20">
        <v>560445.44374190504</v>
      </c>
      <c r="J16" s="20">
        <v>6359800.0630042814</v>
      </c>
      <c r="K16" s="20">
        <v>287968.47780098452</v>
      </c>
      <c r="L16" s="20">
        <v>88014.335177540343</v>
      </c>
      <c r="M16" s="23">
        <v>-555838.48963062651</v>
      </c>
      <c r="N16" s="26">
        <v>-4.5846501368175571E-2</v>
      </c>
    </row>
    <row r="17" spans="1:14">
      <c r="A17" s="25">
        <v>5</v>
      </c>
      <c r="B17" s="18" t="s">
        <v>54</v>
      </c>
      <c r="C17" s="19" t="s">
        <v>55</v>
      </c>
      <c r="D17" s="20">
        <v>274874422</v>
      </c>
      <c r="E17" s="21">
        <v>4.3447546578523712E-2</v>
      </c>
      <c r="F17" s="22">
        <v>0.62666524999623163</v>
      </c>
      <c r="G17" s="20">
        <v>297871793.38206083</v>
      </c>
      <c r="H17" s="20">
        <v>247624368.22327295</v>
      </c>
      <c r="I17" s="20">
        <v>47372963.38482625</v>
      </c>
      <c r="J17" s="20">
        <v>924976.29072925902</v>
      </c>
      <c r="K17" s="20">
        <v>-58834.849481921367</v>
      </c>
      <c r="L17" s="20">
        <v>2008320.3327142524</v>
      </c>
      <c r="M17" s="23">
        <v>22997371.382060826</v>
      </c>
      <c r="N17" s="26">
        <v>8.3665010424508565E-2</v>
      </c>
    </row>
    <row r="18" spans="1:14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5.1979557608342976E-2</v>
      </c>
      <c r="F18" s="22">
        <v>0.7497266250570549</v>
      </c>
      <c r="G18" s="20">
        <v>14856793.500437481</v>
      </c>
      <c r="H18" s="20">
        <v>9855750.68055618</v>
      </c>
      <c r="I18" s="20">
        <v>1908490.9024617616</v>
      </c>
      <c r="J18" s="20">
        <v>3010533.3263044255</v>
      </c>
      <c r="K18" s="20">
        <v>-39184.388106211758</v>
      </c>
      <c r="L18" s="20">
        <v>121202.97922132662</v>
      </c>
      <c r="M18" s="23">
        <v>907997.50043748319</v>
      </c>
      <c r="N18" s="26">
        <v>6.5095044793649817E-2</v>
      </c>
    </row>
    <row r="19" spans="1:14">
      <c r="A19" s="25">
        <v>7</v>
      </c>
      <c r="B19" s="28">
        <v>15</v>
      </c>
      <c r="C19" s="19" t="s">
        <v>57</v>
      </c>
      <c r="D19" s="20">
        <v>536865</v>
      </c>
      <c r="E19" s="21">
        <v>3.3615567348274061E-2</v>
      </c>
      <c r="F19" s="22">
        <v>0.48485379670400502</v>
      </c>
      <c r="G19" s="20">
        <v>602198.7683358728</v>
      </c>
      <c r="H19" s="20">
        <v>309855.76086767326</v>
      </c>
      <c r="I19" s="20">
        <v>54531.460157030946</v>
      </c>
      <c r="J19" s="20">
        <v>143982.79416226057</v>
      </c>
      <c r="K19" s="20">
        <v>89834.7270874479</v>
      </c>
      <c r="L19" s="20">
        <v>3994.0260614601611</v>
      </c>
      <c r="M19" s="23">
        <v>65333.768335872795</v>
      </c>
      <c r="N19" s="26">
        <v>0.12169496677167034</v>
      </c>
    </row>
    <row r="20" spans="1:14">
      <c r="A20" s="25">
        <v>8</v>
      </c>
      <c r="B20" s="28">
        <v>15</v>
      </c>
      <c r="C20" s="19" t="s">
        <v>58</v>
      </c>
      <c r="D20" s="20">
        <v>1379767</v>
      </c>
      <c r="E20" s="21">
        <v>0.137005338572911</v>
      </c>
      <c r="F20" s="22">
        <v>1.9760951194894585</v>
      </c>
      <c r="G20" s="20">
        <v>1192643.7786437788</v>
      </c>
      <c r="H20" s="20">
        <v>933070.84214559011</v>
      </c>
      <c r="I20" s="20">
        <v>130179.94472865852</v>
      </c>
      <c r="J20" s="20">
        <v>102805.92254986265</v>
      </c>
      <c r="K20" s="20">
        <v>18138.159588983632</v>
      </c>
      <c r="L20" s="20">
        <v>8448.9096306840547</v>
      </c>
      <c r="M20" s="23">
        <v>-187123.22135622124</v>
      </c>
      <c r="N20" s="26">
        <v>-0.1356194352787255</v>
      </c>
    </row>
    <row r="21" spans="1:14">
      <c r="A21" s="25">
        <v>9</v>
      </c>
      <c r="B21" s="18" t="s">
        <v>59</v>
      </c>
      <c r="C21" s="19" t="s">
        <v>60</v>
      </c>
      <c r="D21" s="20">
        <v>137738935</v>
      </c>
      <c r="E21" s="21">
        <v>8.280566263371146E-2</v>
      </c>
      <c r="F21" s="22">
        <v>1.194346640072619</v>
      </c>
      <c r="G21" s="20">
        <v>131834041.16167532</v>
      </c>
      <c r="H21" s="20">
        <v>79952456.621661827</v>
      </c>
      <c r="I21" s="20">
        <v>19644298.868108563</v>
      </c>
      <c r="J21" s="20">
        <v>29428461.476903785</v>
      </c>
      <c r="K21" s="20">
        <v>1657956.2577615529</v>
      </c>
      <c r="L21" s="20">
        <v>1150867.9372395955</v>
      </c>
      <c r="M21" s="23">
        <v>-5904893.8383246809</v>
      </c>
      <c r="N21" s="26">
        <v>-4.2870186547650208E-2</v>
      </c>
    </row>
    <row r="22" spans="1:14">
      <c r="A22" s="25">
        <v>10</v>
      </c>
      <c r="B22" s="18" t="s">
        <v>61</v>
      </c>
      <c r="C22" s="19" t="s">
        <v>62</v>
      </c>
      <c r="D22" s="20">
        <v>27176952</v>
      </c>
      <c r="E22" s="21">
        <v>3.1724548909272267E-2</v>
      </c>
      <c r="F22" s="22">
        <v>0.45757871131609246</v>
      </c>
      <c r="G22" s="20">
        <v>30690584.93709074</v>
      </c>
      <c r="H22" s="20">
        <v>25679802.272954702</v>
      </c>
      <c r="I22" s="20">
        <v>4719881.8012154782</v>
      </c>
      <c r="J22" s="20">
        <v>96313.02954141362</v>
      </c>
      <c r="K22" s="20">
        <v>-6625.1422403531833</v>
      </c>
      <c r="L22" s="20">
        <v>201212.97561949844</v>
      </c>
      <c r="M22" s="23">
        <v>3513632.9370907396</v>
      </c>
      <c r="N22" s="26">
        <v>0.1292872334281909</v>
      </c>
    </row>
    <row r="23" spans="1:14">
      <c r="A23" s="25">
        <v>11</v>
      </c>
      <c r="B23" s="18" t="s">
        <v>61</v>
      </c>
      <c r="C23" s="19" t="s">
        <v>63</v>
      </c>
      <c r="D23" s="20">
        <v>35062890</v>
      </c>
      <c r="E23" s="21">
        <v>3.6073875329024549E-2</v>
      </c>
      <c r="F23" s="22">
        <v>0.52031117707738217</v>
      </c>
      <c r="G23" s="20">
        <v>38409522.789035574</v>
      </c>
      <c r="H23" s="20">
        <v>33646150.176773801</v>
      </c>
      <c r="I23" s="20">
        <v>4440969.5132685462</v>
      </c>
      <c r="J23" s="20">
        <v>109129.03578932292</v>
      </c>
      <c r="K23" s="20">
        <v>-6547.0592800468503</v>
      </c>
      <c r="L23" s="20">
        <v>219821.12248394857</v>
      </c>
      <c r="M23" s="23">
        <v>3346632.7890355736</v>
      </c>
      <c r="N23" s="26">
        <v>9.5446575825197916E-2</v>
      </c>
    </row>
    <row r="24" spans="1:14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4">
      <c r="A25" s="29">
        <v>12</v>
      </c>
      <c r="B25" s="30"/>
      <c r="C25" s="14" t="s">
        <v>64</v>
      </c>
      <c r="D25" s="31">
        <v>1847823978</v>
      </c>
      <c r="E25" s="35">
        <v>6.9331348082225686E-2</v>
      </c>
      <c r="F25" s="32">
        <v>1</v>
      </c>
      <c r="G25" s="31">
        <v>1847823977.9999995</v>
      </c>
      <c r="H25" s="31">
        <v>1215722815.6448109</v>
      </c>
      <c r="I25" s="31">
        <v>273249685.59197652</v>
      </c>
      <c r="J25" s="31">
        <v>310955978.31892323</v>
      </c>
      <c r="K25" s="31">
        <v>32989774.089759156</v>
      </c>
      <c r="L25" s="31">
        <v>14905724.354529977</v>
      </c>
      <c r="M25" s="33">
        <v>-1.778826117515564E-7</v>
      </c>
      <c r="N25" s="34">
        <v>-1.0611785772352056E-10</v>
      </c>
    </row>
    <row r="26" spans="1:14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4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6.9160926899395625E-2</v>
      </c>
      <c r="F55" s="22">
        <v>0.9975419317877976</v>
      </c>
      <c r="G55" s="20">
        <v>691432829.23928833</v>
      </c>
      <c r="H55" s="20">
        <v>367969413.25757605</v>
      </c>
      <c r="I55" s="20">
        <v>97739437.735637352</v>
      </c>
      <c r="J55" s="20">
        <v>188740864.1637544</v>
      </c>
      <c r="K55" s="20">
        <v>30889483.947535269</v>
      </c>
      <c r="L55" s="20">
        <v>6093630.1347852098</v>
      </c>
      <c r="M55" s="20">
        <v>29837491.23928833</v>
      </c>
      <c r="N55" s="21">
        <v>4.5099306971368547E-2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8.5064349298629577E-2</v>
      </c>
      <c r="F56" s="22">
        <v>1.2269247844098581</v>
      </c>
      <c r="G56" s="20">
        <v>500625940.11093038</v>
      </c>
      <c r="H56" s="20">
        <v>343443815.34306061</v>
      </c>
      <c r="I56" s="20">
        <v>79200183.645721242</v>
      </c>
      <c r="J56" s="20">
        <v>73667981.73365505</v>
      </c>
      <c r="K56" s="20">
        <v>129554.80520550127</v>
      </c>
      <c r="L56" s="20">
        <v>4184404.5832879669</v>
      </c>
      <c r="M56" s="20">
        <v>-20325097.889069617</v>
      </c>
      <c r="N56" s="21">
        <v>-3.9015370747892852E-2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6.839674247062516E-2</v>
      </c>
      <c r="F57" s="22">
        <v>0.98651972538465427</v>
      </c>
      <c r="G57" s="20">
        <v>169817615.8765372</v>
      </c>
      <c r="H57" s="20">
        <v>120443735.35653321</v>
      </c>
      <c r="I57" s="20">
        <v>26348675.077003632</v>
      </c>
      <c r="J57" s="20">
        <v>21730234.949953962</v>
      </c>
      <c r="K57" s="20">
        <v>-82191.3680959958</v>
      </c>
      <c r="L57" s="20">
        <v>1377161.8611423592</v>
      </c>
      <c r="M57" s="20">
        <v>7382542.8765372038</v>
      </c>
      <c r="N57" s="21">
        <v>4.5449192346145612E-2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8.9187039018012393E-2</v>
      </c>
      <c r="F58" s="22">
        <v>1.2863883580085336</v>
      </c>
      <c r="G58" s="20">
        <v>11580385.859166864</v>
      </c>
      <c r="H58" s="20">
        <v>4275494.6389148273</v>
      </c>
      <c r="I58" s="20">
        <v>561621.38289998518</v>
      </c>
      <c r="J58" s="20">
        <v>6367101.8432451123</v>
      </c>
      <c r="K58" s="20">
        <v>287956.29259729281</v>
      </c>
      <c r="L58" s="20">
        <v>88211.701509648847</v>
      </c>
      <c r="M58" s="20">
        <v>-543516.14083313569</v>
      </c>
      <c r="N58" s="21">
        <v>-4.4830133139737993E-2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4.3447546578523712E-2</v>
      </c>
      <c r="F59" s="22">
        <v>0.62666524999623163</v>
      </c>
      <c r="G59" s="20">
        <v>323246440.22786003</v>
      </c>
      <c r="H59" s="20">
        <v>265050209.20262459</v>
      </c>
      <c r="I59" s="20">
        <v>55045238.369504496</v>
      </c>
      <c r="J59" s="20">
        <v>944924.01004899724</v>
      </c>
      <c r="K59" s="20">
        <v>-145325.91647621087</v>
      </c>
      <c r="L59" s="20">
        <v>2351394.5621581906</v>
      </c>
      <c r="M59" s="20">
        <v>48372018.227860034</v>
      </c>
      <c r="N59" s="21">
        <v>0.17597860825282621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5.1979557608342976E-2</v>
      </c>
      <c r="F60" s="22">
        <v>0.7497266250570549</v>
      </c>
      <c r="G60" s="20">
        <v>16076797.830669001</v>
      </c>
      <c r="H60" s="20">
        <v>10416795.660303365</v>
      </c>
      <c r="I60" s="20">
        <v>2151576.2979110428</v>
      </c>
      <c r="J60" s="20">
        <v>3413262.2332074633</v>
      </c>
      <c r="K60" s="20">
        <v>-42349.639839111405</v>
      </c>
      <c r="L60" s="20">
        <v>137513.27908624065</v>
      </c>
      <c r="M60" s="20">
        <v>2128001.8306690026</v>
      </c>
      <c r="N60" s="21">
        <v>0.15255810111991047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3.3615567348274061E-2</v>
      </c>
      <c r="F61" s="22">
        <v>0.48485379670400502</v>
      </c>
      <c r="G61" s="20">
        <v>665498.53236219101</v>
      </c>
      <c r="H61" s="20">
        <v>336332.28110790439</v>
      </c>
      <c r="I61" s="20">
        <v>65181.160330227649</v>
      </c>
      <c r="J61" s="20">
        <v>169185.23851959256</v>
      </c>
      <c r="K61" s="20">
        <v>89954.623371460621</v>
      </c>
      <c r="L61" s="20">
        <v>4845.2290330057422</v>
      </c>
      <c r="M61" s="20">
        <v>128633.53236219101</v>
      </c>
      <c r="N61" s="21">
        <v>0.23960126356195879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0.137005338572911</v>
      </c>
      <c r="F62" s="22">
        <v>1.9760951194894585</v>
      </c>
      <c r="G62" s="20">
        <v>1112575.4646424514</v>
      </c>
      <c r="H62" s="20">
        <v>882177.89875185711</v>
      </c>
      <c r="I62" s="20">
        <v>114430.75393841839</v>
      </c>
      <c r="J62" s="20">
        <v>90525.167130200134</v>
      </c>
      <c r="K62" s="20">
        <v>18088.783058882804</v>
      </c>
      <c r="L62" s="20">
        <v>7352.861763093224</v>
      </c>
      <c r="M62" s="20">
        <v>-267191.53535754862</v>
      </c>
      <c r="N62" s="21">
        <v>-0.19364975054306172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8.280566263371146E-2</v>
      </c>
      <c r="F63" s="22">
        <v>1.194346640072619</v>
      </c>
      <c r="G63" s="20">
        <v>133746166.70382924</v>
      </c>
      <c r="H63" s="20">
        <v>80842777.398277238</v>
      </c>
      <c r="I63" s="20">
        <v>20066106.951164387</v>
      </c>
      <c r="J63" s="20">
        <v>30027679.331094019</v>
      </c>
      <c r="K63" s="20">
        <v>1632577.8554397016</v>
      </c>
      <c r="L63" s="20">
        <v>1177025.1678538932</v>
      </c>
      <c r="M63" s="20">
        <v>-3992768.2961707562</v>
      </c>
      <c r="N63" s="21">
        <v>-2.8987942270431787E-2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3.1724548909272267E-2</v>
      </c>
      <c r="F64" s="22">
        <v>0.45757871131609246</v>
      </c>
      <c r="G64" s="20">
        <v>34032267.96065937</v>
      </c>
      <c r="H64" s="20">
        <v>27977702.634751648</v>
      </c>
      <c r="I64" s="20">
        <v>5716906.6875213441</v>
      </c>
      <c r="J64" s="20">
        <v>98876.595268966921</v>
      </c>
      <c r="K64" s="20">
        <v>-7378.5626395232357</v>
      </c>
      <c r="L64" s="20">
        <v>246160.6057569336</v>
      </c>
      <c r="M64" s="20">
        <v>6855315.9606593698</v>
      </c>
      <c r="N64" s="21">
        <v>0.25224741761546216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3.6073875329024549E-2</v>
      </c>
      <c r="F65" s="22">
        <v>0.52031117707738217</v>
      </c>
      <c r="G65" s="20">
        <v>41739561.194054335</v>
      </c>
      <c r="H65" s="20">
        <v>36073744.916957431</v>
      </c>
      <c r="I65" s="20">
        <v>5296676.8614464663</v>
      </c>
      <c r="J65" s="20">
        <v>111636.78651483105</v>
      </c>
      <c r="K65" s="20">
        <v>-7188.074749303978</v>
      </c>
      <c r="L65" s="20">
        <v>264690.70388491824</v>
      </c>
      <c r="M65" s="20">
        <v>6676671.1940543354</v>
      </c>
      <c r="N65" s="21">
        <v>0.19041987680006797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6.9331348082225686E-2</v>
      </c>
      <c r="F67" s="32">
        <v>1</v>
      </c>
      <c r="G67" s="31">
        <v>1924076078.9999995</v>
      </c>
      <c r="H67" s="31">
        <v>1257712198.5888588</v>
      </c>
      <c r="I67" s="31">
        <v>292306034.9230786</v>
      </c>
      <c r="J67" s="31">
        <v>325362272.05239254</v>
      </c>
      <c r="K67" s="31">
        <v>32763182.745407961</v>
      </c>
      <c r="L67" s="31">
        <v>15932390.690261461</v>
      </c>
      <c r="M67" s="30">
        <v>76252100.999999404</v>
      </c>
      <c r="N67" s="49">
        <v>4.1265889991605791E-2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Q84"/>
  <sheetViews>
    <sheetView workbookViewId="0">
      <selection activeCell="A2" sqref="A2"/>
    </sheetView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7">
      <c r="A1" s="2" t="s">
        <v>111</v>
      </c>
      <c r="B1" s="3"/>
    </row>
    <row r="2" spans="1:17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7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7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7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7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7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7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7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7">
      <c r="A13" s="17">
        <v>1</v>
      </c>
      <c r="B13" s="18" t="s">
        <v>47</v>
      </c>
      <c r="C13" s="19" t="s">
        <v>17</v>
      </c>
      <c r="D13" s="20">
        <v>661595338</v>
      </c>
      <c r="E13" s="21">
        <v>6.5186256982471408E-2</v>
      </c>
      <c r="F13" s="22">
        <v>0.94021332031507454</v>
      </c>
      <c r="G13" s="20">
        <v>670245557.3370167</v>
      </c>
      <c r="H13" s="20">
        <v>367308786.43173569</v>
      </c>
      <c r="I13" s="20">
        <v>88695261.983979851</v>
      </c>
      <c r="J13" s="20">
        <v>175775439.08857596</v>
      </c>
      <c r="K13" s="20">
        <v>31351165.631227061</v>
      </c>
      <c r="L13" s="20">
        <v>7114904.201498176</v>
      </c>
      <c r="M13" s="23">
        <v>8650219.3370167017</v>
      </c>
      <c r="N13" s="24">
        <v>1.3074788832651509E-2</v>
      </c>
      <c r="P13" s="72">
        <v>0.93537823942122722</v>
      </c>
      <c r="Q13" s="120">
        <f>F13-P13</f>
        <v>4.8350808938473211E-3</v>
      </c>
    </row>
    <row r="14" spans="1:17">
      <c r="A14" s="25">
        <v>2</v>
      </c>
      <c r="B14" s="18" t="s">
        <v>48</v>
      </c>
      <c r="C14" s="19" t="s">
        <v>49</v>
      </c>
      <c r="D14" s="20">
        <v>520951038</v>
      </c>
      <c r="E14" s="21">
        <v>8.6606612328947494E-2</v>
      </c>
      <c r="F14" s="22">
        <v>1.2491695996739984</v>
      </c>
      <c r="G14" s="20">
        <v>493338646.37501401</v>
      </c>
      <c r="H14" s="20">
        <v>339316653.17138034</v>
      </c>
      <c r="I14" s="20">
        <v>77455253.984468907</v>
      </c>
      <c r="J14" s="20">
        <v>72791354.933550671</v>
      </c>
      <c r="K14" s="20">
        <v>-139119.32107177994</v>
      </c>
      <c r="L14" s="20">
        <v>3914503.606685916</v>
      </c>
      <c r="M14" s="23">
        <v>-27612391.624985993</v>
      </c>
      <c r="N14" s="26">
        <v>-5.3003813431284366E-2</v>
      </c>
      <c r="P14" s="72">
        <v>1.2502635042110222</v>
      </c>
      <c r="Q14" s="120">
        <f t="shared" ref="Q14:Q23" si="0">F14-P14</f>
        <v>-1.0939045370237377E-3</v>
      </c>
    </row>
    <row r="15" spans="1:17">
      <c r="A15" s="25">
        <v>3</v>
      </c>
      <c r="B15" s="27" t="s">
        <v>50</v>
      </c>
      <c r="C15" s="19" t="s">
        <v>51</v>
      </c>
      <c r="D15" s="20">
        <v>162435073</v>
      </c>
      <c r="E15" s="21">
        <v>7.0567487868356996E-2</v>
      </c>
      <c r="F15" s="22">
        <v>1.0178294497388121</v>
      </c>
      <c r="G15" s="20">
        <v>161773103.45270541</v>
      </c>
      <c r="H15" s="20">
        <v>115329782.20037904</v>
      </c>
      <c r="I15" s="20">
        <v>24959024.477903396</v>
      </c>
      <c r="J15" s="20">
        <v>20487948.195650712</v>
      </c>
      <c r="K15" s="20">
        <v>-154330.52706717691</v>
      </c>
      <c r="L15" s="20">
        <v>1150679.1058394494</v>
      </c>
      <c r="M15" s="23">
        <v>-661969.5472945869</v>
      </c>
      <c r="N15" s="26">
        <v>-4.0752870366524037E-3</v>
      </c>
      <c r="P15" s="72">
        <v>1.0209649774560703</v>
      </c>
      <c r="Q15" s="120">
        <f t="shared" si="0"/>
        <v>-3.1355277172582241E-3</v>
      </c>
    </row>
    <row r="16" spans="1:17">
      <c r="A16" s="25">
        <v>4</v>
      </c>
      <c r="B16" s="18" t="s">
        <v>52</v>
      </c>
      <c r="C16" s="19" t="s">
        <v>53</v>
      </c>
      <c r="D16" s="20">
        <v>12123902</v>
      </c>
      <c r="E16" s="21">
        <v>6.7661712997902218E-2</v>
      </c>
      <c r="F16" s="22">
        <v>0.97591803519367204</v>
      </c>
      <c r="G16" s="20">
        <v>12174321.079577031</v>
      </c>
      <c r="H16" s="20">
        <v>4492047.7128917146</v>
      </c>
      <c r="I16" s="20">
        <v>1044021.9054417684</v>
      </c>
      <c r="J16" s="20">
        <v>6211300.0288143326</v>
      </c>
      <c r="K16" s="20">
        <v>281401.08930313709</v>
      </c>
      <c r="L16" s="20">
        <v>145550.34312607805</v>
      </c>
      <c r="M16" s="23">
        <v>50419.079577030614</v>
      </c>
      <c r="N16" s="26">
        <v>4.1586511980244165E-3</v>
      </c>
      <c r="P16" s="72">
        <v>0.9781673046276872</v>
      </c>
      <c r="Q16" s="120">
        <f t="shared" si="0"/>
        <v>-2.2492694340151553E-3</v>
      </c>
    </row>
    <row r="17" spans="1:17">
      <c r="A17" s="25">
        <v>5</v>
      </c>
      <c r="B17" s="18" t="s">
        <v>54</v>
      </c>
      <c r="C17" s="19" t="s">
        <v>55</v>
      </c>
      <c r="D17" s="20">
        <v>274874422</v>
      </c>
      <c r="E17" s="21">
        <v>5.5872328159759566E-2</v>
      </c>
      <c r="F17" s="22">
        <v>0.80587396185283067</v>
      </c>
      <c r="G17" s="20">
        <v>288749408.02264816</v>
      </c>
      <c r="H17" s="20">
        <v>238864679.76932555</v>
      </c>
      <c r="I17" s="20">
        <v>48208022.928295121</v>
      </c>
      <c r="J17" s="20">
        <v>695920.38881684165</v>
      </c>
      <c r="K17" s="20">
        <v>-56858.795337406184</v>
      </c>
      <c r="L17" s="20">
        <v>1037643.7315480084</v>
      </c>
      <c r="M17" s="23">
        <v>13874986.022648156</v>
      </c>
      <c r="N17" s="26">
        <v>5.0477545061097591E-2</v>
      </c>
      <c r="P17" s="72">
        <v>0.81069954834101088</v>
      </c>
      <c r="Q17" s="120">
        <f t="shared" si="0"/>
        <v>-4.8255864881802113E-3</v>
      </c>
    </row>
    <row r="18" spans="1:17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3.668017347194736E-2</v>
      </c>
      <c r="F18" s="22">
        <v>0.5290561122272468</v>
      </c>
      <c r="G18" s="20">
        <v>15856266.100328112</v>
      </c>
      <c r="H18" s="20">
        <v>10474560.974399263</v>
      </c>
      <c r="I18" s="20">
        <v>2389098.3803619216</v>
      </c>
      <c r="J18" s="20">
        <v>2907318.5495116301</v>
      </c>
      <c r="K18" s="20">
        <v>-44827.309597769228</v>
      </c>
      <c r="L18" s="20">
        <v>130115.50565306738</v>
      </c>
      <c r="M18" s="23">
        <v>1907470.1003281139</v>
      </c>
      <c r="N18" s="26">
        <v>0.13674801038943535</v>
      </c>
      <c r="P18" s="72">
        <v>0.51160531168283785</v>
      </c>
      <c r="Q18" s="120">
        <f t="shared" si="0"/>
        <v>1.7450800544408951E-2</v>
      </c>
    </row>
    <row r="19" spans="1:17">
      <c r="A19" s="25">
        <v>7</v>
      </c>
      <c r="B19" s="28">
        <v>15</v>
      </c>
      <c r="C19" s="19" t="s">
        <v>57</v>
      </c>
      <c r="D19" s="20">
        <v>536865</v>
      </c>
      <c r="E19" s="21">
        <v>-2.672773376238791E-2</v>
      </c>
      <c r="F19" s="22">
        <v>-0.38550719842664771</v>
      </c>
      <c r="G19" s="20">
        <v>1911818.1267630337</v>
      </c>
      <c r="H19" s="20">
        <v>1164839.7055822881</v>
      </c>
      <c r="I19" s="20">
        <v>472844.18359566323</v>
      </c>
      <c r="J19" s="20">
        <v>175399.48626696967</v>
      </c>
      <c r="K19" s="20">
        <v>95179.659170730243</v>
      </c>
      <c r="L19" s="20">
        <v>3555.0921473823851</v>
      </c>
      <c r="M19" s="23">
        <v>1374953.1267630337</v>
      </c>
      <c r="N19" s="26">
        <v>2.5610779744685042</v>
      </c>
      <c r="P19" s="72">
        <v>-0.3848820870885431</v>
      </c>
      <c r="Q19" s="120">
        <f t="shared" si="0"/>
        <v>-6.2511133810461139E-4</v>
      </c>
    </row>
    <row r="20" spans="1:17">
      <c r="A20" s="25">
        <v>8</v>
      </c>
      <c r="B20" s="28">
        <v>15</v>
      </c>
      <c r="C20" s="19" t="s">
        <v>58</v>
      </c>
      <c r="D20" s="20">
        <v>1379767</v>
      </c>
      <c r="E20" s="21">
        <v>1.5741005292988641E-4</v>
      </c>
      <c r="F20" s="22">
        <v>2.2704023112720996E-3</v>
      </c>
      <c r="G20" s="20">
        <v>2434948.9620735776</v>
      </c>
      <c r="H20" s="20">
        <v>1708350.9097547301</v>
      </c>
      <c r="I20" s="20">
        <v>575295.36806950381</v>
      </c>
      <c r="J20" s="20">
        <v>125229.09556848784</v>
      </c>
      <c r="K20" s="20">
        <v>22090.333966456401</v>
      </c>
      <c r="L20" s="20">
        <v>3983.2547143997108</v>
      </c>
      <c r="M20" s="23">
        <v>1055181.9620735776</v>
      </c>
      <c r="N20" s="26">
        <v>0.76475373166163385</v>
      </c>
      <c r="P20" s="72">
        <v>3.2573247936561376E-3</v>
      </c>
      <c r="Q20" s="120">
        <f t="shared" si="0"/>
        <v>-9.8692248238403798E-4</v>
      </c>
    </row>
    <row r="21" spans="1:17">
      <c r="A21" s="25">
        <v>9</v>
      </c>
      <c r="B21" s="18" t="s">
        <v>59</v>
      </c>
      <c r="C21" s="19" t="s">
        <v>60</v>
      </c>
      <c r="D21" s="20">
        <v>137738935</v>
      </c>
      <c r="E21" s="21">
        <v>7.9116080441548178E-2</v>
      </c>
      <c r="F21" s="22">
        <v>1.1411299885229633</v>
      </c>
      <c r="G21" s="20">
        <v>133582860.3823261</v>
      </c>
      <c r="H21" s="20">
        <v>81968265.379943311</v>
      </c>
      <c r="I21" s="20">
        <v>19559937.418204695</v>
      </c>
      <c r="J21" s="20">
        <v>29155629.630784102</v>
      </c>
      <c r="K21" s="20">
        <v>1599350.7814479461</v>
      </c>
      <c r="L21" s="20">
        <v>1299677.1719460431</v>
      </c>
      <c r="M21" s="23">
        <v>-4156074.6176739037</v>
      </c>
      <c r="N21" s="26">
        <v>-3.017356434238368E-2</v>
      </c>
      <c r="P21" s="72">
        <v>1.1405759933596162</v>
      </c>
      <c r="Q21" s="120">
        <f t="shared" si="0"/>
        <v>5.5399516334708743E-4</v>
      </c>
    </row>
    <row r="22" spans="1:17">
      <c r="A22" s="25">
        <v>10</v>
      </c>
      <c r="B22" s="18" t="s">
        <v>61</v>
      </c>
      <c r="C22" s="19" t="s">
        <v>62</v>
      </c>
      <c r="D22" s="20">
        <v>27176952</v>
      </c>
      <c r="E22" s="21">
        <v>3.8236572167283198E-2</v>
      </c>
      <c r="F22" s="22">
        <v>0.55150481311628929</v>
      </c>
      <c r="G22" s="20">
        <v>30896162.834034111</v>
      </c>
      <c r="H22" s="20">
        <v>25493554.167702753</v>
      </c>
      <c r="I22" s="20">
        <v>5167236.8933179695</v>
      </c>
      <c r="J22" s="20">
        <v>124066.16507868901</v>
      </c>
      <c r="K22" s="20">
        <v>4435.1287632035455</v>
      </c>
      <c r="L22" s="20">
        <v>106870.47917149626</v>
      </c>
      <c r="M22" s="23">
        <v>3719210.8340341114</v>
      </c>
      <c r="N22" s="26">
        <v>0.13685165407931366</v>
      </c>
      <c r="P22" s="72">
        <v>0.55777285554458755</v>
      </c>
      <c r="Q22" s="120">
        <f t="shared" si="0"/>
        <v>-6.2680424282982594E-3</v>
      </c>
    </row>
    <row r="23" spans="1:17">
      <c r="A23" s="25">
        <v>11</v>
      </c>
      <c r="B23" s="18" t="s">
        <v>61</v>
      </c>
      <c r="C23" s="19" t="s">
        <v>63</v>
      </c>
      <c r="D23" s="20">
        <v>35062890</v>
      </c>
      <c r="E23" s="21">
        <v>5.3713982903723721E-2</v>
      </c>
      <c r="F23" s="22">
        <v>0.77474309081494563</v>
      </c>
      <c r="G23" s="20">
        <v>36860885.327513993</v>
      </c>
      <c r="H23" s="20">
        <v>31458069.779484335</v>
      </c>
      <c r="I23" s="20">
        <v>5159156.6834670156</v>
      </c>
      <c r="J23" s="20">
        <v>136551.53246755883</v>
      </c>
      <c r="K23" s="20">
        <v>5085.6378262258513</v>
      </c>
      <c r="L23" s="20">
        <v>102021.69426885879</v>
      </c>
      <c r="M23" s="23">
        <v>1797995.3275139928</v>
      </c>
      <c r="N23" s="26">
        <v>5.1279153758118423E-2</v>
      </c>
      <c r="P23" s="72">
        <v>0.79299011825544652</v>
      </c>
      <c r="Q23" s="120">
        <f t="shared" si="0"/>
        <v>-1.8247027440500885E-2</v>
      </c>
    </row>
    <row r="24" spans="1:17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7">
      <c r="A25" s="29">
        <v>12</v>
      </c>
      <c r="B25" s="30"/>
      <c r="C25" s="14" t="s">
        <v>64</v>
      </c>
      <c r="D25" s="31">
        <v>1847823978</v>
      </c>
      <c r="E25" s="35">
        <v>6.9331348082397798E-2</v>
      </c>
      <c r="F25" s="32">
        <v>1</v>
      </c>
      <c r="G25" s="31">
        <v>1847823978.0000002</v>
      </c>
      <c r="H25" s="31">
        <v>1217579590.202579</v>
      </c>
      <c r="I25" s="31">
        <v>273685154.20710582</v>
      </c>
      <c r="J25" s="31">
        <v>308586157.09508586</v>
      </c>
      <c r="K25" s="31">
        <v>32963572.30863063</v>
      </c>
      <c r="L25" s="31">
        <v>15009504.186598871</v>
      </c>
      <c r="M25" s="33">
        <v>2.3189932107925415E-7</v>
      </c>
      <c r="N25" s="34">
        <v>-1.055291090170707E-10</v>
      </c>
    </row>
    <row r="26" spans="1:17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7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7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7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7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7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6.5186256982471408E-2</v>
      </c>
      <c r="F55" s="22">
        <v>0.94021332031507454</v>
      </c>
      <c r="G55" s="20">
        <v>701955672.85591745</v>
      </c>
      <c r="H55" s="20">
        <v>379514838.86047059</v>
      </c>
      <c r="I55" s="20">
        <v>94507362.436045781</v>
      </c>
      <c r="J55" s="20">
        <v>188830604.10313824</v>
      </c>
      <c r="K55" s="20">
        <v>31298389.751657546</v>
      </c>
      <c r="L55" s="20">
        <v>7804477.7046053736</v>
      </c>
      <c r="M55" s="20">
        <v>40360334.855917454</v>
      </c>
      <c r="N55" s="21">
        <v>6.1004563571935955E-2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8.6606612328947494E-2</v>
      </c>
      <c r="F56" s="22">
        <v>1.2491695996739984</v>
      </c>
      <c r="G56" s="20">
        <v>496577836.05467981</v>
      </c>
      <c r="H56" s="20">
        <v>341021527.35669827</v>
      </c>
      <c r="I56" s="20">
        <v>78242258.860102892</v>
      </c>
      <c r="J56" s="20">
        <v>73506184.511535957</v>
      </c>
      <c r="K56" s="20">
        <v>-145765.84558643308</v>
      </c>
      <c r="L56" s="20">
        <v>3953631.1719291224</v>
      </c>
      <c r="M56" s="20">
        <v>-24373201.945320189</v>
      </c>
      <c r="N56" s="21">
        <v>-4.6785974434165899E-2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7.0567487868356996E-2</v>
      </c>
      <c r="F57" s="22">
        <v>1.0178294497388121</v>
      </c>
      <c r="G57" s="20">
        <v>168138711.17597565</v>
      </c>
      <c r="H57" s="20">
        <v>118833863.94069389</v>
      </c>
      <c r="I57" s="20">
        <v>26565615.927269638</v>
      </c>
      <c r="J57" s="20">
        <v>21704985.182577379</v>
      </c>
      <c r="K57" s="20">
        <v>-184249.67938427371</v>
      </c>
      <c r="L57" s="20">
        <v>1218495.8048190069</v>
      </c>
      <c r="M57" s="20">
        <v>5703638.1759756505</v>
      </c>
      <c r="N57" s="21">
        <v>3.5113341414730367E-2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6.7661712997902218E-2</v>
      </c>
      <c r="F58" s="22">
        <v>0.97591803519367204</v>
      </c>
      <c r="G58" s="20">
        <v>12587222.994541818</v>
      </c>
      <c r="H58" s="20">
        <v>4607696.6589643387</v>
      </c>
      <c r="I58" s="20">
        <v>1099942.4596366365</v>
      </c>
      <c r="J58" s="20">
        <v>6438107.6042217184</v>
      </c>
      <c r="K58" s="20">
        <v>280260.94520421966</v>
      </c>
      <c r="L58" s="20">
        <v>161215.32651490506</v>
      </c>
      <c r="M58" s="20">
        <v>463320.99454181828</v>
      </c>
      <c r="N58" s="21">
        <v>3.8215501456694244E-2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5.5872328159759566E-2</v>
      </c>
      <c r="F59" s="22">
        <v>0.80587396185283067</v>
      </c>
      <c r="G59" s="20">
        <v>310317064.77577597</v>
      </c>
      <c r="H59" s="20">
        <v>253657084.70905083</v>
      </c>
      <c r="I59" s="20">
        <v>55012085.942266151</v>
      </c>
      <c r="J59" s="20">
        <v>710316.52123567555</v>
      </c>
      <c r="K59" s="20">
        <v>-121501.61860929412</v>
      </c>
      <c r="L59" s="20">
        <v>1059079.2218325913</v>
      </c>
      <c r="M59" s="20">
        <v>35442642.775775969</v>
      </c>
      <c r="N59" s="21">
        <v>0.12894121802200995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3.668017347194736E-2</v>
      </c>
      <c r="F60" s="22">
        <v>0.5290561122272468</v>
      </c>
      <c r="G60" s="20">
        <v>17767747.056884147</v>
      </c>
      <c r="H60" s="20">
        <v>11378798.876821592</v>
      </c>
      <c r="I60" s="20">
        <v>2808919.8262314037</v>
      </c>
      <c r="J60" s="20">
        <v>3472515.2148511419</v>
      </c>
      <c r="K60" s="20">
        <v>-52327.340664463874</v>
      </c>
      <c r="L60" s="20">
        <v>159840.47964447242</v>
      </c>
      <c r="M60" s="20">
        <v>3818951.0568841491</v>
      </c>
      <c r="N60" s="21">
        <v>0.27378356217154154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-2.672773376238791E-2</v>
      </c>
      <c r="F61" s="22">
        <v>-0.38550719842664771</v>
      </c>
      <c r="G61" s="20">
        <v>2938120.6042223866</v>
      </c>
      <c r="H61" s="20">
        <v>1823976.4487202566</v>
      </c>
      <c r="I61" s="20">
        <v>783673.25321088894</v>
      </c>
      <c r="J61" s="20">
        <v>227774.36103340582</v>
      </c>
      <c r="K61" s="20">
        <v>96409.866151083785</v>
      </c>
      <c r="L61" s="20">
        <v>6286.6751067515715</v>
      </c>
      <c r="M61" s="20">
        <v>2401255.6042223866</v>
      </c>
      <c r="N61" s="21">
        <v>4.4727363568539324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1.5741005292988641E-4</v>
      </c>
      <c r="F62" s="22">
        <v>2.2704023112720996E-3</v>
      </c>
      <c r="G62" s="20">
        <v>3276559.0519387056</v>
      </c>
      <c r="H62" s="20">
        <v>2266538.9752208404</v>
      </c>
      <c r="I62" s="20">
        <v>833781.45995787519</v>
      </c>
      <c r="J62" s="20">
        <v>148737.45953589102</v>
      </c>
      <c r="K62" s="20">
        <v>22163.613656764053</v>
      </c>
      <c r="L62" s="20">
        <v>5337.5435673349666</v>
      </c>
      <c r="M62" s="20">
        <v>1896792.0519387056</v>
      </c>
      <c r="N62" s="21">
        <v>1.3747191025286918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7.9116080441548178E-2</v>
      </c>
      <c r="F63" s="22">
        <v>1.1411299885229633</v>
      </c>
      <c r="G63" s="20">
        <v>136399598.08621556</v>
      </c>
      <c r="H63" s="20">
        <v>83265965.016633511</v>
      </c>
      <c r="I63" s="20">
        <v>20156707.580819473</v>
      </c>
      <c r="J63" s="20">
        <v>30066328.509429436</v>
      </c>
      <c r="K63" s="20">
        <v>1561646.479643791</v>
      </c>
      <c r="L63" s="20">
        <v>1348950.4996893317</v>
      </c>
      <c r="M63" s="20">
        <v>-1339336.9137844443</v>
      </c>
      <c r="N63" s="21">
        <v>-9.7237350774088994E-3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3.8236572167283198E-2</v>
      </c>
      <c r="F64" s="22">
        <v>0.55150481311628929</v>
      </c>
      <c r="G64" s="20">
        <v>34695299.571898915</v>
      </c>
      <c r="H64" s="20">
        <v>28099129.728538498</v>
      </c>
      <c r="I64" s="20">
        <v>6355945.7406554576</v>
      </c>
      <c r="J64" s="20">
        <v>126381.97963009604</v>
      </c>
      <c r="K64" s="20">
        <v>3664.2081177169684</v>
      </c>
      <c r="L64" s="20">
        <v>110177.91495714335</v>
      </c>
      <c r="M64" s="20">
        <v>7518347.5718989149</v>
      </c>
      <c r="N64" s="21">
        <v>0.27664425252320107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5.3713982903723721E-2</v>
      </c>
      <c r="F65" s="22">
        <v>0.77474309081494563</v>
      </c>
      <c r="G65" s="20">
        <v>39422246.771950223</v>
      </c>
      <c r="H65" s="20">
        <v>33236566.530147951</v>
      </c>
      <c r="I65" s="20">
        <v>5938284.6594706355</v>
      </c>
      <c r="J65" s="20">
        <v>138264.39385723419</v>
      </c>
      <c r="K65" s="20">
        <v>4580.0183143101312</v>
      </c>
      <c r="L65" s="20">
        <v>104551.17016009556</v>
      </c>
      <c r="M65" s="20">
        <v>4359356.7719502226</v>
      </c>
      <c r="N65" s="21">
        <v>0.12432964801105165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6.9331348082397798E-2</v>
      </c>
      <c r="F67" s="32">
        <v>1</v>
      </c>
      <c r="G67" s="31">
        <v>1924076079.0000005</v>
      </c>
      <c r="H67" s="31">
        <v>1257705987.1019607</v>
      </c>
      <c r="I67" s="31">
        <v>292304578.14566684</v>
      </c>
      <c r="J67" s="31">
        <v>325370199.84104621</v>
      </c>
      <c r="K67" s="31">
        <v>32763270.398500964</v>
      </c>
      <c r="L67" s="31">
        <v>15932043.512826128</v>
      </c>
      <c r="M67" s="30">
        <v>76252101.000000626</v>
      </c>
      <c r="N67" s="49">
        <v>4.1265889991606457E-2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96"/>
  <sheetViews>
    <sheetView zoomScale="70" zoomScaleNormal="70" workbookViewId="0">
      <selection activeCell="G15" sqref="G15"/>
    </sheetView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4">
      <c r="A1" s="2" t="s">
        <v>20</v>
      </c>
      <c r="B1" s="3"/>
    </row>
    <row r="2" spans="1:14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4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4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4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4">
      <c r="A13" s="17">
        <v>1</v>
      </c>
      <c r="B13" s="18" t="s">
        <v>47</v>
      </c>
      <c r="C13" s="19" t="s">
        <v>17</v>
      </c>
      <c r="D13" s="20">
        <v>661595338</v>
      </c>
      <c r="E13" s="21">
        <v>6.3329110528899987E-2</v>
      </c>
      <c r="F13" s="22">
        <v>0.91342678716982151</v>
      </c>
      <c r="G13" s="20">
        <v>675763095.8838371</v>
      </c>
      <c r="H13" s="20">
        <v>374741156.17615014</v>
      </c>
      <c r="I13" s="20">
        <v>89547771.184628397</v>
      </c>
      <c r="J13" s="20">
        <v>174751557.18518731</v>
      </c>
      <c r="K13" s="20">
        <v>30990513.715919495</v>
      </c>
      <c r="L13" s="20">
        <v>5732097.6219516788</v>
      </c>
      <c r="M13" s="23">
        <v>14167757.883837104</v>
      </c>
      <c r="N13" s="24">
        <v>2.1414537059263716E-2</v>
      </c>
    </row>
    <row r="14" spans="1:14">
      <c r="A14" s="25">
        <v>2</v>
      </c>
      <c r="B14" s="18" t="s">
        <v>48</v>
      </c>
      <c r="C14" s="19" t="s">
        <v>49</v>
      </c>
      <c r="D14" s="20">
        <v>520951038</v>
      </c>
      <c r="E14" s="21">
        <v>8.5131279850851643E-2</v>
      </c>
      <c r="F14" s="22">
        <v>1.227890156554976</v>
      </c>
      <c r="G14" s="20">
        <v>495770003.33705765</v>
      </c>
      <c r="H14" s="20">
        <v>340644629.75057751</v>
      </c>
      <c r="I14" s="20">
        <v>78247508.373384953</v>
      </c>
      <c r="J14" s="20">
        <v>72622375.562229693</v>
      </c>
      <c r="K14" s="20">
        <v>132408.92422829545</v>
      </c>
      <c r="L14" s="20">
        <v>4123080.7266372028</v>
      </c>
      <c r="M14" s="23">
        <v>-25181034.66294235</v>
      </c>
      <c r="N14" s="26">
        <v>-4.833666280734495E-2</v>
      </c>
    </row>
    <row r="15" spans="1:14">
      <c r="A15" s="25">
        <v>3</v>
      </c>
      <c r="B15" s="27" t="s">
        <v>50</v>
      </c>
      <c r="C15" s="19" t="s">
        <v>51</v>
      </c>
      <c r="D15" s="20">
        <v>162435073</v>
      </c>
      <c r="E15" s="21">
        <v>7.1766032153493003E-2</v>
      </c>
      <c r="F15" s="22">
        <v>1.0351166411531449</v>
      </c>
      <c r="G15" s="20">
        <v>161181090.63466293</v>
      </c>
      <c r="H15" s="20">
        <v>114397446.70877357</v>
      </c>
      <c r="I15" s="20">
        <v>24984998.937398296</v>
      </c>
      <c r="J15" s="20">
        <v>20579871.0840303</v>
      </c>
      <c r="K15" s="20">
        <v>-61365.726661229826</v>
      </c>
      <c r="L15" s="20">
        <v>1280139.6311219875</v>
      </c>
      <c r="M15" s="23">
        <v>-1253982.3653370738</v>
      </c>
      <c r="N15" s="26">
        <v>-7.7198990475232758E-3</v>
      </c>
    </row>
    <row r="16" spans="1:14">
      <c r="A16" s="25">
        <v>4</v>
      </c>
      <c r="B16" s="18" t="s">
        <v>52</v>
      </c>
      <c r="C16" s="19" t="s">
        <v>53</v>
      </c>
      <c r="D16" s="20">
        <v>12123902</v>
      </c>
      <c r="E16" s="21">
        <v>0.11197713968187756</v>
      </c>
      <c r="F16" s="22">
        <v>1.6151011451425226</v>
      </c>
      <c r="G16" s="20">
        <v>11023808.046711169</v>
      </c>
      <c r="H16" s="20">
        <v>3470997.3401219635</v>
      </c>
      <c r="I16" s="20">
        <v>591420.95442571549</v>
      </c>
      <c r="J16" s="20">
        <v>6586341.946164893</v>
      </c>
      <c r="K16" s="20">
        <v>287833.76177222829</v>
      </c>
      <c r="L16" s="20">
        <v>87214.044226369428</v>
      </c>
      <c r="M16" s="23">
        <v>-1100093.9532888308</v>
      </c>
      <c r="N16" s="26">
        <v>-9.0737615108471739E-2</v>
      </c>
    </row>
    <row r="17" spans="1:14">
      <c r="A17" s="25">
        <v>5</v>
      </c>
      <c r="B17" s="18" t="s">
        <v>54</v>
      </c>
      <c r="C17" s="19" t="s">
        <v>55</v>
      </c>
      <c r="D17" s="20">
        <v>274874422</v>
      </c>
      <c r="E17" s="21">
        <v>5.231546741234884E-2</v>
      </c>
      <c r="F17" s="22">
        <v>0.75457161672817408</v>
      </c>
      <c r="G17" s="20">
        <v>289440374.54171896</v>
      </c>
      <c r="H17" s="20">
        <v>237639707.59208581</v>
      </c>
      <c r="I17" s="20">
        <v>48965683.212570079</v>
      </c>
      <c r="J17" s="20">
        <v>919963.42281716131</v>
      </c>
      <c r="K17" s="20">
        <v>-71391.071755266545</v>
      </c>
      <c r="L17" s="20">
        <v>1986411.3860011511</v>
      </c>
      <c r="M17" s="23">
        <v>14565952.54171896</v>
      </c>
      <c r="N17" s="26">
        <v>5.2991298483635908E-2</v>
      </c>
    </row>
    <row r="18" spans="1:14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5.9171412569879303E-2</v>
      </c>
      <c r="F18" s="22">
        <v>0.85345827257971529</v>
      </c>
      <c r="G18" s="20">
        <v>14462345.986337969</v>
      </c>
      <c r="H18" s="20">
        <v>9374993.4903182238</v>
      </c>
      <c r="I18" s="20">
        <v>1922918.4341498378</v>
      </c>
      <c r="J18" s="20">
        <v>3084477.0047692982</v>
      </c>
      <c r="K18" s="20">
        <v>-39574.657101281337</v>
      </c>
      <c r="L18" s="20">
        <v>119531.71420189188</v>
      </c>
      <c r="M18" s="23">
        <v>513549.98633797094</v>
      </c>
      <c r="N18" s="26">
        <v>3.6816796685389397E-2</v>
      </c>
    </row>
    <row r="19" spans="1:14">
      <c r="A19" s="25">
        <v>7</v>
      </c>
      <c r="B19" s="28">
        <v>15</v>
      </c>
      <c r="C19" s="19" t="s">
        <v>57</v>
      </c>
      <c r="D19" s="20">
        <v>536865</v>
      </c>
      <c r="E19" s="21">
        <v>3.9705772308177394E-2</v>
      </c>
      <c r="F19" s="22">
        <v>0.5726958065359854</v>
      </c>
      <c r="G19" s="20">
        <v>589627.76892499463</v>
      </c>
      <c r="H19" s="20">
        <v>293298.29276934703</v>
      </c>
      <c r="I19" s="20">
        <v>55891.868059579283</v>
      </c>
      <c r="J19" s="20">
        <v>146622.31125790131</v>
      </c>
      <c r="K19" s="20">
        <v>89853.542591185076</v>
      </c>
      <c r="L19" s="20">
        <v>3961.754246981905</v>
      </c>
      <c r="M19" s="23">
        <v>52762.768924994627</v>
      </c>
      <c r="N19" s="26">
        <v>9.8279397846748481E-2</v>
      </c>
    </row>
    <row r="20" spans="1:14">
      <c r="A20" s="25">
        <v>8</v>
      </c>
      <c r="B20" s="28">
        <v>15</v>
      </c>
      <c r="C20" s="19" t="s">
        <v>58</v>
      </c>
      <c r="D20" s="20">
        <v>1379767</v>
      </c>
      <c r="E20" s="21">
        <v>0.19352321245113005</v>
      </c>
      <c r="F20" s="22">
        <v>2.7912801035054891</v>
      </c>
      <c r="G20" s="20">
        <v>1088707.2843054377</v>
      </c>
      <c r="H20" s="20">
        <v>798055.47488907864</v>
      </c>
      <c r="I20" s="20">
        <v>147165.36024245233</v>
      </c>
      <c r="J20" s="20">
        <v>117148.98918923958</v>
      </c>
      <c r="K20" s="20">
        <v>18242.837836793184</v>
      </c>
      <c r="L20" s="20">
        <v>8094.6221478738635</v>
      </c>
      <c r="M20" s="23">
        <v>-291059.7156945623</v>
      </c>
      <c r="N20" s="26">
        <v>-0.21094845411911015</v>
      </c>
    </row>
    <row r="21" spans="1:14">
      <c r="A21" s="25">
        <v>9</v>
      </c>
      <c r="B21" s="18" t="s">
        <v>59</v>
      </c>
      <c r="C21" s="19" t="s">
        <v>60</v>
      </c>
      <c r="D21" s="20">
        <v>137738935</v>
      </c>
      <c r="E21" s="21">
        <v>7.8425306547927176E-2</v>
      </c>
      <c r="F21" s="22">
        <v>1.1311666182361868</v>
      </c>
      <c r="G21" s="20">
        <v>133687599.44980079</v>
      </c>
      <c r="H21" s="20">
        <v>82423633.637357146</v>
      </c>
      <c r="I21" s="20">
        <v>19372142.610620074</v>
      </c>
      <c r="J21" s="20">
        <v>29063325.429667436</v>
      </c>
      <c r="K21" s="20">
        <v>1672529.7510749919</v>
      </c>
      <c r="L21" s="20">
        <v>1155968.0210811417</v>
      </c>
      <c r="M21" s="23">
        <v>-4051335.5501992106</v>
      </c>
      <c r="N21" s="26">
        <v>-2.9413147053875686E-2</v>
      </c>
    </row>
    <row r="22" spans="1:14">
      <c r="A22" s="25">
        <v>10</v>
      </c>
      <c r="B22" s="18" t="s">
        <v>61</v>
      </c>
      <c r="C22" s="19" t="s">
        <v>62</v>
      </c>
      <c r="D22" s="20">
        <v>27176952</v>
      </c>
      <c r="E22" s="21">
        <v>4.0306568425632759E-2</v>
      </c>
      <c r="F22" s="22">
        <v>0.58136138327831033</v>
      </c>
      <c r="G22" s="20">
        <v>29790703.901117183</v>
      </c>
      <c r="H22" s="20">
        <v>24610391.684148051</v>
      </c>
      <c r="I22" s="20">
        <v>4891802.9671736835</v>
      </c>
      <c r="J22" s="20">
        <v>95784.115761081805</v>
      </c>
      <c r="K22" s="20">
        <v>-6354.2790374880733</v>
      </c>
      <c r="L22" s="20">
        <v>199079.41307185177</v>
      </c>
      <c r="M22" s="23">
        <v>2613751.9011171833</v>
      </c>
      <c r="N22" s="26">
        <v>9.6175314329479747E-2</v>
      </c>
    </row>
    <row r="23" spans="1:14">
      <c r="A23" s="25">
        <v>11</v>
      </c>
      <c r="B23" s="18" t="s">
        <v>61</v>
      </c>
      <c r="C23" s="19" t="s">
        <v>63</v>
      </c>
      <c r="D23" s="20">
        <v>35062890</v>
      </c>
      <c r="E23" s="21">
        <v>6.974309666438834E-2</v>
      </c>
      <c r="F23" s="22">
        <v>1.0059388515231857</v>
      </c>
      <c r="G23" s="20">
        <v>35026621.165525571</v>
      </c>
      <c r="H23" s="20">
        <v>29609662.793216102</v>
      </c>
      <c r="I23" s="20">
        <v>5103333.7519576931</v>
      </c>
      <c r="J23" s="20">
        <v>107346.11711445557</v>
      </c>
      <c r="K23" s="20">
        <v>-5545.097102271905</v>
      </c>
      <c r="L23" s="20">
        <v>211823.60033959241</v>
      </c>
      <c r="M23" s="23">
        <v>-36268.834474429488</v>
      </c>
      <c r="N23" s="26">
        <v>-1.0343937557465881E-3</v>
      </c>
    </row>
    <row r="24" spans="1:14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4">
      <c r="A25" s="29">
        <v>12</v>
      </c>
      <c r="B25" s="30"/>
      <c r="C25" s="14" t="s">
        <v>64</v>
      </c>
      <c r="D25" s="31">
        <v>1847823978</v>
      </c>
      <c r="E25" s="35">
        <v>6.9331348082225699E-2</v>
      </c>
      <c r="F25" s="32">
        <v>1</v>
      </c>
      <c r="G25" s="31">
        <v>1847823977.9999995</v>
      </c>
      <c r="H25" s="31">
        <v>1218003972.940407</v>
      </c>
      <c r="I25" s="31">
        <v>273830637.65461075</v>
      </c>
      <c r="J25" s="31">
        <v>308074813.16818887</v>
      </c>
      <c r="K25" s="31">
        <v>33007151.701765448</v>
      </c>
      <c r="L25" s="31">
        <v>14907402.535027722</v>
      </c>
      <c r="M25" s="33">
        <v>-2.4447217583656311E-7</v>
      </c>
      <c r="N25" s="34">
        <v>-1.0611759967017567E-10</v>
      </c>
    </row>
    <row r="26" spans="1:14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4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15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6.3329110528899987E-2</v>
      </c>
      <c r="F55" s="22">
        <v>0.91342678716982151</v>
      </c>
      <c r="G55" s="20">
        <v>714324830.09622431</v>
      </c>
      <c r="H55" s="20">
        <v>391178565.98359257</v>
      </c>
      <c r="I55" s="20">
        <v>97224375.227155626</v>
      </c>
      <c r="J55" s="20">
        <v>188787434.95820332</v>
      </c>
      <c r="K55" s="20">
        <v>30883608.816801958</v>
      </c>
      <c r="L55" s="20">
        <v>6250845.1104708491</v>
      </c>
      <c r="M55" s="20">
        <v>52729492.096224308</v>
      </c>
      <c r="N55" s="21">
        <v>7.9700519437796144E-2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8.5131279850851643E-2</v>
      </c>
      <c r="F56" s="22">
        <v>1.227890156554976</v>
      </c>
      <c r="G56" s="20">
        <v>500445311.3950299</v>
      </c>
      <c r="H56" s="20">
        <v>343091544.08019781</v>
      </c>
      <c r="I56" s="20">
        <v>79381417.958655864</v>
      </c>
      <c r="J56" s="20">
        <v>73657128.928234056</v>
      </c>
      <c r="K56" s="20">
        <v>129479.51662677538</v>
      </c>
      <c r="L56" s="20">
        <v>4185740.9113154355</v>
      </c>
      <c r="M56" s="20">
        <v>-20505726.604970098</v>
      </c>
      <c r="N56" s="21">
        <v>-3.9362099524159311E-2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7.1766032153493003E-2</v>
      </c>
      <c r="F57" s="22">
        <v>1.0351166411531449</v>
      </c>
      <c r="G57" s="20">
        <v>166923938.77033558</v>
      </c>
      <c r="H57" s="20">
        <v>117507445.65177405</v>
      </c>
      <c r="I57" s="20">
        <v>26419046.572508238</v>
      </c>
      <c r="J57" s="20">
        <v>21721482.813012496</v>
      </c>
      <c r="K57" s="20">
        <v>-81405.90702818695</v>
      </c>
      <c r="L57" s="20">
        <v>1357369.6400689699</v>
      </c>
      <c r="M57" s="20">
        <v>4488865.7703355849</v>
      </c>
      <c r="N57" s="21">
        <v>2.7634830873844499E-2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0.11197713968187756</v>
      </c>
      <c r="F58" s="22">
        <v>1.6151011451425226</v>
      </c>
      <c r="G58" s="20">
        <v>10673742.621425765</v>
      </c>
      <c r="H58" s="20">
        <v>3387312.8742229561</v>
      </c>
      <c r="I58" s="20">
        <v>555464.00012109289</v>
      </c>
      <c r="J58" s="20">
        <v>6361180.3360607726</v>
      </c>
      <c r="K58" s="20">
        <v>288210.0324043443</v>
      </c>
      <c r="L58" s="20">
        <v>81575.378616599264</v>
      </c>
      <c r="M58" s="20">
        <v>-1450159.3785742354</v>
      </c>
      <c r="N58" s="21">
        <v>-0.11961160512302355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5.231546741234884E-2</v>
      </c>
      <c r="F59" s="22">
        <v>0.75457161672817408</v>
      </c>
      <c r="G59" s="20">
        <v>309221069.39700621</v>
      </c>
      <c r="H59" s="20">
        <v>250978552.10510412</v>
      </c>
      <c r="I59" s="20">
        <v>55195203.663917482</v>
      </c>
      <c r="J59" s="20">
        <v>936054.34355315054</v>
      </c>
      <c r="K59" s="20">
        <v>-141415.99110937541</v>
      </c>
      <c r="L59" s="20">
        <v>2252675.2755408343</v>
      </c>
      <c r="M59" s="20">
        <v>34346647.397006214</v>
      </c>
      <c r="N59" s="21">
        <v>0.124953959510304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5.9171412569879303E-2</v>
      </c>
      <c r="F60" s="22">
        <v>0.85345827257971529</v>
      </c>
      <c r="G60" s="20">
        <v>15417316.911423126</v>
      </c>
      <c r="H60" s="20">
        <v>9799477.2023804579</v>
      </c>
      <c r="I60" s="20">
        <v>2116862.3941758196</v>
      </c>
      <c r="J60" s="20">
        <v>3410861.1059951745</v>
      </c>
      <c r="K60" s="20">
        <v>-42138.089372364469</v>
      </c>
      <c r="L60" s="20">
        <v>132254.29824403799</v>
      </c>
      <c r="M60" s="20">
        <v>1468520.9114231281</v>
      </c>
      <c r="N60" s="21">
        <v>0.10527940271139734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3.9705772308177394E-2</v>
      </c>
      <c r="F61" s="22">
        <v>0.5726958065359854</v>
      </c>
      <c r="G61" s="20">
        <v>644588.64477304672</v>
      </c>
      <c r="H61" s="20">
        <v>315397.04555832205</v>
      </c>
      <c r="I61" s="20">
        <v>65433.668655276801</v>
      </c>
      <c r="J61" s="20">
        <v>169099.16602040461</v>
      </c>
      <c r="K61" s="20">
        <v>89960.396087100875</v>
      </c>
      <c r="L61" s="20">
        <v>4698.3684519423314</v>
      </c>
      <c r="M61" s="20">
        <v>107723.64477304672</v>
      </c>
      <c r="N61" s="21">
        <v>0.20065313397790269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0.19352321245113005</v>
      </c>
      <c r="F62" s="22">
        <v>2.7912801035054891</v>
      </c>
      <c r="G62" s="20">
        <v>939412.03877741785</v>
      </c>
      <c r="H62" s="20">
        <v>712239.7306955267</v>
      </c>
      <c r="I62" s="20">
        <v>112835.92557618255</v>
      </c>
      <c r="J62" s="20">
        <v>90116.902550733939</v>
      </c>
      <c r="K62" s="20">
        <v>18134.569406104409</v>
      </c>
      <c r="L62" s="20">
        <v>6084.9105488702016</v>
      </c>
      <c r="M62" s="20">
        <v>-440354.96122258215</v>
      </c>
      <c r="N62" s="21">
        <v>-0.31915168374267694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7.8425306547927176E-2</v>
      </c>
      <c r="F63" s="22">
        <v>1.1311666182361868</v>
      </c>
      <c r="G63" s="20">
        <v>136831105.79054967</v>
      </c>
      <c r="H63" s="20">
        <v>83914718.1166365</v>
      </c>
      <c r="I63" s="20">
        <v>20053528.180222742</v>
      </c>
      <c r="J63" s="20">
        <v>30032327.392302662</v>
      </c>
      <c r="K63" s="20">
        <v>1631492.1027689439</v>
      </c>
      <c r="L63" s="20">
        <v>1199039.9986187981</v>
      </c>
      <c r="M63" s="20">
        <v>-907829.20945033431</v>
      </c>
      <c r="N63" s="21">
        <v>-6.5909411122594659E-3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4.0306568425632759E-2</v>
      </c>
      <c r="F64" s="22">
        <v>0.58136138327831033</v>
      </c>
      <c r="G64" s="20">
        <v>32536441.298627771</v>
      </c>
      <c r="H64" s="20">
        <v>26462791.221269686</v>
      </c>
      <c r="I64" s="20">
        <v>5746859.9423981728</v>
      </c>
      <c r="J64" s="20">
        <v>97958.636503743473</v>
      </c>
      <c r="K64" s="20">
        <v>-7003.6445466515543</v>
      </c>
      <c r="L64" s="20">
        <v>235835.14300282067</v>
      </c>
      <c r="M64" s="20">
        <v>5359489.2986277714</v>
      </c>
      <c r="N64" s="21">
        <v>0.19720715180377002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6.974309666438834E-2</v>
      </c>
      <c r="F65" s="22">
        <v>1.0059388515231857</v>
      </c>
      <c r="G65" s="20">
        <v>36118322.035826549</v>
      </c>
      <c r="H65" s="20">
        <v>30356523.397573125</v>
      </c>
      <c r="I65" s="20">
        <v>5433063.924555121</v>
      </c>
      <c r="J65" s="20">
        <v>108265.86249297108</v>
      </c>
      <c r="K65" s="20">
        <v>-5797.1901416479068</v>
      </c>
      <c r="L65" s="20">
        <v>226266.04134697843</v>
      </c>
      <c r="M65" s="20">
        <v>1055432.0358265489</v>
      </c>
      <c r="N65" s="21">
        <v>3.0101113622594971E-2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6.9331348082225699E-2</v>
      </c>
      <c r="F67" s="32">
        <v>1</v>
      </c>
      <c r="G67" s="31">
        <v>1924076078.9999998</v>
      </c>
      <c r="H67" s="31">
        <v>1257704567.4090049</v>
      </c>
      <c r="I67" s="31">
        <v>292304091.45794165</v>
      </c>
      <c r="J67" s="31">
        <v>325371910.44492948</v>
      </c>
      <c r="K67" s="31">
        <v>32763124.611897003</v>
      </c>
      <c r="L67" s="31">
        <v>15932385.076226136</v>
      </c>
      <c r="M67" s="30">
        <v>76252100.999999359</v>
      </c>
      <c r="N67" s="49">
        <v>4.126588999160577E-2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14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14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14">
      <c r="B83" s="10"/>
    </row>
    <row r="84" spans="1:14">
      <c r="A84" s="10"/>
      <c r="C84" s="4" t="b">
        <f>C13=C55</f>
        <v>1</v>
      </c>
      <c r="D84" s="4" t="b">
        <f t="shared" ref="D84:N84" si="0">D13=D55</f>
        <v>1</v>
      </c>
      <c r="E84" s="4" t="b">
        <f t="shared" si="0"/>
        <v>1</v>
      </c>
      <c r="F84" s="4" t="b">
        <f t="shared" si="0"/>
        <v>1</v>
      </c>
      <c r="G84" s="4" t="b">
        <f t="shared" si="0"/>
        <v>0</v>
      </c>
      <c r="H84" s="4" t="b">
        <f t="shared" si="0"/>
        <v>0</v>
      </c>
      <c r="I84" s="4" t="b">
        <f t="shared" si="0"/>
        <v>0</v>
      </c>
      <c r="J84" s="4" t="b">
        <f t="shared" si="0"/>
        <v>0</v>
      </c>
      <c r="K84" s="4" t="b">
        <f t="shared" si="0"/>
        <v>0</v>
      </c>
      <c r="L84" s="4" t="b">
        <f t="shared" si="0"/>
        <v>0</v>
      </c>
      <c r="M84" s="4" t="b">
        <f t="shared" si="0"/>
        <v>0</v>
      </c>
      <c r="N84" s="4" t="b">
        <f t="shared" si="0"/>
        <v>0</v>
      </c>
    </row>
    <row r="85" spans="1:14">
      <c r="C85" s="4" t="b">
        <f t="shared" ref="C85:N85" si="1">C14=C56</f>
        <v>1</v>
      </c>
      <c r="D85" s="4" t="b">
        <f t="shared" si="1"/>
        <v>1</v>
      </c>
      <c r="E85" s="4" t="b">
        <f t="shared" si="1"/>
        <v>1</v>
      </c>
      <c r="F85" s="4" t="b">
        <f t="shared" si="1"/>
        <v>1</v>
      </c>
      <c r="G85" s="4" t="b">
        <f t="shared" si="1"/>
        <v>0</v>
      </c>
      <c r="H85" s="4" t="b">
        <f t="shared" si="1"/>
        <v>0</v>
      </c>
      <c r="I85" s="4" t="b">
        <f t="shared" si="1"/>
        <v>0</v>
      </c>
      <c r="J85" s="4" t="b">
        <f t="shared" si="1"/>
        <v>0</v>
      </c>
      <c r="K85" s="4" t="b">
        <f t="shared" si="1"/>
        <v>0</v>
      </c>
      <c r="L85" s="4" t="b">
        <f t="shared" si="1"/>
        <v>0</v>
      </c>
      <c r="M85" s="4" t="b">
        <f t="shared" si="1"/>
        <v>0</v>
      </c>
      <c r="N85" s="4" t="b">
        <f t="shared" si="1"/>
        <v>0</v>
      </c>
    </row>
    <row r="86" spans="1:14">
      <c r="C86" s="4" t="b">
        <f t="shared" ref="C86:N86" si="2">C15=C57</f>
        <v>1</v>
      </c>
      <c r="D86" s="4" t="b">
        <f t="shared" si="2"/>
        <v>1</v>
      </c>
      <c r="E86" s="4" t="b">
        <f t="shared" si="2"/>
        <v>1</v>
      </c>
      <c r="F86" s="4" t="b">
        <f t="shared" si="2"/>
        <v>1</v>
      </c>
      <c r="G86" s="4" t="b">
        <f t="shared" si="2"/>
        <v>0</v>
      </c>
      <c r="H86" s="4" t="b">
        <f t="shared" si="2"/>
        <v>0</v>
      </c>
      <c r="I86" s="4" t="b">
        <f t="shared" si="2"/>
        <v>0</v>
      </c>
      <c r="J86" s="4" t="b">
        <f t="shared" si="2"/>
        <v>0</v>
      </c>
      <c r="K86" s="4" t="b">
        <f t="shared" si="2"/>
        <v>0</v>
      </c>
      <c r="L86" s="4" t="b">
        <f t="shared" si="2"/>
        <v>0</v>
      </c>
      <c r="M86" s="4" t="b">
        <f t="shared" si="2"/>
        <v>0</v>
      </c>
      <c r="N86" s="4" t="b">
        <f t="shared" si="2"/>
        <v>0</v>
      </c>
    </row>
    <row r="87" spans="1:14">
      <c r="C87" s="4" t="b">
        <f t="shared" ref="C87:N87" si="3">C16=C58</f>
        <v>1</v>
      </c>
      <c r="D87" s="4" t="b">
        <f t="shared" si="3"/>
        <v>1</v>
      </c>
      <c r="E87" s="4" t="b">
        <f t="shared" si="3"/>
        <v>1</v>
      </c>
      <c r="F87" s="4" t="b">
        <f t="shared" si="3"/>
        <v>1</v>
      </c>
      <c r="G87" s="4" t="b">
        <f t="shared" si="3"/>
        <v>0</v>
      </c>
      <c r="H87" s="4" t="b">
        <f t="shared" si="3"/>
        <v>0</v>
      </c>
      <c r="I87" s="4" t="b">
        <f t="shared" si="3"/>
        <v>0</v>
      </c>
      <c r="J87" s="4" t="b">
        <f t="shared" si="3"/>
        <v>0</v>
      </c>
      <c r="K87" s="4" t="b">
        <f t="shared" si="3"/>
        <v>0</v>
      </c>
      <c r="L87" s="4" t="b">
        <f t="shared" si="3"/>
        <v>0</v>
      </c>
      <c r="M87" s="4" t="b">
        <f t="shared" si="3"/>
        <v>0</v>
      </c>
      <c r="N87" s="4" t="b">
        <f t="shared" si="3"/>
        <v>0</v>
      </c>
    </row>
    <row r="88" spans="1:14">
      <c r="C88" s="4" t="b">
        <f t="shared" ref="C88:N88" si="4">C17=C59</f>
        <v>1</v>
      </c>
      <c r="D88" s="4" t="b">
        <f t="shared" si="4"/>
        <v>1</v>
      </c>
      <c r="E88" s="4" t="b">
        <f t="shared" si="4"/>
        <v>1</v>
      </c>
      <c r="F88" s="4" t="b">
        <f t="shared" si="4"/>
        <v>1</v>
      </c>
      <c r="G88" s="4" t="b">
        <f t="shared" si="4"/>
        <v>0</v>
      </c>
      <c r="H88" s="4" t="b">
        <f t="shared" si="4"/>
        <v>0</v>
      </c>
      <c r="I88" s="4" t="b">
        <f t="shared" si="4"/>
        <v>0</v>
      </c>
      <c r="J88" s="4" t="b">
        <f t="shared" si="4"/>
        <v>0</v>
      </c>
      <c r="K88" s="4" t="b">
        <f t="shared" si="4"/>
        <v>0</v>
      </c>
      <c r="L88" s="4" t="b">
        <f t="shared" si="4"/>
        <v>0</v>
      </c>
      <c r="M88" s="4" t="b">
        <f t="shared" si="4"/>
        <v>0</v>
      </c>
      <c r="N88" s="4" t="b">
        <f t="shared" si="4"/>
        <v>0</v>
      </c>
    </row>
    <row r="89" spans="1:14">
      <c r="C89" s="4" t="b">
        <f t="shared" ref="C89:N89" si="5">C18=C60</f>
        <v>1</v>
      </c>
      <c r="D89" s="4" t="b">
        <f t="shared" si="5"/>
        <v>1</v>
      </c>
      <c r="E89" s="4" t="b">
        <f t="shared" si="5"/>
        <v>1</v>
      </c>
      <c r="F89" s="4" t="b">
        <f t="shared" si="5"/>
        <v>1</v>
      </c>
      <c r="G89" s="4" t="b">
        <f t="shared" si="5"/>
        <v>0</v>
      </c>
      <c r="H89" s="4" t="b">
        <f t="shared" si="5"/>
        <v>0</v>
      </c>
      <c r="I89" s="4" t="b">
        <f t="shared" si="5"/>
        <v>0</v>
      </c>
      <c r="J89" s="4" t="b">
        <f t="shared" si="5"/>
        <v>0</v>
      </c>
      <c r="K89" s="4" t="b">
        <f t="shared" si="5"/>
        <v>0</v>
      </c>
      <c r="L89" s="4" t="b">
        <f t="shared" si="5"/>
        <v>0</v>
      </c>
      <c r="M89" s="4" t="b">
        <f t="shared" si="5"/>
        <v>0</v>
      </c>
      <c r="N89" s="4" t="b">
        <f t="shared" si="5"/>
        <v>0</v>
      </c>
    </row>
    <row r="90" spans="1:14">
      <c r="C90" s="4" t="b">
        <f t="shared" ref="C90:N90" si="6">C19=C61</f>
        <v>1</v>
      </c>
      <c r="D90" s="4" t="b">
        <f t="shared" si="6"/>
        <v>1</v>
      </c>
      <c r="E90" s="4" t="b">
        <f t="shared" si="6"/>
        <v>1</v>
      </c>
      <c r="F90" s="4" t="b">
        <f t="shared" si="6"/>
        <v>1</v>
      </c>
      <c r="G90" s="4" t="b">
        <f t="shared" si="6"/>
        <v>0</v>
      </c>
      <c r="H90" s="4" t="b">
        <f t="shared" si="6"/>
        <v>0</v>
      </c>
      <c r="I90" s="4" t="b">
        <f t="shared" si="6"/>
        <v>0</v>
      </c>
      <c r="J90" s="4" t="b">
        <f t="shared" si="6"/>
        <v>0</v>
      </c>
      <c r="K90" s="4" t="b">
        <f t="shared" si="6"/>
        <v>0</v>
      </c>
      <c r="L90" s="4" t="b">
        <f t="shared" si="6"/>
        <v>0</v>
      </c>
      <c r="M90" s="4" t="b">
        <f t="shared" si="6"/>
        <v>0</v>
      </c>
      <c r="N90" s="4" t="b">
        <f t="shared" si="6"/>
        <v>0</v>
      </c>
    </row>
    <row r="91" spans="1:14">
      <c r="C91" s="4" t="b">
        <f t="shared" ref="C91:N91" si="7">C20=C62</f>
        <v>1</v>
      </c>
      <c r="D91" s="4" t="b">
        <f t="shared" si="7"/>
        <v>1</v>
      </c>
      <c r="E91" s="4" t="b">
        <f t="shared" si="7"/>
        <v>1</v>
      </c>
      <c r="F91" s="4" t="b">
        <f t="shared" si="7"/>
        <v>1</v>
      </c>
      <c r="G91" s="4" t="b">
        <f t="shared" si="7"/>
        <v>0</v>
      </c>
      <c r="H91" s="4" t="b">
        <f t="shared" si="7"/>
        <v>0</v>
      </c>
      <c r="I91" s="4" t="b">
        <f t="shared" si="7"/>
        <v>0</v>
      </c>
      <c r="J91" s="4" t="b">
        <f t="shared" si="7"/>
        <v>0</v>
      </c>
      <c r="K91" s="4" t="b">
        <f t="shared" si="7"/>
        <v>0</v>
      </c>
      <c r="L91" s="4" t="b">
        <f t="shared" si="7"/>
        <v>0</v>
      </c>
      <c r="M91" s="4" t="b">
        <f t="shared" si="7"/>
        <v>0</v>
      </c>
      <c r="N91" s="4" t="b">
        <f t="shared" si="7"/>
        <v>0</v>
      </c>
    </row>
    <row r="92" spans="1:14">
      <c r="C92" s="4" t="b">
        <f t="shared" ref="C92:N92" si="8">C21=C63</f>
        <v>1</v>
      </c>
      <c r="D92" s="4" t="b">
        <f t="shared" si="8"/>
        <v>1</v>
      </c>
      <c r="E92" s="4" t="b">
        <f t="shared" si="8"/>
        <v>1</v>
      </c>
      <c r="F92" s="4" t="b">
        <f t="shared" si="8"/>
        <v>1</v>
      </c>
      <c r="G92" s="4" t="b">
        <f t="shared" si="8"/>
        <v>0</v>
      </c>
      <c r="H92" s="4" t="b">
        <f t="shared" si="8"/>
        <v>0</v>
      </c>
      <c r="I92" s="4" t="b">
        <f t="shared" si="8"/>
        <v>0</v>
      </c>
      <c r="J92" s="4" t="b">
        <f t="shared" si="8"/>
        <v>0</v>
      </c>
      <c r="K92" s="4" t="b">
        <f t="shared" si="8"/>
        <v>0</v>
      </c>
      <c r="L92" s="4" t="b">
        <f t="shared" si="8"/>
        <v>0</v>
      </c>
      <c r="M92" s="4" t="b">
        <f t="shared" si="8"/>
        <v>0</v>
      </c>
      <c r="N92" s="4" t="b">
        <f t="shared" si="8"/>
        <v>0</v>
      </c>
    </row>
    <row r="93" spans="1:14">
      <c r="C93" s="4" t="b">
        <f t="shared" ref="C93:N93" si="9">C22=C64</f>
        <v>1</v>
      </c>
      <c r="D93" s="4" t="b">
        <f t="shared" si="9"/>
        <v>1</v>
      </c>
      <c r="E93" s="4" t="b">
        <f t="shared" si="9"/>
        <v>1</v>
      </c>
      <c r="F93" s="4" t="b">
        <f t="shared" si="9"/>
        <v>1</v>
      </c>
      <c r="G93" s="4" t="b">
        <f t="shared" si="9"/>
        <v>0</v>
      </c>
      <c r="H93" s="4" t="b">
        <f t="shared" si="9"/>
        <v>0</v>
      </c>
      <c r="I93" s="4" t="b">
        <f t="shared" si="9"/>
        <v>0</v>
      </c>
      <c r="J93" s="4" t="b">
        <f t="shared" si="9"/>
        <v>0</v>
      </c>
      <c r="K93" s="4" t="b">
        <f t="shared" si="9"/>
        <v>0</v>
      </c>
      <c r="L93" s="4" t="b">
        <f t="shared" si="9"/>
        <v>0</v>
      </c>
      <c r="M93" s="4" t="b">
        <f t="shared" si="9"/>
        <v>0</v>
      </c>
      <c r="N93" s="4" t="b">
        <f t="shared" si="9"/>
        <v>0</v>
      </c>
    </row>
    <row r="94" spans="1:14">
      <c r="C94" s="4" t="b">
        <f t="shared" ref="C94:N94" si="10">C23=C65</f>
        <v>1</v>
      </c>
      <c r="D94" s="4" t="b">
        <f t="shared" si="10"/>
        <v>1</v>
      </c>
      <c r="E94" s="4" t="b">
        <f t="shared" si="10"/>
        <v>1</v>
      </c>
      <c r="F94" s="4" t="b">
        <f t="shared" si="10"/>
        <v>1</v>
      </c>
      <c r="G94" s="4" t="b">
        <f t="shared" si="10"/>
        <v>0</v>
      </c>
      <c r="H94" s="4" t="b">
        <f t="shared" si="10"/>
        <v>0</v>
      </c>
      <c r="I94" s="4" t="b">
        <f t="shared" si="10"/>
        <v>0</v>
      </c>
      <c r="J94" s="4" t="b">
        <f t="shared" si="10"/>
        <v>0</v>
      </c>
      <c r="K94" s="4" t="b">
        <f t="shared" si="10"/>
        <v>0</v>
      </c>
      <c r="L94" s="4" t="b">
        <f t="shared" si="10"/>
        <v>0</v>
      </c>
      <c r="M94" s="4" t="b">
        <f t="shared" si="10"/>
        <v>0</v>
      </c>
      <c r="N94" s="4" t="b">
        <f t="shared" si="10"/>
        <v>0</v>
      </c>
    </row>
    <row r="95" spans="1:14">
      <c r="C95" s="4" t="b">
        <f t="shared" ref="C95:N95" si="11">C24=C66</f>
        <v>1</v>
      </c>
      <c r="D95" s="4" t="b">
        <f t="shared" si="11"/>
        <v>1</v>
      </c>
      <c r="E95" s="4" t="b">
        <f t="shared" si="11"/>
        <v>1</v>
      </c>
      <c r="F95" s="4" t="b">
        <f t="shared" si="11"/>
        <v>1</v>
      </c>
      <c r="G95" s="4" t="b">
        <f t="shared" si="11"/>
        <v>1</v>
      </c>
      <c r="H95" s="4" t="b">
        <f t="shared" si="11"/>
        <v>1</v>
      </c>
      <c r="I95" s="4" t="b">
        <f t="shared" si="11"/>
        <v>1</v>
      </c>
      <c r="J95" s="4" t="b">
        <f t="shared" si="11"/>
        <v>1</v>
      </c>
      <c r="K95" s="4" t="b">
        <f t="shared" si="11"/>
        <v>1</v>
      </c>
      <c r="L95" s="4" t="b">
        <f t="shared" si="11"/>
        <v>1</v>
      </c>
      <c r="M95" s="4" t="b">
        <f t="shared" si="11"/>
        <v>1</v>
      </c>
      <c r="N95" s="4" t="b">
        <f t="shared" si="11"/>
        <v>1</v>
      </c>
    </row>
    <row r="96" spans="1:14">
      <c r="C96" s="4" t="b">
        <f t="shared" ref="C96:N96" si="12">C25=C67</f>
        <v>1</v>
      </c>
      <c r="D96" s="4" t="b">
        <f t="shared" si="12"/>
        <v>1</v>
      </c>
      <c r="E96" s="4" t="b">
        <f t="shared" si="12"/>
        <v>1</v>
      </c>
      <c r="F96" s="4" t="b">
        <f t="shared" si="12"/>
        <v>1</v>
      </c>
      <c r="G96" s="4" t="b">
        <f t="shared" si="12"/>
        <v>0</v>
      </c>
      <c r="H96" s="4" t="b">
        <f t="shared" si="12"/>
        <v>0</v>
      </c>
      <c r="I96" s="4" t="b">
        <f t="shared" si="12"/>
        <v>0</v>
      </c>
      <c r="J96" s="4" t="b">
        <f t="shared" si="12"/>
        <v>0</v>
      </c>
      <c r="K96" s="4" t="b">
        <f t="shared" si="12"/>
        <v>0</v>
      </c>
      <c r="L96" s="4" t="b">
        <f t="shared" si="12"/>
        <v>0</v>
      </c>
      <c r="M96" s="4" t="b">
        <f t="shared" si="12"/>
        <v>0</v>
      </c>
      <c r="N96" s="4" t="b">
        <f t="shared" si="12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U84"/>
  <sheetViews>
    <sheetView workbookViewId="0">
      <selection activeCell="J14" sqref="J14"/>
    </sheetView>
  </sheetViews>
  <sheetFormatPr defaultColWidth="9.7109375" defaultRowHeight="12.75"/>
  <cols>
    <col min="1" max="1" width="5.42578125" style="54" customWidth="1"/>
    <col min="2" max="2" width="11.140625" style="54" customWidth="1"/>
    <col min="3" max="3" width="29.28515625" style="54" bestFit="1" customWidth="1"/>
    <col min="4" max="4" width="14.85546875" style="54" bestFit="1" customWidth="1"/>
    <col min="5" max="5" width="11" style="54" customWidth="1"/>
    <col min="6" max="6" width="9.85546875" style="54" customWidth="1"/>
    <col min="7" max="7" width="15.5703125" style="54" bestFit="1" customWidth="1"/>
    <col min="8" max="8" width="14.5703125" style="54" customWidth="1"/>
    <col min="9" max="10" width="14.85546875" style="54" bestFit="1" customWidth="1"/>
    <col min="11" max="11" width="13.7109375" style="54" customWidth="1"/>
    <col min="12" max="12" width="14.42578125" style="54" bestFit="1" customWidth="1"/>
    <col min="13" max="13" width="13.7109375" style="54" customWidth="1"/>
    <col min="14" max="14" width="18" style="54" bestFit="1" customWidth="1"/>
    <col min="15" max="15" width="18.28515625" style="54" bestFit="1" customWidth="1"/>
    <col min="16" max="16" width="13.42578125" style="54" bestFit="1" customWidth="1"/>
    <col min="17" max="17" width="18.7109375" style="54" bestFit="1" customWidth="1"/>
    <col min="18" max="19" width="10.28515625" style="54" bestFit="1" customWidth="1"/>
    <col min="20" max="20" width="9.7109375" style="54"/>
    <col min="21" max="21" width="12.140625" style="54" bestFit="1" customWidth="1"/>
    <col min="22" max="22" width="9.5703125" style="54" customWidth="1"/>
    <col min="23" max="16384" width="9.7109375" style="54"/>
  </cols>
  <sheetData>
    <row r="1" spans="1:19">
      <c r="A1" s="2" t="s">
        <v>124</v>
      </c>
      <c r="B1" s="53"/>
    </row>
    <row r="2" spans="1:19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9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9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9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9">
      <c r="A6" s="57" t="s">
        <v>90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9">
      <c r="A7" s="58" t="s">
        <v>88</v>
      </c>
      <c r="B7" s="57"/>
      <c r="C7" s="57"/>
      <c r="D7" s="57"/>
      <c r="E7" s="57"/>
      <c r="F7" s="59"/>
      <c r="G7" s="59"/>
      <c r="H7" s="57"/>
      <c r="I7" s="57"/>
      <c r="J7" s="57"/>
      <c r="K7" s="57"/>
      <c r="L7" s="57"/>
      <c r="M7" s="57"/>
      <c r="N7" s="57"/>
    </row>
    <row r="8" spans="1:19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9" ht="13.5" thickBot="1">
      <c r="A9" s="60"/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1" t="s">
        <v>9</v>
      </c>
      <c r="L9" s="61" t="s">
        <v>10</v>
      </c>
      <c r="M9" s="61" t="s">
        <v>11</v>
      </c>
      <c r="N9" s="61" t="s">
        <v>12</v>
      </c>
    </row>
    <row r="10" spans="1:19" s="143" customFormat="1">
      <c r="A10" s="62"/>
      <c r="B10" s="62"/>
      <c r="C10" s="62"/>
      <c r="D10" s="62"/>
      <c r="E10" s="63" t="s">
        <v>22</v>
      </c>
      <c r="F10" s="63" t="s">
        <v>23</v>
      </c>
      <c r="G10" s="63" t="s">
        <v>19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63" t="s">
        <v>29</v>
      </c>
      <c r="N10" s="63" t="s">
        <v>30</v>
      </c>
      <c r="O10" s="54"/>
      <c r="P10" s="54"/>
      <c r="Q10" s="54"/>
      <c r="R10" s="54"/>
      <c r="S10" s="54"/>
    </row>
    <row r="11" spans="1:19" s="143" customFormat="1">
      <c r="A11" s="64" t="s">
        <v>31</v>
      </c>
      <c r="B11" s="64" t="s">
        <v>32</v>
      </c>
      <c r="C11" s="64" t="s">
        <v>33</v>
      </c>
      <c r="D11" s="64" t="s">
        <v>34</v>
      </c>
      <c r="E11" s="64" t="s">
        <v>35</v>
      </c>
      <c r="F11" s="64" t="s">
        <v>36</v>
      </c>
      <c r="G11" s="64" t="s">
        <v>37</v>
      </c>
      <c r="H11" s="64" t="s">
        <v>37</v>
      </c>
      <c r="I11" s="64" t="s">
        <v>37</v>
      </c>
      <c r="J11" s="64" t="s">
        <v>37</v>
      </c>
      <c r="K11" s="64" t="s">
        <v>37</v>
      </c>
      <c r="L11" s="64" t="s">
        <v>37</v>
      </c>
      <c r="M11" s="64" t="s">
        <v>38</v>
      </c>
      <c r="N11" s="64" t="s">
        <v>39</v>
      </c>
      <c r="O11" s="54"/>
      <c r="P11" s="54"/>
      <c r="Q11" s="54"/>
      <c r="R11" s="54"/>
      <c r="S11" s="54"/>
    </row>
    <row r="12" spans="1:19" s="143" customFormat="1" ht="13.5" thickBot="1">
      <c r="A12" s="65" t="s">
        <v>40</v>
      </c>
      <c r="B12" s="65" t="s">
        <v>40</v>
      </c>
      <c r="C12" s="66"/>
      <c r="D12" s="65" t="s">
        <v>41</v>
      </c>
      <c r="E12" s="65" t="s">
        <v>42</v>
      </c>
      <c r="F12" s="65" t="s">
        <v>43</v>
      </c>
      <c r="G12" s="65" t="s">
        <v>44</v>
      </c>
      <c r="H12" s="65" t="s">
        <v>44</v>
      </c>
      <c r="I12" s="65" t="s">
        <v>44</v>
      </c>
      <c r="J12" s="65" t="s">
        <v>44</v>
      </c>
      <c r="K12" s="65" t="s">
        <v>44</v>
      </c>
      <c r="L12" s="65" t="s">
        <v>44</v>
      </c>
      <c r="M12" s="65" t="s">
        <v>45</v>
      </c>
      <c r="N12" s="64" t="s">
        <v>46</v>
      </c>
      <c r="O12" s="54"/>
      <c r="P12" s="54"/>
      <c r="Q12" s="54"/>
      <c r="R12" s="54"/>
      <c r="S12" s="54"/>
    </row>
    <row r="13" spans="1:19" s="143" customFormat="1">
      <c r="A13" s="67">
        <v>1</v>
      </c>
      <c r="B13" s="68" t="s">
        <v>47</v>
      </c>
      <c r="C13" s="69" t="s">
        <v>17</v>
      </c>
      <c r="D13" s="70">
        <v>661595338</v>
      </c>
      <c r="E13" s="71">
        <v>6.6805098525487286E-2</v>
      </c>
      <c r="F13" s="72">
        <v>0.96356266499041243</v>
      </c>
      <c r="G13" s="70">
        <v>667443430.98581851</v>
      </c>
      <c r="H13" s="70">
        <v>363191760.03042501</v>
      </c>
      <c r="I13" s="70">
        <v>91043696.815070942</v>
      </c>
      <c r="J13" s="70">
        <v>176555430.18211126</v>
      </c>
      <c r="K13" s="70">
        <v>30981722.147653382</v>
      </c>
      <c r="L13" s="70">
        <v>5670821.8105579568</v>
      </c>
      <c r="M13" s="73">
        <v>5848092.9858185053</v>
      </c>
      <c r="N13" s="74">
        <v>8.8393805849618992E-3</v>
      </c>
      <c r="O13" s="54"/>
      <c r="P13" s="54"/>
      <c r="Q13" s="54"/>
      <c r="R13" s="54"/>
      <c r="S13" s="54"/>
    </row>
    <row r="14" spans="1:19" s="143" customFormat="1">
      <c r="A14" s="75">
        <v>2</v>
      </c>
      <c r="B14" s="68" t="s">
        <v>48</v>
      </c>
      <c r="C14" s="69" t="s">
        <v>49</v>
      </c>
      <c r="D14" s="70">
        <v>520951038</v>
      </c>
      <c r="E14" s="71">
        <v>8.5179694737001391E-2</v>
      </c>
      <c r="F14" s="72">
        <v>1.2285884681771928</v>
      </c>
      <c r="G14" s="70">
        <v>495706352.80929339</v>
      </c>
      <c r="H14" s="70">
        <v>340732434.83243006</v>
      </c>
      <c r="I14" s="70">
        <v>78080766.308737859</v>
      </c>
      <c r="J14" s="70">
        <v>72638868.329250023</v>
      </c>
      <c r="K14" s="70">
        <v>132477.32866876293</v>
      </c>
      <c r="L14" s="70">
        <v>4121806.0102066281</v>
      </c>
      <c r="M14" s="73">
        <v>-25244685.190706611</v>
      </c>
      <c r="N14" s="76">
        <v>-4.8458844208515831E-2</v>
      </c>
      <c r="O14" s="54"/>
      <c r="P14" s="54"/>
      <c r="Q14" s="54"/>
      <c r="R14" s="54"/>
      <c r="S14" s="54"/>
    </row>
    <row r="15" spans="1:19" s="143" customFormat="1">
      <c r="A15" s="75">
        <v>3</v>
      </c>
      <c r="B15" s="77" t="s">
        <v>50</v>
      </c>
      <c r="C15" s="69" t="s">
        <v>51</v>
      </c>
      <c r="D15" s="70">
        <v>162435073</v>
      </c>
      <c r="E15" s="71">
        <v>6.9727073334356002E-2</v>
      </c>
      <c r="F15" s="72">
        <v>1.005707739184027</v>
      </c>
      <c r="G15" s="70">
        <v>162228994.10304126</v>
      </c>
      <c r="H15" s="70">
        <v>115787454.76213822</v>
      </c>
      <c r="I15" s="70">
        <v>24756173.069051702</v>
      </c>
      <c r="J15" s="70">
        <v>20457309.666554008</v>
      </c>
      <c r="K15" s="70">
        <v>-59793.63402141619</v>
      </c>
      <c r="L15" s="70">
        <v>1287850.2393187389</v>
      </c>
      <c r="M15" s="73">
        <v>-206078.89695873857</v>
      </c>
      <c r="N15" s="76">
        <v>-1.2686847313987328E-3</v>
      </c>
      <c r="O15" s="54"/>
      <c r="P15" s="54"/>
      <c r="Q15" s="54"/>
      <c r="R15" s="54"/>
      <c r="S15" s="54"/>
    </row>
    <row r="16" spans="1:19" s="143" customFormat="1">
      <c r="A16" s="75">
        <v>4</v>
      </c>
      <c r="B16" s="68" t="s">
        <v>52</v>
      </c>
      <c r="C16" s="69" t="s">
        <v>53</v>
      </c>
      <c r="D16" s="70">
        <v>12123902</v>
      </c>
      <c r="E16" s="71">
        <v>9.634083819776168E-2</v>
      </c>
      <c r="F16" s="72">
        <v>1.3895711083463034</v>
      </c>
      <c r="G16" s="70">
        <v>11373471.759764902</v>
      </c>
      <c r="H16" s="70">
        <v>3993426.5877765222</v>
      </c>
      <c r="I16" s="70">
        <v>571898.25742864492</v>
      </c>
      <c r="J16" s="70">
        <v>6430955.6941111442</v>
      </c>
      <c r="K16" s="70">
        <v>287872.97268227418</v>
      </c>
      <c r="L16" s="70">
        <v>89318.24776631681</v>
      </c>
      <c r="M16" s="73">
        <v>-750430.24023509771</v>
      </c>
      <c r="N16" s="76">
        <v>-6.1896759000122051E-2</v>
      </c>
      <c r="O16" s="54"/>
      <c r="P16" s="54"/>
      <c r="Q16" s="54"/>
      <c r="R16" s="54"/>
      <c r="S16" s="54"/>
    </row>
    <row r="17" spans="1:21" s="143" customFormat="1">
      <c r="A17" s="75">
        <v>5</v>
      </c>
      <c r="B17" s="68" t="s">
        <v>54</v>
      </c>
      <c r="C17" s="69" t="s">
        <v>55</v>
      </c>
      <c r="D17" s="70">
        <v>274874422</v>
      </c>
      <c r="E17" s="71">
        <v>4.6978615103282093E-2</v>
      </c>
      <c r="F17" s="72">
        <v>0.67759558125952402</v>
      </c>
      <c r="G17" s="70">
        <v>294656814.85682797</v>
      </c>
      <c r="H17" s="70">
        <v>243827056.06587014</v>
      </c>
      <c r="I17" s="70">
        <v>47944178.833907016</v>
      </c>
      <c r="J17" s="70">
        <v>925482.76029854431</v>
      </c>
      <c r="K17" s="70">
        <v>-64894.905843434826</v>
      </c>
      <c r="L17" s="70">
        <v>2024992.1025956746</v>
      </c>
      <c r="M17" s="73">
        <v>19782392.856827974</v>
      </c>
      <c r="N17" s="76">
        <v>7.1968838398604851E-2</v>
      </c>
      <c r="O17" s="144"/>
      <c r="P17" s="54"/>
      <c r="Q17" s="54"/>
      <c r="R17" s="54"/>
      <c r="S17" s="54"/>
    </row>
    <row r="18" spans="1:21" s="143" customFormat="1">
      <c r="A18" s="75">
        <v>6</v>
      </c>
      <c r="B18" s="68" t="s">
        <v>56</v>
      </c>
      <c r="C18" s="69" t="s">
        <v>18</v>
      </c>
      <c r="D18" s="70">
        <v>13948795.999999998</v>
      </c>
      <c r="E18" s="71">
        <v>5.4197295935870249E-2</v>
      </c>
      <c r="F18" s="72">
        <v>0.78171415146281709</v>
      </c>
      <c r="G18" s="70">
        <v>14738813.945064796</v>
      </c>
      <c r="H18" s="70">
        <v>9700543.1008430477</v>
      </c>
      <c r="I18" s="70">
        <v>1922409.2087003894</v>
      </c>
      <c r="J18" s="70">
        <v>3033409.2969996664</v>
      </c>
      <c r="K18" s="70">
        <v>-39351.537760281411</v>
      </c>
      <c r="L18" s="70">
        <v>121803.87628197407</v>
      </c>
      <c r="M18" s="73">
        <v>790017.945064798</v>
      </c>
      <c r="N18" s="76">
        <v>5.6636998997246654E-2</v>
      </c>
      <c r="O18" s="54"/>
      <c r="P18" s="54"/>
      <c r="Q18" s="54"/>
      <c r="R18" s="54"/>
      <c r="S18" s="54"/>
    </row>
    <row r="19" spans="1:21" s="143" customFormat="1">
      <c r="A19" s="75">
        <v>7</v>
      </c>
      <c r="B19" s="78">
        <v>15</v>
      </c>
      <c r="C19" s="69" t="s">
        <v>57</v>
      </c>
      <c r="D19" s="70">
        <v>536865</v>
      </c>
      <c r="E19" s="71">
        <v>3.6146363193390756E-2</v>
      </c>
      <c r="F19" s="72">
        <v>0.52135670505817733</v>
      </c>
      <c r="G19" s="70">
        <v>597397.24818489875</v>
      </c>
      <c r="H19" s="70">
        <v>303453.96857725776</v>
      </c>
      <c r="I19" s="70">
        <v>54999.717850614354</v>
      </c>
      <c r="J19" s="70">
        <v>145083.93773493625</v>
      </c>
      <c r="K19" s="70">
        <v>89840.843312739205</v>
      </c>
      <c r="L19" s="70">
        <v>4018.780709351171</v>
      </c>
      <c r="M19" s="73">
        <v>60532.248184898752</v>
      </c>
      <c r="N19" s="76">
        <v>0.11275134006668111</v>
      </c>
      <c r="O19" s="54"/>
      <c r="P19" s="54"/>
      <c r="Q19" s="54"/>
      <c r="R19" s="54"/>
      <c r="S19" s="54"/>
    </row>
    <row r="20" spans="1:21" s="143" customFormat="1">
      <c r="A20" s="75">
        <v>8</v>
      </c>
      <c r="B20" s="78">
        <v>15</v>
      </c>
      <c r="C20" s="69" t="s">
        <v>58</v>
      </c>
      <c r="D20" s="70">
        <v>1379767</v>
      </c>
      <c r="E20" s="71">
        <v>0.15157578057263671</v>
      </c>
      <c r="F20" s="72">
        <v>2.1862517427595769</v>
      </c>
      <c r="G20" s="70">
        <v>1155642.8800765695</v>
      </c>
      <c r="H20" s="70">
        <v>887375.9724031277</v>
      </c>
      <c r="I20" s="70">
        <v>134948.90447011642</v>
      </c>
      <c r="J20" s="70">
        <v>106518.62414723918</v>
      </c>
      <c r="K20" s="70">
        <v>18157.549660546134</v>
      </c>
      <c r="L20" s="70">
        <v>8641.8293955399768</v>
      </c>
      <c r="M20" s="73">
        <v>-224124.11992343049</v>
      </c>
      <c r="N20" s="76">
        <v>-0.16243620837679879</v>
      </c>
      <c r="O20" s="54"/>
      <c r="P20" s="54"/>
      <c r="Q20" s="54"/>
      <c r="R20" s="54"/>
      <c r="S20" s="54"/>
    </row>
    <row r="21" spans="1:21" s="143" customFormat="1">
      <c r="A21" s="75">
        <v>9</v>
      </c>
      <c r="B21" s="68" t="s">
        <v>59</v>
      </c>
      <c r="C21" s="69" t="s">
        <v>60</v>
      </c>
      <c r="D21" s="70">
        <v>137738935</v>
      </c>
      <c r="E21" s="71">
        <v>8.1208647470157658E-2</v>
      </c>
      <c r="F21" s="72">
        <v>1.1713121079637125</v>
      </c>
      <c r="G21" s="70">
        <v>132525037.30899842</v>
      </c>
      <c r="H21" s="70">
        <v>80867922.827536628</v>
      </c>
      <c r="I21" s="70">
        <v>19551739.667963162</v>
      </c>
      <c r="J21" s="70">
        <v>29294655.974648077</v>
      </c>
      <c r="K21" s="70">
        <v>1663481.9034861487</v>
      </c>
      <c r="L21" s="70">
        <v>1147236.9353644056</v>
      </c>
      <c r="M21" s="73">
        <v>-5213897.6910015792</v>
      </c>
      <c r="N21" s="76">
        <v>-3.7853477602404706E-2</v>
      </c>
      <c r="O21" s="54"/>
      <c r="P21" s="54"/>
      <c r="Q21" s="54"/>
      <c r="R21" s="54"/>
      <c r="S21" s="54"/>
    </row>
    <row r="22" spans="1:21" s="143" customFormat="1">
      <c r="A22" s="75">
        <v>10</v>
      </c>
      <c r="B22" s="68" t="s">
        <v>61</v>
      </c>
      <c r="C22" s="69" t="s">
        <v>62</v>
      </c>
      <c r="D22" s="70">
        <v>27176952</v>
      </c>
      <c r="E22" s="71">
        <v>3.5371522031133813E-2</v>
      </c>
      <c r="F22" s="72">
        <v>0.51018079136704297</v>
      </c>
      <c r="G22" s="70">
        <v>30336861.789835505</v>
      </c>
      <c r="H22" s="70">
        <v>25263005.854259349</v>
      </c>
      <c r="I22" s="70">
        <v>4781084.7475136882</v>
      </c>
      <c r="J22" s="70">
        <v>96364.08457104706</v>
      </c>
      <c r="K22" s="70">
        <v>-6629.154902837402</v>
      </c>
      <c r="L22" s="70">
        <v>203036.25839425786</v>
      </c>
      <c r="M22" s="73">
        <v>3159909.7898355052</v>
      </c>
      <c r="N22" s="76">
        <v>0.11627167718570872</v>
      </c>
      <c r="O22" s="54"/>
      <c r="P22" s="54"/>
      <c r="Q22" s="54"/>
      <c r="R22" s="54"/>
      <c r="S22" s="54"/>
    </row>
    <row r="23" spans="1:21" s="143" customFormat="1">
      <c r="A23" s="75">
        <v>11</v>
      </c>
      <c r="B23" s="68" t="s">
        <v>61</v>
      </c>
      <c r="C23" s="69" t="s">
        <v>63</v>
      </c>
      <c r="D23" s="70">
        <v>35062890</v>
      </c>
      <c r="E23" s="71">
        <v>4.9181651420303153E-2</v>
      </c>
      <c r="F23" s="72">
        <v>0.70937105336498929</v>
      </c>
      <c r="G23" s="70">
        <v>37061160.313093513</v>
      </c>
      <c r="H23" s="70">
        <v>32086767.318816807</v>
      </c>
      <c r="I23" s="70">
        <v>4644819.9165814165</v>
      </c>
      <c r="J23" s="70">
        <v>109336.69023087763</v>
      </c>
      <c r="K23" s="70">
        <v>-6539.2536614614328</v>
      </c>
      <c r="L23" s="70">
        <v>226775.64112587558</v>
      </c>
      <c r="M23" s="73">
        <v>1998270.3130935133</v>
      </c>
      <c r="N23" s="76">
        <v>5.6991032772641198E-2</v>
      </c>
      <c r="O23" s="54"/>
      <c r="P23" s="54"/>
      <c r="Q23" s="54"/>
      <c r="R23" s="54"/>
      <c r="S23" s="54"/>
    </row>
    <row r="24" spans="1:21" s="143" customFormat="1">
      <c r="A24" s="79"/>
      <c r="B24" s="80"/>
      <c r="C24" s="80"/>
      <c r="D24" s="81"/>
      <c r="E24" s="80"/>
      <c r="F24" s="82"/>
      <c r="G24" s="81"/>
      <c r="H24" s="81"/>
      <c r="I24" s="81"/>
      <c r="J24" s="81"/>
      <c r="K24" s="81"/>
      <c r="L24" s="81"/>
      <c r="M24" s="83"/>
      <c r="N24" s="34"/>
      <c r="O24" s="54"/>
      <c r="P24" s="54"/>
      <c r="Q24" s="54"/>
      <c r="R24" s="54"/>
      <c r="S24" s="54"/>
    </row>
    <row r="25" spans="1:21" s="143" customFormat="1">
      <c r="A25" s="79">
        <v>12</v>
      </c>
      <c r="B25" s="80"/>
      <c r="C25" s="64" t="s">
        <v>64</v>
      </c>
      <c r="D25" s="81">
        <v>1847823978</v>
      </c>
      <c r="E25" s="84">
        <v>6.9331348082225672E-2</v>
      </c>
      <c r="F25" s="82">
        <v>1</v>
      </c>
      <c r="G25" s="81">
        <v>1847823977.9999995</v>
      </c>
      <c r="H25" s="81">
        <v>1216641201.3210759</v>
      </c>
      <c r="I25" s="81">
        <v>273486715.44727558</v>
      </c>
      <c r="J25" s="81">
        <v>309793415.24065697</v>
      </c>
      <c r="K25" s="81">
        <v>32996344.259274423</v>
      </c>
      <c r="L25" s="81">
        <v>14906301.73171672</v>
      </c>
      <c r="M25" s="83">
        <v>-2.6170164346694946E-7</v>
      </c>
      <c r="N25" s="34">
        <v>-1.0611772869684811E-10</v>
      </c>
      <c r="O25" s="54"/>
      <c r="P25" s="54"/>
      <c r="Q25" s="54"/>
      <c r="R25" s="54"/>
      <c r="S25" s="54"/>
    </row>
    <row r="26" spans="1:21" s="143" customFormat="1" ht="13.5" thickBot="1">
      <c r="A26" s="85"/>
      <c r="B26" s="66"/>
      <c r="C26" s="66"/>
      <c r="D26" s="86"/>
      <c r="E26" s="87"/>
      <c r="F26" s="88"/>
      <c r="G26" s="86"/>
      <c r="H26" s="86"/>
      <c r="I26" s="86"/>
      <c r="J26" s="86"/>
      <c r="K26" s="86"/>
      <c r="L26" s="86"/>
      <c r="M26" s="89"/>
      <c r="N26" s="41"/>
      <c r="O26" s="54"/>
      <c r="P26" s="54"/>
      <c r="Q26" s="54"/>
      <c r="R26" s="54"/>
      <c r="S26" s="54"/>
    </row>
    <row r="27" spans="1:2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U27" s="143"/>
    </row>
    <row r="28" spans="1:21">
      <c r="A28" s="60"/>
      <c r="B28" s="60"/>
      <c r="C28" s="60"/>
      <c r="D28" s="90"/>
      <c r="E28" s="60"/>
      <c r="F28" s="60"/>
      <c r="G28" s="91"/>
      <c r="H28" s="92"/>
      <c r="I28" s="92"/>
      <c r="J28" s="92"/>
      <c r="K28" s="92"/>
      <c r="L28" s="92"/>
      <c r="M28" s="60"/>
      <c r="N28" s="60"/>
    </row>
    <row r="29" spans="1:21">
      <c r="A29" s="93" t="s">
        <v>65</v>
      </c>
      <c r="B29" s="60"/>
      <c r="C29" s="60"/>
      <c r="D29" s="90"/>
      <c r="E29" s="60"/>
      <c r="F29" s="60"/>
      <c r="G29" s="60"/>
      <c r="H29" s="60"/>
      <c r="I29" s="60"/>
      <c r="J29" s="60"/>
      <c r="K29" s="60"/>
      <c r="L29" s="60"/>
      <c r="M29" s="60"/>
      <c r="N29" s="60"/>
      <c r="Q29" s="143"/>
    </row>
    <row r="30" spans="1:21">
      <c r="A30" s="60"/>
      <c r="B30" s="60" t="s">
        <v>66</v>
      </c>
      <c r="C30" s="60" t="s">
        <v>67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Q30" s="143"/>
    </row>
    <row r="31" spans="1:21">
      <c r="A31" s="60"/>
      <c r="B31" s="60" t="s">
        <v>68</v>
      </c>
      <c r="C31" s="60" t="s">
        <v>69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21">
      <c r="A32" s="60"/>
      <c r="B32" s="60" t="s">
        <v>70</v>
      </c>
      <c r="C32" s="60" t="s">
        <v>71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>
      <c r="A33" s="60"/>
      <c r="B33" s="60" t="s">
        <v>72</v>
      </c>
      <c r="C33" s="60" t="s">
        <v>73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>
      <c r="A34" s="60"/>
      <c r="B34" s="60" t="s">
        <v>74</v>
      </c>
      <c r="C34" s="60" t="s">
        <v>75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>
      <c r="A35" s="60"/>
      <c r="B35" s="60" t="s">
        <v>76</v>
      </c>
      <c r="C35" s="60" t="s">
        <v>77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>
      <c r="A36" s="60"/>
      <c r="B36" s="60" t="s">
        <v>78</v>
      </c>
      <c r="C36" s="60" t="s">
        <v>79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>
      <c r="A37" s="60"/>
      <c r="B37" s="60" t="s">
        <v>80</v>
      </c>
      <c r="C37" s="60" t="s">
        <v>81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>
      <c r="A38" s="60"/>
      <c r="B38" s="60" t="s">
        <v>82</v>
      </c>
      <c r="C38" s="60" t="s">
        <v>83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>
      <c r="A39" s="60"/>
      <c r="B39" s="60" t="s">
        <v>84</v>
      </c>
      <c r="C39" s="60" t="s">
        <v>85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>
      <c r="A40" s="60"/>
      <c r="B40" s="60" t="s">
        <v>86</v>
      </c>
      <c r="C40" s="60" t="s">
        <v>87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4" spans="1:14">
      <c r="A44" s="55" t="s">
        <v>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>
      <c r="A45" s="56" t="s">
        <v>21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>
      <c r="A46" s="57" t="s">
        <v>14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>
      <c r="A47" s="57" t="s">
        <v>16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>
      <c r="A48" s="57" t="s">
        <v>90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8">
      <c r="A49" s="94" t="s">
        <v>89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8">
      <c r="B50" s="94"/>
      <c r="C50" s="94"/>
      <c r="D50" s="94"/>
      <c r="E50" s="94"/>
      <c r="F50" s="94"/>
      <c r="G50" s="95"/>
      <c r="H50" s="96"/>
      <c r="I50" s="94"/>
      <c r="J50" s="94"/>
      <c r="K50" s="94"/>
      <c r="L50" s="94"/>
      <c r="M50" s="94"/>
      <c r="N50" s="94"/>
    </row>
    <row r="51" spans="1:18" ht="13.5" thickBot="1">
      <c r="A51" s="60"/>
      <c r="B51" s="61" t="s">
        <v>0</v>
      </c>
      <c r="C51" s="61" t="s">
        <v>1</v>
      </c>
      <c r="D51" s="61" t="s">
        <v>2</v>
      </c>
      <c r="E51" s="61" t="s">
        <v>3</v>
      </c>
      <c r="F51" s="61" t="s">
        <v>4</v>
      </c>
      <c r="G51" s="61" t="s">
        <v>5</v>
      </c>
      <c r="H51" s="61" t="s">
        <v>6</v>
      </c>
      <c r="I51" s="61" t="s">
        <v>7</v>
      </c>
      <c r="J51" s="61" t="s">
        <v>8</v>
      </c>
      <c r="K51" s="61" t="s">
        <v>9</v>
      </c>
      <c r="L51" s="61" t="s">
        <v>10</v>
      </c>
      <c r="M51" s="61" t="s">
        <v>11</v>
      </c>
      <c r="N51" s="61" t="s">
        <v>12</v>
      </c>
    </row>
    <row r="52" spans="1:18" s="143" customFormat="1">
      <c r="A52" s="62"/>
      <c r="B52" s="62"/>
      <c r="C52" s="62"/>
      <c r="D52" s="62"/>
      <c r="E52" s="63" t="s">
        <v>22</v>
      </c>
      <c r="F52" s="63" t="s">
        <v>23</v>
      </c>
      <c r="G52" s="63" t="s">
        <v>19</v>
      </c>
      <c r="H52" s="63" t="s">
        <v>24</v>
      </c>
      <c r="I52" s="63" t="s">
        <v>25</v>
      </c>
      <c r="J52" s="63" t="s">
        <v>26</v>
      </c>
      <c r="K52" s="63" t="s">
        <v>27</v>
      </c>
      <c r="L52" s="63" t="s">
        <v>28</v>
      </c>
      <c r="M52" s="63" t="s">
        <v>29</v>
      </c>
      <c r="N52" s="63" t="s">
        <v>30</v>
      </c>
      <c r="P52" s="54"/>
    </row>
    <row r="53" spans="1:18" s="143" customFormat="1">
      <c r="A53" s="64" t="s">
        <v>31</v>
      </c>
      <c r="B53" s="64" t="s">
        <v>32</v>
      </c>
      <c r="C53" s="64" t="s">
        <v>33</v>
      </c>
      <c r="D53" s="64" t="s">
        <v>34</v>
      </c>
      <c r="E53" s="64" t="s">
        <v>35</v>
      </c>
      <c r="F53" s="64" t="s">
        <v>36</v>
      </c>
      <c r="G53" s="64" t="s">
        <v>37</v>
      </c>
      <c r="H53" s="64" t="s">
        <v>37</v>
      </c>
      <c r="I53" s="64" t="s">
        <v>37</v>
      </c>
      <c r="J53" s="64" t="s">
        <v>37</v>
      </c>
      <c r="K53" s="64" t="s">
        <v>37</v>
      </c>
      <c r="L53" s="64" t="s">
        <v>37</v>
      </c>
      <c r="M53" s="64" t="s">
        <v>38</v>
      </c>
      <c r="N53" s="64" t="s">
        <v>39</v>
      </c>
      <c r="P53" s="54"/>
      <c r="Q53" s="54"/>
      <c r="R53" s="54"/>
    </row>
    <row r="54" spans="1:18" s="143" customFormat="1" ht="13.5" thickBot="1">
      <c r="A54" s="65" t="s">
        <v>40</v>
      </c>
      <c r="B54" s="65" t="s">
        <v>40</v>
      </c>
      <c r="C54" s="66"/>
      <c r="D54" s="65" t="s">
        <v>41</v>
      </c>
      <c r="E54" s="65" t="s">
        <v>42</v>
      </c>
      <c r="F54" s="65" t="s">
        <v>43</v>
      </c>
      <c r="G54" s="65" t="s">
        <v>44</v>
      </c>
      <c r="H54" s="65" t="s">
        <v>44</v>
      </c>
      <c r="I54" s="65" t="s">
        <v>44</v>
      </c>
      <c r="J54" s="65" t="s">
        <v>44</v>
      </c>
      <c r="K54" s="65" t="s">
        <v>44</v>
      </c>
      <c r="L54" s="65" t="s">
        <v>44</v>
      </c>
      <c r="M54" s="65" t="s">
        <v>45</v>
      </c>
      <c r="N54" s="65" t="s">
        <v>46</v>
      </c>
      <c r="P54" s="54"/>
    </row>
    <row r="55" spans="1:18" s="143" customFormat="1">
      <c r="A55" s="67">
        <v>1</v>
      </c>
      <c r="B55" s="68" t="s">
        <v>47</v>
      </c>
      <c r="C55" s="69" t="s">
        <v>17</v>
      </c>
      <c r="D55" s="70">
        <v>661595338</v>
      </c>
      <c r="E55" s="71">
        <v>6.6805098525487286E-2</v>
      </c>
      <c r="F55" s="72">
        <v>0.96356266499041243</v>
      </c>
      <c r="G55" s="70">
        <v>700315280.65124345</v>
      </c>
      <c r="H55" s="70">
        <v>376803075.85083479</v>
      </c>
      <c r="I55" s="70">
        <v>97755887.849023193</v>
      </c>
      <c r="J55" s="70">
        <v>188755693.6470542</v>
      </c>
      <c r="K55" s="70">
        <v>30888746.726226326</v>
      </c>
      <c r="L55" s="70">
        <v>6111876.5781049402</v>
      </c>
      <c r="M55" s="70">
        <v>38719942.651243448</v>
      </c>
      <c r="N55" s="71">
        <v>5.8525114110225859E-2</v>
      </c>
      <c r="P55" s="145"/>
      <c r="Q55" s="146"/>
      <c r="R55" s="54"/>
    </row>
    <row r="56" spans="1:18" s="143" customFormat="1">
      <c r="A56" s="75">
        <v>2</v>
      </c>
      <c r="B56" s="68" t="s">
        <v>48</v>
      </c>
      <c r="C56" s="69" t="s">
        <v>49</v>
      </c>
      <c r="D56" s="70">
        <v>520951038</v>
      </c>
      <c r="E56" s="71">
        <v>8.5179694737001391E-2</v>
      </c>
      <c r="F56" s="72">
        <v>1.2285884681771928</v>
      </c>
      <c r="G56" s="70">
        <v>500331749.24920678</v>
      </c>
      <c r="H56" s="70">
        <v>343154600.64478695</v>
      </c>
      <c r="I56" s="70">
        <v>79200638.439316407</v>
      </c>
      <c r="J56" s="70">
        <v>73663128.419731379</v>
      </c>
      <c r="K56" s="70">
        <v>129579.75368406216</v>
      </c>
      <c r="L56" s="70">
        <v>4183801.9916880331</v>
      </c>
      <c r="M56" s="70">
        <v>-20619288.750793219</v>
      </c>
      <c r="N56" s="71">
        <v>-3.9580089579921748E-2</v>
      </c>
      <c r="P56" s="145"/>
      <c r="Q56" s="146"/>
    </row>
    <row r="57" spans="1:18" s="143" customFormat="1">
      <c r="A57" s="75">
        <v>3</v>
      </c>
      <c r="B57" s="77" t="s">
        <v>50</v>
      </c>
      <c r="C57" s="69" t="s">
        <v>51</v>
      </c>
      <c r="D57" s="70">
        <v>162435073</v>
      </c>
      <c r="E57" s="71">
        <v>6.9727073334356002E-2</v>
      </c>
      <c r="F57" s="72">
        <v>1.005707739184027</v>
      </c>
      <c r="G57" s="70">
        <v>168688316.63502082</v>
      </c>
      <c r="H57" s="70">
        <v>119321571.57156821</v>
      </c>
      <c r="I57" s="70">
        <v>26346737.253186315</v>
      </c>
      <c r="J57" s="70">
        <v>21727245.123073108</v>
      </c>
      <c r="K57" s="70">
        <v>-82080.39774183229</v>
      </c>
      <c r="L57" s="70">
        <v>1374843.0849350016</v>
      </c>
      <c r="M57" s="70">
        <v>6253243.6350208223</v>
      </c>
      <c r="N57" s="71">
        <v>3.8496880750752777E-2</v>
      </c>
      <c r="P57" s="145"/>
      <c r="Q57" s="146"/>
      <c r="R57" s="54"/>
    </row>
    <row r="58" spans="1:18" s="143" customFormat="1">
      <c r="A58" s="75">
        <v>4</v>
      </c>
      <c r="B58" s="68" t="s">
        <v>52</v>
      </c>
      <c r="C58" s="69" t="s">
        <v>53</v>
      </c>
      <c r="D58" s="70">
        <v>12123902</v>
      </c>
      <c r="E58" s="71">
        <v>9.634083819776168E-2</v>
      </c>
      <c r="F58" s="72">
        <v>1.3895711083463034</v>
      </c>
      <c r="G58" s="70">
        <v>11263509.503027482</v>
      </c>
      <c r="H58" s="70">
        <v>3961347.7721518921</v>
      </c>
      <c r="I58" s="70">
        <v>561324.35437267704</v>
      </c>
      <c r="J58" s="70">
        <v>6365298.8962018248</v>
      </c>
      <c r="K58" s="70">
        <v>287982.56229266117</v>
      </c>
      <c r="L58" s="70">
        <v>87555.918008426699</v>
      </c>
      <c r="M58" s="70">
        <v>-860392.49697251804</v>
      </c>
      <c r="N58" s="71">
        <v>-7.096663243999482E-2</v>
      </c>
      <c r="P58" s="145"/>
      <c r="Q58" s="146"/>
    </row>
    <row r="59" spans="1:18" s="143" customFormat="1">
      <c r="A59" s="75">
        <v>5</v>
      </c>
      <c r="B59" s="68" t="s">
        <v>54</v>
      </c>
      <c r="C59" s="69" t="s">
        <v>55</v>
      </c>
      <c r="D59" s="70">
        <v>274874422</v>
      </c>
      <c r="E59" s="71">
        <v>4.6978615103282093E-2</v>
      </c>
      <c r="F59" s="72">
        <v>0.67759558125952402</v>
      </c>
      <c r="G59" s="70">
        <v>318011040.56349397</v>
      </c>
      <c r="H59" s="70">
        <v>259837770.86494121</v>
      </c>
      <c r="I59" s="70">
        <v>55033536.238809168</v>
      </c>
      <c r="J59" s="70">
        <v>943913.87666783761</v>
      </c>
      <c r="K59" s="70">
        <v>-144817.02506443014</v>
      </c>
      <c r="L59" s="70">
        <v>2340636.6081401506</v>
      </c>
      <c r="M59" s="70">
        <v>43136618.563493967</v>
      </c>
      <c r="N59" s="71">
        <v>0.15693209375259357</v>
      </c>
      <c r="P59" s="145"/>
      <c r="Q59" s="146"/>
      <c r="R59" s="54"/>
    </row>
    <row r="60" spans="1:18" s="143" customFormat="1">
      <c r="A60" s="75">
        <v>6</v>
      </c>
      <c r="B60" s="68" t="s">
        <v>56</v>
      </c>
      <c r="C60" s="69" t="s">
        <v>18</v>
      </c>
      <c r="D60" s="70">
        <v>13948795.999999998</v>
      </c>
      <c r="E60" s="71">
        <v>5.4197295935870249E-2</v>
      </c>
      <c r="F60" s="72">
        <v>0.78171415146281709</v>
      </c>
      <c r="G60" s="70">
        <v>15884676.758917857</v>
      </c>
      <c r="H60" s="70">
        <v>10226009.974573577</v>
      </c>
      <c r="I60" s="70">
        <v>2151284.1944598835</v>
      </c>
      <c r="J60" s="70">
        <v>3412595.3128729109</v>
      </c>
      <c r="K60" s="70">
        <v>-42331.826784907476</v>
      </c>
      <c r="L60" s="70">
        <v>137119.10379639218</v>
      </c>
      <c r="M60" s="70">
        <v>1935880.7589178588</v>
      </c>
      <c r="N60" s="71">
        <v>0.1387847925310442</v>
      </c>
      <c r="P60" s="145"/>
      <c r="Q60" s="146"/>
    </row>
    <row r="61" spans="1:18" s="143" customFormat="1">
      <c r="A61" s="75">
        <v>7</v>
      </c>
      <c r="B61" s="78">
        <v>15</v>
      </c>
      <c r="C61" s="69" t="s">
        <v>57</v>
      </c>
      <c r="D61" s="70">
        <v>536865</v>
      </c>
      <c r="E61" s="71">
        <v>3.6146363193390756E-2</v>
      </c>
      <c r="F61" s="72">
        <v>0.52135670505817733</v>
      </c>
      <c r="G61" s="70">
        <v>657679.62633579399</v>
      </c>
      <c r="H61" s="70">
        <v>328570.41241183126</v>
      </c>
      <c r="I61" s="70">
        <v>65170.842103677584</v>
      </c>
      <c r="J61" s="70">
        <v>169153.83972751713</v>
      </c>
      <c r="K61" s="70">
        <v>89955.347280231392</v>
      </c>
      <c r="L61" s="70">
        <v>4829.1848125366241</v>
      </c>
      <c r="M61" s="70">
        <v>120814.62633579399</v>
      </c>
      <c r="N61" s="71">
        <v>0.22503725580135414</v>
      </c>
      <c r="P61" s="145"/>
      <c r="Q61" s="146"/>
      <c r="R61" s="54"/>
    </row>
    <row r="62" spans="1:18" s="143" customFormat="1">
      <c r="A62" s="75">
        <v>8</v>
      </c>
      <c r="B62" s="78">
        <v>15</v>
      </c>
      <c r="C62" s="69" t="s">
        <v>58</v>
      </c>
      <c r="D62" s="70">
        <v>1379767</v>
      </c>
      <c r="E62" s="71">
        <v>0.15157578057263671</v>
      </c>
      <c r="F62" s="72">
        <v>2.1862517427595769</v>
      </c>
      <c r="G62" s="70">
        <v>1052322.015231783</v>
      </c>
      <c r="H62" s="70">
        <v>822238.42002908862</v>
      </c>
      <c r="I62" s="70">
        <v>114324.92538766972</v>
      </c>
      <c r="J62" s="70">
        <v>90436.651248267954</v>
      </c>
      <c r="K62" s="70">
        <v>18092.929135907303</v>
      </c>
      <c r="L62" s="70">
        <v>7229.0894308493162</v>
      </c>
      <c r="M62" s="70">
        <v>-327444.98476821696</v>
      </c>
      <c r="N62" s="71">
        <v>-0.23731904355461245</v>
      </c>
      <c r="P62" s="145"/>
      <c r="Q62" s="146"/>
    </row>
    <row r="63" spans="1:18" s="143" customFormat="1">
      <c r="A63" s="75">
        <v>9</v>
      </c>
      <c r="B63" s="68" t="s">
        <v>59</v>
      </c>
      <c r="C63" s="69" t="s">
        <v>60</v>
      </c>
      <c r="D63" s="70">
        <v>137738935</v>
      </c>
      <c r="E63" s="71">
        <v>8.1208647470157658E-2</v>
      </c>
      <c r="F63" s="72">
        <v>1.1713121079637125</v>
      </c>
      <c r="G63" s="70">
        <v>134871410.41746709</v>
      </c>
      <c r="H63" s="70">
        <v>81962530.59719789</v>
      </c>
      <c r="I63" s="70">
        <v>20068452.526518542</v>
      </c>
      <c r="J63" s="70">
        <v>30028694.902703568</v>
      </c>
      <c r="K63" s="70">
        <v>1632393.5908419581</v>
      </c>
      <c r="L63" s="70">
        <v>1179338.8002051336</v>
      </c>
      <c r="M63" s="70">
        <v>-2867524.5825329125</v>
      </c>
      <c r="N63" s="71">
        <v>-2.0818547657079769E-2</v>
      </c>
      <c r="P63" s="145"/>
      <c r="Q63" s="146"/>
      <c r="R63" s="54"/>
    </row>
    <row r="64" spans="1:18" s="143" customFormat="1">
      <c r="A64" s="75">
        <v>10</v>
      </c>
      <c r="B64" s="68" t="s">
        <v>61</v>
      </c>
      <c r="C64" s="69" t="s">
        <v>62</v>
      </c>
      <c r="D64" s="70">
        <v>27176952</v>
      </c>
      <c r="E64" s="71">
        <v>3.5371522031133813E-2</v>
      </c>
      <c r="F64" s="72">
        <v>0.51018079136704297</v>
      </c>
      <c r="G64" s="70">
        <v>33456251.231409591</v>
      </c>
      <c r="H64" s="70">
        <v>27404198.621904738</v>
      </c>
      <c r="I64" s="70">
        <v>5715644.1955003506</v>
      </c>
      <c r="J64" s="70">
        <v>98766.893957134336</v>
      </c>
      <c r="K64" s="70">
        <v>-7335.7051783418365</v>
      </c>
      <c r="L64" s="70">
        <v>244977.22522570798</v>
      </c>
      <c r="M64" s="70">
        <v>6279299.2314095907</v>
      </c>
      <c r="N64" s="71">
        <v>0.23105237229729039</v>
      </c>
      <c r="P64" s="145"/>
      <c r="Q64" s="146"/>
    </row>
    <row r="65" spans="1:18" s="143" customFormat="1">
      <c r="A65" s="75">
        <v>11</v>
      </c>
      <c r="B65" s="68" t="s">
        <v>61</v>
      </c>
      <c r="C65" s="69" t="s">
        <v>63</v>
      </c>
      <c r="D65" s="70">
        <v>35062890</v>
      </c>
      <c r="E65" s="71">
        <v>4.9181651420303153E-2</v>
      </c>
      <c r="F65" s="72">
        <v>0.70937105336498929</v>
      </c>
      <c r="G65" s="70">
        <v>39543842.348644793</v>
      </c>
      <c r="H65" s="70">
        <v>33887211.573051557</v>
      </c>
      <c r="I65" s="70">
        <v>5292241.1658953894</v>
      </c>
      <c r="J65" s="70">
        <v>111233.6238315902</v>
      </c>
      <c r="K65" s="70">
        <v>-7025.1885418936708</v>
      </c>
      <c r="L65" s="70">
        <v>260181.17440815296</v>
      </c>
      <c r="M65" s="70">
        <v>4480952.348644793</v>
      </c>
      <c r="N65" s="71">
        <v>0.127797575974051</v>
      </c>
      <c r="P65" s="145"/>
      <c r="Q65" s="146"/>
      <c r="R65" s="54"/>
    </row>
    <row r="66" spans="1:18" s="143" customFormat="1">
      <c r="A66" s="79"/>
      <c r="B66" s="80"/>
      <c r="C66" s="80"/>
      <c r="D66" s="81"/>
      <c r="E66" s="80"/>
      <c r="F66" s="82"/>
      <c r="G66" s="81"/>
      <c r="H66" s="81"/>
      <c r="I66" s="81"/>
      <c r="J66" s="81"/>
      <c r="K66" s="81"/>
      <c r="L66" s="81"/>
      <c r="M66" s="80"/>
      <c r="N66" s="97"/>
      <c r="P66" s="145"/>
    </row>
    <row r="67" spans="1:18" s="143" customFormat="1">
      <c r="A67" s="79">
        <v>12</v>
      </c>
      <c r="B67" s="80"/>
      <c r="C67" s="64" t="s">
        <v>64</v>
      </c>
      <c r="D67" s="81">
        <v>1847823978</v>
      </c>
      <c r="E67" s="84">
        <v>6.9331348082225672E-2</v>
      </c>
      <c r="F67" s="82">
        <v>1</v>
      </c>
      <c r="G67" s="81">
        <v>1924076078.9999993</v>
      </c>
      <c r="H67" s="81">
        <v>1257709126.303452</v>
      </c>
      <c r="I67" s="81">
        <v>292305241.98457336</v>
      </c>
      <c r="J67" s="81">
        <v>325366161.18706936</v>
      </c>
      <c r="K67" s="81">
        <v>32763160.766149737</v>
      </c>
      <c r="L67" s="81">
        <v>15932388.758755324</v>
      </c>
      <c r="M67" s="80">
        <v>76252100.999999419</v>
      </c>
      <c r="N67" s="97">
        <v>4.1265889991605804E-2</v>
      </c>
      <c r="P67" s="145"/>
      <c r="Q67" s="54"/>
      <c r="R67" s="54"/>
    </row>
    <row r="68" spans="1:18" s="143" customFormat="1" ht="13.5" thickBot="1">
      <c r="A68" s="85"/>
      <c r="B68" s="66"/>
      <c r="C68" s="66"/>
      <c r="D68" s="86"/>
      <c r="E68" s="87"/>
      <c r="F68" s="88"/>
      <c r="G68" s="86"/>
      <c r="H68" s="86"/>
      <c r="I68" s="86"/>
      <c r="J68" s="86"/>
      <c r="K68" s="86"/>
      <c r="L68" s="86"/>
      <c r="M68" s="98"/>
      <c r="N68" s="99"/>
      <c r="P68" s="54"/>
    </row>
    <row r="71" spans="1:18">
      <c r="A71" s="93" t="s">
        <v>65</v>
      </c>
      <c r="B71" s="60"/>
      <c r="C71" s="60"/>
      <c r="D71" s="90"/>
      <c r="E71" s="60"/>
      <c r="F71" s="60"/>
      <c r="G71" s="60"/>
      <c r="H71" s="60"/>
    </row>
    <row r="72" spans="1:18">
      <c r="A72" s="60"/>
      <c r="B72" s="60" t="s">
        <v>66</v>
      </c>
      <c r="C72" s="60" t="s">
        <v>67</v>
      </c>
      <c r="D72" s="60"/>
      <c r="E72" s="60"/>
      <c r="F72" s="60"/>
      <c r="G72" s="60"/>
      <c r="H72" s="60"/>
    </row>
    <row r="73" spans="1:18">
      <c r="A73" s="60"/>
      <c r="B73" s="60" t="s">
        <v>68</v>
      </c>
      <c r="C73" s="60" t="s">
        <v>69</v>
      </c>
      <c r="D73" s="60"/>
      <c r="E73" s="60"/>
      <c r="F73" s="60"/>
      <c r="G73" s="60"/>
      <c r="H73" s="60"/>
    </row>
    <row r="74" spans="1:18">
      <c r="A74" s="60"/>
      <c r="B74" s="60" t="s">
        <v>70</v>
      </c>
      <c r="C74" s="60" t="s">
        <v>71</v>
      </c>
      <c r="D74" s="60"/>
      <c r="E74" s="60"/>
      <c r="F74" s="60"/>
      <c r="G74" s="60"/>
      <c r="H74" s="60"/>
    </row>
    <row r="75" spans="1:18">
      <c r="A75" s="60"/>
      <c r="B75" s="60" t="s">
        <v>72</v>
      </c>
      <c r="C75" s="60" t="s">
        <v>73</v>
      </c>
      <c r="D75" s="60"/>
      <c r="E75" s="60"/>
      <c r="F75" s="60"/>
      <c r="G75" s="60"/>
      <c r="H75" s="60"/>
    </row>
    <row r="76" spans="1:18">
      <c r="A76" s="60"/>
      <c r="B76" s="60" t="s">
        <v>74</v>
      </c>
      <c r="C76" s="60" t="s">
        <v>75</v>
      </c>
      <c r="D76" s="60"/>
      <c r="E76" s="60"/>
      <c r="F76" s="60"/>
      <c r="G76" s="60"/>
      <c r="H76" s="60"/>
    </row>
    <row r="77" spans="1:18">
      <c r="A77" s="60"/>
      <c r="B77" s="60" t="s">
        <v>76</v>
      </c>
      <c r="C77" s="60" t="s">
        <v>77</v>
      </c>
      <c r="D77" s="60"/>
      <c r="E77" s="60"/>
      <c r="F77" s="60"/>
      <c r="G77" s="60"/>
      <c r="H77" s="60"/>
    </row>
    <row r="78" spans="1:18">
      <c r="A78" s="60"/>
      <c r="B78" s="60" t="s">
        <v>78</v>
      </c>
      <c r="C78" s="60" t="s">
        <v>79</v>
      </c>
      <c r="D78" s="60"/>
      <c r="E78" s="60"/>
      <c r="F78" s="60"/>
      <c r="G78" s="60"/>
      <c r="H78" s="60"/>
    </row>
    <row r="79" spans="1:18">
      <c r="A79" s="60"/>
      <c r="B79" s="60" t="s">
        <v>80</v>
      </c>
      <c r="C79" s="60" t="s">
        <v>81</v>
      </c>
      <c r="D79" s="60"/>
      <c r="E79" s="60"/>
      <c r="F79" s="60"/>
      <c r="G79" s="60"/>
      <c r="H79" s="60"/>
    </row>
    <row r="80" spans="1:18">
      <c r="A80" s="60"/>
      <c r="B80" s="60" t="s">
        <v>82</v>
      </c>
      <c r="C80" s="60" t="s">
        <v>83</v>
      </c>
      <c r="D80" s="60"/>
      <c r="E80" s="60"/>
      <c r="F80" s="60"/>
      <c r="G80" s="60"/>
      <c r="H80" s="60"/>
    </row>
    <row r="81" spans="1:8">
      <c r="A81" s="60"/>
      <c r="B81" s="60" t="s">
        <v>84</v>
      </c>
      <c r="C81" s="60" t="s">
        <v>85</v>
      </c>
      <c r="D81" s="60"/>
      <c r="E81" s="60"/>
      <c r="F81" s="60"/>
      <c r="G81" s="60"/>
      <c r="H81" s="60"/>
    </row>
    <row r="82" spans="1:8">
      <c r="A82" s="60"/>
      <c r="B82" s="60" t="s">
        <v>86</v>
      </c>
      <c r="C82" s="60" t="s">
        <v>87</v>
      </c>
      <c r="D82" s="60"/>
      <c r="E82" s="60"/>
      <c r="F82" s="60"/>
      <c r="G82" s="60"/>
      <c r="H82" s="60"/>
    </row>
    <row r="83" spans="1:8">
      <c r="B83" s="60"/>
    </row>
    <row r="84" spans="1:8">
      <c r="A84" s="6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84"/>
  <sheetViews>
    <sheetView workbookViewId="0">
      <selection activeCell="K18" sqref="K18"/>
    </sheetView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4">
      <c r="A1" s="2" t="s">
        <v>96</v>
      </c>
      <c r="B1" s="3"/>
    </row>
    <row r="2" spans="1:14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4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4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4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4">
      <c r="A13" s="17">
        <v>1</v>
      </c>
      <c r="B13" s="18" t="s">
        <v>47</v>
      </c>
      <c r="C13" s="19" t="s">
        <v>17</v>
      </c>
      <c r="D13" s="20">
        <v>661595338</v>
      </c>
      <c r="E13" s="21">
        <v>6.4302174220441918E-2</v>
      </c>
      <c r="F13" s="22">
        <v>0.92746176151343063</v>
      </c>
      <c r="G13" s="20">
        <v>673364495.83847213</v>
      </c>
      <c r="H13" s="20">
        <v>371069157.1504823</v>
      </c>
      <c r="I13" s="20">
        <v>90343655.740467906</v>
      </c>
      <c r="J13" s="20">
        <v>175256097.88153028</v>
      </c>
      <c r="K13" s="20">
        <v>30988326.998812091</v>
      </c>
      <c r="L13" s="20">
        <v>5707258.0671795504</v>
      </c>
      <c r="M13" s="23">
        <v>11769157.838472128</v>
      </c>
      <c r="N13" s="24">
        <v>1.7789057997370787E-2</v>
      </c>
    </row>
    <row r="14" spans="1:14">
      <c r="A14" s="25">
        <v>2</v>
      </c>
      <c r="B14" s="18" t="s">
        <v>48</v>
      </c>
      <c r="C14" s="19" t="s">
        <v>49</v>
      </c>
      <c r="D14" s="20">
        <v>520951038</v>
      </c>
      <c r="E14" s="21">
        <v>8.5311234939392883E-2</v>
      </c>
      <c r="F14" s="22">
        <v>1.2304857369600726</v>
      </c>
      <c r="G14" s="20">
        <v>495510208.04598188</v>
      </c>
      <c r="H14" s="20">
        <v>340483149.10180485</v>
      </c>
      <c r="I14" s="20">
        <v>78112012.062332183</v>
      </c>
      <c r="J14" s="20">
        <v>72661985.484887317</v>
      </c>
      <c r="K14" s="20">
        <v>132512.33817374334</v>
      </c>
      <c r="L14" s="20">
        <v>4120549.0587838157</v>
      </c>
      <c r="M14" s="23">
        <v>-25440829.954018116</v>
      </c>
      <c r="N14" s="26">
        <v>-4.8835357064818924E-2</v>
      </c>
    </row>
    <row r="15" spans="1:14">
      <c r="A15" s="25">
        <v>3</v>
      </c>
      <c r="B15" s="27" t="s">
        <v>50</v>
      </c>
      <c r="C15" s="19" t="s">
        <v>51</v>
      </c>
      <c r="D15" s="20">
        <v>162435073</v>
      </c>
      <c r="E15" s="21">
        <v>7.1184066206083405E-2</v>
      </c>
      <c r="F15" s="22">
        <v>1.0267226611786107</v>
      </c>
      <c r="G15" s="20">
        <v>161476192.92717835</v>
      </c>
      <c r="H15" s="20">
        <v>114841373.89163296</v>
      </c>
      <c r="I15" s="20">
        <v>24867636.036724526</v>
      </c>
      <c r="J15" s="20">
        <v>20544942.388022188</v>
      </c>
      <c r="K15" s="20">
        <v>-60942.249930818849</v>
      </c>
      <c r="L15" s="20">
        <v>1283182.8607295181</v>
      </c>
      <c r="M15" s="23">
        <v>-958880.07282164693</v>
      </c>
      <c r="N15" s="26">
        <v>-5.9031590598764769E-3</v>
      </c>
    </row>
    <row r="16" spans="1:14">
      <c r="A16" s="25">
        <v>4</v>
      </c>
      <c r="B16" s="18" t="s">
        <v>52</v>
      </c>
      <c r="C16" s="19" t="s">
        <v>53</v>
      </c>
      <c r="D16" s="20">
        <v>12123902</v>
      </c>
      <c r="E16" s="21">
        <v>0.10510127819524216</v>
      </c>
      <c r="F16" s="22">
        <v>1.51592722631895</v>
      </c>
      <c r="G16" s="20">
        <v>11162238.076128745</v>
      </c>
      <c r="H16" s="20">
        <v>3682560.8576765279</v>
      </c>
      <c r="I16" s="20">
        <v>585590.8174518412</v>
      </c>
      <c r="J16" s="20">
        <v>6517934.8390025534</v>
      </c>
      <c r="K16" s="20">
        <v>287847.32345323201</v>
      </c>
      <c r="L16" s="20">
        <v>88304.238544591455</v>
      </c>
      <c r="M16" s="23">
        <v>-961663.92387125455</v>
      </c>
      <c r="N16" s="26">
        <v>-7.93196714944788E-2</v>
      </c>
    </row>
    <row r="17" spans="1:14">
      <c r="A17" s="25">
        <v>5</v>
      </c>
      <c r="B17" s="18" t="s">
        <v>54</v>
      </c>
      <c r="C17" s="19" t="s">
        <v>55</v>
      </c>
      <c r="D17" s="20">
        <v>274874422</v>
      </c>
      <c r="E17" s="21">
        <v>5.0607091521900356E-2</v>
      </c>
      <c r="F17" s="22">
        <v>0.72993087429774517</v>
      </c>
      <c r="G17" s="20">
        <v>291166907.77403575</v>
      </c>
      <c r="H17" s="20">
        <v>239784575.84400019</v>
      </c>
      <c r="I17" s="20">
        <v>48525412.17846588</v>
      </c>
      <c r="J17" s="20">
        <v>922169.16223830706</v>
      </c>
      <c r="K17" s="20">
        <v>-69521.77609059868</v>
      </c>
      <c r="L17" s="20">
        <v>2004272.3654219997</v>
      </c>
      <c r="M17" s="23">
        <v>16292485.774035752</v>
      </c>
      <c r="N17" s="26">
        <v>5.927246942618674E-2</v>
      </c>
    </row>
    <row r="18" spans="1:14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5.6516699163353751E-2</v>
      </c>
      <c r="F18" s="22">
        <v>0.81516804052801528</v>
      </c>
      <c r="G18" s="20">
        <v>14610745.943170501</v>
      </c>
      <c r="H18" s="20">
        <v>9535244.5125628542</v>
      </c>
      <c r="I18" s="20">
        <v>1936754.4446870731</v>
      </c>
      <c r="J18" s="20">
        <v>3057189.3603663919</v>
      </c>
      <c r="K18" s="20">
        <v>-39467.948656002176</v>
      </c>
      <c r="L18" s="20">
        <v>121025.57421018166</v>
      </c>
      <c r="M18" s="23">
        <v>661949.94317050278</v>
      </c>
      <c r="N18" s="26">
        <v>4.7455704647949619E-2</v>
      </c>
    </row>
    <row r="19" spans="1:14">
      <c r="A19" s="25">
        <v>7</v>
      </c>
      <c r="B19" s="28">
        <v>15</v>
      </c>
      <c r="C19" s="19" t="s">
        <v>57</v>
      </c>
      <c r="D19" s="20">
        <v>536865</v>
      </c>
      <c r="E19" s="21">
        <v>3.8630059487675894E-2</v>
      </c>
      <c r="F19" s="22">
        <v>0.55718027351583177</v>
      </c>
      <c r="G19" s="20">
        <v>592185.21188673633</v>
      </c>
      <c r="H19" s="20">
        <v>296738.81039199157</v>
      </c>
      <c r="I19" s="20">
        <v>55450.596355250891</v>
      </c>
      <c r="J19" s="20">
        <v>146158.04598272985</v>
      </c>
      <c r="K19" s="20">
        <v>89849.303985339677</v>
      </c>
      <c r="L19" s="20">
        <v>3988.4551714242898</v>
      </c>
      <c r="M19" s="23">
        <v>55320.211886736332</v>
      </c>
      <c r="N19" s="26">
        <v>0.10304305903110897</v>
      </c>
    </row>
    <row r="20" spans="1:14">
      <c r="A20" s="25">
        <v>8</v>
      </c>
      <c r="B20" s="28">
        <v>15</v>
      </c>
      <c r="C20" s="19" t="s">
        <v>58</v>
      </c>
      <c r="D20" s="20">
        <v>1379767</v>
      </c>
      <c r="E20" s="21">
        <v>0.17281555143931143</v>
      </c>
      <c r="F20" s="22">
        <v>2.4926033636956721</v>
      </c>
      <c r="G20" s="20">
        <v>1115477.4388760834</v>
      </c>
      <c r="H20" s="20">
        <v>835185.75637836335</v>
      </c>
      <c r="I20" s="20">
        <v>141842.78034908592</v>
      </c>
      <c r="J20" s="20">
        <v>111894.81978339049</v>
      </c>
      <c r="K20" s="20">
        <v>18202.006391113158</v>
      </c>
      <c r="L20" s="20">
        <v>8352.0759741304701</v>
      </c>
      <c r="M20" s="23">
        <v>-264289.56112391665</v>
      </c>
      <c r="N20" s="26">
        <v>-0.19154651555220298</v>
      </c>
    </row>
    <row r="21" spans="1:14">
      <c r="A21" s="25">
        <v>9</v>
      </c>
      <c r="B21" s="18" t="s">
        <v>59</v>
      </c>
      <c r="C21" s="19" t="s">
        <v>60</v>
      </c>
      <c r="D21" s="20">
        <v>137738935</v>
      </c>
      <c r="E21" s="21">
        <v>7.942639897608407E-2</v>
      </c>
      <c r="F21" s="22">
        <v>1.1456058647797493</v>
      </c>
      <c r="G21" s="20">
        <v>133275124.21630627</v>
      </c>
      <c r="H21" s="20">
        <v>81858061.159717873</v>
      </c>
      <c r="I21" s="20">
        <v>19449633.146441523</v>
      </c>
      <c r="J21" s="20">
        <v>29146254.053759463</v>
      </c>
      <c r="K21" s="20">
        <v>1669312.9546441091</v>
      </c>
      <c r="L21" s="20">
        <v>1151862.9017432963</v>
      </c>
      <c r="M21" s="23">
        <v>-4463810.7836937308</v>
      </c>
      <c r="N21" s="26">
        <v>-3.2407763162200509E-2</v>
      </c>
    </row>
    <row r="22" spans="1:14">
      <c r="A22" s="25">
        <v>10</v>
      </c>
      <c r="B22" s="18" t="s">
        <v>61</v>
      </c>
      <c r="C22" s="19" t="s">
        <v>62</v>
      </c>
      <c r="D22" s="20">
        <v>27176952</v>
      </c>
      <c r="E22" s="21">
        <v>3.8963705290205083E-2</v>
      </c>
      <c r="F22" s="22">
        <v>0.56199261038448023</v>
      </c>
      <c r="G22" s="20">
        <v>29952890.975018647</v>
      </c>
      <c r="H22" s="20">
        <v>24821830.078017253</v>
      </c>
      <c r="I22" s="20">
        <v>4840732.9934338043</v>
      </c>
      <c r="J22" s="20">
        <v>95988.188336615945</v>
      </c>
      <c r="K22" s="20">
        <v>-6454.8957176357635</v>
      </c>
      <c r="L22" s="20">
        <v>200794.61094861274</v>
      </c>
      <c r="M22" s="23">
        <v>2775938.9750186466</v>
      </c>
      <c r="N22" s="26">
        <v>0.10214313124660374</v>
      </c>
    </row>
    <row r="23" spans="1:14">
      <c r="A23" s="25">
        <v>11</v>
      </c>
      <c r="B23" s="18" t="s">
        <v>61</v>
      </c>
      <c r="C23" s="19" t="s">
        <v>63</v>
      </c>
      <c r="D23" s="20">
        <v>35062890</v>
      </c>
      <c r="E23" s="21">
        <v>6.3578539640714152E-2</v>
      </c>
      <c r="F23" s="22">
        <v>0.91702442544909291</v>
      </c>
      <c r="G23" s="20">
        <v>35597511.552945107</v>
      </c>
      <c r="H23" s="20">
        <v>30411180.678288583</v>
      </c>
      <c r="I23" s="20">
        <v>4866396.4471263066</v>
      </c>
      <c r="J23" s="20">
        <v>107985.24295327616</v>
      </c>
      <c r="K23" s="20">
        <v>-5872.7535514782394</v>
      </c>
      <c r="L23" s="20">
        <v>217821.93812840831</v>
      </c>
      <c r="M23" s="23">
        <v>534621.55294510722</v>
      </c>
      <c r="N23" s="26">
        <v>1.5247503926376287E-2</v>
      </c>
    </row>
    <row r="24" spans="1:14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4">
      <c r="A25" s="29">
        <v>12</v>
      </c>
      <c r="B25" s="30"/>
      <c r="C25" s="14" t="s">
        <v>64</v>
      </c>
      <c r="D25" s="31">
        <v>1847823978</v>
      </c>
      <c r="E25" s="35">
        <v>6.9331348082225769E-2</v>
      </c>
      <c r="F25" s="32">
        <v>1</v>
      </c>
      <c r="G25" s="31">
        <v>1847823978.0000002</v>
      </c>
      <c r="H25" s="31">
        <v>1217619057.8409536</v>
      </c>
      <c r="I25" s="31">
        <v>273725117.24383539</v>
      </c>
      <c r="J25" s="31">
        <v>308568599.4668625</v>
      </c>
      <c r="K25" s="31">
        <v>33003791.301513091</v>
      </c>
      <c r="L25" s="31">
        <v>14907412.146835528</v>
      </c>
      <c r="M25" s="33">
        <v>2.0768493413925171E-7</v>
      </c>
      <c r="N25" s="34">
        <v>-1.0611734161683077E-10</v>
      </c>
    </row>
    <row r="26" spans="1:14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4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6.4302174220441918E-2</v>
      </c>
      <c r="F55" s="22">
        <v>0.92746176151343063</v>
      </c>
      <c r="G55" s="20">
        <v>710195726.12562549</v>
      </c>
      <c r="H55" s="20">
        <v>386546086.89829874</v>
      </c>
      <c r="I55" s="20">
        <v>97783009.403719142</v>
      </c>
      <c r="J55" s="20">
        <v>188778063.98209238</v>
      </c>
      <c r="K55" s="20">
        <v>30885291.764320109</v>
      </c>
      <c r="L55" s="20">
        <v>6203274.0771949925</v>
      </c>
      <c r="M55" s="20">
        <v>48600388.125625491</v>
      </c>
      <c r="N55" s="21">
        <v>7.3459387232903225E-2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8.5311234939392883E-2</v>
      </c>
      <c r="F56" s="22">
        <v>1.2304857369600726</v>
      </c>
      <c r="G56" s="20">
        <v>500004427.8066051</v>
      </c>
      <c r="H56" s="20">
        <v>342835535.87605518</v>
      </c>
      <c r="I56" s="20">
        <v>79200698.361107185</v>
      </c>
      <c r="J56" s="20">
        <v>73657722.32636179</v>
      </c>
      <c r="K56" s="20">
        <v>129695.37916086346</v>
      </c>
      <c r="L56" s="20">
        <v>4180775.8639201066</v>
      </c>
      <c r="M56" s="20">
        <v>-20946610.193394899</v>
      </c>
      <c r="N56" s="21">
        <v>-4.0208404754910769E-2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7.1184066206083405E-2</v>
      </c>
      <c r="F57" s="22">
        <v>1.0267226611786107</v>
      </c>
      <c r="G57" s="20">
        <v>167432126.58699539</v>
      </c>
      <c r="H57" s="20">
        <v>118083973.53944905</v>
      </c>
      <c r="I57" s="20">
        <v>26343359.685586903</v>
      </c>
      <c r="J57" s="20">
        <v>21723187.119610153</v>
      </c>
      <c r="K57" s="20">
        <v>-81621.059430513502</v>
      </c>
      <c r="L57" s="20">
        <v>1363227.3017797889</v>
      </c>
      <c r="M57" s="20">
        <v>4997053.586995393</v>
      </c>
      <c r="N57" s="21">
        <v>3.0763390533246431E-2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0.10510127819524216</v>
      </c>
      <c r="F58" s="22">
        <v>1.51592722631895</v>
      </c>
      <c r="G58" s="20">
        <v>10911043.041830989</v>
      </c>
      <c r="H58" s="20">
        <v>3615095.4831766603</v>
      </c>
      <c r="I58" s="20">
        <v>560626.08853361395</v>
      </c>
      <c r="J58" s="20">
        <v>6362919.8548393063</v>
      </c>
      <c r="K58" s="20">
        <v>288106.32878430886</v>
      </c>
      <c r="L58" s="20">
        <v>84295.28649709982</v>
      </c>
      <c r="M58" s="20">
        <v>-1212858.9581690114</v>
      </c>
      <c r="N58" s="21">
        <v>-0.10003866396882879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5.0607091521900356E-2</v>
      </c>
      <c r="F59" s="22">
        <v>0.72993087429774517</v>
      </c>
      <c r="G59" s="20">
        <v>312187422.40093285</v>
      </c>
      <c r="H59" s="20">
        <v>254088613.77238092</v>
      </c>
      <c r="I59" s="20">
        <v>55015723.395517796</v>
      </c>
      <c r="J59" s="20">
        <v>939037.94570462755</v>
      </c>
      <c r="K59" s="20">
        <v>-142701.94803273093</v>
      </c>
      <c r="L59" s="20">
        <v>2286749.2353622159</v>
      </c>
      <c r="M59" s="20">
        <v>37313000.400932848</v>
      </c>
      <c r="N59" s="21">
        <v>0.13574562569133058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5.6516699163353751E-2</v>
      </c>
      <c r="F60" s="22">
        <v>0.81516804052801528</v>
      </c>
      <c r="G60" s="20">
        <v>15670975.902923014</v>
      </c>
      <c r="H60" s="20">
        <v>10015568.293602593</v>
      </c>
      <c r="I60" s="20">
        <v>2150766.7504772949</v>
      </c>
      <c r="J60" s="20">
        <v>3411751.9995064549</v>
      </c>
      <c r="K60" s="20">
        <v>-42255.059865171439</v>
      </c>
      <c r="L60" s="20">
        <v>135143.91920184225</v>
      </c>
      <c r="M60" s="20">
        <v>1722179.9029230159</v>
      </c>
      <c r="N60" s="21">
        <v>0.12346441247854052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3.8630059487675894E-2</v>
      </c>
      <c r="F61" s="22">
        <v>0.55718027351583177</v>
      </c>
      <c r="G61" s="20">
        <v>648982.62827924057</v>
      </c>
      <c r="H61" s="20">
        <v>320006.89974158624</v>
      </c>
      <c r="I61" s="20">
        <v>65152.017083768689</v>
      </c>
      <c r="J61" s="20">
        <v>169116.41934503854</v>
      </c>
      <c r="K61" s="20">
        <v>89958.498218307388</v>
      </c>
      <c r="L61" s="20">
        <v>4748.7938905396759</v>
      </c>
      <c r="M61" s="20">
        <v>112117.62827924057</v>
      </c>
      <c r="N61" s="21">
        <v>0.20883765616913111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0.17281555143931143</v>
      </c>
      <c r="F62" s="22">
        <v>2.4926033636956721</v>
      </c>
      <c r="G62" s="20">
        <v>985299.09991565463</v>
      </c>
      <c r="H62" s="20">
        <v>756193.40612841514</v>
      </c>
      <c r="I62" s="20">
        <v>114110.25900022498</v>
      </c>
      <c r="J62" s="20">
        <v>90269.805517355184</v>
      </c>
      <c r="K62" s="20">
        <v>18115.388039248981</v>
      </c>
      <c r="L62" s="20">
        <v>6610.2412304102936</v>
      </c>
      <c r="M62" s="20">
        <v>-394467.90008434537</v>
      </c>
      <c r="N62" s="21">
        <v>-0.28589457501472737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7.942639897608407E-2</v>
      </c>
      <c r="F63" s="22">
        <v>1.1456058647797493</v>
      </c>
      <c r="G63" s="20">
        <v>136123073.85890278</v>
      </c>
      <c r="H63" s="20">
        <v>83197301.805227548</v>
      </c>
      <c r="I63" s="20">
        <v>20072255.262680899</v>
      </c>
      <c r="J63" s="20">
        <v>30030746.714913167</v>
      </c>
      <c r="K63" s="20">
        <v>1631853.2268435135</v>
      </c>
      <c r="L63" s="20">
        <v>1190916.8492376485</v>
      </c>
      <c r="M63" s="20">
        <v>-1615861.1410972178</v>
      </c>
      <c r="N63" s="21">
        <v>-1.1731331747971028E-2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3.8963705290205083E-2</v>
      </c>
      <c r="F64" s="22">
        <v>0.56199261038448023</v>
      </c>
      <c r="G64" s="20">
        <v>32815518.794387251</v>
      </c>
      <c r="H64" s="20">
        <v>26771595.20404518</v>
      </c>
      <c r="I64" s="20">
        <v>5713760.2125219218</v>
      </c>
      <c r="J64" s="20">
        <v>98232.093651788498</v>
      </c>
      <c r="K64" s="20">
        <v>-7116.544652378765</v>
      </c>
      <c r="L64" s="20">
        <v>239047.82882074028</v>
      </c>
      <c r="M64" s="20">
        <v>5638566.7943872511</v>
      </c>
      <c r="N64" s="21">
        <v>0.20747605523927964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6.3578539640714152E-2</v>
      </c>
      <c r="F65" s="22">
        <v>0.91702442544909291</v>
      </c>
      <c r="G65" s="20">
        <v>37101482.753602728</v>
      </c>
      <c r="H65" s="20">
        <v>31475883.89149135</v>
      </c>
      <c r="I65" s="20">
        <v>5284983.0202696081</v>
      </c>
      <c r="J65" s="20">
        <v>109210.31481120258</v>
      </c>
      <c r="K65" s="20">
        <v>-6190.1199057037238</v>
      </c>
      <c r="L65" s="20">
        <v>237595.64693627731</v>
      </c>
      <c r="M65" s="20">
        <v>2038592.7536027282</v>
      </c>
      <c r="N65" s="21">
        <v>5.8141036109765287E-2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6.9331348082225769E-2</v>
      </c>
      <c r="F67" s="32">
        <v>1</v>
      </c>
      <c r="G67" s="31">
        <v>1924076079.0000005</v>
      </c>
      <c r="H67" s="31">
        <v>1257705855.0695977</v>
      </c>
      <c r="I67" s="31">
        <v>292304444.45649832</v>
      </c>
      <c r="J67" s="31">
        <v>325370258.57635331</v>
      </c>
      <c r="K67" s="31">
        <v>32763135.853479855</v>
      </c>
      <c r="L67" s="31">
        <v>15932385.044071659</v>
      </c>
      <c r="M67" s="30">
        <v>76252101.000000492</v>
      </c>
      <c r="N67" s="49">
        <v>4.126588999160638E-2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"/>
  <sheetViews>
    <sheetView workbookViewId="0">
      <selection activeCell="L20" sqref="L20"/>
    </sheetView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4">
      <c r="A1" s="2" t="s">
        <v>125</v>
      </c>
      <c r="B1" s="3"/>
    </row>
    <row r="2" spans="1:14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4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4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4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4">
      <c r="A13" s="17">
        <v>1</v>
      </c>
      <c r="B13" s="18" t="s">
        <v>47</v>
      </c>
      <c r="C13" s="19" t="s">
        <v>17</v>
      </c>
      <c r="D13" s="20">
        <v>661595338</v>
      </c>
      <c r="E13" s="21">
        <v>6.499761032997288E-2</v>
      </c>
      <c r="F13" s="22">
        <v>0.93749237722720968</v>
      </c>
      <c r="G13" s="20">
        <v>671860914.44695413</v>
      </c>
      <c r="H13" s="20">
        <v>368916202.22645509</v>
      </c>
      <c r="I13" s="20">
        <v>90550623.678509161</v>
      </c>
      <c r="J13" s="20">
        <v>175625736.65053442</v>
      </c>
      <c r="K13" s="20">
        <v>30982949.363868404</v>
      </c>
      <c r="L13" s="20">
        <v>5785402.5275870152</v>
      </c>
      <c r="M13" s="23">
        <v>10265576.446954131</v>
      </c>
      <c r="N13" s="24">
        <v>1.551639779987992E-2</v>
      </c>
    </row>
    <row r="14" spans="1:14">
      <c r="A14" s="25">
        <v>2</v>
      </c>
      <c r="B14" s="18" t="s">
        <v>48</v>
      </c>
      <c r="C14" s="19" t="s">
        <v>49</v>
      </c>
      <c r="D14" s="20">
        <v>520951038</v>
      </c>
      <c r="E14" s="21">
        <v>8.5230523132744679E-2</v>
      </c>
      <c r="F14" s="22">
        <v>1.2293215910306965</v>
      </c>
      <c r="G14" s="20">
        <v>495653758.92380446</v>
      </c>
      <c r="H14" s="20">
        <v>340665732.4919365</v>
      </c>
      <c r="I14" s="20">
        <v>78092246.158141419</v>
      </c>
      <c r="J14" s="20">
        <v>72645920.071901962</v>
      </c>
      <c r="K14" s="20">
        <v>132647.64061533695</v>
      </c>
      <c r="L14" s="20">
        <v>4117212.5612091846</v>
      </c>
      <c r="M14" s="23">
        <v>-25297279.076195538</v>
      </c>
      <c r="N14" s="26">
        <v>-4.8559801652982973E-2</v>
      </c>
    </row>
    <row r="15" spans="1:14">
      <c r="A15" s="25">
        <v>3</v>
      </c>
      <c r="B15" s="27" t="s">
        <v>50</v>
      </c>
      <c r="C15" s="19" t="s">
        <v>51</v>
      </c>
      <c r="D15" s="20">
        <v>162435073</v>
      </c>
      <c r="E15" s="21">
        <v>7.0773890330373831E-2</v>
      </c>
      <c r="F15" s="22">
        <v>1.020806493571095</v>
      </c>
      <c r="G15" s="20">
        <v>161693721.41730139</v>
      </c>
      <c r="H15" s="20">
        <v>115127159.91966513</v>
      </c>
      <c r="I15" s="20">
        <v>24834488.478205431</v>
      </c>
      <c r="J15" s="20">
        <v>20519186.190631125</v>
      </c>
      <c r="K15" s="20">
        <v>-60164.336762697298</v>
      </c>
      <c r="L15" s="20">
        <v>1273051.1655623969</v>
      </c>
      <c r="M15" s="23">
        <v>-741351.58269861341</v>
      </c>
      <c r="N15" s="26">
        <v>-4.5639871304063344E-3</v>
      </c>
    </row>
    <row r="16" spans="1:14">
      <c r="A16" s="25">
        <v>4</v>
      </c>
      <c r="B16" s="18" t="s">
        <v>52</v>
      </c>
      <c r="C16" s="19" t="s">
        <v>53</v>
      </c>
      <c r="D16" s="20">
        <v>12123902</v>
      </c>
      <c r="E16" s="21">
        <v>0.1052135720580766</v>
      </c>
      <c r="F16" s="22">
        <v>1.5175468957172924</v>
      </c>
      <c r="G16" s="20">
        <v>11195758.825112326</v>
      </c>
      <c r="H16" s="20">
        <v>3717731.4836087776</v>
      </c>
      <c r="I16" s="20">
        <v>585427.63585651247</v>
      </c>
      <c r="J16" s="20">
        <v>6518947.2827641377</v>
      </c>
      <c r="K16" s="20">
        <v>287938.41797145974</v>
      </c>
      <c r="L16" s="20">
        <v>85714.004911436976</v>
      </c>
      <c r="M16" s="23">
        <v>-928143.17488767393</v>
      </c>
      <c r="N16" s="26">
        <v>-7.6554823264628313E-2</v>
      </c>
    </row>
    <row r="17" spans="1:14">
      <c r="A17" s="25">
        <v>5</v>
      </c>
      <c r="B17" s="18" t="s">
        <v>54</v>
      </c>
      <c r="C17" s="19" t="s">
        <v>55</v>
      </c>
      <c r="D17" s="20">
        <v>274874422</v>
      </c>
      <c r="E17" s="21">
        <v>4.9273338678324216E-2</v>
      </c>
      <c r="F17" s="22">
        <v>0.7106935036065789</v>
      </c>
      <c r="G17" s="20">
        <v>291989475.28536814</v>
      </c>
      <c r="H17" s="20">
        <v>240875199.06988648</v>
      </c>
      <c r="I17" s="20">
        <v>48303323.910446525</v>
      </c>
      <c r="J17" s="20">
        <v>917910.62606470927</v>
      </c>
      <c r="K17" s="20">
        <v>-65535.024735096173</v>
      </c>
      <c r="L17" s="20">
        <v>1958576.7037055541</v>
      </c>
      <c r="M17" s="23">
        <v>17115053.285368145</v>
      </c>
      <c r="N17" s="26">
        <v>6.2264990539454938E-2</v>
      </c>
    </row>
    <row r="18" spans="1:14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5.7373718520385142E-2</v>
      </c>
      <c r="F18" s="22">
        <v>0.82752925058288218</v>
      </c>
      <c r="G18" s="20">
        <v>14559074.775769461</v>
      </c>
      <c r="H18" s="20">
        <v>9470585.9355405904</v>
      </c>
      <c r="I18" s="20">
        <v>1941920.6730656866</v>
      </c>
      <c r="J18" s="20">
        <v>3066036.4984695311</v>
      </c>
      <c r="K18" s="20">
        <v>-39481.266778636142</v>
      </c>
      <c r="L18" s="20">
        <v>120012.93547228875</v>
      </c>
      <c r="M18" s="23">
        <v>610278.77576946281</v>
      </c>
      <c r="N18" s="26">
        <v>4.3751358595355679E-2</v>
      </c>
    </row>
    <row r="19" spans="1:14">
      <c r="A19" s="25">
        <v>7</v>
      </c>
      <c r="B19" s="28">
        <v>15</v>
      </c>
      <c r="C19" s="19" t="s">
        <v>57</v>
      </c>
      <c r="D19" s="20">
        <v>536865</v>
      </c>
      <c r="E19" s="21">
        <v>3.7448573523932702E-2</v>
      </c>
      <c r="F19" s="22">
        <v>0.54013912263063757</v>
      </c>
      <c r="G19" s="20">
        <v>593512.83611398062</v>
      </c>
      <c r="H19" s="20">
        <v>298885.38922455593</v>
      </c>
      <c r="I19" s="20">
        <v>55222.517454146277</v>
      </c>
      <c r="J19" s="20">
        <v>145636.42926259091</v>
      </c>
      <c r="K19" s="20">
        <v>89849.138241152585</v>
      </c>
      <c r="L19" s="20">
        <v>3919.3619315347928</v>
      </c>
      <c r="M19" s="23">
        <v>56647.836113980622</v>
      </c>
      <c r="N19" s="26">
        <v>0.10551597908967895</v>
      </c>
    </row>
    <row r="20" spans="1:14">
      <c r="A20" s="25">
        <v>8</v>
      </c>
      <c r="B20" s="28">
        <v>15</v>
      </c>
      <c r="C20" s="19" t="s">
        <v>58</v>
      </c>
      <c r="D20" s="20">
        <v>1379767</v>
      </c>
      <c r="E20" s="21">
        <v>0.17853300035182915</v>
      </c>
      <c r="F20" s="22">
        <v>2.5750689304366676</v>
      </c>
      <c r="G20" s="20">
        <v>1122044.4029559984</v>
      </c>
      <c r="H20" s="20">
        <v>838981.06162902061</v>
      </c>
      <c r="I20" s="20">
        <v>143654.98470616434</v>
      </c>
      <c r="J20" s="20">
        <v>113318.09118897018</v>
      </c>
      <c r="K20" s="20">
        <v>18225.389410547064</v>
      </c>
      <c r="L20" s="20">
        <v>7864.8760212962807</v>
      </c>
      <c r="M20" s="23">
        <v>-257722.59704400157</v>
      </c>
      <c r="N20" s="26">
        <v>-0.1867870423368595</v>
      </c>
    </row>
    <row r="21" spans="1:14">
      <c r="A21" s="25">
        <v>9</v>
      </c>
      <c r="B21" s="18" t="s">
        <v>59</v>
      </c>
      <c r="C21" s="19" t="s">
        <v>60</v>
      </c>
      <c r="D21" s="20">
        <v>137738935</v>
      </c>
      <c r="E21" s="21">
        <v>7.9614241044019374E-2</v>
      </c>
      <c r="F21" s="22">
        <v>1.1483152029526154</v>
      </c>
      <c r="G21" s="20">
        <v>133154824.79865037</v>
      </c>
      <c r="H21" s="20">
        <v>81700579.020697951</v>
      </c>
      <c r="I21" s="20">
        <v>19461622.647569545</v>
      </c>
      <c r="J21" s="20">
        <v>29163130.608941853</v>
      </c>
      <c r="K21" s="20">
        <v>1668321.7227419263</v>
      </c>
      <c r="L21" s="20">
        <v>1161170.7986990891</v>
      </c>
      <c r="M21" s="23">
        <v>-4584110.201349631</v>
      </c>
      <c r="N21" s="26">
        <v>-3.328115032506699E-2</v>
      </c>
    </row>
    <row r="22" spans="1:14">
      <c r="A22" s="25">
        <v>10</v>
      </c>
      <c r="B22" s="18" t="s">
        <v>61</v>
      </c>
      <c r="C22" s="19" t="s">
        <v>62</v>
      </c>
      <c r="D22" s="20">
        <v>27176952</v>
      </c>
      <c r="E22" s="21">
        <v>3.7169263738648366E-2</v>
      </c>
      <c r="F22" s="22">
        <v>0.53611050075885336</v>
      </c>
      <c r="G22" s="20">
        <v>30057308.551827211</v>
      </c>
      <c r="H22" s="20">
        <v>24962503.698458195</v>
      </c>
      <c r="I22" s="20">
        <v>4809914.0072535779</v>
      </c>
      <c r="J22" s="20">
        <v>95503.661635335622</v>
      </c>
      <c r="K22" s="20">
        <v>-6261.0029310183982</v>
      </c>
      <c r="L22" s="20">
        <v>195648.18741111708</v>
      </c>
      <c r="M22" s="23">
        <v>2880356.5518272109</v>
      </c>
      <c r="N22" s="26">
        <v>0.10598526839312986</v>
      </c>
    </row>
    <row r="23" spans="1:14">
      <c r="A23" s="25">
        <v>11</v>
      </c>
      <c r="B23" s="18" t="s">
        <v>61</v>
      </c>
      <c r="C23" s="19" t="s">
        <v>63</v>
      </c>
      <c r="D23" s="20">
        <v>35062890</v>
      </c>
      <c r="E23" s="21">
        <v>5.9075083262110452E-2</v>
      </c>
      <c r="F23" s="22">
        <v>0.85206886778039459</v>
      </c>
      <c r="G23" s="20">
        <v>35943583.736142233</v>
      </c>
      <c r="H23" s="20">
        <v>30849996.601074204</v>
      </c>
      <c r="I23" s="20">
        <v>4793761.7532404382</v>
      </c>
      <c r="J23" s="20">
        <v>106223.4571264484</v>
      </c>
      <c r="K23" s="20">
        <v>-5169.8038426045805</v>
      </c>
      <c r="L23" s="20">
        <v>198771.72854375091</v>
      </c>
      <c r="M23" s="23">
        <v>880693.73614223301</v>
      </c>
      <c r="N23" s="26">
        <v>2.511754553438808E-2</v>
      </c>
    </row>
    <row r="24" spans="1:14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4">
      <c r="A25" s="29">
        <v>12</v>
      </c>
      <c r="B25" s="30"/>
      <c r="C25" s="14" t="s">
        <v>64</v>
      </c>
      <c r="D25" s="31">
        <v>1847823978</v>
      </c>
      <c r="E25" s="35">
        <v>6.9331348082225658E-2</v>
      </c>
      <c r="F25" s="32">
        <v>1</v>
      </c>
      <c r="G25" s="31">
        <v>1847823977.9999995</v>
      </c>
      <c r="H25" s="31">
        <v>1217423556.8981767</v>
      </c>
      <c r="I25" s="31">
        <v>273572206.44444865</v>
      </c>
      <c r="J25" s="31">
        <v>308917549.56852108</v>
      </c>
      <c r="K25" s="31">
        <v>33003320.237798776</v>
      </c>
      <c r="L25" s="31">
        <v>14907344.851054665</v>
      </c>
      <c r="M25" s="33">
        <v>-2.9522925615310669E-7</v>
      </c>
      <c r="N25" s="34">
        <v>-1.0611785772352056E-10</v>
      </c>
    </row>
    <row r="26" spans="1:14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4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6.499761032997288E-2</v>
      </c>
      <c r="F55" s="22">
        <v>0.93749237722720968</v>
      </c>
      <c r="G55" s="20">
        <v>708129247.17357445</v>
      </c>
      <c r="H55" s="20">
        <v>384404717.85433614</v>
      </c>
      <c r="I55" s="20">
        <v>97787946.889562771</v>
      </c>
      <c r="J55" s="20">
        <v>188780480.56971255</v>
      </c>
      <c r="K55" s="20">
        <v>30882721.822683427</v>
      </c>
      <c r="L55" s="20">
        <v>6273380.0372795425</v>
      </c>
      <c r="M55" s="20">
        <v>46533909.173574448</v>
      </c>
      <c r="N55" s="21">
        <v>7.0335908524153543E-2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8.5230523132744679E-2</v>
      </c>
      <c r="F56" s="22">
        <v>1.2293215910306965</v>
      </c>
      <c r="G56" s="20">
        <v>500224255.38141632</v>
      </c>
      <c r="H56" s="20">
        <v>343056783.94685304</v>
      </c>
      <c r="I56" s="20">
        <v>79200067.730046332</v>
      </c>
      <c r="J56" s="20">
        <v>73659158.468515083</v>
      </c>
      <c r="K56" s="20">
        <v>129781.11022525572</v>
      </c>
      <c r="L56" s="20">
        <v>4178464.1257765596</v>
      </c>
      <c r="M56" s="20">
        <v>-20726782.618583679</v>
      </c>
      <c r="N56" s="21">
        <v>-3.9786431174331741E-2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7.0773890330373831E-2</v>
      </c>
      <c r="F57" s="22">
        <v>1.020806493571095</v>
      </c>
      <c r="G57" s="20">
        <v>167737439.69690028</v>
      </c>
      <c r="H57" s="20">
        <v>118398632.53573468</v>
      </c>
      <c r="I57" s="20">
        <v>26342541.859018076</v>
      </c>
      <c r="J57" s="20">
        <v>21723243.613737553</v>
      </c>
      <c r="K57" s="20">
        <v>-81297.105934826832</v>
      </c>
      <c r="L57" s="20">
        <v>1354318.7943447868</v>
      </c>
      <c r="M57" s="20">
        <v>5302366.6969002783</v>
      </c>
      <c r="N57" s="21">
        <v>3.2642991436340099E-2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0.1052135720580766</v>
      </c>
      <c r="F58" s="22">
        <v>1.5175468957172924</v>
      </c>
      <c r="G58" s="20">
        <v>10952292.73700602</v>
      </c>
      <c r="H58" s="20">
        <v>3659233.3535275087</v>
      </c>
      <c r="I58" s="20">
        <v>560278.54903055634</v>
      </c>
      <c r="J58" s="20">
        <v>6362786.8671897631</v>
      </c>
      <c r="K58" s="20">
        <v>288199.54510345642</v>
      </c>
      <c r="L58" s="20">
        <v>81794.42215473656</v>
      </c>
      <c r="M58" s="20">
        <v>-1171609.2629939802</v>
      </c>
      <c r="N58" s="21">
        <v>-9.6636319148239586E-2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4.9273338678324216E-2</v>
      </c>
      <c r="F59" s="22">
        <v>0.7106935036065789</v>
      </c>
      <c r="G59" s="20">
        <v>313302586.63702363</v>
      </c>
      <c r="H59" s="20">
        <v>255249203.04690662</v>
      </c>
      <c r="I59" s="20">
        <v>55013828.941688053</v>
      </c>
      <c r="J59" s="20">
        <v>935347.75693727343</v>
      </c>
      <c r="K59" s="20">
        <v>-141207.13133899999</v>
      </c>
      <c r="L59" s="20">
        <v>2245414.0228307121</v>
      </c>
      <c r="M59" s="20">
        <v>38428164.637023628</v>
      </c>
      <c r="N59" s="21">
        <v>0.13980262098386015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5.7373718520385142E-2</v>
      </c>
      <c r="F60" s="22">
        <v>0.82752925058288218</v>
      </c>
      <c r="G60" s="20">
        <v>15579711.028783413</v>
      </c>
      <c r="H60" s="20">
        <v>9926351.0740624666</v>
      </c>
      <c r="I60" s="20">
        <v>2150440.967376126</v>
      </c>
      <c r="J60" s="20">
        <v>3411500.4554284001</v>
      </c>
      <c r="K60" s="20">
        <v>-42197.124646096097</v>
      </c>
      <c r="L60" s="20">
        <v>133615.6565625144</v>
      </c>
      <c r="M60" s="20">
        <v>1630915.0287834145</v>
      </c>
      <c r="N60" s="21">
        <v>0.11692156289212451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3.7448573523932702E-2</v>
      </c>
      <c r="F61" s="22">
        <v>0.54013912263063757</v>
      </c>
      <c r="G61" s="20">
        <v>650808.59498141252</v>
      </c>
      <c r="H61" s="20">
        <v>321889.7030584435</v>
      </c>
      <c r="I61" s="20">
        <v>65147.360273955572</v>
      </c>
      <c r="J61" s="20">
        <v>169123.54753809478</v>
      </c>
      <c r="K61" s="20">
        <v>89960.829753667262</v>
      </c>
      <c r="L61" s="20">
        <v>4687.154357251522</v>
      </c>
      <c r="M61" s="20">
        <v>113943.59498141252</v>
      </c>
      <c r="N61" s="21">
        <v>0.21223882164308069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0.17853300035182915</v>
      </c>
      <c r="F62" s="22">
        <v>2.5750689304366676</v>
      </c>
      <c r="G62" s="20">
        <v>993451.63249906607</v>
      </c>
      <c r="H62" s="20">
        <v>764975.39216390962</v>
      </c>
      <c r="I62" s="20">
        <v>114008.52983054385</v>
      </c>
      <c r="J62" s="20">
        <v>90200.639386851268</v>
      </c>
      <c r="K62" s="20">
        <v>18133.021928092643</v>
      </c>
      <c r="L62" s="20">
        <v>6134.0491896685953</v>
      </c>
      <c r="M62" s="20">
        <v>-386315.36750093393</v>
      </c>
      <c r="N62" s="21">
        <v>-0.27998594509140595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7.9614241044019374E-2</v>
      </c>
      <c r="F63" s="22">
        <v>1.1483152029526154</v>
      </c>
      <c r="G63" s="20">
        <v>135974618.9030543</v>
      </c>
      <c r="H63" s="20">
        <v>83038426.555154324</v>
      </c>
      <c r="I63" s="20">
        <v>20073082.851671204</v>
      </c>
      <c r="J63" s="20">
        <v>30031766.525274176</v>
      </c>
      <c r="K63" s="20">
        <v>1631534.0600121829</v>
      </c>
      <c r="L63" s="20">
        <v>1199808.9109423961</v>
      </c>
      <c r="M63" s="20">
        <v>-1764316.096945703</v>
      </c>
      <c r="N63" s="21">
        <v>-1.2809131252145249E-2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3.7169263738648366E-2</v>
      </c>
      <c r="F64" s="22">
        <v>0.53611050075885336</v>
      </c>
      <c r="G64" s="20">
        <v>32960687.489248388</v>
      </c>
      <c r="H64" s="20">
        <v>26921627.934254762</v>
      </c>
      <c r="I64" s="20">
        <v>5713678.324578763</v>
      </c>
      <c r="J64" s="20">
        <v>97826.004937304024</v>
      </c>
      <c r="K64" s="20">
        <v>-6947.2498975227445</v>
      </c>
      <c r="L64" s="20">
        <v>234502.47537508197</v>
      </c>
      <c r="M64" s="20">
        <v>5783735.4892483875</v>
      </c>
      <c r="N64" s="21">
        <v>0.21281766583862632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5.9075083262110452E-2</v>
      </c>
      <c r="F65" s="22">
        <v>0.85206886778039459</v>
      </c>
      <c r="G65" s="20">
        <v>37570979.725512035</v>
      </c>
      <c r="H65" s="20">
        <v>31964667.684935644</v>
      </c>
      <c r="I65" s="20">
        <v>5283933.9875513343</v>
      </c>
      <c r="J65" s="20">
        <v>107656.78119567233</v>
      </c>
      <c r="K65" s="20">
        <v>-5544.3485543126999</v>
      </c>
      <c r="L65" s="20">
        <v>220265.62038369902</v>
      </c>
      <c r="M65" s="20">
        <v>2508089.7255120352</v>
      </c>
      <c r="N65" s="21">
        <v>7.1531175140213343E-2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6.9331348082225658E-2</v>
      </c>
      <c r="F67" s="32">
        <v>1</v>
      </c>
      <c r="G67" s="31">
        <v>1924076078.999999</v>
      </c>
      <c r="H67" s="31">
        <v>1257706509.0809875</v>
      </c>
      <c r="I67" s="31">
        <v>292304955.99062771</v>
      </c>
      <c r="J67" s="31">
        <v>325369091.22985268</v>
      </c>
      <c r="K67" s="31">
        <v>32763137.429334328</v>
      </c>
      <c r="L67" s="31">
        <v>15932385.269196946</v>
      </c>
      <c r="M67" s="30">
        <v>76252100.999999315</v>
      </c>
      <c r="N67" s="49">
        <v>4.1265889991605742E-2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U84"/>
  <sheetViews>
    <sheetView workbookViewId="0">
      <selection activeCell="G4" sqref="G4"/>
    </sheetView>
  </sheetViews>
  <sheetFormatPr defaultColWidth="9.7109375" defaultRowHeight="12.7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  <col min="15" max="15" width="18.28515625" style="4" bestFit="1" customWidth="1"/>
    <col min="16" max="16" width="13.42578125" style="4" bestFit="1" customWidth="1"/>
    <col min="17" max="17" width="18.7109375" style="4" bestFit="1" customWidth="1"/>
    <col min="18" max="19" width="10.28515625" style="4" bestFit="1" customWidth="1"/>
    <col min="20" max="20" width="9.7109375" style="4"/>
    <col min="21" max="21" width="12.140625" style="4" bestFit="1" customWidth="1"/>
    <col min="22" max="22" width="9.5703125" style="4" customWidth="1"/>
    <col min="23" max="16384" width="9.7109375" style="4"/>
  </cols>
  <sheetData>
    <row r="1" spans="1:19">
      <c r="A1" s="2" t="s">
        <v>126</v>
      </c>
      <c r="B1" s="3"/>
    </row>
    <row r="2" spans="1:19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9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9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9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9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9" ht="13.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9" s="139" customFormat="1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  <c r="O10" s="4"/>
      <c r="P10" s="4"/>
      <c r="Q10" s="4"/>
      <c r="R10" s="4"/>
      <c r="S10" s="4"/>
    </row>
    <row r="11" spans="1:19" s="139" customFormat="1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  <c r="O11" s="4"/>
      <c r="P11" s="4"/>
      <c r="Q11" s="4"/>
      <c r="R11" s="4"/>
      <c r="S11" s="4"/>
    </row>
    <row r="12" spans="1:19" s="139" customFormat="1" ht="13.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  <c r="O12" s="4"/>
      <c r="P12" s="4"/>
      <c r="Q12" s="4"/>
      <c r="R12" s="4"/>
      <c r="S12" s="4"/>
    </row>
    <row r="13" spans="1:19" s="139" customFormat="1">
      <c r="A13" s="17">
        <v>1</v>
      </c>
      <c r="B13" s="18" t="s">
        <v>47</v>
      </c>
      <c r="C13" s="19" t="s">
        <v>17</v>
      </c>
      <c r="D13" s="20">
        <v>661595338</v>
      </c>
      <c r="E13" s="21">
        <v>6.8647630761554654E-2</v>
      </c>
      <c r="F13" s="22">
        <v>0.99013841011918324</v>
      </c>
      <c r="G13" s="20">
        <v>663155474.59790349</v>
      </c>
      <c r="H13" s="20">
        <v>357481239.00983167</v>
      </c>
      <c r="I13" s="20">
        <v>91557502.954454109</v>
      </c>
      <c r="J13" s="20">
        <v>177510700.1671764</v>
      </c>
      <c r="K13" s="20">
        <v>30977424.878780417</v>
      </c>
      <c r="L13" s="20">
        <v>5628607.5876609366</v>
      </c>
      <c r="M13" s="23">
        <v>1560136.5979034901</v>
      </c>
      <c r="N13" s="24">
        <v>2.3581432762504904E-3</v>
      </c>
      <c r="O13" s="4"/>
      <c r="P13" s="4"/>
      <c r="Q13" s="4"/>
      <c r="R13" s="4"/>
      <c r="S13" s="4"/>
    </row>
    <row r="14" spans="1:19" s="139" customFormat="1">
      <c r="A14" s="25">
        <v>2</v>
      </c>
      <c r="B14" s="18" t="s">
        <v>48</v>
      </c>
      <c r="C14" s="19" t="s">
        <v>49</v>
      </c>
      <c r="D14" s="20">
        <v>520951038</v>
      </c>
      <c r="E14" s="21">
        <v>8.5079673519443288E-2</v>
      </c>
      <c r="F14" s="22">
        <v>1.227145813154251</v>
      </c>
      <c r="G14" s="20">
        <v>495848389.08739704</v>
      </c>
      <c r="H14" s="20">
        <v>340913955.43148243</v>
      </c>
      <c r="I14" s="20">
        <v>78057574.204708546</v>
      </c>
      <c r="J14" s="20">
        <v>72621225.385364935</v>
      </c>
      <c r="K14" s="20">
        <v>132433.96823568887</v>
      </c>
      <c r="L14" s="20">
        <v>4123200.0976053826</v>
      </c>
      <c r="M14" s="23">
        <v>-25102648.912602961</v>
      </c>
      <c r="N14" s="26">
        <v>-4.8186196171093945E-2</v>
      </c>
      <c r="O14" s="4"/>
      <c r="P14" s="4"/>
      <c r="Q14" s="4"/>
      <c r="R14" s="4"/>
      <c r="S14" s="4"/>
    </row>
    <row r="15" spans="1:19" s="139" customFormat="1">
      <c r="A15" s="25">
        <v>3</v>
      </c>
      <c r="B15" s="27" t="s">
        <v>50</v>
      </c>
      <c r="C15" s="19" t="s">
        <v>51</v>
      </c>
      <c r="D15" s="20">
        <v>162435073</v>
      </c>
      <c r="E15" s="21">
        <v>6.8685428536527482E-2</v>
      </c>
      <c r="F15" s="22">
        <v>0.99068358594539108</v>
      </c>
      <c r="G15" s="20">
        <v>162774160.51289216</v>
      </c>
      <c r="H15" s="20">
        <v>116468198.54091895</v>
      </c>
      <c r="I15" s="20">
        <v>24676934.986439627</v>
      </c>
      <c r="J15" s="20">
        <v>20394882.663048342</v>
      </c>
      <c r="K15" s="20">
        <v>-59055.495790820692</v>
      </c>
      <c r="L15" s="20">
        <v>1293199.8182760612</v>
      </c>
      <c r="M15" s="23">
        <v>339087.51289215684</v>
      </c>
      <c r="N15" s="26">
        <v>2.0875264598314725E-3</v>
      </c>
      <c r="O15" s="4"/>
      <c r="P15" s="4"/>
      <c r="Q15" s="4"/>
      <c r="R15" s="4"/>
      <c r="S15" s="4"/>
    </row>
    <row r="16" spans="1:19" s="139" customFormat="1">
      <c r="A16" s="25">
        <v>4</v>
      </c>
      <c r="B16" s="18" t="s">
        <v>52</v>
      </c>
      <c r="C16" s="19" t="s">
        <v>53</v>
      </c>
      <c r="D16" s="20">
        <v>12123902</v>
      </c>
      <c r="E16" s="21">
        <v>8.9960008479329889E-2</v>
      </c>
      <c r="F16" s="22">
        <v>1.2975372752400396</v>
      </c>
      <c r="G16" s="20">
        <v>11526445.552944038</v>
      </c>
      <c r="H16" s="20">
        <v>4218378.5440185945</v>
      </c>
      <c r="I16" s="20">
        <v>562008.55721776327</v>
      </c>
      <c r="J16" s="20">
        <v>6367661.5479610711</v>
      </c>
      <c r="K16" s="20">
        <v>287869.78519869485</v>
      </c>
      <c r="L16" s="20">
        <v>90527.118547914564</v>
      </c>
      <c r="M16" s="23">
        <v>-597456.44705596194</v>
      </c>
      <c r="N16" s="26">
        <v>-4.9279221083770058E-2</v>
      </c>
      <c r="O16" s="4"/>
      <c r="P16" s="4"/>
      <c r="Q16" s="4"/>
      <c r="R16" s="4"/>
      <c r="S16" s="4"/>
    </row>
    <row r="17" spans="1:21" s="139" customFormat="1">
      <c r="A17" s="25">
        <v>5</v>
      </c>
      <c r="B17" s="18" t="s">
        <v>54</v>
      </c>
      <c r="C17" s="19" t="s">
        <v>55</v>
      </c>
      <c r="D17" s="20">
        <v>274874422</v>
      </c>
      <c r="E17" s="21">
        <v>4.4666471868800441E-2</v>
      </c>
      <c r="F17" s="22">
        <v>0.6442464066301844</v>
      </c>
      <c r="G17" s="20">
        <v>297184160.5964632</v>
      </c>
      <c r="H17" s="20">
        <v>246691715.69265234</v>
      </c>
      <c r="I17" s="20">
        <v>47576018.854575455</v>
      </c>
      <c r="J17" s="20">
        <v>928896.56107706949</v>
      </c>
      <c r="K17" s="20">
        <v>-62488.663363184125</v>
      </c>
      <c r="L17" s="20">
        <v>2050018.1515214923</v>
      </c>
      <c r="M17" s="23">
        <v>22309738.596463203</v>
      </c>
      <c r="N17" s="26">
        <v>8.1163385207457403E-2</v>
      </c>
      <c r="O17" s="140"/>
      <c r="P17" s="4"/>
      <c r="Q17" s="4"/>
      <c r="R17" s="4"/>
      <c r="S17" s="4"/>
    </row>
    <row r="18" spans="1:21" s="139" customFormat="1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5.2649129949597334E-2</v>
      </c>
      <c r="F18" s="22">
        <v>0.75938419496987752</v>
      </c>
      <c r="G18" s="20">
        <v>14831559.208466431</v>
      </c>
      <c r="H18" s="20">
        <v>9817626.2369406447</v>
      </c>
      <c r="I18" s="20">
        <v>1912908.2792883452</v>
      </c>
      <c r="J18" s="20">
        <v>3017591.7266331133</v>
      </c>
      <c r="K18" s="20">
        <v>-39291.509418177098</v>
      </c>
      <c r="L18" s="20">
        <v>122724.4750225039</v>
      </c>
      <c r="M18" s="23">
        <v>882763.20846643299</v>
      </c>
      <c r="N18" s="26">
        <v>6.3285978837631082E-2</v>
      </c>
      <c r="O18" s="4"/>
      <c r="P18" s="4"/>
      <c r="Q18" s="4"/>
      <c r="R18" s="4"/>
      <c r="S18" s="4"/>
    </row>
    <row r="19" spans="1:21" s="139" customFormat="1">
      <c r="A19" s="25">
        <v>7</v>
      </c>
      <c r="B19" s="28">
        <v>15</v>
      </c>
      <c r="C19" s="19" t="s">
        <v>57</v>
      </c>
      <c r="D19" s="20">
        <v>536865</v>
      </c>
      <c r="E19" s="21">
        <v>3.4630598985623998E-2</v>
      </c>
      <c r="F19" s="22">
        <v>0.49949409529081618</v>
      </c>
      <c r="G19" s="20">
        <v>601171.70651480509</v>
      </c>
      <c r="H19" s="20">
        <v>308120.92094752472</v>
      </c>
      <c r="I19" s="20">
        <v>54728.020364515411</v>
      </c>
      <c r="J19" s="20">
        <v>144431.67640133927</v>
      </c>
      <c r="K19" s="20">
        <v>89834.716831018624</v>
      </c>
      <c r="L19" s="20">
        <v>4056.3719704070245</v>
      </c>
      <c r="M19" s="23">
        <v>64306.70651480509</v>
      </c>
      <c r="N19" s="26">
        <v>0.11978189398602086</v>
      </c>
      <c r="O19" s="4"/>
      <c r="P19" s="4"/>
      <c r="Q19" s="4"/>
      <c r="R19" s="4"/>
      <c r="S19" s="4"/>
    </row>
    <row r="20" spans="1:21" s="139" customFormat="1">
      <c r="A20" s="25">
        <v>8</v>
      </c>
      <c r="B20" s="28">
        <v>15</v>
      </c>
      <c r="C20" s="19" t="s">
        <v>58</v>
      </c>
      <c r="D20" s="20">
        <v>1379767</v>
      </c>
      <c r="E20" s="21">
        <v>0.13545789680838918</v>
      </c>
      <c r="F20" s="22">
        <v>1.9537756088016431</v>
      </c>
      <c r="G20" s="20">
        <v>1184730.4736277657</v>
      </c>
      <c r="H20" s="20">
        <v>925516.39147098886</v>
      </c>
      <c r="I20" s="20">
        <v>129732.76395172259</v>
      </c>
      <c r="J20" s="20">
        <v>102448.06015359121</v>
      </c>
      <c r="K20" s="20">
        <v>18120.339752090444</v>
      </c>
      <c r="L20" s="20">
        <v>8912.9182993726063</v>
      </c>
      <c r="M20" s="23">
        <v>-195036.52637223434</v>
      </c>
      <c r="N20" s="26">
        <v>-0.14135468261832207</v>
      </c>
      <c r="O20" s="4"/>
      <c r="P20" s="4"/>
      <c r="Q20" s="4"/>
      <c r="R20" s="4"/>
      <c r="S20" s="4"/>
    </row>
    <row r="21" spans="1:21" s="139" customFormat="1">
      <c r="A21" s="25">
        <v>9</v>
      </c>
      <c r="B21" s="18" t="s">
        <v>59</v>
      </c>
      <c r="C21" s="19" t="s">
        <v>60</v>
      </c>
      <c r="D21" s="20">
        <v>137738935</v>
      </c>
      <c r="E21" s="21">
        <v>8.2572495890719383E-2</v>
      </c>
      <c r="F21" s="22">
        <v>1.1909835619060791</v>
      </c>
      <c r="G21" s="20">
        <v>131981831.30603719</v>
      </c>
      <c r="H21" s="20">
        <v>80142913.950907066</v>
      </c>
      <c r="I21" s="20">
        <v>19629783.244861897</v>
      </c>
      <c r="J21" s="20">
        <v>29408037.343330972</v>
      </c>
      <c r="K21" s="20">
        <v>1659079.4808796179</v>
      </c>
      <c r="L21" s="20">
        <v>1142017.2860576366</v>
      </c>
      <c r="M21" s="23">
        <v>-5757103.6939628124</v>
      </c>
      <c r="N21" s="26">
        <v>-4.1797213648869951E-2</v>
      </c>
      <c r="O21" s="4"/>
      <c r="P21" s="4"/>
      <c r="Q21" s="4"/>
      <c r="R21" s="4"/>
      <c r="S21" s="4"/>
    </row>
    <row r="22" spans="1:21" s="139" customFormat="1">
      <c r="A22" s="25">
        <v>10</v>
      </c>
      <c r="B22" s="18" t="s">
        <v>61</v>
      </c>
      <c r="C22" s="19" t="s">
        <v>62</v>
      </c>
      <c r="D22" s="20">
        <v>27176952</v>
      </c>
      <c r="E22" s="21">
        <v>3.3216005842664487E-2</v>
      </c>
      <c r="F22" s="22">
        <v>0.47909072535660074</v>
      </c>
      <c r="G22" s="20">
        <v>30614927.929161452</v>
      </c>
      <c r="H22" s="20">
        <v>25573603.811501645</v>
      </c>
      <c r="I22" s="20">
        <v>4745560.2195500424</v>
      </c>
      <c r="J22" s="20">
        <v>96752.47890913958</v>
      </c>
      <c r="K22" s="20">
        <v>-6801.5882155816744</v>
      </c>
      <c r="L22" s="20">
        <v>205813.00741620708</v>
      </c>
      <c r="M22" s="23">
        <v>3437975.9291614518</v>
      </c>
      <c r="N22" s="26">
        <v>0.12650336686621266</v>
      </c>
      <c r="O22" s="4"/>
      <c r="P22" s="4"/>
      <c r="Q22" s="4"/>
      <c r="R22" s="4"/>
      <c r="S22" s="4"/>
    </row>
    <row r="23" spans="1:21" s="139" customFormat="1">
      <c r="A23" s="25">
        <v>11</v>
      </c>
      <c r="B23" s="18" t="s">
        <v>61</v>
      </c>
      <c r="C23" s="19" t="s">
        <v>63</v>
      </c>
      <c r="D23" s="20">
        <v>35062890</v>
      </c>
      <c r="E23" s="21">
        <v>4.0842257593006477E-2</v>
      </c>
      <c r="F23" s="22">
        <v>0.58908789058260203</v>
      </c>
      <c r="G23" s="20">
        <v>38121127.028592326</v>
      </c>
      <c r="H23" s="20">
        <v>33262722.816540916</v>
      </c>
      <c r="I23" s="20">
        <v>4517515.4222745085</v>
      </c>
      <c r="J23" s="20">
        <v>110779.2657941361</v>
      </c>
      <c r="K23" s="20">
        <v>-7202.2538349307006</v>
      </c>
      <c r="L23" s="20">
        <v>237311.77781769497</v>
      </c>
      <c r="M23" s="23">
        <v>3058237.0285923257</v>
      </c>
      <c r="N23" s="26">
        <v>8.7221476284251684E-2</v>
      </c>
      <c r="O23" s="4"/>
      <c r="P23" s="4"/>
      <c r="Q23" s="4"/>
      <c r="R23" s="4"/>
      <c r="S23" s="4"/>
    </row>
    <row r="24" spans="1:21" s="139" customFormat="1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  <c r="O24" s="4"/>
      <c r="P24" s="4"/>
      <c r="Q24" s="4"/>
      <c r="R24" s="4"/>
      <c r="S24" s="4"/>
    </row>
    <row r="25" spans="1:21" s="139" customFormat="1">
      <c r="A25" s="29">
        <v>12</v>
      </c>
      <c r="B25" s="30"/>
      <c r="C25" s="14" t="s">
        <v>64</v>
      </c>
      <c r="D25" s="31">
        <v>1847823978</v>
      </c>
      <c r="E25" s="35">
        <v>6.9331348082225713E-2</v>
      </c>
      <c r="F25" s="32">
        <v>1</v>
      </c>
      <c r="G25" s="31">
        <v>1847823978.0000002</v>
      </c>
      <c r="H25" s="31">
        <v>1215803991.3472128</v>
      </c>
      <c r="I25" s="31">
        <v>273420267.50768656</v>
      </c>
      <c r="J25" s="31">
        <v>310703406.87585008</v>
      </c>
      <c r="K25" s="31">
        <v>32989923.659054834</v>
      </c>
      <c r="L25" s="31">
        <v>14906388.610195611</v>
      </c>
      <c r="M25" s="33">
        <v>-1.0430812835693359E-7</v>
      </c>
      <c r="N25" s="34">
        <v>-1.0611772869684812E-10</v>
      </c>
      <c r="O25" s="4"/>
      <c r="P25" s="4"/>
      <c r="Q25" s="4"/>
      <c r="R25" s="4"/>
      <c r="S25" s="4"/>
    </row>
    <row r="26" spans="1:21" s="139" customFormat="1" ht="13.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  <c r="O26" s="4"/>
      <c r="P26" s="4"/>
      <c r="Q26" s="4"/>
      <c r="R26" s="4"/>
      <c r="S26" s="4"/>
    </row>
    <row r="27" spans="1:2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U27" s="139"/>
    </row>
    <row r="28" spans="1:21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21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  <c r="Q29" s="139"/>
    </row>
    <row r="30" spans="1:21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Q30" s="139"/>
    </row>
    <row r="31" spans="1:21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21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8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8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8" ht="13.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8" s="139" customFormat="1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  <c r="P52" s="4"/>
    </row>
    <row r="53" spans="1:18" s="139" customFormat="1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  <c r="P53" s="4"/>
      <c r="Q53" s="4"/>
      <c r="R53" s="4"/>
    </row>
    <row r="54" spans="1:18" s="139" customFormat="1" ht="13.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  <c r="P54" s="4"/>
    </row>
    <row r="55" spans="1:18" s="139" customFormat="1">
      <c r="A55" s="17">
        <v>1</v>
      </c>
      <c r="B55" s="18" t="s">
        <v>47</v>
      </c>
      <c r="C55" s="19" t="s">
        <v>17</v>
      </c>
      <c r="D55" s="20">
        <v>661595338</v>
      </c>
      <c r="E55" s="21">
        <v>6.8647630761554654E-2</v>
      </c>
      <c r="F55" s="22">
        <v>0.99013841011918324</v>
      </c>
      <c r="G55" s="20">
        <v>692972778.35263574</v>
      </c>
      <c r="H55" s="20">
        <v>369579533.83675325</v>
      </c>
      <c r="I55" s="20">
        <v>97734368.427289888</v>
      </c>
      <c r="J55" s="20">
        <v>188737947.33393139</v>
      </c>
      <c r="K55" s="20">
        <v>30891855.107668929</v>
      </c>
      <c r="L55" s="20">
        <v>6029073.6469923677</v>
      </c>
      <c r="M55" s="20">
        <v>31377440.352635741</v>
      </c>
      <c r="N55" s="21">
        <v>4.7426936906009062E-2</v>
      </c>
      <c r="P55" s="141"/>
      <c r="Q55" s="142"/>
      <c r="R55" s="4"/>
    </row>
    <row r="56" spans="1:18" s="139" customFormat="1">
      <c r="A56" s="25">
        <v>2</v>
      </c>
      <c r="B56" s="18" t="s">
        <v>48</v>
      </c>
      <c r="C56" s="19" t="s">
        <v>49</v>
      </c>
      <c r="D56" s="20">
        <v>520951038</v>
      </c>
      <c r="E56" s="21">
        <v>8.5079673519443288E-2</v>
      </c>
      <c r="F56" s="22">
        <v>1.227145813154251</v>
      </c>
      <c r="G56" s="20">
        <v>500574987.374403</v>
      </c>
      <c r="H56" s="20">
        <v>343390629.05129319</v>
      </c>
      <c r="I56" s="20">
        <v>79201159.532191262</v>
      </c>
      <c r="J56" s="20">
        <v>73667174.086894974</v>
      </c>
      <c r="K56" s="20">
        <v>129475.10863685119</v>
      </c>
      <c r="L56" s="20">
        <v>4186549.5953866858</v>
      </c>
      <c r="M56" s="20">
        <v>-20376050.625597</v>
      </c>
      <c r="N56" s="21">
        <v>-3.9113177898297997E-2</v>
      </c>
      <c r="P56" s="141"/>
      <c r="Q56" s="142"/>
    </row>
    <row r="57" spans="1:18" s="139" customFormat="1">
      <c r="A57" s="25">
        <v>3</v>
      </c>
      <c r="B57" s="27" t="s">
        <v>50</v>
      </c>
      <c r="C57" s="19" t="s">
        <v>51</v>
      </c>
      <c r="D57" s="20">
        <v>162435073</v>
      </c>
      <c r="E57" s="21">
        <v>6.8685428536527482E-2</v>
      </c>
      <c r="F57" s="22">
        <v>0.99068358594539108</v>
      </c>
      <c r="G57" s="20">
        <v>169621828.8721742</v>
      </c>
      <c r="H57" s="20">
        <v>120238981.5007486</v>
      </c>
      <c r="I57" s="20">
        <v>26349600.030269887</v>
      </c>
      <c r="J57" s="20">
        <v>21730368.888969179</v>
      </c>
      <c r="K57" s="20">
        <v>-82491.435678753522</v>
      </c>
      <c r="L57" s="20">
        <v>1385369.8878652668</v>
      </c>
      <c r="M57" s="20">
        <v>7186755.8721742034</v>
      </c>
      <c r="N57" s="21">
        <v>4.4243867653965367E-2</v>
      </c>
      <c r="P57" s="141"/>
      <c r="Q57" s="142"/>
      <c r="R57" s="4"/>
    </row>
    <row r="58" spans="1:18" s="139" customFormat="1">
      <c r="A58" s="25">
        <v>4</v>
      </c>
      <c r="B58" s="18" t="s">
        <v>52</v>
      </c>
      <c r="C58" s="19" t="s">
        <v>53</v>
      </c>
      <c r="D58" s="20">
        <v>12123902</v>
      </c>
      <c r="E58" s="21">
        <v>8.9960008479329889E-2</v>
      </c>
      <c r="F58" s="22">
        <v>1.2975372752400396</v>
      </c>
      <c r="G58" s="20">
        <v>11525431.318826167</v>
      </c>
      <c r="H58" s="20">
        <v>4218053.910081015</v>
      </c>
      <c r="I58" s="20">
        <v>561915.00301194005</v>
      </c>
      <c r="J58" s="20">
        <v>6367080.6424943861</v>
      </c>
      <c r="K58" s="20">
        <v>287870.7539011371</v>
      </c>
      <c r="L58" s="20">
        <v>90511.00933768948</v>
      </c>
      <c r="M58" s="20">
        <v>-598470.68117383309</v>
      </c>
      <c r="N58" s="21">
        <v>-4.9362876834028603E-2</v>
      </c>
      <c r="P58" s="141"/>
      <c r="Q58" s="142"/>
    </row>
    <row r="59" spans="1:18" s="139" customFormat="1">
      <c r="A59" s="25">
        <v>5</v>
      </c>
      <c r="B59" s="18" t="s">
        <v>54</v>
      </c>
      <c r="C59" s="19" t="s">
        <v>55</v>
      </c>
      <c r="D59" s="20">
        <v>274874422</v>
      </c>
      <c r="E59" s="21">
        <v>4.4666471868800441E-2</v>
      </c>
      <c r="F59" s="22">
        <v>0.6442464066301844</v>
      </c>
      <c r="G59" s="20">
        <v>322338793.52023411</v>
      </c>
      <c r="H59" s="20">
        <v>264100642.01518244</v>
      </c>
      <c r="I59" s="20">
        <v>55047081.411374882</v>
      </c>
      <c r="J59" s="20">
        <v>948325.18287725071</v>
      </c>
      <c r="K59" s="20">
        <v>-146702.0117597059</v>
      </c>
      <c r="L59" s="20">
        <v>2389446.9225592501</v>
      </c>
      <c r="M59" s="20">
        <v>47464371.520234108</v>
      </c>
      <c r="N59" s="21">
        <v>0.17267656690237299</v>
      </c>
      <c r="P59" s="141"/>
      <c r="Q59" s="142"/>
      <c r="R59" s="4"/>
    </row>
    <row r="60" spans="1:18" s="139" customFormat="1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5.2649129949597334E-2</v>
      </c>
      <c r="F60" s="22">
        <v>0.75938419496987752</v>
      </c>
      <c r="G60" s="20">
        <v>16043482.397336248</v>
      </c>
      <c r="H60" s="20">
        <v>10382058.046272552</v>
      </c>
      <c r="I60" s="20">
        <v>2151703.5638917843</v>
      </c>
      <c r="J60" s="20">
        <v>3413212.8831039821</v>
      </c>
      <c r="K60" s="20">
        <v>-42400.614506209895</v>
      </c>
      <c r="L60" s="20">
        <v>138908.51857413881</v>
      </c>
      <c r="M60" s="20">
        <v>2094686.3973362502</v>
      </c>
      <c r="N60" s="21">
        <v>0.1501696918742127</v>
      </c>
      <c r="P60" s="141"/>
      <c r="Q60" s="142"/>
    </row>
    <row r="61" spans="1:18" s="139" customFormat="1">
      <c r="A61" s="25">
        <v>7</v>
      </c>
      <c r="B61" s="28">
        <v>15</v>
      </c>
      <c r="C61" s="19" t="s">
        <v>57</v>
      </c>
      <c r="D61" s="20">
        <v>536865</v>
      </c>
      <c r="E61" s="21">
        <v>3.4630598985623998E-2</v>
      </c>
      <c r="F61" s="22">
        <v>0.49949409529081618</v>
      </c>
      <c r="G61" s="20">
        <v>664142.45349889714</v>
      </c>
      <c r="H61" s="20">
        <v>334922.3006603524</v>
      </c>
      <c r="I61" s="20">
        <v>65185.791335323447</v>
      </c>
      <c r="J61" s="20">
        <v>169179.90468464483</v>
      </c>
      <c r="K61" s="20">
        <v>89952.46925922556</v>
      </c>
      <c r="L61" s="20">
        <v>4901.9875593509596</v>
      </c>
      <c r="M61" s="20">
        <v>127277.45349889714</v>
      </c>
      <c r="N61" s="21">
        <v>0.23707534202992772</v>
      </c>
      <c r="P61" s="141"/>
      <c r="Q61" s="142"/>
      <c r="R61" s="4"/>
    </row>
    <row r="62" spans="1:18" s="139" customFormat="1">
      <c r="A62" s="25">
        <v>8</v>
      </c>
      <c r="B62" s="28">
        <v>15</v>
      </c>
      <c r="C62" s="19" t="s">
        <v>58</v>
      </c>
      <c r="D62" s="20">
        <v>1379767</v>
      </c>
      <c r="E62" s="21">
        <v>0.13545789680838918</v>
      </c>
      <c r="F62" s="22">
        <v>1.9537756088016431</v>
      </c>
      <c r="G62" s="20">
        <v>1102129.0629637914</v>
      </c>
      <c r="H62" s="20">
        <v>871193.69383458432</v>
      </c>
      <c r="I62" s="20">
        <v>114501.14947120586</v>
      </c>
      <c r="J62" s="20">
        <v>90570.899254483476</v>
      </c>
      <c r="K62" s="20">
        <v>18072.477749694193</v>
      </c>
      <c r="L62" s="20">
        <v>7790.8426538234808</v>
      </c>
      <c r="M62" s="20">
        <v>-277637.93703620858</v>
      </c>
      <c r="N62" s="21">
        <v>-0.20122088514670128</v>
      </c>
      <c r="P62" s="141"/>
      <c r="Q62" s="142"/>
    </row>
    <row r="63" spans="1:18" s="139" customFormat="1">
      <c r="A63" s="25">
        <v>9</v>
      </c>
      <c r="B63" s="18" t="s">
        <v>59</v>
      </c>
      <c r="C63" s="19" t="s">
        <v>60</v>
      </c>
      <c r="D63" s="20">
        <v>137738935</v>
      </c>
      <c r="E63" s="21">
        <v>8.2572495890719383E-2</v>
      </c>
      <c r="F63" s="22">
        <v>1.1909835619060791</v>
      </c>
      <c r="G63" s="20">
        <v>133941252.09465322</v>
      </c>
      <c r="H63" s="20">
        <v>81047150.716545179</v>
      </c>
      <c r="I63" s="20">
        <v>20065447.559714805</v>
      </c>
      <c r="J63" s="20">
        <v>30026939.409106918</v>
      </c>
      <c r="K63" s="20">
        <v>1632867.0704374318</v>
      </c>
      <c r="L63" s="20">
        <v>1168847.3388488861</v>
      </c>
      <c r="M63" s="20">
        <v>-3797682.905346781</v>
      </c>
      <c r="N63" s="21">
        <v>-2.7571600617841144E-2</v>
      </c>
      <c r="P63" s="141"/>
      <c r="Q63" s="142"/>
      <c r="R63" s="4"/>
    </row>
    <row r="64" spans="1:18" s="139" customFormat="1">
      <c r="A64" s="25">
        <v>10</v>
      </c>
      <c r="B64" s="18" t="s">
        <v>61</v>
      </c>
      <c r="C64" s="19" t="s">
        <v>62</v>
      </c>
      <c r="D64" s="20">
        <v>27176952</v>
      </c>
      <c r="E64" s="21">
        <v>3.3216005842664487E-2</v>
      </c>
      <c r="F64" s="22">
        <v>0.47909072535660074</v>
      </c>
      <c r="G64" s="20">
        <v>33932402.587224185</v>
      </c>
      <c r="H64" s="20">
        <v>27873298.437890708</v>
      </c>
      <c r="I64" s="20">
        <v>5717040.8081442798</v>
      </c>
      <c r="J64" s="20">
        <v>99250.923019704787</v>
      </c>
      <c r="K64" s="20">
        <v>-7534.4164519951719</v>
      </c>
      <c r="L64" s="20">
        <v>250346.83462148704</v>
      </c>
      <c r="M64" s="20">
        <v>6755450.5872241855</v>
      </c>
      <c r="N64" s="21">
        <v>0.24857278282068518</v>
      </c>
      <c r="P64" s="141"/>
      <c r="Q64" s="142"/>
    </row>
    <row r="65" spans="1:18" s="139" customFormat="1">
      <c r="A65" s="25">
        <v>11</v>
      </c>
      <c r="B65" s="18" t="s">
        <v>61</v>
      </c>
      <c r="C65" s="19" t="s">
        <v>63</v>
      </c>
      <c r="D65" s="20">
        <v>35062890</v>
      </c>
      <c r="E65" s="21">
        <v>4.0842257593006477E-2</v>
      </c>
      <c r="F65" s="22">
        <v>0.58908789058260203</v>
      </c>
      <c r="G65" s="20">
        <v>41358850.966050088</v>
      </c>
      <c r="H65" s="20">
        <v>35675463.521653235</v>
      </c>
      <c r="I65" s="20">
        <v>5297460.9968797667</v>
      </c>
      <c r="J65" s="20">
        <v>113066.82800062124</v>
      </c>
      <c r="K65" s="20">
        <v>-7782.2642044071654</v>
      </c>
      <c r="L65" s="20">
        <v>280641.88372087287</v>
      </c>
      <c r="M65" s="20">
        <v>6295960.9660500884</v>
      </c>
      <c r="N65" s="21">
        <v>0.17956195185422788</v>
      </c>
      <c r="P65" s="141"/>
      <c r="Q65" s="142"/>
      <c r="R65" s="4"/>
    </row>
    <row r="66" spans="1:18" s="139" customFormat="1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  <c r="P66" s="141"/>
    </row>
    <row r="67" spans="1:18" s="139" customFormat="1">
      <c r="A67" s="29">
        <v>12</v>
      </c>
      <c r="B67" s="30"/>
      <c r="C67" s="14" t="s">
        <v>64</v>
      </c>
      <c r="D67" s="31">
        <v>1847823978</v>
      </c>
      <c r="E67" s="35">
        <v>6.9331348082225713E-2</v>
      </c>
      <c r="F67" s="32">
        <v>1</v>
      </c>
      <c r="G67" s="31">
        <v>1924076078.9999998</v>
      </c>
      <c r="H67" s="31">
        <v>1257711927.030915</v>
      </c>
      <c r="I67" s="31">
        <v>292305464.27357501</v>
      </c>
      <c r="J67" s="31">
        <v>325363116.98233753</v>
      </c>
      <c r="K67" s="31">
        <v>32763182.245052196</v>
      </c>
      <c r="L67" s="31">
        <v>15932388.468119822</v>
      </c>
      <c r="M67" s="30">
        <v>76252100.999999642</v>
      </c>
      <c r="N67" s="49">
        <v>4.1265889991605922E-2</v>
      </c>
      <c r="P67" s="141"/>
      <c r="Q67" s="4"/>
      <c r="R67" s="4"/>
    </row>
    <row r="68" spans="1:18" s="139" customFormat="1" ht="13.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  <c r="P68" s="4"/>
    </row>
    <row r="71" spans="1:18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8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8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8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8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8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8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8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8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8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N84"/>
  <sheetViews>
    <sheetView workbookViewId="0">
      <selection activeCell="C15" sqref="C15"/>
    </sheetView>
  </sheetViews>
  <sheetFormatPr defaultRowHeight="15"/>
  <cols>
    <col min="1" max="1" width="5.42578125" style="54" customWidth="1"/>
    <col min="2" max="2" width="11.140625" style="54" customWidth="1"/>
    <col min="3" max="3" width="29.28515625" style="54" bestFit="1" customWidth="1"/>
    <col min="4" max="4" width="14.85546875" style="54" bestFit="1" customWidth="1"/>
    <col min="5" max="5" width="11" style="54" customWidth="1"/>
    <col min="6" max="6" width="9.85546875" style="54" customWidth="1"/>
    <col min="7" max="7" width="15.5703125" style="54" bestFit="1" customWidth="1"/>
    <col min="8" max="8" width="14.5703125" style="54" customWidth="1"/>
    <col min="9" max="10" width="14.85546875" style="54" bestFit="1" customWidth="1"/>
    <col min="11" max="11" width="13.7109375" style="54" customWidth="1"/>
    <col min="12" max="12" width="14.42578125" style="54" bestFit="1" customWidth="1"/>
    <col min="13" max="13" width="13.7109375" style="54" customWidth="1"/>
    <col min="14" max="14" width="18" style="54" bestFit="1" customWidth="1"/>
  </cols>
  <sheetData>
    <row r="1" spans="1:14">
      <c r="A1" s="52" t="s">
        <v>127</v>
      </c>
      <c r="B1" s="53"/>
    </row>
    <row r="2" spans="1:14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>
      <c r="A6" s="57" t="s">
        <v>90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>
      <c r="A7" s="58" t="s">
        <v>88</v>
      </c>
      <c r="B7" s="57"/>
      <c r="C7" s="57"/>
      <c r="D7" s="57"/>
      <c r="E7" s="57"/>
      <c r="F7" s="59"/>
      <c r="G7" s="59"/>
      <c r="H7" s="57"/>
      <c r="I7" s="57"/>
      <c r="J7" s="57"/>
      <c r="K7" s="57"/>
      <c r="L7" s="57"/>
      <c r="M7" s="57"/>
      <c r="N7" s="57"/>
    </row>
    <row r="8" spans="1:14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.75" thickBot="1">
      <c r="A9" s="60"/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1" t="s">
        <v>9</v>
      </c>
      <c r="L9" s="61" t="s">
        <v>10</v>
      </c>
      <c r="M9" s="61" t="s">
        <v>11</v>
      </c>
      <c r="N9" s="61" t="s">
        <v>12</v>
      </c>
    </row>
    <row r="10" spans="1:14">
      <c r="A10" s="62"/>
      <c r="B10" s="62"/>
      <c r="C10" s="62"/>
      <c r="D10" s="62"/>
      <c r="E10" s="63" t="s">
        <v>22</v>
      </c>
      <c r="F10" s="63" t="s">
        <v>23</v>
      </c>
      <c r="G10" s="63" t="s">
        <v>19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63" t="s">
        <v>29</v>
      </c>
      <c r="N10" s="63" t="s">
        <v>30</v>
      </c>
    </row>
    <row r="11" spans="1:14">
      <c r="A11" s="64" t="s">
        <v>31</v>
      </c>
      <c r="B11" s="64" t="s">
        <v>32</v>
      </c>
      <c r="C11" s="64" t="s">
        <v>33</v>
      </c>
      <c r="D11" s="64" t="s">
        <v>34</v>
      </c>
      <c r="E11" s="64" t="s">
        <v>35</v>
      </c>
      <c r="F11" s="64" t="s">
        <v>36</v>
      </c>
      <c r="G11" s="64" t="s">
        <v>37</v>
      </c>
      <c r="H11" s="64" t="s">
        <v>37</v>
      </c>
      <c r="I11" s="64" t="s">
        <v>37</v>
      </c>
      <c r="J11" s="64" t="s">
        <v>37</v>
      </c>
      <c r="K11" s="64" t="s">
        <v>37</v>
      </c>
      <c r="L11" s="64" t="s">
        <v>37</v>
      </c>
      <c r="M11" s="64" t="s">
        <v>38</v>
      </c>
      <c r="N11" s="64" t="s">
        <v>39</v>
      </c>
    </row>
    <row r="12" spans="1:14" ht="15.75" thickBot="1">
      <c r="A12" s="65" t="s">
        <v>40</v>
      </c>
      <c r="B12" s="65" t="s">
        <v>40</v>
      </c>
      <c r="C12" s="66"/>
      <c r="D12" s="65" t="s">
        <v>41</v>
      </c>
      <c r="E12" s="65" t="s">
        <v>42</v>
      </c>
      <c r="F12" s="65" t="s">
        <v>43</v>
      </c>
      <c r="G12" s="65" t="s">
        <v>44</v>
      </c>
      <c r="H12" s="65" t="s">
        <v>44</v>
      </c>
      <c r="I12" s="65" t="s">
        <v>44</v>
      </c>
      <c r="J12" s="65" t="s">
        <v>44</v>
      </c>
      <c r="K12" s="65" t="s">
        <v>44</v>
      </c>
      <c r="L12" s="65" t="s">
        <v>44</v>
      </c>
      <c r="M12" s="65" t="s">
        <v>45</v>
      </c>
      <c r="N12" s="64" t="s">
        <v>46</v>
      </c>
    </row>
    <row r="13" spans="1:14">
      <c r="A13" s="67">
        <v>1</v>
      </c>
      <c r="B13" s="68" t="s">
        <v>47</v>
      </c>
      <c r="C13" s="69" t="s">
        <v>17</v>
      </c>
      <c r="D13" s="70">
        <v>661595338</v>
      </c>
      <c r="E13" s="71">
        <v>7.0887624991135184E-2</v>
      </c>
      <c r="F13" s="72">
        <v>1.0224469443038045</v>
      </c>
      <c r="G13" s="70">
        <v>658044274.93618655</v>
      </c>
      <c r="H13" s="70">
        <v>350529686.51435769</v>
      </c>
      <c r="I13" s="70">
        <v>92194999.685183272</v>
      </c>
      <c r="J13" s="70">
        <v>178681089.24184293</v>
      </c>
      <c r="K13" s="70">
        <v>30968500.261218362</v>
      </c>
      <c r="L13" s="70">
        <v>5669999.2335844152</v>
      </c>
      <c r="M13" s="73">
        <v>-3551063.063813448</v>
      </c>
      <c r="N13" s="74">
        <v>-5.367424556751408E-3</v>
      </c>
    </row>
    <row r="14" spans="1:14">
      <c r="A14" s="75">
        <v>2</v>
      </c>
      <c r="B14" s="68" t="s">
        <v>48</v>
      </c>
      <c r="C14" s="69" t="s">
        <v>49</v>
      </c>
      <c r="D14" s="70">
        <v>520951038</v>
      </c>
      <c r="E14" s="71">
        <v>8.4914626755323575E-2</v>
      </c>
      <c r="F14" s="72">
        <v>1.2247652628161261</v>
      </c>
      <c r="G14" s="70">
        <v>496111410.3808943</v>
      </c>
      <c r="H14" s="70">
        <v>341249339.46826524</v>
      </c>
      <c r="I14" s="70">
        <v>78018259.825051859</v>
      </c>
      <c r="J14" s="70">
        <v>72590206.905974597</v>
      </c>
      <c r="K14" s="70">
        <v>132531.36544341664</v>
      </c>
      <c r="L14" s="70">
        <v>4121072.8161591711</v>
      </c>
      <c r="M14" s="73">
        <v>-24839627.619105697</v>
      </c>
      <c r="N14" s="76">
        <v>-4.7681309388437565E-2</v>
      </c>
    </row>
    <row r="15" spans="1:14">
      <c r="A15" s="75">
        <v>3</v>
      </c>
      <c r="B15" s="77" t="s">
        <v>50</v>
      </c>
      <c r="C15" s="69" t="s">
        <v>51</v>
      </c>
      <c r="D15" s="70">
        <v>162435073</v>
      </c>
      <c r="E15" s="71">
        <v>6.7397412400253126E-2</v>
      </c>
      <c r="F15" s="72">
        <v>0.97210589819082927</v>
      </c>
      <c r="G15" s="70">
        <v>163450348.13744426</v>
      </c>
      <c r="H15" s="70">
        <v>117326761.38487527</v>
      </c>
      <c r="I15" s="70">
        <v>24577035.97299904</v>
      </c>
      <c r="J15" s="70">
        <v>20316499.761945177</v>
      </c>
      <c r="K15" s="70">
        <v>-57660.929117923843</v>
      </c>
      <c r="L15" s="70">
        <v>1287711.9467426755</v>
      </c>
      <c r="M15" s="73">
        <v>1015275.1374442577</v>
      </c>
      <c r="N15" s="76">
        <v>6.2503443295417963E-3</v>
      </c>
    </row>
    <row r="16" spans="1:14">
      <c r="A16" s="75">
        <v>4</v>
      </c>
      <c r="B16" s="68" t="s">
        <v>52</v>
      </c>
      <c r="C16" s="69" t="s">
        <v>53</v>
      </c>
      <c r="D16" s="70">
        <v>12123902</v>
      </c>
      <c r="E16" s="71">
        <v>8.435782174018247E-2</v>
      </c>
      <c r="F16" s="72">
        <v>1.2167341912944711</v>
      </c>
      <c r="G16" s="70">
        <v>11688662.270258443</v>
      </c>
      <c r="H16" s="70">
        <v>4446795.9563732892</v>
      </c>
      <c r="I16" s="70">
        <v>552974.52548383607</v>
      </c>
      <c r="J16" s="70">
        <v>6311956.3689256636</v>
      </c>
      <c r="K16" s="70">
        <v>287962.43422159075</v>
      </c>
      <c r="L16" s="70">
        <v>88972.985254063562</v>
      </c>
      <c r="M16" s="73">
        <v>-435239.72974155657</v>
      </c>
      <c r="N16" s="76">
        <v>-3.5899311108053875E-2</v>
      </c>
    </row>
    <row r="17" spans="1:14">
      <c r="A17" s="75">
        <v>5</v>
      </c>
      <c r="B17" s="68" t="s">
        <v>54</v>
      </c>
      <c r="C17" s="69" t="s">
        <v>55</v>
      </c>
      <c r="D17" s="70">
        <v>274874422</v>
      </c>
      <c r="E17" s="71">
        <v>4.1407568858672007E-2</v>
      </c>
      <c r="F17" s="72">
        <v>0.59724165192292733</v>
      </c>
      <c r="G17" s="70">
        <v>300133116.03988767</v>
      </c>
      <c r="H17" s="70">
        <v>250188425.40226588</v>
      </c>
      <c r="I17" s="70">
        <v>47047608.758395113</v>
      </c>
      <c r="J17" s="70">
        <v>927583.04041137605</v>
      </c>
      <c r="K17" s="70">
        <v>-56542.450997930297</v>
      </c>
      <c r="L17" s="70">
        <v>2026041.289813272</v>
      </c>
      <c r="M17" s="73">
        <v>25258694.039887667</v>
      </c>
      <c r="N17" s="76">
        <v>9.1891758629646769E-2</v>
      </c>
    </row>
    <row r="18" spans="1:14">
      <c r="A18" s="75">
        <v>6</v>
      </c>
      <c r="B18" s="68" t="s">
        <v>56</v>
      </c>
      <c r="C18" s="69" t="s">
        <v>18</v>
      </c>
      <c r="D18" s="70">
        <v>13948795.999999998</v>
      </c>
      <c r="E18" s="71">
        <v>5.2151121066897975E-2</v>
      </c>
      <c r="F18" s="72">
        <v>0.75220116887165733</v>
      </c>
      <c r="G18" s="70">
        <v>14857918.80087981</v>
      </c>
      <c r="H18" s="70">
        <v>9852320.7235677112</v>
      </c>
      <c r="I18" s="70">
        <v>1909754.4990904506</v>
      </c>
      <c r="J18" s="70">
        <v>3012582.2715823376</v>
      </c>
      <c r="K18" s="70">
        <v>-39250.986977478722</v>
      </c>
      <c r="L18" s="70">
        <v>122512.2936167899</v>
      </c>
      <c r="M18" s="73">
        <v>909122.80087981187</v>
      </c>
      <c r="N18" s="76">
        <v>6.5175718454826767E-2</v>
      </c>
    </row>
    <row r="19" spans="1:14">
      <c r="A19" s="75">
        <v>7</v>
      </c>
      <c r="B19" s="78">
        <v>15</v>
      </c>
      <c r="C19" s="69" t="s">
        <v>57</v>
      </c>
      <c r="D19" s="70">
        <v>536865</v>
      </c>
      <c r="E19" s="71">
        <v>3.2202032539192252E-2</v>
      </c>
      <c r="F19" s="72">
        <v>0.46446569163780282</v>
      </c>
      <c r="G19" s="70">
        <v>605674.76837812131</v>
      </c>
      <c r="H19" s="70">
        <v>314175.10285904026</v>
      </c>
      <c r="I19" s="70">
        <v>54276.772405379372</v>
      </c>
      <c r="J19" s="70">
        <v>143373.53447003031</v>
      </c>
      <c r="K19" s="70">
        <v>89829.414949515383</v>
      </c>
      <c r="L19" s="70">
        <v>4019.9436941559743</v>
      </c>
      <c r="M19" s="73">
        <v>68809.768378121313</v>
      </c>
      <c r="N19" s="76">
        <v>0.12816959268740058</v>
      </c>
    </row>
    <row r="20" spans="1:14">
      <c r="A20" s="75">
        <v>8</v>
      </c>
      <c r="B20" s="78">
        <v>15</v>
      </c>
      <c r="C20" s="69" t="s">
        <v>58</v>
      </c>
      <c r="D20" s="70">
        <v>1379767</v>
      </c>
      <c r="E20" s="71">
        <v>0.12492519474826988</v>
      </c>
      <c r="F20" s="72">
        <v>1.8018572868381377</v>
      </c>
      <c r="G20" s="70">
        <v>1215770.3259925605</v>
      </c>
      <c r="H20" s="70">
        <v>962969.64333696815</v>
      </c>
      <c r="I20" s="70">
        <v>126274.56948078869</v>
      </c>
      <c r="J20" s="70">
        <v>99758.353129601441</v>
      </c>
      <c r="K20" s="70">
        <v>18109.436021741705</v>
      </c>
      <c r="L20" s="70">
        <v>8658.3240234604636</v>
      </c>
      <c r="M20" s="73">
        <v>-163996.67400743952</v>
      </c>
      <c r="N20" s="76">
        <v>-0.11885823766435892</v>
      </c>
    </row>
    <row r="21" spans="1:14">
      <c r="A21" s="75">
        <v>9</v>
      </c>
      <c r="B21" s="68" t="s">
        <v>59</v>
      </c>
      <c r="C21" s="69" t="s">
        <v>60</v>
      </c>
      <c r="D21" s="70">
        <v>137738935</v>
      </c>
      <c r="E21" s="71">
        <v>8.3900617672283295E-2</v>
      </c>
      <c r="F21" s="72">
        <v>1.2101397130310896</v>
      </c>
      <c r="G21" s="70">
        <v>131404504.37536381</v>
      </c>
      <c r="H21" s="70">
        <v>79376620.277855173</v>
      </c>
      <c r="I21" s="70">
        <v>19706993.933743283</v>
      </c>
      <c r="J21" s="70">
        <v>29519689.536420394</v>
      </c>
      <c r="K21" s="70">
        <v>1654415.3051954396</v>
      </c>
      <c r="L21" s="70">
        <v>1146785.3221495277</v>
      </c>
      <c r="M21" s="73">
        <v>-6334430.6246361881</v>
      </c>
      <c r="N21" s="76">
        <v>-4.5988671428570202E-2</v>
      </c>
    </row>
    <row r="22" spans="1:14">
      <c r="A22" s="75">
        <v>10</v>
      </c>
      <c r="B22" s="68" t="s">
        <v>61</v>
      </c>
      <c r="C22" s="69" t="s">
        <v>62</v>
      </c>
      <c r="D22" s="70">
        <v>27176952</v>
      </c>
      <c r="E22" s="71">
        <v>2.9663608020322633E-2</v>
      </c>
      <c r="F22" s="72">
        <v>0.42785275118467486</v>
      </c>
      <c r="G22" s="70">
        <v>30953296.596333541</v>
      </c>
      <c r="H22" s="70">
        <v>25974566.914292961</v>
      </c>
      <c r="I22" s="70">
        <v>4685805.1696244488</v>
      </c>
      <c r="J22" s="70">
        <v>96604.208682645272</v>
      </c>
      <c r="K22" s="70">
        <v>-6756.5678175091934</v>
      </c>
      <c r="L22" s="70">
        <v>203076.87155099731</v>
      </c>
      <c r="M22" s="73">
        <v>3776344.596333541</v>
      </c>
      <c r="N22" s="76">
        <v>0.13895394142557049</v>
      </c>
    </row>
    <row r="23" spans="1:14">
      <c r="A23" s="75">
        <v>11</v>
      </c>
      <c r="B23" s="68" t="s">
        <v>61</v>
      </c>
      <c r="C23" s="69" t="s">
        <v>63</v>
      </c>
      <c r="D23" s="70">
        <v>35062890</v>
      </c>
      <c r="E23" s="71">
        <v>2.9317693938544963E-2</v>
      </c>
      <c r="F23" s="72">
        <v>0.42286346291398635</v>
      </c>
      <c r="G23" s="70">
        <v>39359001.368380941</v>
      </c>
      <c r="H23" s="70">
        <v>34690674.054028057</v>
      </c>
      <c r="I23" s="70">
        <v>4337804.7898087474</v>
      </c>
      <c r="J23" s="70">
        <v>110258.37421875146</v>
      </c>
      <c r="K23" s="70">
        <v>-7068.7139967029952</v>
      </c>
      <c r="L23" s="70">
        <v>227332.86432208284</v>
      </c>
      <c r="M23" s="73">
        <v>4296111.3683809415</v>
      </c>
      <c r="N23" s="76">
        <v>0.12252587759825086</v>
      </c>
    </row>
    <row r="24" spans="1:14">
      <c r="A24" s="79"/>
      <c r="B24" s="80"/>
      <c r="C24" s="80"/>
      <c r="D24" s="81"/>
      <c r="E24" s="80"/>
      <c r="F24" s="82"/>
      <c r="G24" s="81"/>
      <c r="H24" s="81"/>
      <c r="I24" s="81"/>
      <c r="J24" s="81"/>
      <c r="K24" s="81"/>
      <c r="L24" s="81"/>
      <c r="M24" s="83"/>
      <c r="N24" s="34"/>
    </row>
    <row r="25" spans="1:14">
      <c r="A25" s="79">
        <v>12</v>
      </c>
      <c r="B25" s="80"/>
      <c r="C25" s="64" t="s">
        <v>64</v>
      </c>
      <c r="D25" s="81">
        <v>1847823978</v>
      </c>
      <c r="E25" s="84">
        <v>6.9331348082225783E-2</v>
      </c>
      <c r="F25" s="82">
        <v>1</v>
      </c>
      <c r="G25" s="81">
        <v>1847823978</v>
      </c>
      <c r="H25" s="81">
        <v>1214912335.4420774</v>
      </c>
      <c r="I25" s="81">
        <v>273211788.50126624</v>
      </c>
      <c r="J25" s="81">
        <v>311809601.59760356</v>
      </c>
      <c r="K25" s="81">
        <v>32984068.568142515</v>
      </c>
      <c r="L25" s="81">
        <v>14906183.890910614</v>
      </c>
      <c r="M25" s="83">
        <v>9.3132257461547852E-9</v>
      </c>
      <c r="N25" s="34">
        <v>-1.0611734161683078E-10</v>
      </c>
    </row>
    <row r="26" spans="1:14" ht="15.75" thickBot="1">
      <c r="A26" s="85"/>
      <c r="B26" s="66"/>
      <c r="C26" s="66"/>
      <c r="D26" s="86"/>
      <c r="E26" s="87"/>
      <c r="F26" s="88"/>
      <c r="G26" s="86"/>
      <c r="H26" s="86"/>
      <c r="I26" s="86"/>
      <c r="J26" s="86"/>
      <c r="K26" s="86"/>
      <c r="L26" s="86"/>
      <c r="M26" s="89"/>
      <c r="N26" s="41"/>
    </row>
    <row r="27" spans="1:14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>
      <c r="A28" s="60"/>
      <c r="B28" s="60"/>
      <c r="C28" s="60"/>
      <c r="D28" s="90"/>
      <c r="E28" s="60"/>
      <c r="F28" s="60"/>
      <c r="G28" s="91"/>
      <c r="H28" s="92"/>
      <c r="I28" s="92"/>
      <c r="J28" s="92"/>
      <c r="K28" s="92"/>
      <c r="L28" s="92"/>
      <c r="M28" s="60"/>
      <c r="N28" s="60"/>
    </row>
    <row r="29" spans="1:14">
      <c r="A29" s="93" t="s">
        <v>65</v>
      </c>
      <c r="B29" s="60"/>
      <c r="C29" s="60"/>
      <c r="D29" s="9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>
      <c r="A30" s="60"/>
      <c r="B30" s="60" t="s">
        <v>66</v>
      </c>
      <c r="C30" s="60" t="s">
        <v>67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>
      <c r="A31" s="60"/>
      <c r="B31" s="60" t="s">
        <v>68</v>
      </c>
      <c r="C31" s="60" t="s">
        <v>69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>
      <c r="A32" s="60"/>
      <c r="B32" s="60" t="s">
        <v>70</v>
      </c>
      <c r="C32" s="60" t="s">
        <v>71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>
      <c r="A33" s="60"/>
      <c r="B33" s="60" t="s">
        <v>72</v>
      </c>
      <c r="C33" s="60" t="s">
        <v>73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>
      <c r="A34" s="60"/>
      <c r="B34" s="60" t="s">
        <v>74</v>
      </c>
      <c r="C34" s="60" t="s">
        <v>75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>
      <c r="A35" s="60"/>
      <c r="B35" s="60" t="s">
        <v>76</v>
      </c>
      <c r="C35" s="60" t="s">
        <v>77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>
      <c r="A36" s="60"/>
      <c r="B36" s="60" t="s">
        <v>78</v>
      </c>
      <c r="C36" s="60" t="s">
        <v>79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>
      <c r="A37" s="60"/>
      <c r="B37" s="60" t="s">
        <v>80</v>
      </c>
      <c r="C37" s="60" t="s">
        <v>81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>
      <c r="A38" s="60"/>
      <c r="B38" s="60" t="s">
        <v>82</v>
      </c>
      <c r="C38" s="60" t="s">
        <v>83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>
      <c r="A39" s="60"/>
      <c r="B39" s="60" t="s">
        <v>84</v>
      </c>
      <c r="C39" s="60" t="s">
        <v>85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>
      <c r="A40" s="60"/>
      <c r="B40" s="60" t="s">
        <v>86</v>
      </c>
      <c r="C40" s="60" t="s">
        <v>87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4" spans="1:14">
      <c r="A44" s="55" t="s">
        <v>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>
      <c r="A45" s="56" t="s">
        <v>21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>
      <c r="A46" s="57" t="s">
        <v>14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>
      <c r="A47" s="57" t="s">
        <v>16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>
      <c r="A48" s="57" t="s">
        <v>90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>
      <c r="A49" s="94" t="s">
        <v>89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>
      <c r="B50" s="94"/>
      <c r="C50" s="94"/>
      <c r="D50" s="94"/>
      <c r="E50" s="94"/>
      <c r="F50" s="94"/>
      <c r="G50" s="95"/>
      <c r="H50" s="96"/>
      <c r="I50" s="94"/>
      <c r="J50" s="94"/>
      <c r="K50" s="94"/>
      <c r="L50" s="94"/>
      <c r="M50" s="94"/>
      <c r="N50" s="94"/>
    </row>
    <row r="51" spans="1:14" ht="15.75" thickBot="1">
      <c r="A51" s="60"/>
      <c r="B51" s="61" t="s">
        <v>0</v>
      </c>
      <c r="C51" s="61" t="s">
        <v>1</v>
      </c>
      <c r="D51" s="61" t="s">
        <v>2</v>
      </c>
      <c r="E51" s="61" t="s">
        <v>3</v>
      </c>
      <c r="F51" s="61" t="s">
        <v>4</v>
      </c>
      <c r="G51" s="61" t="s">
        <v>5</v>
      </c>
      <c r="H51" s="61" t="s">
        <v>6</v>
      </c>
      <c r="I51" s="61" t="s">
        <v>7</v>
      </c>
      <c r="J51" s="61" t="s">
        <v>8</v>
      </c>
      <c r="K51" s="61" t="s">
        <v>9</v>
      </c>
      <c r="L51" s="61" t="s">
        <v>10</v>
      </c>
      <c r="M51" s="61" t="s">
        <v>11</v>
      </c>
      <c r="N51" s="61" t="s">
        <v>12</v>
      </c>
    </row>
    <row r="52" spans="1:14">
      <c r="A52" s="62"/>
      <c r="B52" s="62"/>
      <c r="C52" s="62"/>
      <c r="D52" s="62"/>
      <c r="E52" s="63" t="s">
        <v>22</v>
      </c>
      <c r="F52" s="63" t="s">
        <v>23</v>
      </c>
      <c r="G52" s="63" t="s">
        <v>19</v>
      </c>
      <c r="H52" s="63" t="s">
        <v>24</v>
      </c>
      <c r="I52" s="63" t="s">
        <v>25</v>
      </c>
      <c r="J52" s="63" t="s">
        <v>26</v>
      </c>
      <c r="K52" s="63" t="s">
        <v>27</v>
      </c>
      <c r="L52" s="63" t="s">
        <v>28</v>
      </c>
      <c r="M52" s="63" t="s">
        <v>29</v>
      </c>
      <c r="N52" s="63" t="s">
        <v>30</v>
      </c>
    </row>
    <row r="53" spans="1:14">
      <c r="A53" s="64" t="s">
        <v>31</v>
      </c>
      <c r="B53" s="64" t="s">
        <v>32</v>
      </c>
      <c r="C53" s="64" t="s">
        <v>33</v>
      </c>
      <c r="D53" s="64" t="s">
        <v>34</v>
      </c>
      <c r="E53" s="64" t="s">
        <v>35</v>
      </c>
      <c r="F53" s="64" t="s">
        <v>36</v>
      </c>
      <c r="G53" s="64" t="s">
        <v>37</v>
      </c>
      <c r="H53" s="64" t="s">
        <v>37</v>
      </c>
      <c r="I53" s="64" t="s">
        <v>37</v>
      </c>
      <c r="J53" s="64" t="s">
        <v>37</v>
      </c>
      <c r="K53" s="64" t="s">
        <v>37</v>
      </c>
      <c r="L53" s="64" t="s">
        <v>37</v>
      </c>
      <c r="M53" s="64" t="s">
        <v>38</v>
      </c>
      <c r="N53" s="64" t="s">
        <v>39</v>
      </c>
    </row>
    <row r="54" spans="1:14" ht="15.75" thickBot="1">
      <c r="A54" s="65" t="s">
        <v>40</v>
      </c>
      <c r="B54" s="65" t="s">
        <v>40</v>
      </c>
      <c r="C54" s="66"/>
      <c r="D54" s="65" t="s">
        <v>41</v>
      </c>
      <c r="E54" s="65" t="s">
        <v>42</v>
      </c>
      <c r="F54" s="65" t="s">
        <v>43</v>
      </c>
      <c r="G54" s="65" t="s">
        <v>44</v>
      </c>
      <c r="H54" s="65" t="s">
        <v>44</v>
      </c>
      <c r="I54" s="65" t="s">
        <v>44</v>
      </c>
      <c r="J54" s="65" t="s">
        <v>44</v>
      </c>
      <c r="K54" s="65" t="s">
        <v>44</v>
      </c>
      <c r="L54" s="65" t="s">
        <v>44</v>
      </c>
      <c r="M54" s="65" t="s">
        <v>45</v>
      </c>
      <c r="N54" s="65" t="s">
        <v>46</v>
      </c>
    </row>
    <row r="55" spans="1:14">
      <c r="A55" s="67">
        <v>1</v>
      </c>
      <c r="B55" s="68" t="s">
        <v>47</v>
      </c>
      <c r="C55" s="69" t="s">
        <v>17</v>
      </c>
      <c r="D55" s="70">
        <v>661595338</v>
      </c>
      <c r="E55" s="71">
        <v>7.0887624991135184E-2</v>
      </c>
      <c r="F55" s="72">
        <v>1.0224469443038045</v>
      </c>
      <c r="G55" s="70">
        <v>684718400.39859688</v>
      </c>
      <c r="H55" s="70">
        <v>361351758.06540668</v>
      </c>
      <c r="I55" s="70">
        <v>97721042.65823485</v>
      </c>
      <c r="J55" s="70">
        <v>188725382.79025081</v>
      </c>
      <c r="K55" s="70">
        <v>30891946.509183146</v>
      </c>
      <c r="L55" s="70">
        <v>6028270.3755214466</v>
      </c>
      <c r="M55" s="70">
        <v>23123062.398596883</v>
      </c>
      <c r="N55" s="71">
        <v>3.4950461513978931E-2</v>
      </c>
    </row>
    <row r="56" spans="1:14">
      <c r="A56" s="75">
        <v>2</v>
      </c>
      <c r="B56" s="68" t="s">
        <v>48</v>
      </c>
      <c r="C56" s="69" t="s">
        <v>49</v>
      </c>
      <c r="D56" s="70">
        <v>520951038</v>
      </c>
      <c r="E56" s="71">
        <v>8.4914626755323575E-2</v>
      </c>
      <c r="F56" s="72">
        <v>1.2247652628161261</v>
      </c>
      <c r="G56" s="70">
        <v>500999756.07859689</v>
      </c>
      <c r="H56" s="70">
        <v>343810776.14673108</v>
      </c>
      <c r="I56" s="70">
        <v>79200974.541270569</v>
      </c>
      <c r="J56" s="70">
        <v>73671944.219774231</v>
      </c>
      <c r="K56" s="70">
        <v>129471.26427565247</v>
      </c>
      <c r="L56" s="70">
        <v>4186589.906545368</v>
      </c>
      <c r="M56" s="70">
        <v>-19951281.92140311</v>
      </c>
      <c r="N56" s="71">
        <v>-3.829780625449701E-2</v>
      </c>
    </row>
    <row r="57" spans="1:14">
      <c r="A57" s="75">
        <v>3</v>
      </c>
      <c r="B57" s="77" t="s">
        <v>50</v>
      </c>
      <c r="C57" s="69" t="s">
        <v>51</v>
      </c>
      <c r="D57" s="70">
        <v>162435073</v>
      </c>
      <c r="E57" s="71">
        <v>6.7397412400253126E-2</v>
      </c>
      <c r="F57" s="72">
        <v>0.97210589819082927</v>
      </c>
      <c r="G57" s="70">
        <v>170713844.14803532</v>
      </c>
      <c r="H57" s="70">
        <v>121326631.75534144</v>
      </c>
      <c r="I57" s="70">
        <v>26351217.268259518</v>
      </c>
      <c r="J57" s="70">
        <v>21733038.412047617</v>
      </c>
      <c r="K57" s="70">
        <v>-82519.227329094691</v>
      </c>
      <c r="L57" s="70">
        <v>1385475.9397158285</v>
      </c>
      <c r="M57" s="70">
        <v>8278771.1480353177</v>
      </c>
      <c r="N57" s="71">
        <v>5.0966647751223761E-2</v>
      </c>
    </row>
    <row r="58" spans="1:14">
      <c r="A58" s="75">
        <v>4</v>
      </c>
      <c r="B58" s="68" t="s">
        <v>52</v>
      </c>
      <c r="C58" s="69" t="s">
        <v>53</v>
      </c>
      <c r="D58" s="70">
        <v>12123902</v>
      </c>
      <c r="E58" s="71">
        <v>8.435782174018247E-2</v>
      </c>
      <c r="F58" s="72">
        <v>1.2167341912944711</v>
      </c>
      <c r="G58" s="70">
        <v>11787404.583010176</v>
      </c>
      <c r="H58" s="70">
        <v>4478410.5649973266</v>
      </c>
      <c r="I58" s="70">
        <v>562081.36621687841</v>
      </c>
      <c r="J58" s="70">
        <v>6368503.4108885145</v>
      </c>
      <c r="K58" s="70">
        <v>287868.1378827052</v>
      </c>
      <c r="L58" s="70">
        <v>90541.103024751254</v>
      </c>
      <c r="M58" s="70">
        <v>-336497.4169898238</v>
      </c>
      <c r="N58" s="71">
        <v>-2.7754877677980554E-2</v>
      </c>
    </row>
    <row r="59" spans="1:14">
      <c r="A59" s="75">
        <v>5</v>
      </c>
      <c r="B59" s="68" t="s">
        <v>54</v>
      </c>
      <c r="C59" s="69" t="s">
        <v>55</v>
      </c>
      <c r="D59" s="70">
        <v>274874422</v>
      </c>
      <c r="E59" s="71">
        <v>4.1407568858672007E-2</v>
      </c>
      <c r="F59" s="72">
        <v>0.59724165192292733</v>
      </c>
      <c r="G59" s="70">
        <v>327101235.83529973</v>
      </c>
      <c r="H59" s="70">
        <v>268853099.09318298</v>
      </c>
      <c r="I59" s="70">
        <v>55056634.723277733</v>
      </c>
      <c r="J59" s="70">
        <v>948410.6450267547</v>
      </c>
      <c r="K59" s="70">
        <v>-146819.69061775331</v>
      </c>
      <c r="L59" s="70">
        <v>2389911.0644299979</v>
      </c>
      <c r="M59" s="70">
        <v>52226813.83529973</v>
      </c>
      <c r="N59" s="71">
        <v>0.19000245077477501</v>
      </c>
    </row>
    <row r="60" spans="1:14">
      <c r="A60" s="75">
        <v>6</v>
      </c>
      <c r="B60" s="68" t="s">
        <v>56</v>
      </c>
      <c r="C60" s="69" t="s">
        <v>18</v>
      </c>
      <c r="D60" s="70">
        <v>13948795.999999998</v>
      </c>
      <c r="E60" s="71">
        <v>5.2151121066897975E-2</v>
      </c>
      <c r="F60" s="72">
        <v>0.75220116887165733</v>
      </c>
      <c r="G60" s="70">
        <v>16086052.045521373</v>
      </c>
      <c r="H60" s="70">
        <v>10424310.228266105</v>
      </c>
      <c r="I60" s="70">
        <v>2151740.780514122</v>
      </c>
      <c r="J60" s="70">
        <v>3413490.0725901336</v>
      </c>
      <c r="K60" s="70">
        <v>-42401.63872659253</v>
      </c>
      <c r="L60" s="70">
        <v>138912.60287760643</v>
      </c>
      <c r="M60" s="70">
        <v>2137256.0455213748</v>
      </c>
      <c r="N60" s="71">
        <v>0.15322154295764129</v>
      </c>
    </row>
    <row r="61" spans="1:14">
      <c r="A61" s="75">
        <v>7</v>
      </c>
      <c r="B61" s="78">
        <v>15</v>
      </c>
      <c r="C61" s="69" t="s">
        <v>57</v>
      </c>
      <c r="D61" s="70">
        <v>536865</v>
      </c>
      <c r="E61" s="71">
        <v>3.2202032539192252E-2</v>
      </c>
      <c r="F61" s="72">
        <v>0.46446569163780282</v>
      </c>
      <c r="G61" s="70">
        <v>671414.71232353919</v>
      </c>
      <c r="H61" s="70">
        <v>342157.38605672668</v>
      </c>
      <c r="I61" s="70">
        <v>65193.772000886784</v>
      </c>
      <c r="J61" s="70">
        <v>169208.52354184666</v>
      </c>
      <c r="K61" s="70">
        <v>89952.338202492814</v>
      </c>
      <c r="L61" s="70">
        <v>4902.6925215862666</v>
      </c>
      <c r="M61" s="70">
        <v>134549.71232353919</v>
      </c>
      <c r="N61" s="71">
        <v>0.25062112881923609</v>
      </c>
    </row>
    <row r="62" spans="1:14">
      <c r="A62" s="75">
        <v>8</v>
      </c>
      <c r="B62" s="78">
        <v>15</v>
      </c>
      <c r="C62" s="69" t="s">
        <v>58</v>
      </c>
      <c r="D62" s="70">
        <v>1379767</v>
      </c>
      <c r="E62" s="71">
        <v>0.12492519474826988</v>
      </c>
      <c r="F62" s="72">
        <v>1.8018572868381377</v>
      </c>
      <c r="G62" s="70">
        <v>1152257.1481643671</v>
      </c>
      <c r="H62" s="70">
        <v>921194.57975260285</v>
      </c>
      <c r="I62" s="70">
        <v>114565.88340219177</v>
      </c>
      <c r="J62" s="70">
        <v>90628.267108366781</v>
      </c>
      <c r="K62" s="70">
        <v>18072.644046086396</v>
      </c>
      <c r="L62" s="70">
        <v>7795.7738551192115</v>
      </c>
      <c r="M62" s="70">
        <v>-227509.85183563293</v>
      </c>
      <c r="N62" s="71">
        <v>-0.1648900516069981</v>
      </c>
    </row>
    <row r="63" spans="1:14">
      <c r="A63" s="75">
        <v>9</v>
      </c>
      <c r="B63" s="68" t="s">
        <v>59</v>
      </c>
      <c r="C63" s="69" t="s">
        <v>60</v>
      </c>
      <c r="D63" s="70">
        <v>137738935</v>
      </c>
      <c r="E63" s="71">
        <v>8.3900617672283295E-2</v>
      </c>
      <c r="F63" s="72">
        <v>1.2101397130310896</v>
      </c>
      <c r="G63" s="70">
        <v>133008892.76887171</v>
      </c>
      <c r="H63" s="70">
        <v>80116987.449288309</v>
      </c>
      <c r="I63" s="70">
        <v>20063730.963733807</v>
      </c>
      <c r="J63" s="70">
        <v>30026467.981483743</v>
      </c>
      <c r="K63" s="70">
        <v>1632951.6757904361</v>
      </c>
      <c r="L63" s="70">
        <v>1168754.6985754261</v>
      </c>
      <c r="M63" s="70">
        <v>-4730042.2311282903</v>
      </c>
      <c r="N63" s="71">
        <v>-3.434063310514409E-2</v>
      </c>
    </row>
    <row r="64" spans="1:14">
      <c r="A64" s="75">
        <v>10</v>
      </c>
      <c r="B64" s="68" t="s">
        <v>61</v>
      </c>
      <c r="C64" s="69" t="s">
        <v>62</v>
      </c>
      <c r="D64" s="70">
        <v>27176952</v>
      </c>
      <c r="E64" s="71">
        <v>2.9663608020322633E-2</v>
      </c>
      <c r="F64" s="72">
        <v>0.42785275118467486</v>
      </c>
      <c r="G64" s="70">
        <v>34478854.124989599</v>
      </c>
      <c r="H64" s="70">
        <v>28418601.894763205</v>
      </c>
      <c r="I64" s="70">
        <v>5718128.588085738</v>
      </c>
      <c r="J64" s="70">
        <v>99259.127787816018</v>
      </c>
      <c r="K64" s="70">
        <v>-7535.2923459665035</v>
      </c>
      <c r="L64" s="70">
        <v>250399.80669880603</v>
      </c>
      <c r="M64" s="70">
        <v>7301902.124989599</v>
      </c>
      <c r="N64" s="71">
        <v>0.26867995075347667</v>
      </c>
    </row>
    <row r="65" spans="1:14">
      <c r="A65" s="75">
        <v>11</v>
      </c>
      <c r="B65" s="68" t="s">
        <v>61</v>
      </c>
      <c r="C65" s="69" t="s">
        <v>63</v>
      </c>
      <c r="D65" s="70">
        <v>35062890</v>
      </c>
      <c r="E65" s="71">
        <v>2.9317693938544963E-2</v>
      </c>
      <c r="F65" s="72">
        <v>0.42286346291398635</v>
      </c>
      <c r="G65" s="70">
        <v>43357967.156590499</v>
      </c>
      <c r="H65" s="70">
        <v>37670982.733147159</v>
      </c>
      <c r="I65" s="70">
        <v>5300851.1556246756</v>
      </c>
      <c r="J65" s="70">
        <v>113082.96682592008</v>
      </c>
      <c r="K65" s="70">
        <v>-7784.8882107702775</v>
      </c>
      <c r="L65" s="70">
        <v>280835.18920352502</v>
      </c>
      <c r="M65" s="70">
        <v>8295077.156590499</v>
      </c>
      <c r="N65" s="71">
        <v>0.23657710920550185</v>
      </c>
    </row>
    <row r="66" spans="1:14">
      <c r="A66" s="79"/>
      <c r="B66" s="80"/>
      <c r="C66" s="80"/>
      <c r="D66" s="81"/>
      <c r="E66" s="80"/>
      <c r="F66" s="82"/>
      <c r="G66" s="81"/>
      <c r="H66" s="81"/>
      <c r="I66" s="81"/>
      <c r="J66" s="81"/>
      <c r="K66" s="81"/>
      <c r="L66" s="81"/>
      <c r="M66" s="80"/>
      <c r="N66" s="97"/>
    </row>
    <row r="67" spans="1:14">
      <c r="A67" s="79">
        <v>12</v>
      </c>
      <c r="B67" s="80"/>
      <c r="C67" s="64" t="s">
        <v>64</v>
      </c>
      <c r="D67" s="81">
        <v>1847823978</v>
      </c>
      <c r="E67" s="84">
        <v>6.9331348082225783E-2</v>
      </c>
      <c r="F67" s="82">
        <v>1</v>
      </c>
      <c r="G67" s="81">
        <v>1924076078.9999998</v>
      </c>
      <c r="H67" s="81">
        <v>1257714909.8969336</v>
      </c>
      <c r="I67" s="81">
        <v>292306161.70062095</v>
      </c>
      <c r="J67" s="81">
        <v>325359416.41732574</v>
      </c>
      <c r="K67" s="81">
        <v>32763201.83215034</v>
      </c>
      <c r="L67" s="81">
        <v>15932389.152969463</v>
      </c>
      <c r="M67" s="80">
        <v>76252101.000000089</v>
      </c>
      <c r="N67" s="97">
        <v>4.1265889991606165E-2</v>
      </c>
    </row>
    <row r="68" spans="1:14" ht="15.75" thickBot="1">
      <c r="A68" s="85"/>
      <c r="B68" s="66"/>
      <c r="C68" s="66"/>
      <c r="D68" s="86"/>
      <c r="E68" s="87"/>
      <c r="F68" s="88"/>
      <c r="G68" s="86"/>
      <c r="H68" s="86"/>
      <c r="I68" s="86"/>
      <c r="J68" s="86"/>
      <c r="K68" s="86"/>
      <c r="L68" s="86"/>
      <c r="M68" s="98"/>
      <c r="N68" s="99"/>
    </row>
    <row r="71" spans="1:14">
      <c r="A71" s="93" t="s">
        <v>65</v>
      </c>
      <c r="B71" s="60"/>
      <c r="C71" s="60"/>
      <c r="D71" s="90"/>
      <c r="E71" s="60"/>
      <c r="F71" s="60"/>
      <c r="G71" s="60"/>
      <c r="H71" s="60"/>
    </row>
    <row r="72" spans="1:14">
      <c r="A72" s="60"/>
      <c r="B72" s="60" t="s">
        <v>66</v>
      </c>
      <c r="C72" s="60" t="s">
        <v>67</v>
      </c>
      <c r="D72" s="60"/>
      <c r="E72" s="60"/>
      <c r="F72" s="60"/>
      <c r="G72" s="60"/>
      <c r="H72" s="60"/>
    </row>
    <row r="73" spans="1:14">
      <c r="A73" s="60"/>
      <c r="B73" s="60" t="s">
        <v>68</v>
      </c>
      <c r="C73" s="60" t="s">
        <v>69</v>
      </c>
      <c r="D73" s="60"/>
      <c r="E73" s="60"/>
      <c r="F73" s="60"/>
      <c r="G73" s="60"/>
      <c r="H73" s="60"/>
    </row>
    <row r="74" spans="1:14">
      <c r="A74" s="60"/>
      <c r="B74" s="60" t="s">
        <v>70</v>
      </c>
      <c r="C74" s="60" t="s">
        <v>71</v>
      </c>
      <c r="D74" s="60"/>
      <c r="E74" s="60"/>
      <c r="F74" s="60"/>
      <c r="G74" s="60"/>
      <c r="H74" s="60"/>
    </row>
    <row r="75" spans="1:14">
      <c r="A75" s="60"/>
      <c r="B75" s="60" t="s">
        <v>72</v>
      </c>
      <c r="C75" s="60" t="s">
        <v>73</v>
      </c>
      <c r="D75" s="60"/>
      <c r="E75" s="60"/>
      <c r="F75" s="60"/>
      <c r="G75" s="60"/>
      <c r="H75" s="60"/>
    </row>
    <row r="76" spans="1:14">
      <c r="A76" s="60"/>
      <c r="B76" s="60" t="s">
        <v>74</v>
      </c>
      <c r="C76" s="60" t="s">
        <v>75</v>
      </c>
      <c r="D76" s="60"/>
      <c r="E76" s="60"/>
      <c r="F76" s="60"/>
      <c r="G76" s="60"/>
      <c r="H76" s="60"/>
    </row>
    <row r="77" spans="1:14">
      <c r="A77" s="60"/>
      <c r="B77" s="60" t="s">
        <v>76</v>
      </c>
      <c r="C77" s="60" t="s">
        <v>77</v>
      </c>
      <c r="D77" s="60"/>
      <c r="E77" s="60"/>
      <c r="F77" s="60"/>
      <c r="G77" s="60"/>
      <c r="H77" s="60"/>
    </row>
    <row r="78" spans="1:14">
      <c r="A78" s="60"/>
      <c r="B78" s="60" t="s">
        <v>78</v>
      </c>
      <c r="C78" s="60" t="s">
        <v>79</v>
      </c>
      <c r="D78" s="60"/>
      <c r="E78" s="60"/>
      <c r="F78" s="60"/>
      <c r="G78" s="60"/>
      <c r="H78" s="60"/>
    </row>
    <row r="79" spans="1:14">
      <c r="A79" s="60"/>
      <c r="B79" s="60" t="s">
        <v>80</v>
      </c>
      <c r="C79" s="60" t="s">
        <v>81</v>
      </c>
      <c r="D79" s="60"/>
      <c r="E79" s="60"/>
      <c r="F79" s="60"/>
      <c r="G79" s="60"/>
      <c r="H79" s="60"/>
    </row>
    <row r="80" spans="1:14">
      <c r="A80" s="60"/>
      <c r="B80" s="60" t="s">
        <v>82</v>
      </c>
      <c r="C80" s="60" t="s">
        <v>83</v>
      </c>
      <c r="D80" s="60"/>
      <c r="E80" s="60"/>
      <c r="F80" s="60"/>
      <c r="G80" s="60"/>
      <c r="H80" s="60"/>
    </row>
    <row r="81" spans="1:8">
      <c r="A81" s="60"/>
      <c r="B81" s="60" t="s">
        <v>84</v>
      </c>
      <c r="C81" s="60" t="s">
        <v>85</v>
      </c>
      <c r="D81" s="60"/>
      <c r="E81" s="60"/>
      <c r="F81" s="60"/>
      <c r="G81" s="60"/>
      <c r="H81" s="60"/>
    </row>
    <row r="82" spans="1:8">
      <c r="A82" s="60"/>
      <c r="B82" s="60" t="s">
        <v>86</v>
      </c>
      <c r="C82" s="60" t="s">
        <v>87</v>
      </c>
      <c r="D82" s="60"/>
      <c r="E82" s="60"/>
      <c r="F82" s="60"/>
      <c r="G82" s="60"/>
      <c r="H82" s="60"/>
    </row>
    <row r="83" spans="1:8">
      <c r="B83" s="60"/>
    </row>
    <row r="84" spans="1:8">
      <c r="A84" s="60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N84"/>
  <sheetViews>
    <sheetView workbookViewId="0">
      <selection activeCell="A2" sqref="A2"/>
    </sheetView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4">
      <c r="A1" s="2" t="s">
        <v>98</v>
      </c>
      <c r="B1" s="3"/>
    </row>
    <row r="2" spans="1:14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4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4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4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4">
      <c r="A13" s="17">
        <v>1</v>
      </c>
      <c r="B13" s="18" t="s">
        <v>47</v>
      </c>
      <c r="C13" s="19" t="s">
        <v>17</v>
      </c>
      <c r="D13" s="20">
        <v>661595338</v>
      </c>
      <c r="E13" s="21">
        <v>7.1042396963643825E-2</v>
      </c>
      <c r="F13" s="22">
        <v>1.0246792962887277</v>
      </c>
      <c r="G13" s="20">
        <v>657701076.96982348</v>
      </c>
      <c r="H13" s="20">
        <v>350078730.65648061</v>
      </c>
      <c r="I13" s="20">
        <v>92236871.387385964</v>
      </c>
      <c r="J13" s="20">
        <v>178760464.11967051</v>
      </c>
      <c r="K13" s="20">
        <v>30968522.027850162</v>
      </c>
      <c r="L13" s="20">
        <v>5656488.7784363357</v>
      </c>
      <c r="M13" s="23">
        <v>-3894261.0301765203</v>
      </c>
      <c r="N13" s="24">
        <v>-5.8861675808491269E-3</v>
      </c>
    </row>
    <row r="14" spans="1:14">
      <c r="A14" s="25">
        <v>2</v>
      </c>
      <c r="B14" s="18" t="s">
        <v>48</v>
      </c>
      <c r="C14" s="19" t="s">
        <v>49</v>
      </c>
      <c r="D14" s="20">
        <v>520951038</v>
      </c>
      <c r="E14" s="21">
        <v>8.4964436676569013E-2</v>
      </c>
      <c r="F14" s="22">
        <v>1.2254836957129811</v>
      </c>
      <c r="G14" s="20">
        <v>496029017.86674607</v>
      </c>
      <c r="H14" s="20">
        <v>341143085.54450667</v>
      </c>
      <c r="I14" s="20">
        <v>78030008.273276955</v>
      </c>
      <c r="J14" s="20">
        <v>72601163.41236721</v>
      </c>
      <c r="K14" s="20">
        <v>132479.5587038357</v>
      </c>
      <c r="L14" s="20">
        <v>4122281.0778914038</v>
      </c>
      <c r="M14" s="23">
        <v>-24922020.133253932</v>
      </c>
      <c r="N14" s="26">
        <v>-4.7839467273033696E-2</v>
      </c>
    </row>
    <row r="15" spans="1:14">
      <c r="A15" s="25">
        <v>3</v>
      </c>
      <c r="B15" s="27" t="s">
        <v>50</v>
      </c>
      <c r="C15" s="19" t="s">
        <v>51</v>
      </c>
      <c r="D15" s="20">
        <v>162435073</v>
      </c>
      <c r="E15" s="21">
        <v>6.7367278332969183E-2</v>
      </c>
      <c r="F15" s="22">
        <v>0.97167125977520097</v>
      </c>
      <c r="G15" s="20">
        <v>163467619.88919038</v>
      </c>
      <c r="H15" s="20">
        <v>117345737.494903</v>
      </c>
      <c r="I15" s="20">
        <v>24575030.93429628</v>
      </c>
      <c r="J15" s="20">
        <v>20314922.831661806</v>
      </c>
      <c r="K15" s="20">
        <v>-57710.859907292084</v>
      </c>
      <c r="L15" s="20">
        <v>1289639.4882365884</v>
      </c>
      <c r="M15" s="23">
        <v>1032546.8891903758</v>
      </c>
      <c r="N15" s="26">
        <v>6.3566745169029827E-3</v>
      </c>
    </row>
    <row r="16" spans="1:14">
      <c r="A16" s="25">
        <v>4</v>
      </c>
      <c r="B16" s="18" t="s">
        <v>52</v>
      </c>
      <c r="C16" s="19" t="s">
        <v>53</v>
      </c>
      <c r="D16" s="20">
        <v>12123902</v>
      </c>
      <c r="E16" s="21">
        <v>8.3141319597202265E-2</v>
      </c>
      <c r="F16" s="22">
        <v>1.1991879849011191</v>
      </c>
      <c r="G16" s="20">
        <v>11721031.826887194</v>
      </c>
      <c r="H16" s="20">
        <v>4492865.1525921263</v>
      </c>
      <c r="I16" s="20">
        <v>551098.7554569802</v>
      </c>
      <c r="J16" s="20">
        <v>6299867.0556739094</v>
      </c>
      <c r="K16" s="20">
        <v>287959.50103532709</v>
      </c>
      <c r="L16" s="20">
        <v>89241.362128851441</v>
      </c>
      <c r="M16" s="23">
        <v>-402870.17311280593</v>
      </c>
      <c r="N16" s="26">
        <v>-3.3229415176137679E-2</v>
      </c>
    </row>
    <row r="17" spans="1:14">
      <c r="A17" s="25">
        <v>5</v>
      </c>
      <c r="B17" s="18" t="s">
        <v>54</v>
      </c>
      <c r="C17" s="19" t="s">
        <v>55</v>
      </c>
      <c r="D17" s="20">
        <v>274874422</v>
      </c>
      <c r="E17" s="21">
        <v>4.1220215901808861E-2</v>
      </c>
      <c r="F17" s="22">
        <v>0.59453936843868171</v>
      </c>
      <c r="G17" s="20">
        <v>300399036.72966033</v>
      </c>
      <c r="H17" s="20">
        <v>250475111.79125679</v>
      </c>
      <c r="I17" s="20">
        <v>47018700.189628065</v>
      </c>
      <c r="J17" s="20">
        <v>928426.68900519738</v>
      </c>
      <c r="K17" s="20">
        <v>-56584.717415915904</v>
      </c>
      <c r="L17" s="20">
        <v>2033382.7771861877</v>
      </c>
      <c r="M17" s="23">
        <v>25524614.729660332</v>
      </c>
      <c r="N17" s="26">
        <v>9.285918472858247E-2</v>
      </c>
    </row>
    <row r="18" spans="1:14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5.0465070470084424E-2</v>
      </c>
      <c r="F18" s="22">
        <v>0.72788243508886918</v>
      </c>
      <c r="G18" s="20">
        <v>14949535.378826708</v>
      </c>
      <c r="H18" s="20">
        <v>9972262.2982397396</v>
      </c>
      <c r="I18" s="20">
        <v>1899207.4424740311</v>
      </c>
      <c r="J18" s="20">
        <v>2995068.5239778208</v>
      </c>
      <c r="K18" s="20">
        <v>-39127.160702681547</v>
      </c>
      <c r="L18" s="20">
        <v>122124.27483779748</v>
      </c>
      <c r="M18" s="23">
        <v>1000739.3788267095</v>
      </c>
      <c r="N18" s="26">
        <v>7.1743781959870204E-2</v>
      </c>
    </row>
    <row r="19" spans="1:14">
      <c r="A19" s="25">
        <v>7</v>
      </c>
      <c r="B19" s="28">
        <v>15</v>
      </c>
      <c r="C19" s="19" t="s">
        <v>57</v>
      </c>
      <c r="D19" s="20">
        <v>536865</v>
      </c>
      <c r="E19" s="21">
        <v>3.2143721402293088E-2</v>
      </c>
      <c r="F19" s="22">
        <v>0.46362464154268629</v>
      </c>
      <c r="G19" s="20">
        <v>605973.09793772339</v>
      </c>
      <c r="H19" s="20">
        <v>314494.78148536396</v>
      </c>
      <c r="I19" s="20">
        <v>54268.078349391588</v>
      </c>
      <c r="J19" s="20">
        <v>143349.90926281398</v>
      </c>
      <c r="K19" s="20">
        <v>89828.674869364462</v>
      </c>
      <c r="L19" s="20">
        <v>4031.6539707893821</v>
      </c>
      <c r="M19" s="23">
        <v>69108.097937723389</v>
      </c>
      <c r="N19" s="26">
        <v>0.12872528091368107</v>
      </c>
    </row>
    <row r="20" spans="1:14">
      <c r="A20" s="25">
        <v>8</v>
      </c>
      <c r="B20" s="28">
        <v>15</v>
      </c>
      <c r="C20" s="19" t="s">
        <v>58</v>
      </c>
      <c r="D20" s="20">
        <v>1379767</v>
      </c>
      <c r="E20" s="21">
        <v>0.12219679046549692</v>
      </c>
      <c r="F20" s="22">
        <v>1.7625041751759079</v>
      </c>
      <c r="G20" s="20">
        <v>1221730.286810603</v>
      </c>
      <c r="H20" s="20">
        <v>970439.70234226109</v>
      </c>
      <c r="I20" s="20">
        <v>125395.36907025383</v>
      </c>
      <c r="J20" s="20">
        <v>99071.240972754676</v>
      </c>
      <c r="K20" s="20">
        <v>18102.248043988169</v>
      </c>
      <c r="L20" s="20">
        <v>8721.7263813451173</v>
      </c>
      <c r="M20" s="23">
        <v>-158036.71318939701</v>
      </c>
      <c r="N20" s="26">
        <v>-0.11453869616348053</v>
      </c>
    </row>
    <row r="21" spans="1:14">
      <c r="A21" s="25">
        <v>9</v>
      </c>
      <c r="B21" s="18" t="s">
        <v>59</v>
      </c>
      <c r="C21" s="19" t="s">
        <v>60</v>
      </c>
      <c r="D21" s="20">
        <v>137738935</v>
      </c>
      <c r="E21" s="21">
        <v>8.4187231145202046E-2</v>
      </c>
      <c r="F21" s="22">
        <v>1.2142736795678282</v>
      </c>
      <c r="G21" s="20">
        <v>131290855.72885385</v>
      </c>
      <c r="H21" s="20">
        <v>79224925.569295168</v>
      </c>
      <c r="I21" s="20">
        <v>19723429.81348405</v>
      </c>
      <c r="J21" s="20">
        <v>29543356.952928022</v>
      </c>
      <c r="K21" s="20">
        <v>1653490.9410176454</v>
      </c>
      <c r="L21" s="20">
        <v>1145652.4521289696</v>
      </c>
      <c r="M21" s="23">
        <v>-6448079.2711461484</v>
      </c>
      <c r="N21" s="26">
        <v>-4.681377325261106E-2</v>
      </c>
    </row>
    <row r="22" spans="1:14">
      <c r="A22" s="25">
        <v>10</v>
      </c>
      <c r="B22" s="18" t="s">
        <v>61</v>
      </c>
      <c r="C22" s="19" t="s">
        <v>62</v>
      </c>
      <c r="D22" s="20">
        <v>27176952</v>
      </c>
      <c r="E22" s="21">
        <v>2.9659653106869851E-2</v>
      </c>
      <c r="F22" s="22">
        <v>0.4277957075303665</v>
      </c>
      <c r="G22" s="20">
        <v>30968639.900908023</v>
      </c>
      <c r="H22" s="20">
        <v>25988843.642430652</v>
      </c>
      <c r="I22" s="20">
        <v>4685896.128472507</v>
      </c>
      <c r="J22" s="20">
        <v>96705.412941226445</v>
      </c>
      <c r="K22" s="20">
        <v>-6798.8396503667609</v>
      </c>
      <c r="L22" s="20">
        <v>203993.55671400475</v>
      </c>
      <c r="M22" s="23">
        <v>3791687.9009080231</v>
      </c>
      <c r="N22" s="26">
        <v>0.13951851189596343</v>
      </c>
    </row>
    <row r="23" spans="1:14">
      <c r="A23" s="25">
        <v>11</v>
      </c>
      <c r="B23" s="18" t="s">
        <v>61</v>
      </c>
      <c r="C23" s="19" t="s">
        <v>63</v>
      </c>
      <c r="D23" s="20">
        <v>35062890</v>
      </c>
      <c r="E23" s="21">
        <v>2.8831425448972447E-2</v>
      </c>
      <c r="F23" s="22">
        <v>0.41584977425765501</v>
      </c>
      <c r="G23" s="20">
        <v>39469460.324355081</v>
      </c>
      <c r="H23" s="20">
        <v>34804847.295471698</v>
      </c>
      <c r="I23" s="20">
        <v>4330810.3966401275</v>
      </c>
      <c r="J23" s="20">
        <v>110621.35529309373</v>
      </c>
      <c r="K23" s="20">
        <v>-7224.3665912056613</v>
      </c>
      <c r="L23" s="20">
        <v>230405.64354136726</v>
      </c>
      <c r="M23" s="23">
        <v>4406570.3243550807</v>
      </c>
      <c r="N23" s="26">
        <v>0.12567618711278736</v>
      </c>
    </row>
    <row r="24" spans="1:14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4">
      <c r="A25" s="29">
        <v>12</v>
      </c>
      <c r="B25" s="30"/>
      <c r="C25" s="14" t="s">
        <v>64</v>
      </c>
      <c r="D25" s="31">
        <v>1847823978</v>
      </c>
      <c r="E25" s="35">
        <v>6.9331348082225672E-2</v>
      </c>
      <c r="F25" s="32">
        <v>1</v>
      </c>
      <c r="G25" s="31">
        <v>1847823977.9999995</v>
      </c>
      <c r="H25" s="31">
        <v>1214811343.929004</v>
      </c>
      <c r="I25" s="31">
        <v>273230716.7685346</v>
      </c>
      <c r="J25" s="31">
        <v>311893017.50375438</v>
      </c>
      <c r="K25" s="31">
        <v>32982937.007252861</v>
      </c>
      <c r="L25" s="31">
        <v>14905962.791453637</v>
      </c>
      <c r="M25" s="33">
        <v>-5.5879354476928711E-7</v>
      </c>
      <c r="N25" s="34">
        <v>-1.0611785772352058E-10</v>
      </c>
    </row>
    <row r="26" spans="1:14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4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7.1042396963643825E-2</v>
      </c>
      <c r="F55" s="22">
        <v>1.0246792962887277</v>
      </c>
      <c r="G55" s="20">
        <v>684090628.4238441</v>
      </c>
      <c r="H55" s="20">
        <v>360746248.72348642</v>
      </c>
      <c r="I55" s="20">
        <v>97717943.753274977</v>
      </c>
      <c r="J55" s="20">
        <v>188723018.97784272</v>
      </c>
      <c r="K55" s="20">
        <v>30892589.474916209</v>
      </c>
      <c r="L55" s="20">
        <v>6010827.4943236867</v>
      </c>
      <c r="M55" s="20">
        <v>22495290.423844099</v>
      </c>
      <c r="N55" s="21">
        <v>3.4001585458336619E-2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8.4964436676569013E-2</v>
      </c>
      <c r="F56" s="22">
        <v>1.2254836957129811</v>
      </c>
      <c r="G56" s="20">
        <v>500869134.71791691</v>
      </c>
      <c r="H56" s="20">
        <v>343679517.8045696</v>
      </c>
      <c r="I56" s="20">
        <v>79200914.045696184</v>
      </c>
      <c r="J56" s="20">
        <v>73672100.000339657</v>
      </c>
      <c r="K56" s="20">
        <v>129450.0269031584</v>
      </c>
      <c r="L56" s="20">
        <v>4187152.8404082404</v>
      </c>
      <c r="M56" s="20">
        <v>-20081903.282083094</v>
      </c>
      <c r="N56" s="21">
        <v>-3.8548542602353152E-2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6.7367278332969183E-2</v>
      </c>
      <c r="F57" s="22">
        <v>0.97167125977520097</v>
      </c>
      <c r="G57" s="20">
        <v>170751083.69019315</v>
      </c>
      <c r="H57" s="20">
        <v>121361051.78357267</v>
      </c>
      <c r="I57" s="20">
        <v>26351587.406507995</v>
      </c>
      <c r="J57" s="20">
        <v>21733357.85387795</v>
      </c>
      <c r="K57" s="20">
        <v>-82602.165032132092</v>
      </c>
      <c r="L57" s="20">
        <v>1387688.8112666202</v>
      </c>
      <c r="M57" s="20">
        <v>8316010.6901931465</v>
      </c>
      <c r="N57" s="21">
        <v>5.1195905764718351E-2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8.3141319597202265E-2</v>
      </c>
      <c r="F58" s="22">
        <v>1.1991879849011191</v>
      </c>
      <c r="G58" s="20">
        <v>11842298.831953667</v>
      </c>
      <c r="H58" s="20">
        <v>4532266.0541294003</v>
      </c>
      <c r="I58" s="20">
        <v>562203.31800393783</v>
      </c>
      <c r="J58" s="20">
        <v>6368818.4627607521</v>
      </c>
      <c r="K58" s="20">
        <v>287844.54220535641</v>
      </c>
      <c r="L58" s="20">
        <v>91166.454854220588</v>
      </c>
      <c r="M58" s="20">
        <v>-281603.1680463329</v>
      </c>
      <c r="N58" s="21">
        <v>-2.3227106920390227E-2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4.1220215901808861E-2</v>
      </c>
      <c r="F59" s="22">
        <v>0.59453936843868171</v>
      </c>
      <c r="G59" s="20">
        <v>327574027.85878527</v>
      </c>
      <c r="H59" s="20">
        <v>269313041.33616394</v>
      </c>
      <c r="I59" s="20">
        <v>55058654.000843689</v>
      </c>
      <c r="J59" s="20">
        <v>949335.8924232003</v>
      </c>
      <c r="K59" s="20">
        <v>-147207.85401879816</v>
      </c>
      <c r="L59" s="20">
        <v>2400204.4833732122</v>
      </c>
      <c r="M59" s="20">
        <v>52699605.858785272</v>
      </c>
      <c r="N59" s="21">
        <v>0.19172247994316938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5.0465070470084424E-2</v>
      </c>
      <c r="F60" s="22">
        <v>0.72788243508886918</v>
      </c>
      <c r="G60" s="20">
        <v>16235598.00351367</v>
      </c>
      <c r="H60" s="20">
        <v>10572842.427099157</v>
      </c>
      <c r="I60" s="20">
        <v>2151996.9208315588</v>
      </c>
      <c r="J60" s="20">
        <v>3413874.3447284829</v>
      </c>
      <c r="K60" s="20">
        <v>-42418.388801304784</v>
      </c>
      <c r="L60" s="20">
        <v>139302.69965577548</v>
      </c>
      <c r="M60" s="20">
        <v>2286802.0035136715</v>
      </c>
      <c r="N60" s="21">
        <v>0.16394260863186125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3.2143721402293088E-2</v>
      </c>
      <c r="F61" s="22">
        <v>0.46362464154268629</v>
      </c>
      <c r="G61" s="20">
        <v>671961.1516755101</v>
      </c>
      <c r="H61" s="20">
        <v>342684.29260388104</v>
      </c>
      <c r="I61" s="20">
        <v>65196.106865770773</v>
      </c>
      <c r="J61" s="20">
        <v>169210.99344995449</v>
      </c>
      <c r="K61" s="20">
        <v>89951.727054046831</v>
      </c>
      <c r="L61" s="20">
        <v>4918.0317018569876</v>
      </c>
      <c r="M61" s="20">
        <v>135096.1516755101</v>
      </c>
      <c r="N61" s="21">
        <v>0.25163896263587698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0.12219679046549692</v>
      </c>
      <c r="F62" s="22">
        <v>1.7625041751759079</v>
      </c>
      <c r="G62" s="20">
        <v>1162380.7598455779</v>
      </c>
      <c r="H62" s="20">
        <v>931146.08469691407</v>
      </c>
      <c r="I62" s="20">
        <v>114599.13281359134</v>
      </c>
      <c r="J62" s="20">
        <v>90652.656937615015</v>
      </c>
      <c r="K62" s="20">
        <v>18068.302650698559</v>
      </c>
      <c r="L62" s="20">
        <v>7914.5827467590134</v>
      </c>
      <c r="M62" s="20">
        <v>-217386.24015442212</v>
      </c>
      <c r="N62" s="21">
        <v>-0.15755286229807069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8.4187231145202046E-2</v>
      </c>
      <c r="F63" s="22">
        <v>1.2142736795678282</v>
      </c>
      <c r="G63" s="20">
        <v>132816041.59439468</v>
      </c>
      <c r="H63" s="20">
        <v>79927383.686021119</v>
      </c>
      <c r="I63" s="20">
        <v>20063133.733381175</v>
      </c>
      <c r="J63" s="20">
        <v>30025938.294356618</v>
      </c>
      <c r="K63" s="20">
        <v>1633052.0641138647</v>
      </c>
      <c r="L63" s="20">
        <v>1166533.8165218921</v>
      </c>
      <c r="M63" s="20">
        <v>-4922893.4056053162</v>
      </c>
      <c r="N63" s="21">
        <v>-3.5740754098362353E-2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2.9659653106869851E-2</v>
      </c>
      <c r="F64" s="22">
        <v>0.4277957075303665</v>
      </c>
      <c r="G64" s="20">
        <v>34508401.272097759</v>
      </c>
      <c r="H64" s="20">
        <v>28446800.178672414</v>
      </c>
      <c r="I64" s="20">
        <v>5718287.5028160121</v>
      </c>
      <c r="J64" s="20">
        <v>99360.666149387849</v>
      </c>
      <c r="K64" s="20">
        <v>-7577.2475171124815</v>
      </c>
      <c r="L64" s="20">
        <v>251530.1719770596</v>
      </c>
      <c r="M64" s="20">
        <v>7331449.2720977589</v>
      </c>
      <c r="N64" s="21">
        <v>0.26976716418006547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2.8831425448972447E-2</v>
      </c>
      <c r="F65" s="22">
        <v>0.41584977425765501</v>
      </c>
      <c r="G65" s="20">
        <v>43554522.695779309</v>
      </c>
      <c r="H65" s="20">
        <v>37862265.373904638</v>
      </c>
      <c r="I65" s="20">
        <v>5301582.4586513061</v>
      </c>
      <c r="J65" s="20">
        <v>113469.22233776862</v>
      </c>
      <c r="K65" s="20">
        <v>-7944.8649009261226</v>
      </c>
      <c r="L65" s="20">
        <v>285150.50578652206</v>
      </c>
      <c r="M65" s="20">
        <v>8491632.6957793087</v>
      </c>
      <c r="N65" s="21">
        <v>0.24218290893247274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6.9331348082225672E-2</v>
      </c>
      <c r="F67" s="32">
        <v>1</v>
      </c>
      <c r="G67" s="31">
        <v>1924076078.9999995</v>
      </c>
      <c r="H67" s="31">
        <v>1257715247.7449203</v>
      </c>
      <c r="I67" s="31">
        <v>292306098.37968624</v>
      </c>
      <c r="J67" s="31">
        <v>325359137.3652041</v>
      </c>
      <c r="K67" s="31">
        <v>32763205.617573056</v>
      </c>
      <c r="L67" s="31">
        <v>15932389.892615844</v>
      </c>
      <c r="M67" s="30">
        <v>76252100.999999598</v>
      </c>
      <c r="N67" s="49">
        <v>4.1265889991605902E-2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C000"/>
  </sheetPr>
  <dimension ref="A1:N84"/>
  <sheetViews>
    <sheetView workbookViewId="0"/>
  </sheetViews>
  <sheetFormatPr defaultRowHeight="15"/>
  <cols>
    <col min="1" max="1" width="5.42578125" style="4" customWidth="1"/>
    <col min="2" max="2" width="11.140625" style="4" customWidth="1"/>
    <col min="3" max="3" width="29.28515625" style="4" bestFit="1" customWidth="1"/>
    <col min="4" max="4" width="14.85546875" style="4" bestFit="1" customWidth="1"/>
    <col min="5" max="5" width="11" style="4" customWidth="1"/>
    <col min="6" max="6" width="9.85546875" style="4" customWidth="1"/>
    <col min="7" max="7" width="15.5703125" style="4" bestFit="1" customWidth="1"/>
    <col min="8" max="8" width="14.5703125" style="4" customWidth="1"/>
    <col min="9" max="10" width="14.85546875" style="4" bestFit="1" customWidth="1"/>
    <col min="11" max="11" width="13.7109375" style="4" customWidth="1"/>
    <col min="12" max="12" width="14.42578125" style="4" bestFit="1" customWidth="1"/>
    <col min="13" max="13" width="13.7109375" style="4" customWidth="1"/>
    <col min="14" max="14" width="18" style="4" bestFit="1" customWidth="1"/>
  </cols>
  <sheetData>
    <row r="1" spans="1:14">
      <c r="A1" s="2" t="s">
        <v>20</v>
      </c>
      <c r="B1" s="3"/>
    </row>
    <row r="2" spans="1:14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 t="s">
        <v>88</v>
      </c>
      <c r="B7" s="7"/>
      <c r="C7" s="7"/>
      <c r="D7" s="7"/>
      <c r="E7" s="7"/>
      <c r="F7" s="9"/>
      <c r="G7" s="9"/>
      <c r="H7" s="7"/>
      <c r="I7" s="7"/>
      <c r="J7" s="7"/>
      <c r="K7" s="7"/>
      <c r="L7" s="7"/>
      <c r="M7" s="7"/>
      <c r="N7" s="7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>
      <c r="A9" s="10"/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1:14">
      <c r="A10" s="12"/>
      <c r="B10" s="12"/>
      <c r="C10" s="12"/>
      <c r="D10" s="12"/>
      <c r="E10" s="13" t="s">
        <v>22</v>
      </c>
      <c r="F10" s="13" t="s">
        <v>23</v>
      </c>
      <c r="G10" s="13" t="s">
        <v>19</v>
      </c>
      <c r="H10" s="13" t="s">
        <v>24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</row>
    <row r="11" spans="1:14">
      <c r="A11" s="14" t="s">
        <v>31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37</v>
      </c>
      <c r="H11" s="14" t="s">
        <v>37</v>
      </c>
      <c r="I11" s="14" t="s">
        <v>37</v>
      </c>
      <c r="J11" s="14" t="s">
        <v>37</v>
      </c>
      <c r="K11" s="14" t="s">
        <v>37</v>
      </c>
      <c r="L11" s="14" t="s">
        <v>37</v>
      </c>
      <c r="M11" s="14" t="s">
        <v>38</v>
      </c>
      <c r="N11" s="14" t="s">
        <v>39</v>
      </c>
    </row>
    <row r="12" spans="1:14" ht="15.75" thickBot="1">
      <c r="A12" s="15" t="s">
        <v>40</v>
      </c>
      <c r="B12" s="15" t="s">
        <v>40</v>
      </c>
      <c r="C12" s="16"/>
      <c r="D12" s="15" t="s">
        <v>41</v>
      </c>
      <c r="E12" s="15" t="s">
        <v>42</v>
      </c>
      <c r="F12" s="15" t="s">
        <v>43</v>
      </c>
      <c r="G12" s="15" t="s">
        <v>44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45</v>
      </c>
      <c r="N12" s="14" t="s">
        <v>46</v>
      </c>
    </row>
    <row r="13" spans="1:14">
      <c r="A13" s="17">
        <v>1</v>
      </c>
      <c r="B13" s="18" t="s">
        <v>47</v>
      </c>
      <c r="C13" s="19" t="s">
        <v>17</v>
      </c>
      <c r="D13" s="20">
        <v>661595338</v>
      </c>
      <c r="E13" s="21">
        <v>6.9098571283386964E-2</v>
      </c>
      <c r="F13" s="22">
        <v>0.99664254618902448</v>
      </c>
      <c r="G13" s="20">
        <v>662125141.64703012</v>
      </c>
      <c r="H13" s="20">
        <v>356099815.18705368</v>
      </c>
      <c r="I13" s="20">
        <v>91683620.282576382</v>
      </c>
      <c r="J13" s="20">
        <v>177744761.15889984</v>
      </c>
      <c r="K13" s="20">
        <v>30976272.262526505</v>
      </c>
      <c r="L13" s="20">
        <v>5620672.7559736492</v>
      </c>
      <c r="M13" s="23">
        <v>529803.64703011513</v>
      </c>
      <c r="N13" s="24">
        <v>8.0079712869759523E-4</v>
      </c>
    </row>
    <row r="14" spans="1:14">
      <c r="A14" s="25">
        <v>2</v>
      </c>
      <c r="B14" s="18" t="s">
        <v>48</v>
      </c>
      <c r="C14" s="19" t="s">
        <v>49</v>
      </c>
      <c r="D14" s="20">
        <v>520951038</v>
      </c>
      <c r="E14" s="21">
        <v>8.5056357059401164E-2</v>
      </c>
      <c r="F14" s="22">
        <v>1.226809508427932</v>
      </c>
      <c r="G14" s="20">
        <v>495882514.39550757</v>
      </c>
      <c r="H14" s="20">
        <v>340957317.0796265</v>
      </c>
      <c r="I14" s="20">
        <v>78052155.62478222</v>
      </c>
      <c r="J14" s="20">
        <v>72617149.171224788</v>
      </c>
      <c r="K14" s="20">
        <v>132426.02215736313</v>
      </c>
      <c r="L14" s="20">
        <v>4123466.4977167258</v>
      </c>
      <c r="M14" s="23">
        <v>-25068523.604492426</v>
      </c>
      <c r="N14" s="26">
        <v>-4.812069038336847E-2</v>
      </c>
    </row>
    <row r="15" spans="1:14">
      <c r="A15" s="25">
        <v>3</v>
      </c>
      <c r="B15" s="27" t="s">
        <v>50</v>
      </c>
      <c r="C15" s="19" t="s">
        <v>51</v>
      </c>
      <c r="D15" s="20">
        <v>162435073</v>
      </c>
      <c r="E15" s="21">
        <v>6.8437161468351923E-2</v>
      </c>
      <c r="F15" s="22">
        <v>0.98710270839082359</v>
      </c>
      <c r="G15" s="20">
        <v>162905155.51778284</v>
      </c>
      <c r="H15" s="20">
        <v>116631823.59327467</v>
      </c>
      <c r="I15" s="20">
        <v>24658011.051614858</v>
      </c>
      <c r="J15" s="20">
        <v>20379984.865844488</v>
      </c>
      <c r="K15" s="20">
        <v>-58869.208469060381</v>
      </c>
      <c r="L15" s="20">
        <v>1294205.2155178783</v>
      </c>
      <c r="M15" s="23">
        <v>470082.51778283715</v>
      </c>
      <c r="N15" s="26">
        <v>2.8939717827001386E-3</v>
      </c>
    </row>
    <row r="16" spans="1:14">
      <c r="A16" s="25">
        <v>4</v>
      </c>
      <c r="B16" s="18" t="s">
        <v>52</v>
      </c>
      <c r="C16" s="19" t="s">
        <v>53</v>
      </c>
      <c r="D16" s="20">
        <v>12123902</v>
      </c>
      <c r="E16" s="21">
        <v>8.8553064197059508E-2</v>
      </c>
      <c r="F16" s="22">
        <v>1.277244228570851</v>
      </c>
      <c r="G16" s="20">
        <v>11563203.385486392</v>
      </c>
      <c r="H16" s="20">
        <v>4271045.4033851847</v>
      </c>
      <c r="I16" s="20">
        <v>559824.53765280289</v>
      </c>
      <c r="J16" s="20">
        <v>6353710.6248585992</v>
      </c>
      <c r="K16" s="20">
        <v>287869.9960056367</v>
      </c>
      <c r="L16" s="20">
        <v>90752.82358416864</v>
      </c>
      <c r="M16" s="23">
        <v>-560698.6145136077</v>
      </c>
      <c r="N16" s="26">
        <v>-4.6247372711657325E-2</v>
      </c>
    </row>
    <row r="17" spans="1:14">
      <c r="A17" s="25">
        <v>5</v>
      </c>
      <c r="B17" s="18" t="s">
        <v>54</v>
      </c>
      <c r="C17" s="19" t="s">
        <v>55</v>
      </c>
      <c r="D17" s="20">
        <v>274874422</v>
      </c>
      <c r="E17" s="21">
        <v>4.4090962630032642E-2</v>
      </c>
      <c r="F17" s="22">
        <v>0.6359455549276436</v>
      </c>
      <c r="G17" s="20">
        <v>297791445.27208239</v>
      </c>
      <c r="H17" s="20">
        <v>247384949.55595115</v>
      </c>
      <c r="I17" s="20">
        <v>47484140.657586001</v>
      </c>
      <c r="J17" s="20">
        <v>929584.32585255965</v>
      </c>
      <c r="K17" s="20">
        <v>-61822.488584332939</v>
      </c>
      <c r="L17" s="20">
        <v>2054593.2212769985</v>
      </c>
      <c r="M17" s="23">
        <v>22917023.272082388</v>
      </c>
      <c r="N17" s="26">
        <v>8.3372701997286539E-2</v>
      </c>
    </row>
    <row r="18" spans="1:14">
      <c r="A18" s="25">
        <v>6</v>
      </c>
      <c r="B18" s="18" t="s">
        <v>56</v>
      </c>
      <c r="C18" s="19" t="s">
        <v>18</v>
      </c>
      <c r="D18" s="20">
        <v>13948795.999999998</v>
      </c>
      <c r="E18" s="21">
        <v>5.2268601691754499E-2</v>
      </c>
      <c r="F18" s="22">
        <v>0.75389564947972598</v>
      </c>
      <c r="G18" s="20">
        <v>14853844.841527265</v>
      </c>
      <c r="H18" s="20">
        <v>9845961.5413250867</v>
      </c>
      <c r="I18" s="20">
        <v>1910564.868476823</v>
      </c>
      <c r="J18" s="20">
        <v>3013698.2620100928</v>
      </c>
      <c r="K18" s="20">
        <v>-39274.494618076715</v>
      </c>
      <c r="L18" s="20">
        <v>122894.6643333392</v>
      </c>
      <c r="M18" s="23">
        <v>905048.84152726643</v>
      </c>
      <c r="N18" s="26">
        <v>6.488365315022647E-2</v>
      </c>
    </row>
    <row r="19" spans="1:14">
      <c r="A19" s="25">
        <v>7</v>
      </c>
      <c r="B19" s="28">
        <v>15</v>
      </c>
      <c r="C19" s="19" t="s">
        <v>57</v>
      </c>
      <c r="D19" s="20">
        <v>536865</v>
      </c>
      <c r="E19" s="21">
        <v>3.4238245145849999E-2</v>
      </c>
      <c r="F19" s="22">
        <v>0.49383498363891715</v>
      </c>
      <c r="G19" s="20">
        <v>602078.67531550804</v>
      </c>
      <c r="H19" s="20">
        <v>309262.56937466946</v>
      </c>
      <c r="I19" s="20">
        <v>54657.235254730353</v>
      </c>
      <c r="J19" s="20">
        <v>144262.43780179045</v>
      </c>
      <c r="K19" s="20">
        <v>89833.26384827838</v>
      </c>
      <c r="L19" s="20">
        <v>4063.1690360395232</v>
      </c>
      <c r="M19" s="23">
        <v>65213.675315508037</v>
      </c>
      <c r="N19" s="26">
        <v>0.12147127362653209</v>
      </c>
    </row>
    <row r="20" spans="1:14">
      <c r="A20" s="25">
        <v>8</v>
      </c>
      <c r="B20" s="28">
        <v>15</v>
      </c>
      <c r="C20" s="19" t="s">
        <v>58</v>
      </c>
      <c r="D20" s="20">
        <v>1379767</v>
      </c>
      <c r="E20" s="21">
        <v>0.13224514229336237</v>
      </c>
      <c r="F20" s="22">
        <v>1.9074364764481728</v>
      </c>
      <c r="G20" s="20">
        <v>1191719.7823741368</v>
      </c>
      <c r="H20" s="20">
        <v>934307.15627230273</v>
      </c>
      <c r="I20" s="20">
        <v>128694.14655831172</v>
      </c>
      <c r="J20" s="20">
        <v>101637.61860144176</v>
      </c>
      <c r="K20" s="20">
        <v>18112.654986516718</v>
      </c>
      <c r="L20" s="20">
        <v>8968.2059555637643</v>
      </c>
      <c r="M20" s="23">
        <v>-188047.21762586315</v>
      </c>
      <c r="N20" s="26">
        <v>-0.13628911086137238</v>
      </c>
    </row>
    <row r="21" spans="1:14">
      <c r="A21" s="25">
        <v>9</v>
      </c>
      <c r="B21" s="18" t="s">
        <v>59</v>
      </c>
      <c r="C21" s="19" t="s">
        <v>60</v>
      </c>
      <c r="D21" s="20">
        <v>137738935</v>
      </c>
      <c r="E21" s="21">
        <v>8.2895733441094618E-2</v>
      </c>
      <c r="F21" s="22">
        <v>1.1956457754547309</v>
      </c>
      <c r="G21" s="20">
        <v>131851306.61186457</v>
      </c>
      <c r="H21" s="20">
        <v>79968994.408560291</v>
      </c>
      <c r="I21" s="20">
        <v>19648314.992312133</v>
      </c>
      <c r="J21" s="20">
        <v>29434946.40906461</v>
      </c>
      <c r="K21" s="20">
        <v>1658026.2411331222</v>
      </c>
      <c r="L21" s="20">
        <v>1141024.5607944166</v>
      </c>
      <c r="M21" s="23">
        <v>-5887628.3881354332</v>
      </c>
      <c r="N21" s="26">
        <v>-4.2744837457436659E-2</v>
      </c>
    </row>
    <row r="22" spans="1:14">
      <c r="A22" s="25">
        <v>10</v>
      </c>
      <c r="B22" s="18" t="s">
        <v>61</v>
      </c>
      <c r="C22" s="19" t="s">
        <v>62</v>
      </c>
      <c r="D22" s="20">
        <v>27176952</v>
      </c>
      <c r="E22" s="21">
        <v>3.2659751706690915E-2</v>
      </c>
      <c r="F22" s="22">
        <v>0.47106759943506438</v>
      </c>
      <c r="G22" s="20">
        <v>30681743.327388864</v>
      </c>
      <c r="H22" s="20">
        <v>25649075.289929446</v>
      </c>
      <c r="I22" s="20">
        <v>4736359.8102273848</v>
      </c>
      <c r="J22" s="20">
        <v>96830.491533520006</v>
      </c>
      <c r="K22" s="20">
        <v>-6836.8437059226135</v>
      </c>
      <c r="L22" s="20">
        <v>206314.57940443509</v>
      </c>
      <c r="M22" s="23">
        <v>3504791.327388864</v>
      </c>
      <c r="N22" s="26">
        <v>0.12896189857452975</v>
      </c>
    </row>
    <row r="23" spans="1:14">
      <c r="A23" s="25">
        <v>11</v>
      </c>
      <c r="B23" s="18" t="s">
        <v>61</v>
      </c>
      <c r="C23" s="19" t="s">
        <v>63</v>
      </c>
      <c r="D23" s="20">
        <v>35062890</v>
      </c>
      <c r="E23" s="21">
        <v>3.8878247424363063E-2</v>
      </c>
      <c r="F23" s="22">
        <v>0.56076000971817508</v>
      </c>
      <c r="G23" s="20">
        <v>38375824.543640211</v>
      </c>
      <c r="H23" s="20">
        <v>33545382.10221675</v>
      </c>
      <c r="I23" s="20">
        <v>4487471.4609745089</v>
      </c>
      <c r="J23" s="20">
        <v>111075.53103263237</v>
      </c>
      <c r="K23" s="20">
        <v>-7340.5524490245007</v>
      </c>
      <c r="L23" s="20">
        <v>239236.00186534878</v>
      </c>
      <c r="M23" s="23">
        <v>3312934.5436402112</v>
      </c>
      <c r="N23" s="26">
        <v>9.4485495737522449E-2</v>
      </c>
    </row>
    <row r="24" spans="1:14">
      <c r="A24" s="29"/>
      <c r="B24" s="30"/>
      <c r="C24" s="30"/>
      <c r="D24" s="31"/>
      <c r="E24" s="30"/>
      <c r="F24" s="32"/>
      <c r="G24" s="31"/>
      <c r="H24" s="31"/>
      <c r="I24" s="31"/>
      <c r="J24" s="31"/>
      <c r="K24" s="31"/>
      <c r="L24" s="31"/>
      <c r="M24" s="33"/>
      <c r="N24" s="34"/>
    </row>
    <row r="25" spans="1:14">
      <c r="A25" s="29">
        <v>12</v>
      </c>
      <c r="B25" s="30"/>
      <c r="C25" s="14" t="s">
        <v>64</v>
      </c>
      <c r="D25" s="31">
        <v>1847823978</v>
      </c>
      <c r="E25" s="35">
        <v>6.9331348082225699E-2</v>
      </c>
      <c r="F25" s="32">
        <v>1</v>
      </c>
      <c r="G25" s="31">
        <v>1847823977.9999998</v>
      </c>
      <c r="H25" s="31">
        <v>1215597933.8869696</v>
      </c>
      <c r="I25" s="31">
        <v>273403814.66801614</v>
      </c>
      <c r="J25" s="31">
        <v>310927640.89672434</v>
      </c>
      <c r="K25" s="31">
        <v>32988396.852831006</v>
      </c>
      <c r="L25" s="31">
        <v>14906191.695458565</v>
      </c>
      <c r="M25" s="33">
        <v>-1.3783574104309082E-7</v>
      </c>
      <c r="N25" s="34">
        <v>-1.0611785772352055E-10</v>
      </c>
    </row>
    <row r="26" spans="1:14" ht="15.75" thickBot="1">
      <c r="A26" s="36"/>
      <c r="B26" s="16"/>
      <c r="C26" s="16"/>
      <c r="D26" s="37"/>
      <c r="E26" s="38"/>
      <c r="F26" s="39"/>
      <c r="G26" s="37"/>
      <c r="H26" s="37"/>
      <c r="I26" s="37"/>
      <c r="J26" s="37"/>
      <c r="K26" s="37"/>
      <c r="L26" s="37"/>
      <c r="M26" s="40"/>
      <c r="N26" s="41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42"/>
      <c r="E28" s="10"/>
      <c r="F28" s="10"/>
      <c r="G28" s="43"/>
      <c r="H28" s="44"/>
      <c r="I28" s="44"/>
      <c r="J28" s="44"/>
      <c r="K28" s="44"/>
      <c r="L28" s="44"/>
      <c r="M28" s="10"/>
      <c r="N28" s="10"/>
    </row>
    <row r="29" spans="1:14">
      <c r="A29" s="45" t="s">
        <v>65</v>
      </c>
      <c r="B29" s="10"/>
      <c r="C29" s="10"/>
      <c r="D29" s="4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 t="s">
        <v>66</v>
      </c>
      <c r="C30" s="10" t="s">
        <v>67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 t="s">
        <v>68</v>
      </c>
      <c r="C31" s="10" t="s">
        <v>69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 t="s">
        <v>70</v>
      </c>
      <c r="C32" s="10" t="s">
        <v>71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 t="s">
        <v>72</v>
      </c>
      <c r="C33" s="10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 t="s">
        <v>74</v>
      </c>
      <c r="C34" s="10" t="s">
        <v>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 t="s">
        <v>76</v>
      </c>
      <c r="C35" s="10" t="s">
        <v>77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 t="s">
        <v>78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 t="s">
        <v>80</v>
      </c>
      <c r="C37" s="10" t="s">
        <v>81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 t="s">
        <v>82</v>
      </c>
      <c r="C38" s="10" t="s">
        <v>83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 t="s">
        <v>84</v>
      </c>
      <c r="C39" s="10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 t="s">
        <v>86</v>
      </c>
      <c r="C40" s="10" t="s">
        <v>87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4" spans="1:14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7" t="s">
        <v>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 t="s">
        <v>90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4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5.75" thickBot="1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7</v>
      </c>
      <c r="J51" s="11" t="s">
        <v>8</v>
      </c>
      <c r="K51" s="11" t="s">
        <v>9</v>
      </c>
      <c r="L51" s="11" t="s">
        <v>10</v>
      </c>
      <c r="M51" s="11" t="s">
        <v>11</v>
      </c>
      <c r="N51" s="11" t="s">
        <v>12</v>
      </c>
    </row>
    <row r="52" spans="1:14">
      <c r="A52" s="12"/>
      <c r="B52" s="12"/>
      <c r="C52" s="12"/>
      <c r="D52" s="12"/>
      <c r="E52" s="13" t="s">
        <v>22</v>
      </c>
      <c r="F52" s="13" t="s">
        <v>23</v>
      </c>
      <c r="G52" s="13" t="s">
        <v>19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</row>
    <row r="53" spans="1:14">
      <c r="A53" s="14" t="s">
        <v>31</v>
      </c>
      <c r="B53" s="14" t="s">
        <v>32</v>
      </c>
      <c r="C53" s="14" t="s">
        <v>33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37</v>
      </c>
      <c r="I53" s="14" t="s">
        <v>37</v>
      </c>
      <c r="J53" s="14" t="s">
        <v>37</v>
      </c>
      <c r="K53" s="14" t="s">
        <v>37</v>
      </c>
      <c r="L53" s="14" t="s">
        <v>37</v>
      </c>
      <c r="M53" s="14" t="s">
        <v>38</v>
      </c>
      <c r="N53" s="14" t="s">
        <v>39</v>
      </c>
    </row>
    <row r="54" spans="1:14" ht="15.75" thickBot="1">
      <c r="A54" s="15" t="s">
        <v>40</v>
      </c>
      <c r="B54" s="15" t="s">
        <v>40</v>
      </c>
      <c r="C54" s="16"/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44</v>
      </c>
      <c r="I54" s="15" t="s">
        <v>44</v>
      </c>
      <c r="J54" s="15" t="s">
        <v>44</v>
      </c>
      <c r="K54" s="15" t="s">
        <v>44</v>
      </c>
      <c r="L54" s="15" t="s">
        <v>44</v>
      </c>
      <c r="M54" s="15" t="s">
        <v>45</v>
      </c>
      <c r="N54" s="15" t="s">
        <v>46</v>
      </c>
    </row>
    <row r="55" spans="1:14">
      <c r="A55" s="17">
        <v>1</v>
      </c>
      <c r="B55" s="18" t="s">
        <v>47</v>
      </c>
      <c r="C55" s="19" t="s">
        <v>17</v>
      </c>
      <c r="D55" s="20">
        <v>661595338</v>
      </c>
      <c r="E55" s="21">
        <v>6.9098571283386964E-2</v>
      </c>
      <c r="F55" s="22">
        <v>0.99664254618902448</v>
      </c>
      <c r="G55" s="20">
        <v>691235311.55379486</v>
      </c>
      <c r="H55" s="20">
        <v>367867937.88368553</v>
      </c>
      <c r="I55" s="20">
        <v>97729467.733911559</v>
      </c>
      <c r="J55" s="20">
        <v>188733867.50968975</v>
      </c>
      <c r="K55" s="20">
        <v>30892515.543985531</v>
      </c>
      <c r="L55" s="20">
        <v>6011522.8825224321</v>
      </c>
      <c r="M55" s="20">
        <v>29639973.553794861</v>
      </c>
      <c r="N55" s="21">
        <v>4.4800759393795575E-2</v>
      </c>
    </row>
    <row r="56" spans="1:14">
      <c r="A56" s="25">
        <v>2</v>
      </c>
      <c r="B56" s="18" t="s">
        <v>48</v>
      </c>
      <c r="C56" s="19" t="s">
        <v>49</v>
      </c>
      <c r="D56" s="20">
        <v>520951038</v>
      </c>
      <c r="E56" s="21">
        <v>8.5056357059401164E-2</v>
      </c>
      <c r="F56" s="22">
        <v>1.226809508427932</v>
      </c>
      <c r="G56" s="20">
        <v>500632537.5183</v>
      </c>
      <c r="H56" s="20">
        <v>343446531.09721136</v>
      </c>
      <c r="I56" s="20">
        <v>79201268.849952698</v>
      </c>
      <c r="J56" s="20">
        <v>73668153.809581235</v>
      </c>
      <c r="K56" s="20">
        <v>129452.87509793357</v>
      </c>
      <c r="L56" s="20">
        <v>4187130.8864567708</v>
      </c>
      <c r="M56" s="20">
        <v>-20318500.481700003</v>
      </c>
      <c r="N56" s="21">
        <v>-3.9002706587754225E-2</v>
      </c>
    </row>
    <row r="57" spans="1:14">
      <c r="A57" s="25">
        <v>3</v>
      </c>
      <c r="B57" s="27" t="s">
        <v>50</v>
      </c>
      <c r="C57" s="19" t="s">
        <v>51</v>
      </c>
      <c r="D57" s="20">
        <v>162435073</v>
      </c>
      <c r="E57" s="21">
        <v>6.8437161468351923E-2</v>
      </c>
      <c r="F57" s="22">
        <v>0.98710270839082359</v>
      </c>
      <c r="G57" s="20">
        <v>169842726.79844278</v>
      </c>
      <c r="H57" s="20">
        <v>120456366.98368786</v>
      </c>
      <c r="I57" s="20">
        <v>26350243.866081882</v>
      </c>
      <c r="J57" s="20">
        <v>21731094.344460443</v>
      </c>
      <c r="K57" s="20">
        <v>-82579.055999473348</v>
      </c>
      <c r="L57" s="20">
        <v>1387600.6602120691</v>
      </c>
      <c r="M57" s="20">
        <v>7407653.798442781</v>
      </c>
      <c r="N57" s="21">
        <v>4.5603782863093745E-2</v>
      </c>
    </row>
    <row r="58" spans="1:14">
      <c r="A58" s="25">
        <v>4</v>
      </c>
      <c r="B58" s="18" t="s">
        <v>52</v>
      </c>
      <c r="C58" s="19" t="s">
        <v>53</v>
      </c>
      <c r="D58" s="20">
        <v>12123902</v>
      </c>
      <c r="E58" s="21">
        <v>8.8553064197059508E-2</v>
      </c>
      <c r="F58" s="22">
        <v>1.277244228570851</v>
      </c>
      <c r="G58" s="20">
        <v>11587412.444983574</v>
      </c>
      <c r="H58" s="20">
        <v>4278908.9713905919</v>
      </c>
      <c r="I58" s="20">
        <v>562041.68890178087</v>
      </c>
      <c r="J58" s="20">
        <v>6367477.5514398189</v>
      </c>
      <c r="K58" s="20">
        <v>287847.04317829746</v>
      </c>
      <c r="L58" s="20">
        <v>91137.190073084814</v>
      </c>
      <c r="M58" s="20">
        <v>-536489.55501642637</v>
      </c>
      <c r="N58" s="21">
        <v>-4.4250568423963368E-2</v>
      </c>
    </row>
    <row r="59" spans="1:14">
      <c r="A59" s="25">
        <v>5</v>
      </c>
      <c r="B59" s="18" t="s">
        <v>54</v>
      </c>
      <c r="C59" s="19" t="s">
        <v>55</v>
      </c>
      <c r="D59" s="20">
        <v>274874422</v>
      </c>
      <c r="E59" s="21">
        <v>4.4090962630032642E-2</v>
      </c>
      <c r="F59" s="22">
        <v>0.6359455549276436</v>
      </c>
      <c r="G59" s="20">
        <v>323362874.41105872</v>
      </c>
      <c r="H59" s="20">
        <v>265110713.99496934</v>
      </c>
      <c r="I59" s="20">
        <v>55050209.489752509</v>
      </c>
      <c r="J59" s="20">
        <v>949261.11449099751</v>
      </c>
      <c r="K59" s="20">
        <v>-147104.18245064552</v>
      </c>
      <c r="L59" s="20">
        <v>2399793.9942965633</v>
      </c>
      <c r="M59" s="20">
        <v>48488452.411058724</v>
      </c>
      <c r="N59" s="21">
        <v>0.17640219871406851</v>
      </c>
    </row>
    <row r="60" spans="1:14">
      <c r="A60" s="25">
        <v>6</v>
      </c>
      <c r="B60" s="18" t="s">
        <v>56</v>
      </c>
      <c r="C60" s="19" t="s">
        <v>18</v>
      </c>
      <c r="D60" s="20">
        <v>13948795.999999998</v>
      </c>
      <c r="E60" s="21">
        <v>5.2268601691754499E-2</v>
      </c>
      <c r="F60" s="22">
        <v>0.75389564947972598</v>
      </c>
      <c r="G60" s="20">
        <v>16081061.731633818</v>
      </c>
      <c r="H60" s="20">
        <v>10419031.779472541</v>
      </c>
      <c r="I60" s="20">
        <v>2151798.4405528624</v>
      </c>
      <c r="J60" s="20">
        <v>3413358.978331829</v>
      </c>
      <c r="K60" s="20">
        <v>-42415.268943933697</v>
      </c>
      <c r="L60" s="20">
        <v>139287.80222051905</v>
      </c>
      <c r="M60" s="20">
        <v>2132265.7316338196</v>
      </c>
      <c r="N60" s="21">
        <v>0.15286378348595964</v>
      </c>
    </row>
    <row r="61" spans="1:14">
      <c r="A61" s="25">
        <v>7</v>
      </c>
      <c r="B61" s="28">
        <v>15</v>
      </c>
      <c r="C61" s="19" t="s">
        <v>57</v>
      </c>
      <c r="D61" s="20">
        <v>536865</v>
      </c>
      <c r="E61" s="21">
        <v>3.4238245145849999E-2</v>
      </c>
      <c r="F61" s="22">
        <v>0.49383498363891715</v>
      </c>
      <c r="G61" s="20">
        <v>665671.82006908988</v>
      </c>
      <c r="H61" s="20">
        <v>336427.09290994989</v>
      </c>
      <c r="I61" s="20">
        <v>65189.202480030159</v>
      </c>
      <c r="J61" s="20">
        <v>169186.24635042652</v>
      </c>
      <c r="K61" s="20">
        <v>89951.85628793959</v>
      </c>
      <c r="L61" s="20">
        <v>4917.4220407437415</v>
      </c>
      <c r="M61" s="20">
        <v>128806.82006908988</v>
      </c>
      <c r="N61" s="21">
        <v>0.23992404062304282</v>
      </c>
    </row>
    <row r="62" spans="1:14">
      <c r="A62" s="25">
        <v>8</v>
      </c>
      <c r="B62" s="28">
        <v>15</v>
      </c>
      <c r="C62" s="19" t="s">
        <v>58</v>
      </c>
      <c r="D62" s="20">
        <v>1379767</v>
      </c>
      <c r="E62" s="21">
        <v>0.13224514229336237</v>
      </c>
      <c r="F62" s="22">
        <v>1.9074364764481728</v>
      </c>
      <c r="G62" s="20">
        <v>1113915.0292931856</v>
      </c>
      <c r="H62" s="20">
        <v>882801.45727317326</v>
      </c>
      <c r="I62" s="20">
        <v>114537.1817234457</v>
      </c>
      <c r="J62" s="20">
        <v>90598.438494699352</v>
      </c>
      <c r="K62" s="20">
        <v>18068.142833878323</v>
      </c>
      <c r="L62" s="20">
        <v>7909.8089679889636</v>
      </c>
      <c r="M62" s="20">
        <v>-265851.97070681443</v>
      </c>
      <c r="N62" s="21">
        <v>-0.19267888759972837</v>
      </c>
    </row>
    <row r="63" spans="1:14">
      <c r="A63" s="25">
        <v>9</v>
      </c>
      <c r="B63" s="18" t="s">
        <v>59</v>
      </c>
      <c r="C63" s="19" t="s">
        <v>60</v>
      </c>
      <c r="D63" s="20">
        <v>137738935</v>
      </c>
      <c r="E63" s="21">
        <v>8.2895733441094618E-2</v>
      </c>
      <c r="F63" s="22">
        <v>1.1956457754547309</v>
      </c>
      <c r="G63" s="20">
        <v>133721146.78634037</v>
      </c>
      <c r="H63" s="20">
        <v>80830223.223578453</v>
      </c>
      <c r="I63" s="20">
        <v>20064770.171261594</v>
      </c>
      <c r="J63" s="20">
        <v>30026560.128427241</v>
      </c>
      <c r="K63" s="20">
        <v>1632969.4911667211</v>
      </c>
      <c r="L63" s="20">
        <v>1166623.7719063656</v>
      </c>
      <c r="M63" s="20">
        <v>-4017788.2136596292</v>
      </c>
      <c r="N63" s="21">
        <v>-2.9169589656400562E-2</v>
      </c>
    </row>
    <row r="64" spans="1:14">
      <c r="A64" s="25">
        <v>10</v>
      </c>
      <c r="B64" s="18" t="s">
        <v>61</v>
      </c>
      <c r="C64" s="19" t="s">
        <v>62</v>
      </c>
      <c r="D64" s="20">
        <v>27176952</v>
      </c>
      <c r="E64" s="21">
        <v>3.2659751706690915E-2</v>
      </c>
      <c r="F64" s="22">
        <v>0.47106759943506438</v>
      </c>
      <c r="G64" s="20">
        <v>34045075.055312641</v>
      </c>
      <c r="H64" s="20">
        <v>27984444.723294489</v>
      </c>
      <c r="I64" s="20">
        <v>5717368.0031081662</v>
      </c>
      <c r="J64" s="20">
        <v>99353.590048005892</v>
      </c>
      <c r="K64" s="20">
        <v>-7576.5094009291888</v>
      </c>
      <c r="L64" s="20">
        <v>251485.24826290822</v>
      </c>
      <c r="M64" s="20">
        <v>6868123.055312641</v>
      </c>
      <c r="N64" s="21">
        <v>0.25271866599729953</v>
      </c>
    </row>
    <row r="65" spans="1:14">
      <c r="A65" s="25">
        <v>11</v>
      </c>
      <c r="B65" s="18" t="s">
        <v>61</v>
      </c>
      <c r="C65" s="19" t="s">
        <v>63</v>
      </c>
      <c r="D65" s="20">
        <v>35062890</v>
      </c>
      <c r="E65" s="21">
        <v>3.8878247424363063E-2</v>
      </c>
      <c r="F65" s="22">
        <v>0.56076000971817508</v>
      </c>
      <c r="G65" s="20">
        <v>41788345.850770682</v>
      </c>
      <c r="H65" s="20">
        <v>36099229.149663448</v>
      </c>
      <c r="I65" s="20">
        <v>5298624.6857086495</v>
      </c>
      <c r="J65" s="20">
        <v>113455.13855918121</v>
      </c>
      <c r="K65" s="20">
        <v>-7942.5830619618173</v>
      </c>
      <c r="L65" s="20">
        <v>284979.45990136761</v>
      </c>
      <c r="M65" s="20">
        <v>6725455.8507706821</v>
      </c>
      <c r="N65" s="21">
        <v>0.19181122408251808</v>
      </c>
    </row>
    <row r="66" spans="1:14">
      <c r="A66" s="29"/>
      <c r="B66" s="30"/>
      <c r="C66" s="30"/>
      <c r="D66" s="31"/>
      <c r="E66" s="30"/>
      <c r="F66" s="32"/>
      <c r="G66" s="31"/>
      <c r="H66" s="31"/>
      <c r="I66" s="31"/>
      <c r="J66" s="31"/>
      <c r="K66" s="31"/>
      <c r="L66" s="31"/>
      <c r="M66" s="30"/>
      <c r="N66" s="49"/>
    </row>
    <row r="67" spans="1:14">
      <c r="A67" s="29">
        <v>12</v>
      </c>
      <c r="B67" s="30"/>
      <c r="C67" s="14" t="s">
        <v>64</v>
      </c>
      <c r="D67" s="31">
        <v>1847823978</v>
      </c>
      <c r="E67" s="35">
        <v>6.9331348082225699E-2</v>
      </c>
      <c r="F67" s="32">
        <v>1</v>
      </c>
      <c r="G67" s="31">
        <v>1924076079</v>
      </c>
      <c r="H67" s="31">
        <v>1257712616.357137</v>
      </c>
      <c r="I67" s="31">
        <v>292305519.31343514</v>
      </c>
      <c r="J67" s="31">
        <v>325362366.84987354</v>
      </c>
      <c r="K67" s="31">
        <v>32763187.35269336</v>
      </c>
      <c r="L67" s="31">
        <v>15932389.126860814</v>
      </c>
      <c r="M67" s="30">
        <v>76252100.999999732</v>
      </c>
      <c r="N67" s="49">
        <v>4.1265889991605971E-2</v>
      </c>
    </row>
    <row r="68" spans="1:14" ht="15.75" thickBot="1">
      <c r="A68" s="36"/>
      <c r="B68" s="16"/>
      <c r="C68" s="16"/>
      <c r="D68" s="37"/>
      <c r="E68" s="38"/>
      <c r="F68" s="39"/>
      <c r="G68" s="37"/>
      <c r="H68" s="37"/>
      <c r="I68" s="37"/>
      <c r="J68" s="37"/>
      <c r="K68" s="37"/>
      <c r="L68" s="37"/>
      <c r="M68" s="50"/>
      <c r="N68" s="51"/>
    </row>
    <row r="71" spans="1:14">
      <c r="A71" s="45" t="s">
        <v>65</v>
      </c>
      <c r="B71" s="10"/>
      <c r="C71" s="10"/>
      <c r="D71" s="42"/>
      <c r="E71" s="10"/>
      <c r="F71" s="10"/>
      <c r="G71" s="10"/>
      <c r="H71" s="10"/>
    </row>
    <row r="72" spans="1:14">
      <c r="A72" s="10"/>
      <c r="B72" s="10" t="s">
        <v>66</v>
      </c>
      <c r="C72" s="10" t="s">
        <v>67</v>
      </c>
      <c r="D72" s="10"/>
      <c r="E72" s="10"/>
      <c r="F72" s="10"/>
      <c r="G72" s="10"/>
      <c r="H72" s="10"/>
    </row>
    <row r="73" spans="1:14">
      <c r="A73" s="10"/>
      <c r="B73" s="10" t="s">
        <v>68</v>
      </c>
      <c r="C73" s="10" t="s">
        <v>69</v>
      </c>
      <c r="D73" s="10"/>
      <c r="E73" s="10"/>
      <c r="F73" s="10"/>
      <c r="G73" s="10"/>
      <c r="H73" s="10"/>
    </row>
    <row r="74" spans="1:14">
      <c r="A74" s="10"/>
      <c r="B74" s="10" t="s">
        <v>70</v>
      </c>
      <c r="C74" s="10" t="s">
        <v>71</v>
      </c>
      <c r="D74" s="10"/>
      <c r="E74" s="10"/>
      <c r="F74" s="10"/>
      <c r="G74" s="10"/>
      <c r="H74" s="10"/>
    </row>
    <row r="75" spans="1:14">
      <c r="A75" s="10"/>
      <c r="B75" s="10" t="s">
        <v>72</v>
      </c>
      <c r="C75" s="10" t="s">
        <v>73</v>
      </c>
      <c r="D75" s="10"/>
      <c r="E75" s="10"/>
      <c r="F75" s="10"/>
      <c r="G75" s="10"/>
      <c r="H75" s="10"/>
    </row>
    <row r="76" spans="1:14">
      <c r="A76" s="10"/>
      <c r="B76" s="10" t="s">
        <v>74</v>
      </c>
      <c r="C76" s="10" t="s">
        <v>75</v>
      </c>
      <c r="D76" s="10"/>
      <c r="E76" s="10"/>
      <c r="F76" s="10"/>
      <c r="G76" s="10"/>
      <c r="H76" s="10"/>
    </row>
    <row r="77" spans="1:14">
      <c r="A77" s="10"/>
      <c r="B77" s="10" t="s">
        <v>76</v>
      </c>
      <c r="C77" s="10" t="s">
        <v>77</v>
      </c>
      <c r="D77" s="10"/>
      <c r="E77" s="10"/>
      <c r="F77" s="10"/>
      <c r="G77" s="10"/>
      <c r="H77" s="10"/>
    </row>
    <row r="78" spans="1:14">
      <c r="A78" s="10"/>
      <c r="B78" s="10" t="s">
        <v>78</v>
      </c>
      <c r="C78" s="10" t="s">
        <v>79</v>
      </c>
      <c r="D78" s="10"/>
      <c r="E78" s="10"/>
      <c r="F78" s="10"/>
      <c r="G78" s="10"/>
      <c r="H78" s="10"/>
    </row>
    <row r="79" spans="1:14">
      <c r="A79" s="10"/>
      <c r="B79" s="10" t="s">
        <v>80</v>
      </c>
      <c r="C79" s="10" t="s">
        <v>81</v>
      </c>
      <c r="D79" s="10"/>
      <c r="E79" s="10"/>
      <c r="F79" s="10"/>
      <c r="G79" s="10"/>
      <c r="H79" s="10"/>
    </row>
    <row r="80" spans="1:14">
      <c r="A80" s="10"/>
      <c r="B80" s="10" t="s">
        <v>82</v>
      </c>
      <c r="C80" s="10" t="s">
        <v>83</v>
      </c>
      <c r="D80" s="10"/>
      <c r="E80" s="10"/>
      <c r="F80" s="10"/>
      <c r="G80" s="10"/>
      <c r="H80" s="10"/>
    </row>
    <row r="81" spans="1:8">
      <c r="A81" s="10"/>
      <c r="B81" s="10" t="s">
        <v>84</v>
      </c>
      <c r="C81" s="10" t="s">
        <v>85</v>
      </c>
      <c r="D81" s="10"/>
      <c r="E81" s="10"/>
      <c r="F81" s="10"/>
      <c r="G81" s="10"/>
      <c r="H81" s="10"/>
    </row>
    <row r="82" spans="1:8">
      <c r="A82" s="10"/>
      <c r="B82" s="10" t="s">
        <v>86</v>
      </c>
      <c r="C82" s="10" t="s">
        <v>87</v>
      </c>
      <c r="D82" s="10"/>
      <c r="E82" s="10"/>
      <c r="F82" s="10"/>
      <c r="G82" s="10"/>
      <c r="H82" s="10"/>
    </row>
    <row r="83" spans="1:8">
      <c r="B83" s="10"/>
    </row>
    <row r="84" spans="1:8">
      <c r="A84" s="1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Rate of Return Index</vt:lpstr>
      <vt:lpstr>RMP Proposed</vt:lpstr>
      <vt:lpstr>Steam Only</vt:lpstr>
      <vt:lpstr>Wind Only</vt:lpstr>
      <vt:lpstr>Purch Only</vt:lpstr>
      <vt:lpstr>Combined Gen</vt:lpstr>
      <vt:lpstr>Purch + Gen</vt:lpstr>
      <vt:lpstr>Combined</vt:lpstr>
      <vt:lpstr>Steam + Wind + Hydro V2</vt:lpstr>
      <vt:lpstr>Wind V3</vt:lpstr>
      <vt:lpstr>Sheet15</vt:lpstr>
      <vt:lpstr>Purchases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Griffiths</dc:creator>
  <cp:lastModifiedBy>laurieharris</cp:lastModifiedBy>
  <dcterms:created xsi:type="dcterms:W3CDTF">2014-05-05T17:54:57Z</dcterms:created>
  <dcterms:modified xsi:type="dcterms:W3CDTF">2014-05-22T20:55:26Z</dcterms:modified>
</cp:coreProperties>
</file>