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60" yWindow="30" windowWidth="9900" windowHeight="8595" tabRatio="823"/>
  </bookViews>
  <sheets>
    <sheet name="Page 12.16" sheetId="108" r:id="rId1"/>
    <sheet name="Page 12.16.1" sheetId="112" r:id="rId2"/>
  </sheets>
  <externalReferences>
    <externalReference r:id="rId3"/>
    <externalReference r:id="rId4"/>
    <externalReference r:id="rId5"/>
  </externalReferences>
  <definedNames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[3]Inputs!#REF!</definedName>
    <definedName name="PricingInfo" hidden="1">[3]Inputs!#REF!</definedName>
    <definedName name="_xlnm.Print_Area" localSheetId="1">'Page 12.16.1'!$A$1:$J$57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calcMode="manual" iterate="1"/>
</workbook>
</file>

<file path=xl/calcChain.xml><?xml version="1.0" encoding="utf-8"?>
<calcChain xmlns="http://schemas.openxmlformats.org/spreadsheetml/2006/main">
  <c r="I21" i="108" l="1"/>
  <c r="I22" i="108"/>
  <c r="I20" i="108"/>
  <c r="D35" i="112" l="1"/>
  <c r="F11" i="108" s="1"/>
  <c r="G9" i="112"/>
  <c r="G8" i="112"/>
  <c r="F8" i="112"/>
  <c r="E8" i="112"/>
  <c r="F9" i="112"/>
  <c r="F16" i="112" s="1"/>
  <c r="D8" i="112"/>
  <c r="D15" i="112" s="1"/>
  <c r="E15" i="112" l="1"/>
  <c r="F15" i="112" s="1"/>
  <c r="G15" i="112" s="1"/>
  <c r="G16" i="112"/>
  <c r="H16" i="112" s="1"/>
  <c r="I16" i="112" s="1"/>
  <c r="H8" i="112"/>
  <c r="H9" i="112"/>
  <c r="I11" i="108"/>
  <c r="H10" i="112" l="1"/>
  <c r="F16" i="108" s="1"/>
  <c r="I16" i="108" s="1"/>
  <c r="H15" i="112"/>
  <c r="I15" i="112" s="1"/>
  <c r="I17" i="112" s="1"/>
  <c r="F13" i="108" s="1"/>
  <c r="I13" i="108" l="1"/>
</calcChain>
</file>

<file path=xl/sharedStrings.xml><?xml version="1.0" encoding="utf-8"?>
<sst xmlns="http://schemas.openxmlformats.org/spreadsheetml/2006/main" count="79" uniqueCount="59">
  <si>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</si>
  <si>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</si>
  <si>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</si>
  <si>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</si>
  <si>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</si>
  <si>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</si>
  <si>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</si>
  <si>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</si>
  <si>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Total</t>
  </si>
  <si>
    <t>Adjustment to Expense:</t>
  </si>
  <si>
    <t>Rocky Mountain Power</t>
  </si>
  <si>
    <t>Utah General Rate Case - June 2015</t>
  </si>
  <si>
    <t>SG</t>
  </si>
  <si>
    <t>Adjustment to Rate Base:</t>
  </si>
  <si>
    <t>Depreciation Reserve</t>
  </si>
  <si>
    <t>Depreciation Expense</t>
  </si>
  <si>
    <t>403OP</t>
  </si>
  <si>
    <t>108OP</t>
  </si>
  <si>
    <t>Depreciation Expense:</t>
  </si>
  <si>
    <t xml:space="preserve">March </t>
  </si>
  <si>
    <t xml:space="preserve">April </t>
  </si>
  <si>
    <t xml:space="preserve">May </t>
  </si>
  <si>
    <t>June</t>
  </si>
  <si>
    <t xml:space="preserve">Depreciation </t>
  </si>
  <si>
    <t>Plant Balance</t>
  </si>
  <si>
    <t>October 2014</t>
  </si>
  <si>
    <t>June 2014</t>
  </si>
  <si>
    <t>July 2014</t>
  </si>
  <si>
    <t>August 2014</t>
  </si>
  <si>
    <t>September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</si>
  <si>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</si>
  <si>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</si>
  <si>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</si>
  <si>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</si>
  <si>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</si>
  <si>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</si>
  <si>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</si>
  <si>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</si>
  <si>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Lake Side 2 Overhaul in Service Date Change</t>
  </si>
  <si>
    <t>Lake Side 2:</t>
  </si>
  <si>
    <t>Change in Depreciation Expense:</t>
  </si>
  <si>
    <t>Depreciation Reserve:</t>
  </si>
  <si>
    <t>13 MA</t>
  </si>
  <si>
    <t>Change in Depreciation Reserve:</t>
  </si>
  <si>
    <t xml:space="preserve"> </t>
  </si>
  <si>
    <t>March 2015 in-service date</t>
  </si>
  <si>
    <t>May 2015 in-service date</t>
  </si>
  <si>
    <t>13-Month Average</t>
  </si>
  <si>
    <t>Adjustment to Tax:</t>
  </si>
  <si>
    <t>SCHMAT</t>
  </si>
  <si>
    <t>Lake Side 2 Prepaid Overhaul</t>
  </si>
  <si>
    <t>Page 12.16</t>
  </si>
  <si>
    <t>Ref 12.16</t>
  </si>
  <si>
    <t>12.16.1</t>
  </si>
  <si>
    <t>Schedule M Addition</t>
  </si>
  <si>
    <t>Deferred Tax Expense</t>
  </si>
  <si>
    <t>Deferred Tax Balance</t>
  </si>
  <si>
    <t>UTAH</t>
  </si>
  <si>
    <t>INCREMENTAL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</si>
</sst>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0.000%"/>
    <numFmt numFmtId="167" formatCode="#,##0.0000"/>
    <numFmt numFmtId="168" formatCode="mmmm\ d\,\ yyyy"/>
    <numFmt numFmtId="169" formatCode="General_)"/>
    <numFmt numFmtId="170" formatCode="_-* #,##0\ &quot;F&quot;_-;\-* #,##0\ &quot;F&quot;_-;_-* &quot;-&quot;\ &quot;F&quot;_-;_-@_-"/>
    <numFmt numFmtId="171" formatCode="#,##0.000;[Red]\-#,##0.000"/>
    <numFmt numFmtId="172" formatCode="0.0"/>
    <numFmt numFmtId="173" formatCode="########\-###\-###"/>
    <numFmt numFmtId="174" formatCode="#,##0.0_);\(#,##0.0\);\-\ ;"/>
    <numFmt numFmtId="175" formatCode="&quot;$&quot;###0;[Red]\(&quot;$&quot;###0\)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Helv"/>
    </font>
    <font>
      <sz val="10"/>
      <name val="Helv"/>
    </font>
    <font>
      <sz val="10"/>
      <color indexed="11"/>
      <name val="Genev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b/>
      <sz val="11"/>
      <color indexed="63"/>
      <name val="Calibri"/>
      <family val="2"/>
    </font>
    <font>
      <sz val="12"/>
      <name val="Arial MT"/>
    </font>
    <font>
      <b/>
      <sz val="18"/>
      <color indexed="56"/>
      <name val="Cambria"/>
      <family val="2"/>
    </font>
    <font>
      <sz val="10"/>
      <name val="LinePrinter"/>
    </font>
    <font>
      <sz val="11"/>
      <color indexed="10"/>
      <name val="Calibri"/>
      <family val="2"/>
    </font>
    <font>
      <u/>
      <sz val="10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1">
    <xf numFmtId="0" fontId="0" fillId="0" borderId="0"/>
    <xf numFmtId="0" fontId="5" fillId="0" borderId="0">
      <alignment horizontal="left" wrapText="1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0"/>
    <xf numFmtId="43" fontId="5" fillId="0" borderId="0" applyFont="0" applyFill="0" applyBorder="0" applyAlignment="0" applyProtection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" fontId="14" fillId="0" borderId="0"/>
    <xf numFmtId="37" fontId="5" fillId="0" borderId="0" applyFill="0" applyBorder="0" applyAlignment="0" applyProtection="0"/>
    <xf numFmtId="0" fontId="15" fillId="0" borderId="0"/>
    <xf numFmtId="0" fontId="15" fillId="0" borderId="0"/>
    <xf numFmtId="37" fontId="5" fillId="0" borderId="0" applyFill="0" applyBorder="0" applyAlignment="0" applyProtection="0"/>
    <xf numFmtId="0" fontId="15" fillId="0" borderId="0"/>
    <xf numFmtId="175" fontId="40" fillId="0" borderId="0" applyFont="0" applyFill="0" applyBorder="0" applyProtection="0">
      <alignment horizontal="right"/>
    </xf>
    <xf numFmtId="5" fontId="15" fillId="0" borderId="0"/>
    <xf numFmtId="5" fontId="5" fillId="0" borderId="0" applyFill="0" applyBorder="0" applyAlignment="0" applyProtection="0"/>
    <xf numFmtId="168" fontId="5" fillId="0" borderId="0" applyFill="0" applyBorder="0" applyAlignment="0" applyProtection="0"/>
    <xf numFmtId="0" fontId="15" fillId="0" borderId="0"/>
    <xf numFmtId="168" fontId="5" fillId="0" borderId="0" applyFill="0" applyBorder="0" applyAlignment="0" applyProtection="0"/>
    <xf numFmtId="0" fontId="24" fillId="0" borderId="0" applyNumberFormat="0" applyFill="0" applyBorder="0" applyAlignment="0" applyProtection="0"/>
    <xf numFmtId="2" fontId="5" fillId="0" borderId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4" borderId="0" applyNumberFormat="0" applyBorder="0" applyAlignment="0" applyProtection="0"/>
    <xf numFmtId="38" fontId="6" fillId="22" borderId="0" applyNumberFormat="0" applyBorder="0" applyAlignment="0" applyProtection="0"/>
    <xf numFmtId="0" fontId="27" fillId="0" borderId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>
      <protection locked="0"/>
    </xf>
    <xf numFmtId="10" fontId="6" fillId="23" borderId="6" applyNumberFormat="0" applyBorder="0" applyAlignment="0" applyProtection="0"/>
    <xf numFmtId="0" fontId="31" fillId="0" borderId="7" applyNumberFormat="0" applyFill="0" applyAlignment="0" applyProtection="0"/>
    <xf numFmtId="173" fontId="5" fillId="0" borderId="0"/>
    <xf numFmtId="172" fontId="7" fillId="0" borderId="0" applyNumberFormat="0" applyFill="0" applyBorder="0" applyAlignment="0" applyProtection="0"/>
    <xf numFmtId="0" fontId="32" fillId="24" borderId="0" applyNumberFormat="0" applyBorder="0" applyAlignment="0" applyProtection="0"/>
    <xf numFmtId="37" fontId="33" fillId="0" borderId="0" applyNumberFormat="0" applyFill="0" applyBorder="0"/>
    <xf numFmtId="0" fontId="6" fillId="0" borderId="8" applyNumberFormat="0" applyBorder="0" applyAlignment="0"/>
    <xf numFmtId="171" fontId="5" fillId="0" borderId="0"/>
    <xf numFmtId="37" fontId="15" fillId="0" borderId="0"/>
    <xf numFmtId="0" fontId="5" fillId="25" borderId="9" applyNumberFormat="0" applyFont="0" applyAlignment="0" applyProtection="0"/>
    <xf numFmtId="174" fontId="12" fillId="0" borderId="0" applyFont="0" applyFill="0" applyBorder="0" applyProtection="0"/>
    <xf numFmtId="0" fontId="34" fillId="20" borderId="10" applyNumberFormat="0" applyAlignment="0" applyProtection="0"/>
    <xf numFmtId="12" fontId="8" fillId="26" borderId="11">
      <alignment horizontal="left"/>
    </xf>
    <xf numFmtId="0" fontId="15" fillId="0" borderId="0"/>
    <xf numFmtId="0" fontId="15" fillId="0" borderId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6" fillId="0" borderId="0"/>
    <xf numFmtId="4" fontId="41" fillId="24" borderId="12" applyNumberFormat="0" applyProtection="0">
      <alignment vertical="center"/>
    </xf>
    <xf numFmtId="4" fontId="42" fillId="27" borderId="12" applyNumberFormat="0" applyProtection="0">
      <alignment vertical="center"/>
    </xf>
    <xf numFmtId="4" fontId="41" fillId="27" borderId="12" applyNumberFormat="0" applyProtection="0">
      <alignment horizontal="left" vertical="center" indent="1"/>
    </xf>
    <xf numFmtId="0" fontId="41" fillId="27" borderId="12" applyNumberFormat="0" applyProtection="0">
      <alignment horizontal="left" vertical="top" indent="1"/>
    </xf>
    <xf numFmtId="4" fontId="41" fillId="28" borderId="0" applyNumberFormat="0" applyProtection="0">
      <alignment horizontal="left" vertical="center" indent="1"/>
    </xf>
    <xf numFmtId="4" fontId="43" fillId="3" borderId="12" applyNumberFormat="0" applyProtection="0">
      <alignment horizontal="right" vertical="center"/>
    </xf>
    <xf numFmtId="4" fontId="43" fillId="9" borderId="12" applyNumberFormat="0" applyProtection="0">
      <alignment horizontal="right" vertical="center"/>
    </xf>
    <xf numFmtId="4" fontId="43" fillId="17" borderId="12" applyNumberFormat="0" applyProtection="0">
      <alignment horizontal="right" vertical="center"/>
    </xf>
    <xf numFmtId="4" fontId="43" fillId="11" borderId="12" applyNumberFormat="0" applyProtection="0">
      <alignment horizontal="right" vertical="center"/>
    </xf>
    <xf numFmtId="4" fontId="43" fillId="15" borderId="12" applyNumberFormat="0" applyProtection="0">
      <alignment horizontal="right" vertical="center"/>
    </xf>
    <xf numFmtId="4" fontId="43" fillId="19" borderId="12" applyNumberFormat="0" applyProtection="0">
      <alignment horizontal="right" vertical="center"/>
    </xf>
    <xf numFmtId="4" fontId="43" fillId="18" borderId="12" applyNumberFormat="0" applyProtection="0">
      <alignment horizontal="right" vertical="center"/>
    </xf>
    <xf numFmtId="4" fontId="43" fillId="29" borderId="12" applyNumberFormat="0" applyProtection="0">
      <alignment horizontal="right" vertical="center"/>
    </xf>
    <xf numFmtId="4" fontId="43" fillId="10" borderId="12" applyNumberFormat="0" applyProtection="0">
      <alignment horizontal="right" vertical="center"/>
    </xf>
    <xf numFmtId="4" fontId="41" fillId="30" borderId="13" applyNumberFormat="0" applyProtection="0">
      <alignment horizontal="left" vertical="center" indent="1"/>
    </xf>
    <xf numFmtId="4" fontId="43" fillId="31" borderId="0" applyNumberFormat="0" applyProtection="0">
      <alignment horizontal="left" indent="1"/>
    </xf>
    <xf numFmtId="4" fontId="44" fillId="32" borderId="0" applyNumberFormat="0" applyProtection="0">
      <alignment horizontal="left" vertical="center" indent="1"/>
    </xf>
    <xf numFmtId="4" fontId="43" fillId="33" borderId="12" applyNumberFormat="0" applyProtection="0">
      <alignment horizontal="right" vertical="center"/>
    </xf>
    <xf numFmtId="4" fontId="45" fillId="34" borderId="0" applyNumberFormat="0" applyProtection="0">
      <alignment horizontal="left" indent="1"/>
    </xf>
    <xf numFmtId="4" fontId="46" fillId="35" borderId="0" applyNumberFormat="0" applyProtection="0"/>
    <xf numFmtId="0" fontId="5" fillId="32" borderId="12" applyNumberFormat="0" applyProtection="0">
      <alignment horizontal="left" vertical="center" indent="1"/>
    </xf>
    <xf numFmtId="0" fontId="5" fillId="32" borderId="12" applyNumberFormat="0" applyProtection="0">
      <alignment horizontal="left" vertical="top" indent="1"/>
    </xf>
    <xf numFmtId="0" fontId="5" fillId="28" borderId="12" applyNumberFormat="0" applyProtection="0">
      <alignment horizontal="left" vertical="center" indent="1"/>
    </xf>
    <xf numFmtId="0" fontId="5" fillId="28" borderId="12" applyNumberFormat="0" applyProtection="0">
      <alignment horizontal="left" vertical="top" indent="1"/>
    </xf>
    <xf numFmtId="0" fontId="5" fillId="36" borderId="12" applyNumberFormat="0" applyProtection="0">
      <alignment horizontal="left" vertical="center" indent="1"/>
    </xf>
    <xf numFmtId="0" fontId="5" fillId="36" borderId="12" applyNumberFormat="0" applyProtection="0">
      <alignment horizontal="left" vertical="top" indent="1"/>
    </xf>
    <xf numFmtId="0" fontId="5" fillId="37" borderId="12" applyNumberFormat="0" applyProtection="0">
      <alignment horizontal="left" vertical="center" indent="1"/>
    </xf>
    <xf numFmtId="0" fontId="5" fillId="37" borderId="12" applyNumberFormat="0" applyProtection="0">
      <alignment horizontal="left" vertical="top" indent="1"/>
    </xf>
    <xf numFmtId="4" fontId="43" fillId="23" borderId="12" applyNumberFormat="0" applyProtection="0">
      <alignment vertical="center"/>
    </xf>
    <xf numFmtId="4" fontId="47" fillId="23" borderId="12" applyNumberFormat="0" applyProtection="0">
      <alignment vertical="center"/>
    </xf>
    <xf numFmtId="4" fontId="43" fillId="23" borderId="12" applyNumberFormat="0" applyProtection="0">
      <alignment horizontal="left" vertical="center" indent="1"/>
    </xf>
    <xf numFmtId="0" fontId="43" fillId="23" borderId="12" applyNumberFormat="0" applyProtection="0">
      <alignment horizontal="left" vertical="top" indent="1"/>
    </xf>
    <xf numFmtId="4" fontId="43" fillId="0" borderId="12" applyNumberFormat="0" applyProtection="0">
      <alignment horizontal="right" vertical="center"/>
    </xf>
    <xf numFmtId="4" fontId="47" fillId="31" borderId="12" applyNumberFormat="0" applyProtection="0">
      <alignment horizontal="right" vertical="center"/>
    </xf>
    <xf numFmtId="4" fontId="43" fillId="0" borderId="12" applyNumberFormat="0" applyProtection="0">
      <alignment horizontal="left" vertical="center" indent="1"/>
    </xf>
    <xf numFmtId="0" fontId="43" fillId="28" borderId="12" applyNumberFormat="0" applyProtection="0">
      <alignment horizontal="left" vertical="top"/>
    </xf>
    <xf numFmtId="4" fontId="28" fillId="0" borderId="0" applyNumberFormat="0" applyProtection="0">
      <alignment horizontal="left" vertical="center"/>
    </xf>
    <xf numFmtId="4" fontId="48" fillId="31" borderId="12" applyNumberFormat="0" applyProtection="0">
      <alignment horizontal="right" vertical="center"/>
    </xf>
    <xf numFmtId="37" fontId="35" fillId="38" borderId="0" applyNumberFormat="0" applyFont="0" applyBorder="0" applyAlignment="0" applyProtection="0"/>
    <xf numFmtId="167" fontId="5" fillId="0" borderId="14">
      <alignment horizontal="justify" vertical="top" wrapText="1"/>
    </xf>
    <xf numFmtId="0" fontId="36" fillId="0" borderId="0" applyNumberFormat="0" applyFill="0" applyBorder="0" applyAlignment="0" applyProtection="0"/>
    <xf numFmtId="0" fontId="13" fillId="0" borderId="6">
      <alignment horizontal="center" vertical="center" wrapText="1"/>
    </xf>
    <xf numFmtId="0" fontId="5" fillId="0" borderId="15" applyNumberFormat="0" applyFill="0" applyAlignment="0" applyProtection="0"/>
    <xf numFmtId="0" fontId="15" fillId="0" borderId="16"/>
    <xf numFmtId="169" fontId="37" fillId="0" borderId="0">
      <alignment horizontal="left"/>
    </xf>
    <xf numFmtId="0" fontId="15" fillId="0" borderId="17"/>
    <xf numFmtId="37" fontId="6" fillId="27" borderId="0" applyNumberFormat="0" applyBorder="0" applyAlignment="0" applyProtection="0"/>
    <xf numFmtId="37" fontId="10" fillId="0" borderId="0"/>
    <xf numFmtId="3" fontId="9" fillId="39" borderId="18" applyProtection="0"/>
    <xf numFmtId="0" fontId="38" fillId="0" borderId="0" applyNumberForma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3" fillId="0" borderId="0"/>
    <xf numFmtId="0" fontId="23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5" fontId="5" fillId="0" borderId="0" applyFill="0" applyBorder="0" applyAlignment="0" applyProtection="0"/>
    <xf numFmtId="5" fontId="5" fillId="0" borderId="0" applyFill="0" applyBorder="0" applyAlignment="0" applyProtection="0"/>
    <xf numFmtId="168" fontId="5" fillId="0" borderId="0" applyFill="0" applyBorder="0" applyAlignment="0" applyProtection="0"/>
    <xf numFmtId="168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5" fillId="0" borderId="0"/>
    <xf numFmtId="173" fontId="5" fillId="0" borderId="0"/>
    <xf numFmtId="171" fontId="5" fillId="0" borderId="0"/>
    <xf numFmtId="171" fontId="5" fillId="0" borderId="0"/>
    <xf numFmtId="0" fontId="5" fillId="25" borderId="9" applyNumberFormat="0" applyFont="0" applyAlignment="0" applyProtection="0"/>
    <xf numFmtId="0" fontId="5" fillId="25" borderId="9" applyNumberFormat="0" applyFont="0" applyAlignment="0" applyProtection="0"/>
    <xf numFmtId="174" fontId="12" fillId="0" borderId="0" applyFont="0" applyFill="0" applyBorder="0" applyProtection="0"/>
    <xf numFmtId="174" fontId="12" fillId="0" borderId="0" applyFont="0" applyFill="0" applyBorder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4" fontId="44" fillId="32" borderId="0" applyNumberFormat="0" applyProtection="0">
      <alignment horizontal="left" vertical="center" indent="1"/>
    </xf>
    <xf numFmtId="4" fontId="44" fillId="32" borderId="0" applyNumberFormat="0" applyProtection="0">
      <alignment horizontal="left" vertical="center" indent="1"/>
    </xf>
    <xf numFmtId="4" fontId="45" fillId="34" borderId="0" applyNumberFormat="0" applyProtection="0">
      <alignment horizontal="left" indent="1"/>
    </xf>
    <xf numFmtId="4" fontId="45" fillId="34" borderId="0" applyNumberFormat="0" applyProtection="0">
      <alignment horizontal="left" indent="1"/>
    </xf>
    <xf numFmtId="4" fontId="46" fillId="35" borderId="0" applyNumberFormat="0" applyProtection="0"/>
    <xf numFmtId="4" fontId="46" fillId="35" borderId="0" applyNumberFormat="0" applyProtection="0"/>
    <xf numFmtId="0" fontId="5" fillId="32" borderId="12" applyNumberFormat="0" applyProtection="0">
      <alignment horizontal="left" vertical="center" indent="1"/>
    </xf>
    <xf numFmtId="0" fontId="5" fillId="32" borderId="12" applyNumberFormat="0" applyProtection="0">
      <alignment horizontal="left" vertical="center" indent="1"/>
    </xf>
    <xf numFmtId="0" fontId="5" fillId="32" borderId="12" applyNumberFormat="0" applyProtection="0">
      <alignment horizontal="left" vertical="top" indent="1"/>
    </xf>
    <xf numFmtId="0" fontId="5" fillId="32" borderId="12" applyNumberFormat="0" applyProtection="0">
      <alignment horizontal="left" vertical="top" indent="1"/>
    </xf>
    <xf numFmtId="0" fontId="5" fillId="28" borderId="12" applyNumberFormat="0" applyProtection="0">
      <alignment horizontal="left" vertical="center" indent="1"/>
    </xf>
    <xf numFmtId="0" fontId="5" fillId="28" borderId="12" applyNumberFormat="0" applyProtection="0">
      <alignment horizontal="left" vertical="center" indent="1"/>
    </xf>
    <xf numFmtId="0" fontId="5" fillId="28" borderId="12" applyNumberFormat="0" applyProtection="0">
      <alignment horizontal="left" vertical="top" indent="1"/>
    </xf>
    <xf numFmtId="0" fontId="5" fillId="28" borderId="12" applyNumberFormat="0" applyProtection="0">
      <alignment horizontal="left" vertical="top" indent="1"/>
    </xf>
    <xf numFmtId="0" fontId="5" fillId="36" borderId="12" applyNumberFormat="0" applyProtection="0">
      <alignment horizontal="left" vertical="center" indent="1"/>
    </xf>
    <xf numFmtId="0" fontId="5" fillId="36" borderId="12" applyNumberFormat="0" applyProtection="0">
      <alignment horizontal="left" vertical="center" indent="1"/>
    </xf>
    <xf numFmtId="0" fontId="5" fillId="36" borderId="12" applyNumberFormat="0" applyProtection="0">
      <alignment horizontal="left" vertical="top" indent="1"/>
    </xf>
    <xf numFmtId="0" fontId="5" fillId="36" borderId="12" applyNumberFormat="0" applyProtection="0">
      <alignment horizontal="left" vertical="top" indent="1"/>
    </xf>
    <xf numFmtId="0" fontId="5" fillId="37" borderId="12" applyNumberFormat="0" applyProtection="0">
      <alignment horizontal="left" vertical="center" indent="1"/>
    </xf>
    <xf numFmtId="0" fontId="5" fillId="37" borderId="12" applyNumberFormat="0" applyProtection="0">
      <alignment horizontal="left" vertical="center" indent="1"/>
    </xf>
    <xf numFmtId="0" fontId="5" fillId="37" borderId="12" applyNumberFormat="0" applyProtection="0">
      <alignment horizontal="left" vertical="top" indent="1"/>
    </xf>
    <xf numFmtId="0" fontId="5" fillId="37" borderId="12" applyNumberFormat="0" applyProtection="0">
      <alignment horizontal="left" vertical="top" indent="1"/>
    </xf>
    <xf numFmtId="4" fontId="28" fillId="0" borderId="0" applyNumberFormat="0" applyProtection="0">
      <alignment horizontal="left" vertical="center"/>
    </xf>
    <xf numFmtId="4" fontId="28" fillId="0" borderId="0" applyNumberFormat="0" applyProtection="0">
      <alignment horizontal="left" vertical="center"/>
    </xf>
    <xf numFmtId="167" fontId="5" fillId="0" borderId="14">
      <alignment horizontal="justify" vertical="top" wrapText="1"/>
    </xf>
    <xf numFmtId="167" fontId="5" fillId="0" borderId="14">
      <alignment horizontal="justify" vertical="top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" fillId="0" borderId="6">
      <alignment horizontal="center" vertical="center" wrapText="1"/>
    </xf>
    <xf numFmtId="0" fontId="11" fillId="0" borderId="6">
      <alignment horizontal="center" vertical="center" wrapText="1"/>
    </xf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37" fontId="6" fillId="0" borderId="0"/>
    <xf numFmtId="37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9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</cellStyleXfs>
  <cellXfs count="85">
    <xf numFmtId="0" fontId="0" fillId="0" borderId="0" xfId="0"/>
    <xf numFmtId="0" fontId="11" fillId="0" borderId="0" xfId="0" applyFont="1" applyBorder="1"/>
    <xf numFmtId="164" fontId="0" fillId="0" borderId="0" xfId="0" applyNumberFormat="1"/>
    <xf numFmtId="0" fontId="11" fillId="0" borderId="0" xfId="0" applyFont="1"/>
    <xf numFmtId="0" fontId="39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2" fontId="5" fillId="0" borderId="0" xfId="0" applyNumberFormat="1" applyFont="1"/>
    <xf numFmtId="0" fontId="5" fillId="0" borderId="0" xfId="0" applyNumberFormat="1" applyFont="1"/>
    <xf numFmtId="42" fontId="5" fillId="0" borderId="0" xfId="0" applyNumberFormat="1" applyFont="1" applyAlignment="1">
      <alignment horizontal="center"/>
    </xf>
    <xf numFmtId="0" fontId="39" fillId="0" borderId="0" xfId="0" quotePrefix="1" applyFont="1" applyAlignment="1">
      <alignment horizontal="center"/>
    </xf>
    <xf numFmtId="42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42" fontId="5" fillId="0" borderId="0" xfId="0" applyNumberFormat="1" applyFont="1" applyBorder="1"/>
    <xf numFmtId="42" fontId="5" fillId="0" borderId="0" xfId="0" applyNumberFormat="1" applyFont="1" applyFill="1" applyBorder="1"/>
    <xf numFmtId="164" fontId="5" fillId="0" borderId="0" xfId="30" applyNumberFormat="1" applyFont="1" applyFill="1" applyBorder="1" applyAlignment="1">
      <alignment horizontal="center"/>
    </xf>
    <xf numFmtId="164" fontId="5" fillId="0" borderId="0" xfId="30" applyNumberFormat="1" applyFont="1" applyFill="1" applyBorder="1"/>
    <xf numFmtId="164" fontId="5" fillId="0" borderId="0" xfId="30" applyNumberFormat="1" applyFont="1" applyBorder="1"/>
    <xf numFmtId="0" fontId="5" fillId="0" borderId="0" xfId="0" applyNumberFormat="1" applyFont="1" applyBorder="1" applyAlignment="1">
      <alignment horizontal="center"/>
    </xf>
    <xf numFmtId="164" fontId="5" fillId="0" borderId="0" xfId="30" applyNumberFormat="1" applyFont="1"/>
    <xf numFmtId="0" fontId="5" fillId="0" borderId="0" xfId="0" applyFont="1" applyBorder="1" applyAlignment="1">
      <alignment horizontal="left" indent="1"/>
    </xf>
    <xf numFmtId="166" fontId="5" fillId="0" borderId="0" xfId="79" applyNumberFormat="1" applyFont="1" applyBorder="1" applyAlignment="1">
      <alignment horizontal="center"/>
    </xf>
    <xf numFmtId="164" fontId="5" fillId="0" borderId="0" xfId="3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quotePrefix="1" applyNumberFormat="1" applyFont="1" applyBorder="1" applyAlignment="1">
      <alignment horizontal="center"/>
    </xf>
    <xf numFmtId="0" fontId="5" fillId="0" borderId="0" xfId="0" applyNumberFormat="1" applyFont="1" applyBorder="1"/>
    <xf numFmtId="42" fontId="5" fillId="0" borderId="0" xfId="30" applyNumberFormat="1" applyFont="1" applyBorder="1"/>
    <xf numFmtId="0" fontId="5" fillId="0" borderId="0" xfId="0" applyFont="1" applyFill="1" applyBorder="1"/>
    <xf numFmtId="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quotePrefix="1" applyFont="1" applyBorder="1" applyAlignment="1">
      <alignment horizontal="left"/>
    </xf>
    <xf numFmtId="1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37" fontId="50" fillId="0" borderId="0" xfId="0" applyNumberFormat="1" applyFont="1" applyBorder="1" applyAlignment="1">
      <alignment horizontal="right"/>
    </xf>
    <xf numFmtId="37" fontId="50" fillId="0" borderId="0" xfId="0" applyNumberFormat="1" applyFont="1" applyBorder="1"/>
    <xf numFmtId="10" fontId="50" fillId="0" borderId="0" xfId="0" applyNumberFormat="1" applyFont="1" applyBorder="1"/>
    <xf numFmtId="3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/>
    <xf numFmtId="37" fontId="5" fillId="0" borderId="0" xfId="0" applyNumberFormat="1" applyFont="1" applyBorder="1"/>
    <xf numFmtId="0" fontId="5" fillId="0" borderId="0" xfId="30" applyNumberFormat="1" applyFont="1" applyBorder="1" applyAlignment="1">
      <alignment horizontal="center"/>
    </xf>
    <xf numFmtId="42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1" fillId="0" borderId="0" xfId="0" quotePrefix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4" fontId="50" fillId="0" borderId="0" xfId="30" applyNumberFormat="1" applyFont="1" applyBorder="1"/>
    <xf numFmtId="10" fontId="5" fillId="0" borderId="0" xfId="79" applyNumberFormat="1" applyFont="1" applyBorder="1"/>
    <xf numFmtId="42" fontId="50" fillId="0" borderId="0" xfId="30" applyNumberFormat="1" applyFont="1" applyBorder="1"/>
    <xf numFmtId="166" fontId="5" fillId="0" borderId="0" xfId="79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indent="1"/>
    </xf>
    <xf numFmtId="41" fontId="0" fillId="0" borderId="0" xfId="0" applyNumberFormat="1" applyBorder="1"/>
    <xf numFmtId="0" fontId="5" fillId="0" borderId="0" xfId="220" applyFont="1" applyBorder="1" applyAlignment="1">
      <alignment horizontal="center"/>
    </xf>
    <xf numFmtId="166" fontId="5" fillId="0" borderId="0" xfId="79" applyNumberFormat="1" applyFont="1" applyFill="1" applyBorder="1" applyAlignment="1">
      <alignment horizontal="center"/>
    </xf>
    <xf numFmtId="0" fontId="11" fillId="0" borderId="21" xfId="0" applyFont="1" applyBorder="1"/>
    <xf numFmtId="49" fontId="5" fillId="0" borderId="0" xfId="0" applyNumberFormat="1" applyFont="1" applyAlignment="1">
      <alignment horizontal="left" indent="1"/>
    </xf>
    <xf numFmtId="49" fontId="11" fillId="0" borderId="0" xfId="0" applyNumberFormat="1" applyFont="1" applyAlignment="1">
      <alignment horizontal="left" indent="1"/>
    </xf>
    <xf numFmtId="164" fontId="11" fillId="0" borderId="19" xfId="0" applyNumberFormat="1" applyFont="1" applyBorder="1"/>
    <xf numFmtId="0" fontId="11" fillId="0" borderId="0" xfId="0" applyFont="1" applyAlignment="1">
      <alignment horizontal="left" indent="1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3" fontId="5" fillId="0" borderId="0" xfId="0" applyNumberFormat="1" applyFont="1"/>
    <xf numFmtId="164" fontId="5" fillId="0" borderId="0" xfId="0" applyNumberFormat="1" applyFont="1"/>
    <xf numFmtId="164" fontId="5" fillId="0" borderId="20" xfId="0" applyNumberFormat="1" applyFont="1" applyBorder="1"/>
    <xf numFmtId="43" fontId="5" fillId="0" borderId="0" xfId="30" applyFont="1"/>
    <xf numFmtId="166" fontId="43" fillId="0" borderId="0" xfId="79" applyNumberFormat="1" applyFont="1" applyFill="1"/>
    <xf numFmtId="164" fontId="5" fillId="0" borderId="0" xfId="0" applyNumberFormat="1" applyFont="1" applyBorder="1"/>
    <xf numFmtId="41" fontId="0" fillId="0" borderId="0" xfId="0" applyNumberFormat="1" applyFill="1"/>
    <xf numFmtId="0" fontId="11" fillId="0" borderId="0" xfId="220" applyFont="1" applyFill="1" applyBorder="1"/>
    <xf numFmtId="0" fontId="5" fillId="0" borderId="0" xfId="220" applyFont="1" applyFill="1" applyBorder="1" applyAlignment="1">
      <alignment horizontal="center"/>
    </xf>
    <xf numFmtId="0" fontId="5" fillId="0" borderId="0" xfId="220" applyFont="1" applyBorder="1" applyAlignment="1">
      <alignment horizontal="left" indent="1"/>
    </xf>
    <xf numFmtId="0" fontId="5" fillId="0" borderId="0" xfId="220" applyFont="1" applyBorder="1" applyAlignment="1">
      <alignment horizontal="left"/>
    </xf>
    <xf numFmtId="164" fontId="5" fillId="0" borderId="0" xfId="30" applyNumberFormat="1" applyFont="1" applyFill="1" applyBorder="1" applyAlignment="1">
      <alignment horizontal="left"/>
    </xf>
    <xf numFmtId="164" fontId="5" fillId="0" borderId="0" xfId="30" applyNumberFormat="1" applyFont="1" applyFill="1" applyBorder="1" applyAlignment="1">
      <alignment horizontal="center" vertical="center"/>
    </xf>
    <xf numFmtId="0" fontId="5" fillId="0" borderId="0" xfId="3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21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lumn total in dollars" xfId="29"/>
    <cellStyle name="Column total in dollars 2" xfId="139"/>
    <cellStyle name="Column total in dollars 3" xfId="140"/>
    <cellStyle name="Comma" xfId="30" builtinId="3"/>
    <cellStyle name="Comma  - Style1" xfId="31"/>
    <cellStyle name="Comma  - Style1 2" xfId="141"/>
    <cellStyle name="Comma  - Style1 3" xfId="142"/>
    <cellStyle name="Comma  - Style2" xfId="32"/>
    <cellStyle name="Comma  - Style2 2" xfId="143"/>
    <cellStyle name="Comma  - Style2 3" xfId="144"/>
    <cellStyle name="Comma  - Style3" xfId="33"/>
    <cellStyle name="Comma  - Style3 2" xfId="145"/>
    <cellStyle name="Comma  - Style3 3" xfId="146"/>
    <cellStyle name="Comma  - Style4" xfId="34"/>
    <cellStyle name="Comma  - Style4 2" xfId="147"/>
    <cellStyle name="Comma  - Style4 3" xfId="148"/>
    <cellStyle name="Comma  - Style5" xfId="35"/>
    <cellStyle name="Comma  - Style5 2" xfId="149"/>
    <cellStyle name="Comma  - Style5 3" xfId="150"/>
    <cellStyle name="Comma  - Style6" xfId="36"/>
    <cellStyle name="Comma  - Style6 2" xfId="151"/>
    <cellStyle name="Comma  - Style6 3" xfId="152"/>
    <cellStyle name="Comma  - Style7" xfId="37"/>
    <cellStyle name="Comma  - Style7 2" xfId="153"/>
    <cellStyle name="Comma  - Style7 3" xfId="154"/>
    <cellStyle name="Comma  - Style8" xfId="38"/>
    <cellStyle name="Comma  - Style8 2" xfId="155"/>
    <cellStyle name="Comma  - Style8 3" xfId="156"/>
    <cellStyle name="Comma (0)" xfId="39"/>
    <cellStyle name="Comma [0] 2" xfId="138"/>
    <cellStyle name="Comma 2" xfId="133"/>
    <cellStyle name="Comma 2 2" xfId="213"/>
    <cellStyle name="Comma 3" xfId="214"/>
    <cellStyle name="Comma 4" xfId="219"/>
    <cellStyle name="Comma0" xfId="40"/>
    <cellStyle name="Comma0 - Style3" xfId="41"/>
    <cellStyle name="Comma0 - Style4" xfId="42"/>
    <cellStyle name="Comma0 2" xfId="157"/>
    <cellStyle name="Comma0 3" xfId="158"/>
    <cellStyle name="Comma0_3Q 2008 Release10-27-08 - USE FOR UT DEC 2009 GRC (5)" xfId="43"/>
    <cellStyle name="Comma1 - Style1" xfId="44"/>
    <cellStyle name="Currency 2" xfId="134"/>
    <cellStyle name="Currency No Comma" xfId="45"/>
    <cellStyle name="Currency(0)" xfId="46"/>
    <cellStyle name="Currency0" xfId="47"/>
    <cellStyle name="Currency0 2" xfId="159"/>
    <cellStyle name="Currency0 3" xfId="160"/>
    <cellStyle name="Date" xfId="48"/>
    <cellStyle name="Date - Style3" xfId="49"/>
    <cellStyle name="Date 2" xfId="161"/>
    <cellStyle name="Date 3" xfId="162"/>
    <cellStyle name="Date_3Q 2008 Release10-27-08 - USE FOR UT DEC 2009 GRC (5)" xfId="50"/>
    <cellStyle name="Explanatory Text" xfId="51" builtinId="53" customBuiltin="1"/>
    <cellStyle name="Fixed" xfId="52"/>
    <cellStyle name="Fixed 2" xfId="163"/>
    <cellStyle name="Fixed 3" xfId="164"/>
    <cellStyle name="General" xfId="53"/>
    <cellStyle name="Good" xfId="54" builtinId="26" customBuiltin="1"/>
    <cellStyle name="Grey" xfId="55"/>
    <cellStyle name="header" xfId="56"/>
    <cellStyle name="Header1" xfId="57"/>
    <cellStyle name="Header2" xfId="58"/>
    <cellStyle name="Heading 1" xfId="59" builtinId="16" customBuiltin="1"/>
    <cellStyle name="Heading 1 2" xfId="165"/>
    <cellStyle name="Heading 1 3" xfId="166"/>
    <cellStyle name="Heading 2" xfId="60" builtinId="17" customBuiltin="1"/>
    <cellStyle name="Heading 2 2" xfId="167"/>
    <cellStyle name="Heading 2 3" xfId="168"/>
    <cellStyle name="Heading 3" xfId="61" builtinId="18" customBuiltin="1"/>
    <cellStyle name="Heading 4" xfId="62" builtinId="19" customBuiltin="1"/>
    <cellStyle name="Input" xfId="63" builtinId="20" customBuiltin="1"/>
    <cellStyle name="Input [yellow]" xfId="64"/>
    <cellStyle name="Linked Cell" xfId="65" builtinId="24" customBuiltin="1"/>
    <cellStyle name="Marathon" xfId="66"/>
    <cellStyle name="Marathon 2" xfId="169"/>
    <cellStyle name="Marathon 3" xfId="170"/>
    <cellStyle name="MCP" xfId="67"/>
    <cellStyle name="Neutral" xfId="68" builtinId="28" customBuiltin="1"/>
    <cellStyle name="nONE" xfId="69"/>
    <cellStyle name="noninput" xfId="70"/>
    <cellStyle name="Normal" xfId="0" builtinId="0"/>
    <cellStyle name="Normal - Style1" xfId="71"/>
    <cellStyle name="Normal - Style1 2" xfId="171"/>
    <cellStyle name="Normal - Style1 3" xfId="172"/>
    <cellStyle name="Normal 2" xfId="132"/>
    <cellStyle name="Normal 3" xfId="135"/>
    <cellStyle name="Normal 3 2" xfId="215"/>
    <cellStyle name="Normal 4" xfId="136"/>
    <cellStyle name="Normal 5" xfId="217"/>
    <cellStyle name="Normal 6" xfId="218"/>
    <cellStyle name="Normal(0)" xfId="72"/>
    <cellStyle name="Normal_Copy of File50007" xfId="220"/>
    <cellStyle name="Note" xfId="73" builtinId="10" customBuiltin="1"/>
    <cellStyle name="Note 2" xfId="173"/>
    <cellStyle name="Note 3" xfId="174"/>
    <cellStyle name="Number" xfId="74"/>
    <cellStyle name="Number 2" xfId="175"/>
    <cellStyle name="Number 3" xfId="176"/>
    <cellStyle name="Output" xfId="75" builtinId="21" customBuiltin="1"/>
    <cellStyle name="Password" xfId="76"/>
    <cellStyle name="Percen - Style1" xfId="77"/>
    <cellStyle name="Percen - Style2" xfId="78"/>
    <cellStyle name="Percent" xfId="79" builtinId="5"/>
    <cellStyle name="Percent [2]" xfId="80"/>
    <cellStyle name="Percent [2] 2" xfId="177"/>
    <cellStyle name="Percent [2] 3" xfId="178"/>
    <cellStyle name="Percent 2" xfId="137"/>
    <cellStyle name="Percent 2 2" xfId="216"/>
    <cellStyle name="Percent(0)" xfId="81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ilterText 2" xfId="179"/>
    <cellStyle name="SAPBEXfilterText 3" xfId="180"/>
    <cellStyle name="SAPBEXformats" xfId="99"/>
    <cellStyle name="SAPBEXheaderItem" xfId="100"/>
    <cellStyle name="SAPBEXheaderItem 2" xfId="181"/>
    <cellStyle name="SAPBEXheaderItem 3" xfId="182"/>
    <cellStyle name="SAPBEXheaderText" xfId="101"/>
    <cellStyle name="SAPBEXheaderText 2" xfId="183"/>
    <cellStyle name="SAPBEXheaderText 3" xfId="184"/>
    <cellStyle name="SAPBEXHLevel0" xfId="102"/>
    <cellStyle name="SAPBEXHLevel0 2" xfId="185"/>
    <cellStyle name="SAPBEXHLevel0 3" xfId="186"/>
    <cellStyle name="SAPBEXHLevel0X" xfId="103"/>
    <cellStyle name="SAPBEXHLevel0X 2" xfId="187"/>
    <cellStyle name="SAPBEXHLevel0X 3" xfId="188"/>
    <cellStyle name="SAPBEXHLevel1" xfId="104"/>
    <cellStyle name="SAPBEXHLevel1 2" xfId="189"/>
    <cellStyle name="SAPBEXHLevel1 3" xfId="190"/>
    <cellStyle name="SAPBEXHLevel1X" xfId="105"/>
    <cellStyle name="SAPBEXHLevel1X 2" xfId="191"/>
    <cellStyle name="SAPBEXHLevel1X 3" xfId="192"/>
    <cellStyle name="SAPBEXHLevel2" xfId="106"/>
    <cellStyle name="SAPBEXHLevel2 2" xfId="193"/>
    <cellStyle name="SAPBEXHLevel2 3" xfId="194"/>
    <cellStyle name="SAPBEXHLevel2X" xfId="107"/>
    <cellStyle name="SAPBEXHLevel2X 2" xfId="195"/>
    <cellStyle name="SAPBEXHLevel2X 3" xfId="196"/>
    <cellStyle name="SAPBEXHLevel3" xfId="108"/>
    <cellStyle name="SAPBEXHLevel3 2" xfId="197"/>
    <cellStyle name="SAPBEXHLevel3 3" xfId="198"/>
    <cellStyle name="SAPBEXHLevel3X" xfId="109"/>
    <cellStyle name="SAPBEXHLevel3X 2" xfId="199"/>
    <cellStyle name="SAPBEXHLevel3X 3" xfId="200"/>
    <cellStyle name="SAPBEXresData" xfId="110"/>
    <cellStyle name="SAPBEXresDataEmph" xfId="111"/>
    <cellStyle name="SAPBEXresItem" xfId="112"/>
    <cellStyle name="SAPBEXresItemX" xfId="113"/>
    <cellStyle name="SAPBEXstdData" xfId="114"/>
    <cellStyle name="SAPBEXstdDataEmph" xfId="115"/>
    <cellStyle name="SAPBEXstdItem" xfId="116"/>
    <cellStyle name="SAPBEXstdItemX" xfId="117"/>
    <cellStyle name="SAPBEXtitle" xfId="118"/>
    <cellStyle name="SAPBEXtitle 2" xfId="201"/>
    <cellStyle name="SAPBEXtitle 3" xfId="202"/>
    <cellStyle name="SAPBEXundefined" xfId="119"/>
    <cellStyle name="Shade" xfId="120"/>
    <cellStyle name="Special" xfId="121"/>
    <cellStyle name="Special 2" xfId="203"/>
    <cellStyle name="Special 3" xfId="204"/>
    <cellStyle name="Style 1" xfId="1"/>
    <cellStyle name="Style 1 2" xfId="205"/>
    <cellStyle name="Style 1 3" xfId="206"/>
    <cellStyle name="Title" xfId="122" builtinId="15" customBuiltin="1"/>
    <cellStyle name="Titles" xfId="123"/>
    <cellStyle name="Titles 2" xfId="207"/>
    <cellStyle name="Titles 3" xfId="208"/>
    <cellStyle name="Total" xfId="124" builtinId="25" customBuiltin="1"/>
    <cellStyle name="Total 2" xfId="209"/>
    <cellStyle name="Total 3" xfId="210"/>
    <cellStyle name="Total2 - Style2" xfId="125"/>
    <cellStyle name="TRANSMISSION RELIABILITY PORTION OF PROJECT" xfId="126"/>
    <cellStyle name="Underl - Style4" xfId="127"/>
    <cellStyle name="Unprot" xfId="128"/>
    <cellStyle name="Unprot$" xfId="129"/>
    <cellStyle name="Unprot$ 2" xfId="211"/>
    <cellStyle name="Unprot$ 3" xfId="212"/>
    <cellStyle name="Unprotect" xfId="130"/>
    <cellStyle name="Warning Text" xfId="13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51</xdr:row>
      <xdr:rowOff>57150</xdr:rowOff>
    </xdr:from>
    <xdr:to>
      <xdr:col>9</xdr:col>
      <xdr:colOff>409575</xdr:colOff>
      <xdr:row>61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171450" y="7181850"/>
          <a:ext cx="7534275" cy="156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adjustment changes the in-service date of the Lake Side 2 prepaid overhaul from March 2015 to May 2015 as proposed by Ms. Ramas and Mr. Croft.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R109"/>
  <sheetViews>
    <sheetView tabSelected="1" view="pageBreakPreview" zoomScale="85" zoomScaleNormal="100" zoomScaleSheetLayoutView="85" workbookViewId="0">
      <selection activeCell="F20" sqref="F20"/>
    </sheetView>
  </sheetViews>
  <sheetFormatPr defaultColWidth="9.140625" defaultRowHeight="12.75"/>
  <cols>
    <col min="1" max="1" width="2.42578125" style="6" customWidth="1"/>
    <col min="2" max="2" width="9.140625" style="6"/>
    <col min="3" max="3" width="38.28515625" style="6" customWidth="1"/>
    <col min="4" max="4" width="10" style="6" customWidth="1"/>
    <col min="5" max="5" width="9.140625" style="6"/>
    <col min="6" max="6" width="13" style="9" customWidth="1"/>
    <col min="7" max="7" width="9.140625" style="8"/>
    <col min="8" max="8" width="10.42578125" style="6" bestFit="1" customWidth="1"/>
    <col min="9" max="9" width="13.85546875" style="6" bestFit="1" customWidth="1"/>
    <col min="10" max="10" width="9.140625" style="6"/>
    <col min="11" max="12" width="9.140625" style="5"/>
    <col min="13" max="13" width="11.140625" style="5" bestFit="1" customWidth="1"/>
    <col min="14" max="14" width="5.5703125" style="5" customWidth="1"/>
    <col min="15" max="15" width="9.85546875" style="5" bestFit="1" customWidth="1"/>
    <col min="16" max="16" width="10.7109375" style="5" bestFit="1" customWidth="1"/>
    <col min="17" max="17" width="11.28515625" style="5" bestFit="1" customWidth="1"/>
    <col min="18" max="18" width="10.7109375" style="5" bestFit="1" customWidth="1"/>
    <col min="19" max="19" width="10.42578125" style="5" bestFit="1" customWidth="1"/>
    <col min="20" max="20" width="10.7109375" style="5" bestFit="1" customWidth="1"/>
    <col min="21" max="21" width="34.42578125" style="5" bestFit="1" customWidth="1"/>
    <col min="22" max="22" width="3.5703125" style="5" customWidth="1"/>
    <col min="23" max="23" width="4.42578125" style="5" customWidth="1"/>
    <col min="24" max="25" width="13" style="5" customWidth="1"/>
    <col min="26" max="26" width="11.28515625" style="5" bestFit="1" customWidth="1"/>
    <col min="27" max="27" width="8" style="5" bestFit="1" customWidth="1"/>
    <col min="28" max="28" width="10.7109375" style="5" bestFit="1" customWidth="1"/>
    <col min="29" max="96" width="9.140625" style="5"/>
    <col min="97" max="16384" width="9.140625" style="6"/>
  </cols>
  <sheetData>
    <row r="1" spans="2:27">
      <c r="B1" s="3" t="s">
        <v>10</v>
      </c>
      <c r="E1" s="8"/>
      <c r="I1" s="7"/>
      <c r="J1" s="31" t="s">
        <v>51</v>
      </c>
      <c r="L1" s="1"/>
      <c r="S1" s="32"/>
      <c r="U1" s="1"/>
      <c r="AA1" s="32"/>
    </row>
    <row r="2" spans="2:27">
      <c r="B2" s="3" t="s">
        <v>11</v>
      </c>
      <c r="E2" s="8"/>
      <c r="J2" s="10"/>
      <c r="L2" s="33"/>
      <c r="U2" s="34"/>
    </row>
    <row r="3" spans="2:27">
      <c r="B3" s="3" t="s">
        <v>50</v>
      </c>
      <c r="E3" s="8"/>
      <c r="J3" s="10"/>
      <c r="L3" s="34"/>
      <c r="O3" s="15"/>
      <c r="P3" s="15"/>
      <c r="Q3" s="15"/>
      <c r="R3" s="15"/>
      <c r="S3" s="15"/>
    </row>
    <row r="4" spans="2:27">
      <c r="E4" s="8"/>
      <c r="I4" s="8"/>
      <c r="J4" s="10"/>
      <c r="L4" s="34"/>
      <c r="O4" s="15"/>
      <c r="P4" s="15"/>
      <c r="Q4" s="15"/>
      <c r="R4" s="15"/>
      <c r="S4" s="15"/>
    </row>
    <row r="5" spans="2:27">
      <c r="E5" s="8"/>
      <c r="I5" s="8"/>
      <c r="J5" s="10"/>
      <c r="L5" s="34"/>
      <c r="O5" s="15"/>
      <c r="P5" s="15"/>
      <c r="Q5" s="15"/>
      <c r="R5" s="15"/>
      <c r="S5" s="15"/>
    </row>
    <row r="6" spans="2:27">
      <c r="E6" s="8"/>
      <c r="I6" s="8"/>
      <c r="J6" s="10"/>
      <c r="O6" s="35"/>
      <c r="P6" s="35"/>
      <c r="Q6" s="36"/>
      <c r="R6" s="36"/>
      <c r="S6" s="36"/>
      <c r="X6" s="37"/>
      <c r="Y6" s="36"/>
      <c r="Z6" s="15"/>
    </row>
    <row r="7" spans="2:27">
      <c r="E7" s="8"/>
      <c r="F7" s="11" t="s">
        <v>58</v>
      </c>
      <c r="H7" s="8"/>
      <c r="I7" s="8" t="s">
        <v>57</v>
      </c>
      <c r="J7" s="10"/>
      <c r="O7" s="36"/>
      <c r="P7" s="36"/>
      <c r="Q7" s="36"/>
      <c r="R7" s="36"/>
      <c r="S7" s="36"/>
      <c r="X7" s="36"/>
      <c r="Y7" s="36"/>
      <c r="Z7" s="15"/>
    </row>
    <row r="8" spans="2:27">
      <c r="D8" s="83" t="s">
        <v>0</v>
      </c>
      <c r="E8" s="12" t="s">
        <v>1</v>
      </c>
      <c r="F8" s="13" t="s">
        <v>2</v>
      </c>
      <c r="G8" s="4" t="s">
        <v>3</v>
      </c>
      <c r="H8" s="12" t="s">
        <v>4</v>
      </c>
      <c r="I8" s="4" t="s">
        <v>5</v>
      </c>
      <c r="J8" s="14" t="s">
        <v>6</v>
      </c>
    </row>
    <row r="9" spans="2:27">
      <c r="E9" s="12"/>
      <c r="F9" s="13"/>
      <c r="G9" s="4"/>
      <c r="H9" s="12"/>
      <c r="I9" s="4"/>
      <c r="J9" s="14"/>
    </row>
    <row r="10" spans="2:27">
      <c r="B10" s="1" t="s">
        <v>13</v>
      </c>
      <c r="C10" s="5"/>
      <c r="D10" s="5"/>
      <c r="E10" s="77"/>
      <c r="F10" s="17"/>
      <c r="G10" s="15"/>
      <c r="H10" s="5"/>
      <c r="I10" s="5"/>
      <c r="J10" s="10"/>
    </row>
    <row r="11" spans="2:27">
      <c r="B11" s="23" t="s">
        <v>38</v>
      </c>
      <c r="D11" s="8">
        <v>343</v>
      </c>
      <c r="E11" s="77">
        <v>3</v>
      </c>
      <c r="F11" s="58">
        <f>-'Page 12.16.1'!D35</f>
        <v>-5037791.692307692</v>
      </c>
      <c r="G11" s="8" t="s">
        <v>12</v>
      </c>
      <c r="H11" s="60">
        <v>0.4262831716003761</v>
      </c>
      <c r="I11" s="20">
        <f>F11*H11</f>
        <v>-2147525.8204589491</v>
      </c>
      <c r="J11" s="21" t="s">
        <v>53</v>
      </c>
    </row>
    <row r="12" spans="2:27">
      <c r="E12" s="81"/>
      <c r="F12" s="19"/>
      <c r="G12" s="18"/>
      <c r="I12" s="22"/>
      <c r="J12" s="21"/>
    </row>
    <row r="13" spans="2:27">
      <c r="B13" s="57" t="s">
        <v>14</v>
      </c>
      <c r="D13" s="8" t="s">
        <v>17</v>
      </c>
      <c r="E13" s="77">
        <v>3</v>
      </c>
      <c r="F13" s="19">
        <f>'Page 12.16.1'!I17</f>
        <v>37013.998199315167</v>
      </c>
      <c r="G13" s="18" t="s">
        <v>12</v>
      </c>
      <c r="H13" s="60">
        <v>0.4262831716003761</v>
      </c>
      <c r="I13" s="20">
        <f>H13*F13</f>
        <v>15778.44454601468</v>
      </c>
      <c r="J13" s="21" t="s">
        <v>53</v>
      </c>
      <c r="L13" s="38"/>
      <c r="O13" s="39"/>
      <c r="P13" s="40"/>
      <c r="Q13" s="20"/>
      <c r="R13" s="41"/>
      <c r="S13" s="20"/>
      <c r="U13" s="38"/>
      <c r="X13" s="42"/>
      <c r="Y13" s="43"/>
      <c r="Z13" s="20"/>
    </row>
    <row r="14" spans="2:27">
      <c r="B14" s="5"/>
      <c r="E14" s="82"/>
      <c r="F14" s="19"/>
      <c r="G14" s="18"/>
      <c r="I14" s="20"/>
      <c r="J14" s="21"/>
      <c r="L14" s="38"/>
      <c r="O14" s="39"/>
      <c r="P14" s="40"/>
      <c r="Q14" s="20"/>
      <c r="R14" s="41"/>
      <c r="S14" s="20"/>
      <c r="U14" s="38"/>
      <c r="X14" s="42"/>
      <c r="Y14" s="43"/>
      <c r="Z14" s="20"/>
    </row>
    <row r="15" spans="2:27" s="5" customFormat="1">
      <c r="B15" s="1" t="s">
        <v>9</v>
      </c>
      <c r="E15" s="81"/>
      <c r="F15" s="19"/>
      <c r="G15" s="18"/>
      <c r="J15" s="21"/>
      <c r="O15" s="39"/>
      <c r="P15" s="40"/>
      <c r="Q15" s="20"/>
      <c r="R15" s="43"/>
      <c r="S15" s="20"/>
      <c r="X15" s="42"/>
      <c r="Y15" s="43"/>
      <c r="Z15" s="20"/>
    </row>
    <row r="16" spans="2:27" s="5" customFormat="1">
      <c r="B16" s="56" t="s">
        <v>15</v>
      </c>
      <c r="C16"/>
      <c r="D16" s="8" t="s">
        <v>16</v>
      </c>
      <c r="E16" s="77">
        <v>3</v>
      </c>
      <c r="F16" s="2">
        <f>-'Page 12.16.1'!H10</f>
        <v>-160393.99219703244</v>
      </c>
      <c r="G16" s="18" t="s">
        <v>12</v>
      </c>
      <c r="H16" s="60">
        <v>0.4262831716003761</v>
      </c>
      <c r="I16" s="25">
        <f>H16*F16</f>
        <v>-68373.259699396964</v>
      </c>
      <c r="J16" s="21" t="s">
        <v>53</v>
      </c>
      <c r="O16" s="39"/>
      <c r="P16" s="40"/>
      <c r="X16" s="42"/>
    </row>
    <row r="17" spans="1:26" s="5" customFormat="1">
      <c r="B17"/>
      <c r="C17"/>
      <c r="D17" s="84"/>
      <c r="E17"/>
      <c r="F17"/>
      <c r="G17"/>
      <c r="H17" s="24"/>
      <c r="I17" s="25"/>
      <c r="J17" s="21"/>
      <c r="O17" s="39"/>
      <c r="P17" s="40"/>
      <c r="Q17" s="20"/>
      <c r="R17" s="43"/>
      <c r="S17" s="20"/>
      <c r="X17" s="42"/>
      <c r="Y17" s="43"/>
      <c r="Z17" s="20"/>
    </row>
    <row r="18" spans="1:26" s="5" customFormat="1">
      <c r="B18"/>
      <c r="C18"/>
      <c r="D18" s="84"/>
      <c r="E18"/>
      <c r="F18"/>
      <c r="G18"/>
      <c r="H18" s="24"/>
      <c r="I18" s="25"/>
      <c r="J18" s="21"/>
      <c r="O18" s="39"/>
      <c r="P18" s="40"/>
      <c r="Q18" s="20"/>
      <c r="R18" s="43"/>
      <c r="S18" s="20"/>
      <c r="X18" s="42"/>
      <c r="Y18" s="43"/>
      <c r="Z18" s="20"/>
    </row>
    <row r="19" spans="1:26" s="5" customFormat="1">
      <c r="B19" s="76" t="s">
        <v>48</v>
      </c>
      <c r="C19"/>
      <c r="D19" s="84"/>
      <c r="E19"/>
      <c r="F19" s="75"/>
      <c r="G19"/>
      <c r="H19" s="24"/>
      <c r="I19" s="25"/>
      <c r="J19" s="21"/>
      <c r="O19" s="39"/>
      <c r="P19" s="40"/>
      <c r="Q19" s="20"/>
      <c r="R19" s="43"/>
      <c r="S19" s="20"/>
      <c r="X19" s="42"/>
      <c r="Y19" s="43"/>
      <c r="Z19" s="20"/>
    </row>
    <row r="20" spans="1:26" s="5" customFormat="1">
      <c r="B20" s="78" t="s">
        <v>54</v>
      </c>
      <c r="C20" s="79"/>
      <c r="D20" s="59" t="s">
        <v>49</v>
      </c>
      <c r="E20" s="77">
        <v>2</v>
      </c>
      <c r="F20" s="80">
        <v>-160393.99142351211</v>
      </c>
      <c r="G20" s="18" t="s">
        <v>12</v>
      </c>
      <c r="H20" s="60">
        <v>0.4262831716003761</v>
      </c>
      <c r="I20" s="20">
        <f>F20*H20</f>
        <v>-68373.259369658263</v>
      </c>
      <c r="J20" s="21"/>
      <c r="O20" s="39"/>
      <c r="P20" s="40"/>
      <c r="Q20" s="20"/>
      <c r="R20" s="43"/>
      <c r="S20" s="20"/>
      <c r="X20" s="42"/>
      <c r="Y20" s="43"/>
      <c r="Z20" s="20"/>
    </row>
    <row r="21" spans="1:26" s="5" customFormat="1">
      <c r="B21" s="78" t="s">
        <v>55</v>
      </c>
      <c r="C21" s="79"/>
      <c r="D21" s="59">
        <v>41010</v>
      </c>
      <c r="E21" s="77">
        <v>2</v>
      </c>
      <c r="F21" s="80">
        <v>60871</v>
      </c>
      <c r="G21" s="18" t="s">
        <v>12</v>
      </c>
      <c r="H21" s="60">
        <v>0.4262831716003761</v>
      </c>
      <c r="I21" s="20">
        <f t="shared" ref="I21:I22" si="0">F21*H21</f>
        <v>25948.282938486493</v>
      </c>
      <c r="J21" s="21"/>
      <c r="O21" s="39"/>
      <c r="P21" s="40"/>
      <c r="Q21" s="20"/>
      <c r="R21" s="43"/>
      <c r="S21" s="20"/>
      <c r="X21" s="42"/>
      <c r="Y21" s="43"/>
      <c r="Z21" s="20"/>
    </row>
    <row r="22" spans="1:26" s="5" customFormat="1">
      <c r="B22" s="78" t="s">
        <v>56</v>
      </c>
      <c r="C22" s="79"/>
      <c r="D22" s="59">
        <v>282</v>
      </c>
      <c r="E22" s="77">
        <v>2</v>
      </c>
      <c r="F22" s="80">
        <v>-3052.0369769230747</v>
      </c>
      <c r="G22" s="18" t="s">
        <v>12</v>
      </c>
      <c r="H22" s="60">
        <v>0.4262831716003761</v>
      </c>
      <c r="I22" s="20">
        <f t="shared" si="0"/>
        <v>-1301.0320023643922</v>
      </c>
      <c r="J22" s="21"/>
      <c r="O22" s="39"/>
      <c r="P22" s="40"/>
      <c r="X22" s="42"/>
    </row>
    <row r="23" spans="1:26" s="5" customFormat="1">
      <c r="B23"/>
      <c r="C23"/>
      <c r="D23"/>
      <c r="E23"/>
      <c r="F23"/>
      <c r="G23"/>
      <c r="I23" s="20"/>
      <c r="J23" s="21"/>
      <c r="O23" s="39"/>
      <c r="P23" s="40"/>
      <c r="X23" s="42"/>
    </row>
    <row r="24" spans="1:26" s="5" customFormat="1">
      <c r="B24" s="30"/>
      <c r="C24" s="30"/>
      <c r="D24" s="30"/>
      <c r="E24" s="18"/>
      <c r="F24" s="19"/>
      <c r="G24" s="18"/>
      <c r="I24" s="20"/>
      <c r="J24" s="21"/>
      <c r="O24" s="39"/>
      <c r="P24" s="40"/>
      <c r="X24" s="42"/>
    </row>
    <row r="25" spans="1:26" s="5" customFormat="1">
      <c r="A25" s="6"/>
      <c r="B25" s="30"/>
      <c r="C25" s="30"/>
      <c r="D25" s="30"/>
      <c r="E25" s="18"/>
      <c r="F25" s="19"/>
      <c r="G25" s="18"/>
      <c r="J25" s="21"/>
    </row>
    <row r="26" spans="1:26" s="5" customFormat="1">
      <c r="A26" s="6"/>
      <c r="B26" s="30"/>
      <c r="C26" s="30"/>
      <c r="D26" s="30"/>
      <c r="E26" s="18"/>
      <c r="F26" s="19"/>
      <c r="G26" s="18"/>
      <c r="J26" s="21"/>
    </row>
    <row r="27" spans="1:26" s="5" customFormat="1">
      <c r="A27" s="6"/>
      <c r="B27" s="30"/>
      <c r="C27" s="30"/>
      <c r="D27" s="30"/>
      <c r="E27" s="18"/>
      <c r="F27" s="19"/>
      <c r="G27" s="18"/>
      <c r="H27" s="26"/>
      <c r="I27" s="26"/>
      <c r="J27" s="21"/>
    </row>
    <row r="28" spans="1:26" s="5" customFormat="1">
      <c r="A28" s="6"/>
      <c r="B28" s="30"/>
      <c r="C28" s="30"/>
      <c r="D28" s="30"/>
      <c r="E28" s="18"/>
      <c r="F28" s="19"/>
      <c r="G28" s="18"/>
      <c r="H28" s="26"/>
      <c r="I28" s="26"/>
      <c r="J28" s="27"/>
      <c r="O28" s="44"/>
      <c r="P28" s="44"/>
      <c r="Q28" s="44"/>
      <c r="R28" s="43"/>
      <c r="S28" s="44"/>
      <c r="X28" s="44"/>
      <c r="Y28" s="43"/>
      <c r="Z28" s="44"/>
    </row>
    <row r="29" spans="1:26" s="5" customFormat="1">
      <c r="A29" s="6"/>
      <c r="B29" s="30"/>
      <c r="C29" s="30"/>
      <c r="D29" s="30"/>
      <c r="E29" s="18"/>
      <c r="F29" s="19"/>
      <c r="G29" s="18"/>
      <c r="H29" s="26"/>
      <c r="I29" s="26"/>
      <c r="J29" s="27"/>
    </row>
    <row r="30" spans="1:26" s="5" customFormat="1">
      <c r="A30" s="6"/>
      <c r="B30" s="30"/>
      <c r="C30" s="30"/>
      <c r="D30" s="30"/>
      <c r="E30" s="18"/>
      <c r="F30" s="19"/>
      <c r="G30" s="18"/>
      <c r="H30" s="26"/>
      <c r="I30" s="26"/>
      <c r="J30" s="27"/>
    </row>
    <row r="31" spans="1:26" s="5" customFormat="1">
      <c r="A31" s="6"/>
      <c r="B31" s="30"/>
      <c r="C31" s="30"/>
      <c r="D31" s="30"/>
      <c r="E31" s="18"/>
      <c r="F31" s="19"/>
      <c r="G31" s="18"/>
      <c r="H31" s="26"/>
      <c r="I31" s="26"/>
      <c r="J31" s="27"/>
    </row>
    <row r="32" spans="1:26" s="5" customFormat="1">
      <c r="A32" s="6"/>
      <c r="B32" s="30"/>
      <c r="C32" s="30"/>
      <c r="D32" s="30"/>
      <c r="E32" s="18"/>
      <c r="F32" s="19"/>
      <c r="G32" s="18"/>
      <c r="H32" s="26"/>
      <c r="I32" s="26"/>
      <c r="J32" s="27"/>
    </row>
    <row r="33" spans="1:10" s="5" customFormat="1">
      <c r="A33" s="6"/>
      <c r="B33" s="30"/>
      <c r="C33" s="30"/>
      <c r="D33" s="30"/>
      <c r="E33" s="18"/>
      <c r="F33" s="19"/>
      <c r="G33" s="18"/>
      <c r="H33" s="26"/>
      <c r="I33" s="26"/>
      <c r="J33" s="27"/>
    </row>
    <row r="34" spans="1:10" s="5" customFormat="1">
      <c r="A34" s="6"/>
      <c r="B34" s="30"/>
      <c r="C34" s="30"/>
      <c r="D34" s="30"/>
      <c r="E34" s="18"/>
      <c r="F34" s="19"/>
      <c r="G34" s="18"/>
      <c r="H34" s="26"/>
      <c r="I34" s="26"/>
      <c r="J34" s="27"/>
    </row>
    <row r="35" spans="1:10" s="5" customFormat="1">
      <c r="A35" s="6"/>
      <c r="B35" s="30"/>
      <c r="C35" s="30"/>
      <c r="D35" s="30"/>
      <c r="E35" s="18"/>
      <c r="F35" s="19"/>
      <c r="G35" s="18"/>
      <c r="H35" s="26"/>
      <c r="I35" s="26"/>
      <c r="J35" s="27"/>
    </row>
    <row r="36" spans="1:10" s="5" customFormat="1">
      <c r="A36" s="6"/>
      <c r="B36" s="30"/>
      <c r="C36" s="30"/>
      <c r="D36" s="30"/>
      <c r="E36" s="18"/>
      <c r="F36" s="19"/>
      <c r="G36" s="18"/>
      <c r="H36" s="26"/>
      <c r="I36" s="26"/>
      <c r="J36" s="27"/>
    </row>
    <row r="37" spans="1:10" s="5" customFormat="1">
      <c r="A37" s="6"/>
      <c r="B37" s="30"/>
      <c r="C37" s="30"/>
      <c r="D37" s="30"/>
      <c r="E37" s="18"/>
      <c r="F37" s="19"/>
      <c r="G37" s="18"/>
      <c r="H37" s="26"/>
      <c r="I37" s="26"/>
      <c r="J37" s="27"/>
    </row>
    <row r="38" spans="1:10" s="5" customFormat="1">
      <c r="A38" s="6"/>
      <c r="B38" s="30"/>
      <c r="C38" s="30"/>
      <c r="D38" s="30"/>
      <c r="E38" s="18"/>
      <c r="F38" s="19"/>
      <c r="G38" s="18"/>
      <c r="J38" s="28"/>
    </row>
    <row r="39" spans="1:10" s="5" customFormat="1">
      <c r="A39" s="6"/>
      <c r="B39" s="30"/>
      <c r="C39" s="30"/>
      <c r="D39" s="30"/>
      <c r="E39" s="18"/>
      <c r="F39" s="19"/>
      <c r="G39" s="18"/>
      <c r="J39" s="28"/>
    </row>
    <row r="40" spans="1:10" s="5" customFormat="1">
      <c r="A40" s="6"/>
      <c r="B40" s="30"/>
      <c r="C40" s="30"/>
      <c r="D40" s="30"/>
      <c r="E40" s="18"/>
      <c r="F40" s="19"/>
      <c r="G40" s="18"/>
      <c r="H40" s="26"/>
      <c r="I40" s="26"/>
      <c r="J40" s="27"/>
    </row>
    <row r="41" spans="1:10" s="5" customFormat="1">
      <c r="A41" s="6"/>
      <c r="E41" s="15"/>
      <c r="F41" s="29"/>
      <c r="G41" s="26"/>
      <c r="H41" s="26"/>
      <c r="I41" s="26"/>
      <c r="J41" s="27"/>
    </row>
    <row r="42" spans="1:10" s="5" customFormat="1">
      <c r="A42" s="6"/>
      <c r="E42" s="15"/>
      <c r="F42" s="29"/>
      <c r="G42" s="26"/>
      <c r="H42" s="26"/>
      <c r="I42" s="26"/>
      <c r="J42" s="27"/>
    </row>
    <row r="43" spans="1:10" s="5" customFormat="1">
      <c r="A43" s="6"/>
      <c r="E43" s="15"/>
      <c r="F43" s="29"/>
      <c r="G43" s="15"/>
      <c r="J43" s="28"/>
    </row>
    <row r="44" spans="1:10" s="5" customFormat="1">
      <c r="E44" s="15"/>
      <c r="F44" s="29"/>
      <c r="G44" s="15"/>
      <c r="J44" s="28"/>
    </row>
    <row r="45" spans="1:10" s="5" customFormat="1">
      <c r="A45" s="6"/>
      <c r="E45" s="15"/>
      <c r="F45" s="16"/>
      <c r="G45" s="15"/>
      <c r="J45" s="28"/>
    </row>
    <row r="46" spans="1:10" s="5" customFormat="1">
      <c r="A46" s="6"/>
      <c r="B46" s="6"/>
      <c r="C46" s="6"/>
      <c r="D46" s="6"/>
      <c r="E46" s="8"/>
      <c r="F46" s="9"/>
      <c r="G46" s="8"/>
      <c r="H46" s="6"/>
      <c r="I46" s="6"/>
      <c r="J46" s="10"/>
    </row>
    <row r="47" spans="1:10" s="5" customFormat="1">
      <c r="A47" s="6"/>
      <c r="B47" s="6"/>
      <c r="C47" s="6"/>
      <c r="D47" s="6"/>
      <c r="E47" s="8"/>
      <c r="F47" s="9"/>
      <c r="G47" s="8"/>
      <c r="H47" s="6"/>
      <c r="I47" s="6"/>
      <c r="J47" s="10"/>
    </row>
    <row r="48" spans="1:10" s="5" customFormat="1">
      <c r="B48" s="6"/>
      <c r="C48" s="6"/>
      <c r="D48" s="6"/>
      <c r="E48" s="8"/>
      <c r="F48" s="9"/>
      <c r="G48" s="8"/>
      <c r="H48" s="6"/>
      <c r="I48" s="6"/>
      <c r="J48" s="10"/>
    </row>
    <row r="49" spans="1:28" s="5" customFormat="1">
      <c r="E49" s="15"/>
      <c r="F49" s="16"/>
      <c r="G49" s="15"/>
      <c r="J49" s="28"/>
    </row>
    <row r="50" spans="1:28" s="5" customFormat="1">
      <c r="E50" s="15"/>
      <c r="F50" s="16"/>
      <c r="G50" s="15"/>
      <c r="J50" s="28"/>
    </row>
    <row r="51" spans="1:28" s="5" customFormat="1">
      <c r="A51" s="6"/>
      <c r="B51" s="1" t="s">
        <v>7</v>
      </c>
      <c r="E51" s="15"/>
      <c r="F51" s="16"/>
      <c r="G51" s="15"/>
      <c r="H51" s="15"/>
      <c r="I51" s="15"/>
      <c r="J51" s="45"/>
    </row>
    <row r="52" spans="1:28" s="5" customFormat="1">
      <c r="A52" s="6"/>
      <c r="F52" s="46"/>
      <c r="G52" s="15"/>
      <c r="H52" s="15"/>
      <c r="I52" s="15"/>
      <c r="J52" s="21"/>
    </row>
    <row r="53" spans="1:28" s="5" customFormat="1">
      <c r="A53" s="6"/>
      <c r="F53" s="46"/>
      <c r="G53" s="15"/>
      <c r="H53" s="15"/>
      <c r="I53" s="15"/>
      <c r="J53" s="21"/>
    </row>
    <row r="54" spans="1:28" s="5" customFormat="1">
      <c r="A54" s="6"/>
      <c r="F54" s="46"/>
      <c r="G54" s="15"/>
      <c r="H54" s="15"/>
      <c r="I54" s="15"/>
      <c r="J54" s="21"/>
    </row>
    <row r="55" spans="1:28" s="5" customFormat="1">
      <c r="A55" s="6"/>
      <c r="F55" s="46"/>
      <c r="G55" s="15"/>
      <c r="H55" s="15"/>
      <c r="I55" s="15"/>
      <c r="J55" s="21"/>
    </row>
    <row r="56" spans="1:28" s="5" customFormat="1">
      <c r="A56" s="6"/>
      <c r="F56" s="46"/>
      <c r="G56" s="15"/>
      <c r="J56" s="28"/>
    </row>
    <row r="57" spans="1:28" s="5" customFormat="1">
      <c r="A57" s="6"/>
      <c r="F57" s="46"/>
      <c r="G57" s="47"/>
      <c r="J57" s="28"/>
    </row>
    <row r="58" spans="1:28" s="5" customFormat="1">
      <c r="A58" s="6"/>
      <c r="F58" s="46"/>
      <c r="G58" s="15"/>
      <c r="J58" s="28"/>
    </row>
    <row r="59" spans="1:28" s="5" customFormat="1">
      <c r="A59" s="6"/>
      <c r="F59" s="46"/>
      <c r="G59" s="15"/>
      <c r="J59" s="28"/>
    </row>
    <row r="60" spans="1:28" s="5" customFormat="1">
      <c r="A60" s="6"/>
      <c r="F60" s="46"/>
      <c r="G60" s="15"/>
      <c r="J60" s="28"/>
    </row>
    <row r="61" spans="1:28" s="5" customFormat="1">
      <c r="A61" s="6"/>
      <c r="E61" s="15"/>
      <c r="F61" s="16"/>
      <c r="G61" s="15"/>
      <c r="J61" s="28"/>
    </row>
    <row r="62" spans="1:28" s="5" customFormat="1">
      <c r="A62" s="6"/>
      <c r="B62" s="6"/>
      <c r="C62" s="6"/>
      <c r="D62" s="6"/>
      <c r="E62" s="8"/>
      <c r="F62" s="9"/>
      <c r="G62" s="8"/>
      <c r="H62" s="6"/>
      <c r="I62" s="6"/>
      <c r="J62" s="10"/>
      <c r="T62" s="32"/>
      <c r="AB62" s="32"/>
    </row>
    <row r="63" spans="1:28" s="5" customFormat="1">
      <c r="A63" s="6"/>
      <c r="B63" s="48"/>
      <c r="C63" s="6"/>
      <c r="D63" s="6"/>
      <c r="E63" s="8"/>
      <c r="F63" s="9"/>
      <c r="G63" s="8"/>
      <c r="H63" s="6"/>
      <c r="I63" s="6"/>
      <c r="J63" s="49"/>
    </row>
    <row r="64" spans="1:28" s="5" customFormat="1">
      <c r="A64" s="6"/>
      <c r="B64" s="3"/>
      <c r="C64" s="6"/>
      <c r="D64" s="6"/>
      <c r="E64" s="8"/>
      <c r="F64" s="9"/>
      <c r="G64" s="8"/>
      <c r="H64" s="6"/>
      <c r="I64" s="6"/>
      <c r="J64" s="10"/>
    </row>
    <row r="65" spans="1:28" s="5" customFormat="1">
      <c r="A65" s="6"/>
      <c r="B65" s="50"/>
      <c r="C65" s="6"/>
      <c r="D65" s="6"/>
      <c r="E65" s="8"/>
      <c r="F65" s="9"/>
      <c r="G65" s="8"/>
      <c r="H65" s="6"/>
      <c r="I65" s="6"/>
      <c r="J65" s="10"/>
      <c r="W65" s="38"/>
    </row>
    <row r="66" spans="1:28" s="5" customFormat="1">
      <c r="A66" s="6"/>
      <c r="B66" s="6"/>
      <c r="C66" s="6"/>
      <c r="D66" s="6"/>
      <c r="E66" s="8"/>
      <c r="F66" s="9"/>
      <c r="G66" s="8"/>
      <c r="H66" s="6"/>
      <c r="I66" s="6"/>
      <c r="J66" s="10"/>
    </row>
    <row r="67" spans="1:28" s="5" customFormat="1">
      <c r="A67" s="6"/>
      <c r="B67" s="6"/>
      <c r="C67" s="6"/>
      <c r="D67" s="6"/>
      <c r="E67" s="8"/>
      <c r="F67" s="9"/>
      <c r="G67" s="8"/>
      <c r="H67" s="6"/>
      <c r="I67" s="6"/>
      <c r="J67" s="10"/>
      <c r="P67" s="35"/>
      <c r="Q67" s="35"/>
      <c r="R67" s="15"/>
      <c r="S67" s="15"/>
      <c r="T67" s="15"/>
      <c r="Z67" s="35"/>
      <c r="AA67" s="15"/>
      <c r="AB67" s="15"/>
    </row>
    <row r="68" spans="1:28" s="5" customFormat="1">
      <c r="A68" s="6"/>
      <c r="B68" s="6"/>
      <c r="C68" s="6"/>
      <c r="D68" s="6"/>
      <c r="E68" s="8"/>
      <c r="F68" s="11"/>
      <c r="G68" s="8"/>
      <c r="H68" s="8"/>
      <c r="I68" s="8"/>
      <c r="J68" s="10"/>
      <c r="P68" s="15"/>
      <c r="Q68" s="15"/>
      <c r="R68" s="15"/>
      <c r="S68" s="15"/>
      <c r="T68" s="15"/>
      <c r="Z68" s="15"/>
      <c r="AA68" s="15"/>
      <c r="AB68" s="15"/>
    </row>
    <row r="69" spans="1:28" s="5" customFormat="1">
      <c r="A69" s="6"/>
      <c r="B69" s="6"/>
      <c r="C69" s="6"/>
      <c r="D69" s="6"/>
      <c r="E69" s="12"/>
      <c r="F69" s="13"/>
      <c r="G69" s="4"/>
      <c r="H69" s="12"/>
      <c r="I69" s="4"/>
      <c r="J69" s="14"/>
    </row>
    <row r="70" spans="1:28" s="5" customFormat="1">
      <c r="A70" s="6"/>
      <c r="B70" s="1"/>
      <c r="E70" s="15"/>
      <c r="F70" s="16"/>
      <c r="G70" s="15"/>
      <c r="J70" s="10"/>
      <c r="P70" s="20"/>
      <c r="Q70" s="51"/>
      <c r="R70" s="20"/>
      <c r="S70" s="52"/>
      <c r="T70" s="20"/>
      <c r="Z70" s="51"/>
      <c r="AA70" s="52"/>
      <c r="AB70" s="20"/>
    </row>
    <row r="71" spans="1:28" s="5" customFormat="1">
      <c r="A71" s="6"/>
      <c r="E71" s="15"/>
      <c r="F71" s="16"/>
      <c r="G71" s="15"/>
      <c r="J71" s="10"/>
      <c r="P71" s="51"/>
      <c r="Q71" s="51"/>
      <c r="R71" s="20"/>
      <c r="S71" s="52"/>
      <c r="T71" s="20"/>
      <c r="Z71" s="51"/>
      <c r="AA71" s="52"/>
      <c r="AB71" s="20"/>
    </row>
    <row r="72" spans="1:28" s="5" customFormat="1">
      <c r="A72" s="6"/>
      <c r="E72" s="8"/>
      <c r="F72" s="53"/>
      <c r="G72" s="25"/>
      <c r="H72" s="54"/>
      <c r="I72" s="25"/>
      <c r="J72" s="55"/>
      <c r="P72" s="51"/>
      <c r="Q72" s="51"/>
      <c r="R72" s="20"/>
      <c r="S72" s="52"/>
      <c r="T72" s="20"/>
      <c r="Z72" s="51"/>
      <c r="AA72" s="52"/>
      <c r="AB72" s="20"/>
    </row>
    <row r="73" spans="1:28" s="5" customFormat="1">
      <c r="A73" s="6"/>
      <c r="E73" s="15"/>
      <c r="F73" s="29"/>
      <c r="G73" s="47"/>
      <c r="H73" s="47"/>
      <c r="I73" s="47"/>
      <c r="J73" s="21"/>
      <c r="P73" s="51"/>
      <c r="Q73" s="51"/>
      <c r="R73" s="20"/>
      <c r="S73" s="52"/>
      <c r="T73" s="20"/>
      <c r="Z73" s="51"/>
      <c r="AA73" s="52"/>
      <c r="AB73" s="20"/>
    </row>
    <row r="74" spans="1:28" s="5" customFormat="1">
      <c r="A74" s="6"/>
      <c r="E74" s="15"/>
      <c r="F74" s="29"/>
      <c r="G74" s="15"/>
      <c r="H74" s="15"/>
      <c r="I74" s="15"/>
      <c r="J74" s="21"/>
      <c r="P74" s="51"/>
      <c r="Q74" s="51"/>
      <c r="R74" s="20"/>
      <c r="S74" s="52"/>
      <c r="T74" s="20"/>
      <c r="Z74" s="20"/>
      <c r="AA74" s="52"/>
      <c r="AB74" s="20"/>
    </row>
    <row r="75" spans="1:28" s="5" customFormat="1">
      <c r="A75" s="6"/>
      <c r="E75" s="15"/>
      <c r="F75" s="29"/>
      <c r="G75" s="15"/>
      <c r="H75" s="15"/>
      <c r="I75" s="15"/>
      <c r="J75" s="21"/>
      <c r="P75" s="51"/>
      <c r="Q75" s="51"/>
      <c r="R75" s="20"/>
      <c r="S75" s="52"/>
      <c r="T75" s="20"/>
      <c r="Z75" s="51"/>
      <c r="AA75" s="52"/>
      <c r="AB75" s="20"/>
    </row>
    <row r="76" spans="1:28" s="5" customFormat="1">
      <c r="A76" s="6"/>
      <c r="E76" s="15"/>
      <c r="F76" s="29"/>
      <c r="G76" s="15"/>
      <c r="H76" s="15"/>
      <c r="I76" s="15"/>
      <c r="J76" s="21"/>
      <c r="P76" s="51"/>
      <c r="Q76" s="51"/>
      <c r="R76" s="20"/>
      <c r="S76" s="52"/>
      <c r="T76" s="20"/>
      <c r="Z76" s="51"/>
      <c r="AA76" s="52"/>
      <c r="AB76" s="20"/>
    </row>
    <row r="77" spans="1:28" s="5" customFormat="1">
      <c r="A77" s="6"/>
      <c r="E77" s="15"/>
      <c r="F77" s="29"/>
      <c r="G77" s="15"/>
      <c r="H77" s="15"/>
      <c r="I77" s="15"/>
      <c r="J77" s="21"/>
      <c r="P77" s="51"/>
      <c r="Q77" s="51"/>
      <c r="R77" s="20"/>
      <c r="S77" s="52"/>
      <c r="T77" s="20"/>
      <c r="Z77" s="51"/>
      <c r="AA77" s="52"/>
      <c r="AB77" s="20"/>
    </row>
    <row r="78" spans="1:28" s="5" customFormat="1">
      <c r="A78" s="6"/>
      <c r="E78" s="15"/>
      <c r="F78" s="29"/>
      <c r="G78" s="15"/>
      <c r="H78" s="15"/>
      <c r="I78" s="15"/>
      <c r="J78" s="21"/>
      <c r="P78" s="51"/>
      <c r="Q78" s="51"/>
      <c r="R78" s="20"/>
      <c r="S78" s="52"/>
      <c r="T78" s="20"/>
      <c r="Z78" s="51"/>
      <c r="AA78" s="52"/>
      <c r="AB78" s="20"/>
    </row>
    <row r="79" spans="1:28" s="5" customFormat="1">
      <c r="A79" s="6"/>
      <c r="E79" s="15"/>
      <c r="F79" s="29"/>
      <c r="G79" s="47"/>
      <c r="H79" s="47"/>
      <c r="I79" s="47"/>
      <c r="J79" s="21"/>
      <c r="P79" s="51"/>
      <c r="Q79" s="51"/>
      <c r="R79" s="20"/>
      <c r="S79" s="52"/>
      <c r="T79" s="20"/>
      <c r="Z79" s="51"/>
      <c r="AA79" s="52"/>
      <c r="AB79" s="20"/>
    </row>
    <row r="80" spans="1:28" s="5" customFormat="1">
      <c r="A80" s="6"/>
      <c r="E80" s="15"/>
      <c r="F80" s="29"/>
      <c r="G80" s="15"/>
      <c r="H80" s="15"/>
      <c r="I80" s="15"/>
      <c r="J80" s="21"/>
      <c r="P80" s="51"/>
      <c r="Q80" s="51"/>
      <c r="R80" s="20"/>
      <c r="S80" s="52"/>
      <c r="T80" s="20"/>
      <c r="Z80" s="51"/>
      <c r="AA80" s="52"/>
      <c r="AB80" s="20"/>
    </row>
    <row r="81" spans="1:28" s="5" customFormat="1">
      <c r="A81" s="6"/>
      <c r="E81" s="15"/>
      <c r="F81" s="29"/>
      <c r="G81" s="15"/>
      <c r="H81" s="15"/>
      <c r="I81" s="15"/>
      <c r="J81" s="21"/>
      <c r="P81" s="51"/>
      <c r="Q81" s="51"/>
      <c r="R81" s="20"/>
      <c r="S81" s="52"/>
      <c r="T81" s="20"/>
      <c r="Z81" s="51"/>
      <c r="AA81" s="52"/>
      <c r="AB81" s="20"/>
    </row>
    <row r="82" spans="1:28" s="5" customFormat="1">
      <c r="A82" s="6"/>
      <c r="B82" s="1"/>
      <c r="E82" s="15"/>
      <c r="F82" s="16"/>
      <c r="G82" s="15"/>
      <c r="J82" s="28"/>
      <c r="P82" s="51"/>
      <c r="Q82" s="51"/>
      <c r="R82" s="20"/>
      <c r="S82" s="52"/>
      <c r="T82" s="20"/>
      <c r="Z82" s="51"/>
      <c r="AA82" s="52"/>
      <c r="AB82" s="20"/>
    </row>
    <row r="83" spans="1:28" s="5" customFormat="1">
      <c r="A83" s="6"/>
      <c r="E83" s="15"/>
      <c r="F83" s="16"/>
      <c r="G83" s="15"/>
      <c r="J83" s="28"/>
      <c r="P83" s="51"/>
      <c r="Q83" s="51"/>
      <c r="R83" s="20"/>
      <c r="S83" s="52"/>
      <c r="T83" s="20"/>
      <c r="Z83" s="51"/>
      <c r="AA83" s="52"/>
      <c r="AB83" s="20"/>
    </row>
    <row r="84" spans="1:28" s="5" customFormat="1">
      <c r="A84" s="6"/>
      <c r="E84" s="15"/>
      <c r="F84" s="29"/>
      <c r="G84" s="26"/>
      <c r="H84" s="26"/>
      <c r="I84" s="26"/>
      <c r="J84" s="27"/>
      <c r="P84" s="51"/>
      <c r="Q84" s="51"/>
      <c r="R84" s="20"/>
      <c r="S84" s="52"/>
      <c r="T84" s="20"/>
      <c r="Z84" s="51"/>
      <c r="AA84" s="52"/>
      <c r="AB84" s="20"/>
    </row>
    <row r="85" spans="1:28" s="5" customFormat="1">
      <c r="A85" s="6"/>
      <c r="E85" s="15"/>
      <c r="F85" s="29"/>
      <c r="G85" s="26"/>
      <c r="H85" s="26"/>
      <c r="I85" s="26"/>
      <c r="J85" s="27"/>
      <c r="P85" s="51"/>
      <c r="Q85" s="51"/>
      <c r="R85" s="20"/>
      <c r="S85" s="52"/>
      <c r="T85" s="20"/>
      <c r="Z85" s="51"/>
      <c r="AA85" s="52"/>
      <c r="AB85" s="20"/>
    </row>
    <row r="86" spans="1:28" s="5" customFormat="1">
      <c r="A86" s="6"/>
      <c r="E86" s="15"/>
      <c r="F86" s="29"/>
      <c r="G86" s="26"/>
      <c r="H86" s="26"/>
      <c r="I86" s="26"/>
      <c r="J86" s="27"/>
      <c r="P86" s="51"/>
      <c r="Q86" s="51"/>
      <c r="R86" s="20"/>
      <c r="S86" s="52"/>
      <c r="T86" s="20"/>
      <c r="Z86" s="51"/>
      <c r="AA86" s="52"/>
      <c r="AB86" s="20"/>
    </row>
    <row r="87" spans="1:28" s="5" customFormat="1">
      <c r="A87" s="6"/>
      <c r="E87" s="15"/>
      <c r="F87" s="29"/>
      <c r="G87" s="15"/>
      <c r="J87" s="28"/>
      <c r="P87" s="51"/>
      <c r="Q87" s="51"/>
      <c r="R87" s="20"/>
      <c r="S87" s="52"/>
      <c r="T87" s="20"/>
      <c r="Z87" s="51"/>
      <c r="AA87" s="52"/>
      <c r="AB87" s="20"/>
    </row>
    <row r="88" spans="1:28" s="5" customFormat="1">
      <c r="A88" s="6"/>
      <c r="E88" s="15"/>
      <c r="F88" s="29"/>
      <c r="G88" s="15"/>
      <c r="J88" s="28"/>
      <c r="P88" s="51"/>
      <c r="Q88" s="51"/>
      <c r="R88" s="20"/>
      <c r="S88" s="52"/>
      <c r="T88" s="20"/>
      <c r="Z88" s="51"/>
      <c r="AA88" s="52"/>
      <c r="AB88" s="20"/>
    </row>
    <row r="89" spans="1:28" s="5" customFormat="1">
      <c r="A89" s="6"/>
      <c r="E89" s="15"/>
      <c r="F89" s="29"/>
      <c r="G89" s="26"/>
      <c r="H89" s="26"/>
      <c r="I89" s="26"/>
      <c r="J89" s="27"/>
      <c r="P89" s="20"/>
      <c r="Q89" s="20"/>
      <c r="R89" s="20"/>
      <c r="S89" s="20"/>
      <c r="T89" s="20"/>
      <c r="Z89" s="20"/>
      <c r="AA89" s="20"/>
      <c r="AB89" s="20"/>
    </row>
    <row r="90" spans="1:28" s="5" customFormat="1">
      <c r="A90" s="6"/>
      <c r="E90" s="15"/>
      <c r="F90" s="29"/>
      <c r="G90" s="26"/>
      <c r="H90" s="26"/>
      <c r="I90" s="26"/>
      <c r="J90" s="27"/>
      <c r="P90" s="20"/>
      <c r="Q90" s="20"/>
      <c r="R90" s="20"/>
      <c r="S90" s="20"/>
      <c r="T90" s="20"/>
      <c r="Z90" s="20"/>
      <c r="AA90" s="20"/>
      <c r="AB90" s="20"/>
    </row>
    <row r="91" spans="1:28" s="5" customFormat="1">
      <c r="A91" s="6"/>
      <c r="E91" s="15"/>
      <c r="F91" s="29"/>
      <c r="G91" s="26"/>
      <c r="H91" s="26"/>
      <c r="I91" s="26"/>
      <c r="J91" s="27"/>
    </row>
    <row r="92" spans="1:28" s="5" customFormat="1">
      <c r="A92" s="6"/>
      <c r="E92" s="15"/>
      <c r="F92" s="29"/>
      <c r="G92" s="15"/>
      <c r="J92" s="28"/>
    </row>
    <row r="93" spans="1:28" s="5" customFormat="1">
      <c r="A93" s="6"/>
      <c r="E93" s="15"/>
      <c r="F93" s="29"/>
      <c r="G93" s="15"/>
      <c r="J93" s="28"/>
    </row>
    <row r="94" spans="1:28" s="5" customFormat="1">
      <c r="A94" s="6"/>
      <c r="E94" s="15"/>
      <c r="F94" s="29"/>
      <c r="G94" s="26"/>
      <c r="H94" s="26"/>
      <c r="I94" s="26"/>
      <c r="J94" s="27"/>
    </row>
    <row r="95" spans="1:28" s="5" customFormat="1">
      <c r="E95" s="15"/>
      <c r="F95" s="29"/>
      <c r="G95" s="26"/>
      <c r="H95" s="26"/>
      <c r="I95" s="26"/>
      <c r="J95" s="27"/>
    </row>
    <row r="96" spans="1:28" s="5" customFormat="1">
      <c r="A96" s="6"/>
      <c r="B96" s="38"/>
      <c r="E96" s="15"/>
      <c r="F96" s="29"/>
      <c r="G96" s="26"/>
      <c r="H96" s="26"/>
      <c r="I96" s="26"/>
      <c r="J96" s="27"/>
    </row>
    <row r="97" spans="1:10" s="5" customFormat="1">
      <c r="B97" s="38"/>
      <c r="E97" s="15"/>
      <c r="F97" s="29"/>
      <c r="G97" s="15"/>
      <c r="J97" s="28"/>
    </row>
    <row r="98" spans="1:10" s="5" customFormat="1">
      <c r="B98" s="1"/>
      <c r="E98" s="15"/>
      <c r="F98" s="16"/>
      <c r="G98" s="15"/>
      <c r="H98" s="15"/>
      <c r="I98" s="15"/>
      <c r="J98" s="45"/>
    </row>
    <row r="99" spans="1:10" s="5" customFormat="1">
      <c r="E99" s="15"/>
      <c r="F99" s="16"/>
      <c r="G99" s="15"/>
      <c r="H99" s="15"/>
      <c r="I99" s="15"/>
      <c r="J99" s="21"/>
    </row>
    <row r="100" spans="1:10" s="5" customFormat="1">
      <c r="E100" s="15"/>
      <c r="F100" s="16"/>
      <c r="G100" s="15"/>
      <c r="H100" s="15"/>
      <c r="I100" s="15"/>
      <c r="J100" s="21"/>
    </row>
    <row r="101" spans="1:10" s="5" customFormat="1">
      <c r="E101" s="15"/>
      <c r="F101" s="16"/>
      <c r="G101" s="15"/>
      <c r="H101" s="15"/>
      <c r="I101" s="15"/>
      <c r="J101" s="21"/>
    </row>
    <row r="102" spans="1:10" s="5" customFormat="1">
      <c r="E102" s="15"/>
      <c r="F102" s="16"/>
      <c r="G102" s="15"/>
      <c r="H102" s="15"/>
      <c r="I102" s="15"/>
      <c r="J102" s="21"/>
    </row>
    <row r="103" spans="1:10" s="5" customFormat="1">
      <c r="E103" s="15"/>
      <c r="F103" s="16"/>
      <c r="G103" s="15"/>
      <c r="J103" s="28"/>
    </row>
    <row r="104" spans="1:10" s="5" customFormat="1">
      <c r="E104" s="15"/>
      <c r="F104" s="16"/>
      <c r="G104" s="15"/>
      <c r="J104" s="28"/>
    </row>
    <row r="105" spans="1:10" s="5" customFormat="1">
      <c r="E105" s="15"/>
      <c r="F105" s="16"/>
      <c r="G105" s="15"/>
      <c r="J105" s="28"/>
    </row>
    <row r="106" spans="1:10" s="5" customFormat="1">
      <c r="E106" s="15"/>
      <c r="F106" s="16"/>
      <c r="G106" s="15"/>
      <c r="J106" s="28"/>
    </row>
    <row r="107" spans="1:10" s="5" customFormat="1">
      <c r="E107" s="15"/>
      <c r="F107" s="16"/>
      <c r="G107" s="15"/>
      <c r="J107" s="28"/>
    </row>
    <row r="108" spans="1:10" s="5" customFormat="1">
      <c r="A108" s="6"/>
      <c r="E108" s="15"/>
      <c r="F108" s="16"/>
      <c r="G108" s="15"/>
      <c r="J108" s="28"/>
    </row>
    <row r="109" spans="1:10" s="5" customFormat="1">
      <c r="A109" s="6"/>
      <c r="B109" s="6"/>
      <c r="C109" s="6"/>
      <c r="D109" s="6"/>
      <c r="E109" s="8"/>
      <c r="F109" s="9"/>
      <c r="G109" s="8"/>
      <c r="H109" s="6"/>
      <c r="I109" s="6"/>
      <c r="J109" s="10"/>
    </row>
  </sheetData>
  <dataValidations disablePrompts="1" count="2">
    <dataValidation type="list" allowBlank="1" showInputMessage="1" showErrorMessage="1" errorTitle="Adjsutment Type Input Error" error="An invalid adjustment type was entered._x000a__x000a_Valid values are 1, 2, or 3." sqref="E70:E107 E15 E24:E60">
      <formula1>"1,2,3"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6 E13 E10:E11 E20:E22">
      <formula1>"1, 2, 3"</formula1>
    </dataValidation>
  </dataValidations>
  <pageMargins left="0.75" right="0.75" top="1" bottom="1" header="0.5" footer="0.5"/>
  <pageSetup scale="73" orientation="portrait" r:id="rId1"/>
  <headerFooter alignWithMargins="0"/>
  <rowBreaks count="1" manualBreakCount="1">
    <brk id="61" max="16383" man="1"/>
  </rowBreaks>
  <colBreaks count="2" manualBreakCount="2">
    <brk id="10" max="1048575" man="1"/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zoomScaleSheetLayoutView="100" workbookViewId="0">
      <selection activeCell="L31" sqref="L31"/>
    </sheetView>
  </sheetViews>
  <sheetFormatPr defaultColWidth="9.140625" defaultRowHeight="12.75"/>
  <cols>
    <col min="1" max="1" width="2.28515625" style="6" customWidth="1"/>
    <col min="2" max="2" width="5.5703125" style="6" customWidth="1"/>
    <col min="3" max="3" width="32.7109375" style="6" customWidth="1"/>
    <col min="4" max="4" width="13.85546875" style="6" bestFit="1" customWidth="1"/>
    <col min="5" max="5" width="9.140625" style="6"/>
    <col min="6" max="6" width="10.42578125" style="6" customWidth="1"/>
    <col min="7" max="7" width="10" style="6" customWidth="1"/>
    <col min="8" max="8" width="10.28515625" style="6" bestFit="1" customWidth="1"/>
    <col min="9" max="9" width="12.140625" style="6" bestFit="1" customWidth="1"/>
    <col min="10" max="10" width="13.85546875" style="6" customWidth="1"/>
    <col min="11" max="16384" width="9.140625" style="6"/>
  </cols>
  <sheetData>
    <row r="1" spans="1:10">
      <c r="A1" s="3" t="s">
        <v>10</v>
      </c>
      <c r="J1" s="6" t="s">
        <v>44</v>
      </c>
    </row>
    <row r="2" spans="1:10">
      <c r="A2" s="3" t="s">
        <v>11</v>
      </c>
    </row>
    <row r="3" spans="1:10">
      <c r="A3" s="3" t="s">
        <v>50</v>
      </c>
    </row>
    <row r="4" spans="1:10">
      <c r="A4" s="3"/>
    </row>
    <row r="7" spans="1:10">
      <c r="C7" s="61" t="s">
        <v>18</v>
      </c>
      <c r="D7" s="66" t="s">
        <v>19</v>
      </c>
      <c r="E7" s="66" t="s">
        <v>20</v>
      </c>
      <c r="F7" s="66" t="s">
        <v>21</v>
      </c>
      <c r="G7" s="66" t="s">
        <v>22</v>
      </c>
      <c r="H7" s="66" t="s">
        <v>8</v>
      </c>
      <c r="I7" s="61" t="s">
        <v>23</v>
      </c>
      <c r="J7" s="61" t="s">
        <v>24</v>
      </c>
    </row>
    <row r="8" spans="1:10">
      <c r="C8" s="57" t="s">
        <v>45</v>
      </c>
      <c r="D8" s="22">
        <f>((J8/2)*I8)/12</f>
        <v>40098.498049258102</v>
      </c>
      <c r="E8" s="22">
        <f>(J8*I8)/12</f>
        <v>80196.996098516203</v>
      </c>
      <c r="F8" s="22">
        <f>(J8*I8)/12</f>
        <v>80196.996098516203</v>
      </c>
      <c r="G8" s="22">
        <f>(J8*I8)/12</f>
        <v>80196.996098516203</v>
      </c>
      <c r="H8" s="74">
        <f>SUM(D8:G8)</f>
        <v>280689.48634480673</v>
      </c>
      <c r="I8" s="73">
        <v>2.938906605116889E-2</v>
      </c>
      <c r="J8" s="22">
        <v>32745646</v>
      </c>
    </row>
    <row r="9" spans="1:10">
      <c r="C9" s="57" t="s">
        <v>46</v>
      </c>
      <c r="F9" s="22">
        <f>((J8/2)*I8)/12</f>
        <v>40098.498049258102</v>
      </c>
      <c r="G9" s="22">
        <f>(J8*I8)/12</f>
        <v>80196.996098516203</v>
      </c>
      <c r="H9" s="74">
        <f>SUM(F9:G9)</f>
        <v>120295.4941477743</v>
      </c>
    </row>
    <row r="10" spans="1:10" ht="13.5" thickBot="1">
      <c r="C10" s="65" t="s">
        <v>40</v>
      </c>
      <c r="H10" s="64">
        <f>H8-H9</f>
        <v>160393.99219703244</v>
      </c>
    </row>
    <row r="11" spans="1:10" ht="13.5" thickTop="1">
      <c r="C11" s="65"/>
      <c r="H11" s="68" t="s">
        <v>52</v>
      </c>
    </row>
    <row r="12" spans="1:10">
      <c r="C12" s="65"/>
      <c r="H12" s="68"/>
    </row>
    <row r="13" spans="1:10">
      <c r="F13" s="69"/>
    </row>
    <row r="14" spans="1:10">
      <c r="C14" s="61" t="s">
        <v>41</v>
      </c>
      <c r="D14" s="66" t="s">
        <v>19</v>
      </c>
      <c r="E14" s="66" t="s">
        <v>20</v>
      </c>
      <c r="F14" s="66" t="s">
        <v>21</v>
      </c>
      <c r="G14" s="66" t="s">
        <v>22</v>
      </c>
      <c r="H14" s="66" t="s">
        <v>8</v>
      </c>
      <c r="I14" s="67" t="s">
        <v>42</v>
      </c>
    </row>
    <row r="15" spans="1:10">
      <c r="C15" s="57" t="s">
        <v>45</v>
      </c>
      <c r="D15" s="70">
        <f>D8</f>
        <v>40098.498049258102</v>
      </c>
      <c r="E15" s="70">
        <f>D15+E8</f>
        <v>120295.4941477743</v>
      </c>
      <c r="F15" s="70">
        <f>E15+F8</f>
        <v>200492.49024629052</v>
      </c>
      <c r="G15" s="70">
        <f>F15+G8</f>
        <v>280689.48634480673</v>
      </c>
      <c r="H15" s="70">
        <f>SUM(D15:G15)</f>
        <v>641575.96878812963</v>
      </c>
      <c r="I15" s="71">
        <f>H15/13</f>
        <v>49351.997599086892</v>
      </c>
    </row>
    <row r="16" spans="1:10">
      <c r="C16" s="57" t="s">
        <v>46</v>
      </c>
      <c r="F16" s="70">
        <f>F9</f>
        <v>40098.498049258102</v>
      </c>
      <c r="G16" s="70">
        <f>F16+G9</f>
        <v>120295.4941477743</v>
      </c>
      <c r="H16" s="70">
        <f>SUM(F16:G16)</f>
        <v>160393.99219703241</v>
      </c>
      <c r="I16" s="70">
        <f>H16/13</f>
        <v>12337.999399771723</v>
      </c>
    </row>
    <row r="17" spans="3:9" ht="13.5" thickBot="1">
      <c r="C17" s="65" t="s">
        <v>43</v>
      </c>
      <c r="F17" s="69"/>
      <c r="I17" s="64">
        <f>I15-I16</f>
        <v>37013.998199315167</v>
      </c>
    </row>
    <row r="18" spans="3:9" ht="13.5" thickTop="1">
      <c r="C18" s="65"/>
      <c r="F18" s="69"/>
      <c r="I18" s="68" t="s">
        <v>52</v>
      </c>
    </row>
    <row r="19" spans="3:9">
      <c r="I19" s="69"/>
    </row>
    <row r="20" spans="3:9">
      <c r="I20" s="69"/>
    </row>
    <row r="21" spans="3:9">
      <c r="C21" s="61" t="s">
        <v>39</v>
      </c>
      <c r="D21" s="61" t="s">
        <v>24</v>
      </c>
      <c r="I21" s="69"/>
    </row>
    <row r="22" spans="3:9">
      <c r="C22" s="62" t="s">
        <v>26</v>
      </c>
      <c r="D22" s="72">
        <v>0</v>
      </c>
      <c r="I22" s="69"/>
    </row>
    <row r="23" spans="3:9">
      <c r="C23" s="62" t="s">
        <v>27</v>
      </c>
      <c r="D23" s="72">
        <v>0</v>
      </c>
    </row>
    <row r="24" spans="3:9">
      <c r="C24" s="62" t="s">
        <v>28</v>
      </c>
      <c r="D24" s="72">
        <v>0</v>
      </c>
    </row>
    <row r="25" spans="3:9">
      <c r="C25" s="62" t="s">
        <v>29</v>
      </c>
      <c r="D25" s="72">
        <v>0</v>
      </c>
    </row>
    <row r="26" spans="3:9">
      <c r="C26" s="62" t="s">
        <v>25</v>
      </c>
      <c r="D26" s="72">
        <v>0</v>
      </c>
    </row>
    <row r="27" spans="3:9">
      <c r="C27" s="62" t="s">
        <v>30</v>
      </c>
      <c r="D27" s="72">
        <v>0</v>
      </c>
    </row>
    <row r="28" spans="3:9">
      <c r="C28" s="62" t="s">
        <v>31</v>
      </c>
      <c r="D28" s="72">
        <v>0</v>
      </c>
    </row>
    <row r="29" spans="3:9">
      <c r="C29" s="62" t="s">
        <v>32</v>
      </c>
      <c r="D29" s="72">
        <v>0</v>
      </c>
    </row>
    <row r="30" spans="3:9">
      <c r="C30" s="62" t="s">
        <v>33</v>
      </c>
      <c r="D30" s="72">
        <v>0</v>
      </c>
    </row>
    <row r="31" spans="3:9">
      <c r="C31" s="62" t="s">
        <v>34</v>
      </c>
      <c r="D31" s="72">
        <v>0</v>
      </c>
    </row>
    <row r="32" spans="3:9">
      <c r="C32" s="62" t="s">
        <v>35</v>
      </c>
      <c r="D32" s="72">
        <v>0</v>
      </c>
    </row>
    <row r="33" spans="3:4">
      <c r="C33" s="62" t="s">
        <v>36</v>
      </c>
      <c r="D33" s="22">
        <v>32745646</v>
      </c>
    </row>
    <row r="34" spans="3:4">
      <c r="C34" s="62" t="s">
        <v>37</v>
      </c>
      <c r="D34" s="22">
        <v>32745646</v>
      </c>
    </row>
    <row r="35" spans="3:4" ht="13.5" thickBot="1">
      <c r="C35" s="63" t="s">
        <v>47</v>
      </c>
      <c r="D35" s="64">
        <f>AVERAGE(D22:D34)</f>
        <v>5037791.692307692</v>
      </c>
    </row>
    <row r="36" spans="3:4" ht="13.5" thickTop="1">
      <c r="D36" s="68" t="s">
        <v>52</v>
      </c>
    </row>
  </sheetData>
  <pageMargins left="1" right="0.5" top="1" bottom="0.75" header="0.55000000000000004" footer="0.3"/>
  <pageSetup scale="74" orientation="portrait" r:id="rId1"/>
  <headerFooter>
    <oddHeader>&amp;RPage 12.16.1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12.16</vt:lpstr>
      <vt:lpstr>Page 12.16.1</vt:lpstr>
      <vt:lpstr>'Page 12.16.1'!Print_Area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2014-06-03T17:44:47Z</dcterms:created>
  <dcterms:modified xsi:type="dcterms:W3CDTF">2014-06-04T19:05:09Z</dcterms:modified>
</cp:coreProperties>
</file>