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60" yWindow="30" windowWidth="9900" windowHeight="8595" tabRatio="823"/>
  </bookViews>
  <sheets>
    <sheet name="Page 12.30" sheetId="108" r:id="rId1"/>
    <sheet name="Page 12.30.1" sheetId="111" r:id="rId2"/>
    <sheet name="Page 12.30.2" sheetId="112" r:id="rId3"/>
  </sheets>
  <externalReferences>
    <externalReference r:id="rId4"/>
    <externalReference r:id="rId5"/>
    <externalReference r:id="rId6"/>
  </externalReferences>
  <definedNames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[3]Inputs!#REF!</definedName>
    <definedName name="PricingInfo" hidden="1">[3]Inputs!#REF!</definedName>
    <definedName name="_xlnm.Print_Area" localSheetId="0">'Page 12.30'!$A$1:$J$55</definedName>
    <definedName name="_xlnm.Print_Area" localSheetId="1">'Page 12.30.1'!$A$1:$P$48</definedName>
    <definedName name="_xlnm.Print_Area" localSheetId="2">'Page 12.30.2'!$A$1:$G$7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F13" i="108" l="1"/>
  <c r="I30" i="108" l="1"/>
  <c r="I29" i="108"/>
  <c r="I28" i="108"/>
  <c r="I27" i="108"/>
  <c r="I25" i="108"/>
  <c r="I24" i="108"/>
  <c r="I23" i="108"/>
  <c r="I22" i="108"/>
  <c r="I13" i="108"/>
  <c r="A46" i="111" l="1"/>
  <c r="A42" i="111"/>
  <c r="A41" i="111"/>
  <c r="A40" i="111"/>
  <c r="A39" i="111"/>
  <c r="A22" i="111"/>
  <c r="A21" i="111"/>
  <c r="A20" i="111"/>
  <c r="A19" i="111"/>
  <c r="A18" i="111"/>
  <c r="P29" i="111" l="1"/>
  <c r="P40" i="111" l="1"/>
  <c r="P31" i="111" l="1"/>
  <c r="P42" i="111"/>
  <c r="P35" i="111"/>
  <c r="F12" i="108" s="1"/>
  <c r="I12" i="108" s="1"/>
  <c r="P28" i="111" l="1"/>
  <c r="P46" i="111"/>
  <c r="F18" i="108" s="1"/>
  <c r="I18" i="108" s="1"/>
  <c r="P30" i="111"/>
  <c r="P32" i="111" l="1"/>
  <c r="F11" i="108" s="1"/>
  <c r="P39" i="111"/>
  <c r="P41" i="111"/>
  <c r="F14" i="108" l="1"/>
  <c r="I11" i="108"/>
  <c r="I14" i="108" s="1"/>
  <c r="P43" i="111"/>
  <c r="F17" i="108" s="1"/>
  <c r="F19" i="108" l="1"/>
  <c r="I17" i="108"/>
  <c r="I19" i="108" s="1"/>
</calcChain>
</file>

<file path=xl/sharedStrings.xml><?xml version="1.0" encoding="utf-8"?>
<sst xmlns="http://schemas.openxmlformats.org/spreadsheetml/2006/main" count="111" uniqueCount="57">
  <si>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</si>
  <si>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</si>
  <si>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</si>
  <si>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</si>
  <si>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</si>
  <si>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</si>
  <si>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</si>
  <si>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</si>
  <si>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</si>
  <si>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FERC Account</t>
  </si>
  <si>
    <t>Factor</t>
  </si>
  <si>
    <t>Adjustment to Expense:</t>
  </si>
  <si>
    <t>Rocky Mountain Power</t>
  </si>
  <si>
    <t>Utah General Rate Case - June 2015</t>
  </si>
  <si>
    <t>Period</t>
  </si>
  <si>
    <t>Contingency Reserve</t>
  </si>
  <si>
    <t>Adjustment to Rate Base:</t>
  </si>
  <si>
    <t>SG</t>
  </si>
  <si>
    <t>Project Description</t>
  </si>
  <si>
    <t>July13 to June15 Plant Adds</t>
  </si>
  <si>
    <t>Contingency as of July 2013</t>
  </si>
  <si>
    <t>Hunter U1 Clean Air - PM</t>
  </si>
  <si>
    <t>Hayden U1 SCR Installation &amp; Construction</t>
  </si>
  <si>
    <t>Hunter U1 NOX LNB Clean Air</t>
  </si>
  <si>
    <t>Lake Side 2 Build</t>
  </si>
  <si>
    <t>Derivation of UAE Adjustments for Updated Contingency Reserve Costs</t>
  </si>
  <si>
    <t>Rate Base and Depreciation Expense Impact</t>
  </si>
  <si>
    <t>FERC</t>
  </si>
  <si>
    <t>Description</t>
  </si>
  <si>
    <t>New</t>
  </si>
  <si>
    <t>Accts</t>
  </si>
  <si>
    <t>Amounts</t>
  </si>
  <si>
    <t>Blundell Proj Dev and Well Integration</t>
  </si>
  <si>
    <t>Future</t>
  </si>
  <si>
    <t>Test</t>
  </si>
  <si>
    <t>Adjustment to Taxes:</t>
  </si>
  <si>
    <t>403SP</t>
  </si>
  <si>
    <t>403OP</t>
  </si>
  <si>
    <t>SCHMDT</t>
  </si>
  <si>
    <t>SCHMAT</t>
  </si>
  <si>
    <t xml:space="preserve"> </t>
  </si>
  <si>
    <t>Orginal Inservice Date</t>
  </si>
  <si>
    <t>Revised Inservice Date</t>
  </si>
  <si>
    <t>JB U3 Replace Finishing Superheater 15</t>
  </si>
  <si>
    <t>Page 12.30</t>
  </si>
  <si>
    <t>12.30.1</t>
  </si>
  <si>
    <t>12.30.2</t>
  </si>
  <si>
    <t>Ref 12.30</t>
  </si>
  <si>
    <t>INCREMENTAL</t>
  </si>
  <si>
    <t>Schedule M Addition</t>
  </si>
  <si>
    <t>Schedule M Deduction</t>
  </si>
  <si>
    <t>Deferred Tax Expense</t>
  </si>
  <si>
    <t>Deferred Tax Balance</t>
  </si>
  <si>
    <t>Depreciation Expense</t>
  </si>
  <si>
    <t>Steam Plant</t>
  </si>
  <si>
    <t>Other Plant</t>
  </si>
  <si>
    <t>UTAH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</si>
</sst>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#,##0.0000"/>
    <numFmt numFmtId="167" formatCode="mmmm\ d\,\ yyyy"/>
    <numFmt numFmtId="168" formatCode="General_)"/>
    <numFmt numFmtId="169" formatCode="_-* #,##0\ &quot;F&quot;_-;\-* #,##0\ &quot;F&quot;_-;_-* &quot;-&quot;\ &quot;F&quot;_-;_-@_-"/>
    <numFmt numFmtId="170" formatCode="#,##0.000;[Red]\-#,##0.000"/>
    <numFmt numFmtId="171" formatCode="0.0"/>
    <numFmt numFmtId="172" formatCode="########\-###\-###"/>
    <numFmt numFmtId="173" formatCode="#,##0.0_);\(#,##0.0\);\-\ ;"/>
    <numFmt numFmtId="174" formatCode="&quot;$&quot;###0;[Red]\(&quot;$&quot;###0\)"/>
    <numFmt numFmtId="175" formatCode="[$-409]mmm\-yy;@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Helv"/>
    </font>
    <font>
      <sz val="10"/>
      <name val="Helv"/>
    </font>
    <font>
      <sz val="10"/>
      <color indexed="11"/>
      <name val="Genev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b/>
      <sz val="11"/>
      <color indexed="63"/>
      <name val="Calibri"/>
      <family val="2"/>
    </font>
    <font>
      <sz val="12"/>
      <name val="Arial MT"/>
    </font>
    <font>
      <b/>
      <sz val="18"/>
      <color indexed="56"/>
      <name val="Cambria"/>
      <family val="2"/>
    </font>
    <font>
      <sz val="10"/>
      <name val="LinePrinter"/>
    </font>
    <font>
      <sz val="11"/>
      <color indexed="10"/>
      <name val="Calibri"/>
      <family val="2"/>
    </font>
    <font>
      <u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3">
    <xf numFmtId="0" fontId="0" fillId="0" borderId="0"/>
    <xf numFmtId="0" fontId="6" fillId="0" borderId="0">
      <alignment horizontal="left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/>
    <xf numFmtId="43" fontId="6" fillId="0" borderId="0" applyFont="0" applyFill="0" applyBorder="0" applyAlignment="0" applyProtection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" fontId="15" fillId="0" borderId="0"/>
    <xf numFmtId="37" fontId="6" fillId="0" borderId="0" applyFill="0" applyBorder="0" applyAlignment="0" applyProtection="0"/>
    <xf numFmtId="0" fontId="16" fillId="0" borderId="0"/>
    <xf numFmtId="0" fontId="16" fillId="0" borderId="0"/>
    <xf numFmtId="37" fontId="6" fillId="0" borderId="0" applyFill="0" applyBorder="0" applyAlignment="0" applyProtection="0"/>
    <xf numFmtId="0" fontId="16" fillId="0" borderId="0"/>
    <xf numFmtId="174" fontId="41" fillId="0" borderId="0" applyFont="0" applyFill="0" applyBorder="0" applyProtection="0">
      <alignment horizontal="right"/>
    </xf>
    <xf numFmtId="5" fontId="16" fillId="0" borderId="0"/>
    <xf numFmtId="5" fontId="6" fillId="0" borderId="0" applyFill="0" applyBorder="0" applyAlignment="0" applyProtection="0"/>
    <xf numFmtId="167" fontId="6" fillId="0" borderId="0" applyFill="0" applyBorder="0" applyAlignment="0" applyProtection="0"/>
    <xf numFmtId="0" fontId="16" fillId="0" borderId="0"/>
    <xf numFmtId="167" fontId="6" fillId="0" borderId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ill="0" applyBorder="0" applyAlignment="0" applyProtection="0"/>
    <xf numFmtId="0" fontId="26" fillId="0" borderId="0" applyFont="0" applyFill="0" applyBorder="0" applyAlignment="0" applyProtection="0">
      <alignment horizontal="left"/>
    </xf>
    <xf numFmtId="0" fontId="27" fillId="4" borderId="0" applyNumberFormat="0" applyBorder="0" applyAlignment="0" applyProtection="0"/>
    <xf numFmtId="38" fontId="7" fillId="22" borderId="0" applyNumberFormat="0" applyBorder="0" applyAlignment="0" applyProtection="0"/>
    <xf numFmtId="0" fontId="28" fillId="0" borderId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>
      <protection locked="0"/>
    </xf>
    <xf numFmtId="10" fontId="7" fillId="23" borderId="6" applyNumberFormat="0" applyBorder="0" applyAlignment="0" applyProtection="0"/>
    <xf numFmtId="0" fontId="32" fillId="0" borderId="7" applyNumberFormat="0" applyFill="0" applyAlignment="0" applyProtection="0"/>
    <xf numFmtId="172" fontId="6" fillId="0" borderId="0"/>
    <xf numFmtId="171" fontId="8" fillId="0" borderId="0" applyNumberFormat="0" applyFill="0" applyBorder="0" applyAlignment="0" applyProtection="0"/>
    <xf numFmtId="0" fontId="33" fillId="24" borderId="0" applyNumberFormat="0" applyBorder="0" applyAlignment="0" applyProtection="0"/>
    <xf numFmtId="37" fontId="34" fillId="0" borderId="0" applyNumberFormat="0" applyFill="0" applyBorder="0"/>
    <xf numFmtId="0" fontId="7" fillId="0" borderId="8" applyNumberFormat="0" applyBorder="0" applyAlignment="0"/>
    <xf numFmtId="170" fontId="6" fillId="0" borderId="0"/>
    <xf numFmtId="37" fontId="16" fillId="0" borderId="0"/>
    <xf numFmtId="0" fontId="6" fillId="25" borderId="9" applyNumberFormat="0" applyFont="0" applyAlignment="0" applyProtection="0"/>
    <xf numFmtId="173" fontId="13" fillId="0" borderId="0" applyFont="0" applyFill="0" applyBorder="0" applyProtection="0"/>
    <xf numFmtId="0" fontId="35" fillId="20" borderId="10" applyNumberFormat="0" applyAlignment="0" applyProtection="0"/>
    <xf numFmtId="12" fontId="9" fillId="26" borderId="11">
      <alignment horizontal="left"/>
    </xf>
    <xf numFmtId="0" fontId="16" fillId="0" borderId="0"/>
    <xf numFmtId="0" fontId="16" fillId="0" borderId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7" fillId="0" borderId="0"/>
    <xf numFmtId="4" fontId="42" fillId="24" borderId="12" applyNumberFormat="0" applyProtection="0">
      <alignment vertical="center"/>
    </xf>
    <xf numFmtId="4" fontId="43" fillId="27" borderId="12" applyNumberFormat="0" applyProtection="0">
      <alignment vertical="center"/>
    </xf>
    <xf numFmtId="4" fontId="42" fillId="27" borderId="12" applyNumberFormat="0" applyProtection="0">
      <alignment horizontal="left" vertical="center" indent="1"/>
    </xf>
    <xf numFmtId="0" fontId="42" fillId="27" borderId="12" applyNumberFormat="0" applyProtection="0">
      <alignment horizontal="left" vertical="top" indent="1"/>
    </xf>
    <xf numFmtId="4" fontId="42" fillId="28" borderId="0" applyNumberFormat="0" applyProtection="0">
      <alignment horizontal="left" vertical="center" indent="1"/>
    </xf>
    <xf numFmtId="4" fontId="44" fillId="3" borderId="12" applyNumberFormat="0" applyProtection="0">
      <alignment horizontal="right" vertical="center"/>
    </xf>
    <xf numFmtId="4" fontId="44" fillId="9" borderId="12" applyNumberFormat="0" applyProtection="0">
      <alignment horizontal="right" vertical="center"/>
    </xf>
    <xf numFmtId="4" fontId="44" fillId="17" borderId="12" applyNumberFormat="0" applyProtection="0">
      <alignment horizontal="right" vertical="center"/>
    </xf>
    <xf numFmtId="4" fontId="44" fillId="11" borderId="12" applyNumberFormat="0" applyProtection="0">
      <alignment horizontal="right" vertical="center"/>
    </xf>
    <xf numFmtId="4" fontId="44" fillId="15" borderId="12" applyNumberFormat="0" applyProtection="0">
      <alignment horizontal="right" vertical="center"/>
    </xf>
    <xf numFmtId="4" fontId="44" fillId="19" borderId="12" applyNumberFormat="0" applyProtection="0">
      <alignment horizontal="right" vertical="center"/>
    </xf>
    <xf numFmtId="4" fontId="44" fillId="18" borderId="12" applyNumberFormat="0" applyProtection="0">
      <alignment horizontal="right" vertical="center"/>
    </xf>
    <xf numFmtId="4" fontId="44" fillId="29" borderId="12" applyNumberFormat="0" applyProtection="0">
      <alignment horizontal="right" vertical="center"/>
    </xf>
    <xf numFmtId="4" fontId="44" fillId="10" borderId="12" applyNumberFormat="0" applyProtection="0">
      <alignment horizontal="right" vertical="center"/>
    </xf>
    <xf numFmtId="4" fontId="42" fillId="30" borderId="13" applyNumberFormat="0" applyProtection="0">
      <alignment horizontal="left" vertical="center" indent="1"/>
    </xf>
    <xf numFmtId="4" fontId="44" fillId="31" borderId="0" applyNumberFormat="0" applyProtection="0">
      <alignment horizontal="left" indent="1"/>
    </xf>
    <xf numFmtId="4" fontId="45" fillId="32" borderId="0" applyNumberFormat="0" applyProtection="0">
      <alignment horizontal="left" vertical="center" indent="1"/>
    </xf>
    <xf numFmtId="4" fontId="44" fillId="33" borderId="12" applyNumberFormat="0" applyProtection="0">
      <alignment horizontal="right" vertical="center"/>
    </xf>
    <xf numFmtId="4" fontId="46" fillId="34" borderId="0" applyNumberFormat="0" applyProtection="0">
      <alignment horizontal="left" indent="1"/>
    </xf>
    <xf numFmtId="4" fontId="47" fillId="35" borderId="0" applyNumberFormat="0" applyProtection="0"/>
    <xf numFmtId="0" fontId="6" fillId="32" borderId="12" applyNumberFormat="0" applyProtection="0">
      <alignment horizontal="left" vertical="center" indent="1"/>
    </xf>
    <xf numFmtId="0" fontId="6" fillId="32" borderId="12" applyNumberFormat="0" applyProtection="0">
      <alignment horizontal="left" vertical="top" indent="1"/>
    </xf>
    <xf numFmtId="0" fontId="6" fillId="28" borderId="12" applyNumberFormat="0" applyProtection="0">
      <alignment horizontal="left" vertical="center" indent="1"/>
    </xf>
    <xf numFmtId="0" fontId="6" fillId="28" borderId="12" applyNumberFormat="0" applyProtection="0">
      <alignment horizontal="left" vertical="top" indent="1"/>
    </xf>
    <xf numFmtId="0" fontId="6" fillId="36" borderId="12" applyNumberFormat="0" applyProtection="0">
      <alignment horizontal="left" vertical="center" indent="1"/>
    </xf>
    <xf numFmtId="0" fontId="6" fillId="36" borderId="12" applyNumberFormat="0" applyProtection="0">
      <alignment horizontal="left" vertical="top" indent="1"/>
    </xf>
    <xf numFmtId="0" fontId="6" fillId="37" borderId="12" applyNumberFormat="0" applyProtection="0">
      <alignment horizontal="left" vertical="center" indent="1"/>
    </xf>
    <xf numFmtId="0" fontId="6" fillId="37" borderId="12" applyNumberFormat="0" applyProtection="0">
      <alignment horizontal="left" vertical="top" indent="1"/>
    </xf>
    <xf numFmtId="4" fontId="44" fillId="23" borderId="12" applyNumberFormat="0" applyProtection="0">
      <alignment vertical="center"/>
    </xf>
    <xf numFmtId="4" fontId="48" fillId="23" borderId="12" applyNumberFormat="0" applyProtection="0">
      <alignment vertical="center"/>
    </xf>
    <xf numFmtId="4" fontId="44" fillId="23" borderId="12" applyNumberFormat="0" applyProtection="0">
      <alignment horizontal="left" vertical="center" indent="1"/>
    </xf>
    <xf numFmtId="0" fontId="44" fillId="23" borderId="12" applyNumberFormat="0" applyProtection="0">
      <alignment horizontal="left" vertical="top" indent="1"/>
    </xf>
    <xf numFmtId="4" fontId="44" fillId="0" borderId="12" applyNumberFormat="0" applyProtection="0">
      <alignment horizontal="right" vertical="center"/>
    </xf>
    <xf numFmtId="4" fontId="48" fillId="31" borderId="12" applyNumberFormat="0" applyProtection="0">
      <alignment horizontal="right" vertical="center"/>
    </xf>
    <xf numFmtId="4" fontId="44" fillId="0" borderId="12" applyNumberFormat="0" applyProtection="0">
      <alignment horizontal="left" vertical="center" indent="1"/>
    </xf>
    <xf numFmtId="0" fontId="44" fillId="28" borderId="12" applyNumberFormat="0" applyProtection="0">
      <alignment horizontal="left" vertical="top"/>
    </xf>
    <xf numFmtId="4" fontId="29" fillId="0" borderId="0" applyNumberFormat="0" applyProtection="0">
      <alignment horizontal="left" vertical="center"/>
    </xf>
    <xf numFmtId="4" fontId="49" fillId="31" borderId="12" applyNumberFormat="0" applyProtection="0">
      <alignment horizontal="right" vertical="center"/>
    </xf>
    <xf numFmtId="37" fontId="36" fillId="38" borderId="0" applyNumberFormat="0" applyFont="0" applyBorder="0" applyAlignment="0" applyProtection="0"/>
    <xf numFmtId="166" fontId="6" fillId="0" borderId="14">
      <alignment horizontal="justify" vertical="top" wrapText="1"/>
    </xf>
    <xf numFmtId="0" fontId="37" fillId="0" borderId="0" applyNumberFormat="0" applyFill="0" applyBorder="0" applyAlignment="0" applyProtection="0"/>
    <xf numFmtId="0" fontId="14" fillId="0" borderId="6">
      <alignment horizontal="center" vertical="center" wrapText="1"/>
    </xf>
    <xf numFmtId="0" fontId="6" fillId="0" borderId="15" applyNumberFormat="0" applyFill="0" applyAlignment="0" applyProtection="0"/>
    <xf numFmtId="0" fontId="16" fillId="0" borderId="16"/>
    <xf numFmtId="168" fontId="38" fillId="0" borderId="0">
      <alignment horizontal="left"/>
    </xf>
    <xf numFmtId="0" fontId="16" fillId="0" borderId="17"/>
    <xf numFmtId="37" fontId="7" fillId="27" borderId="0" applyNumberFormat="0" applyBorder="0" applyAlignment="0" applyProtection="0"/>
    <xf numFmtId="37" fontId="11" fillId="0" borderId="0"/>
    <xf numFmtId="3" fontId="10" fillId="39" borderId="18" applyProtection="0"/>
    <xf numFmtId="0" fontId="39" fillId="0" borderId="0" applyNumberForma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0" borderId="0"/>
    <xf numFmtId="0" fontId="24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2" fontId="6" fillId="0" borderId="0"/>
    <xf numFmtId="172" fontId="6" fillId="0" borderId="0"/>
    <xf numFmtId="170" fontId="6" fillId="0" borderId="0"/>
    <xf numFmtId="170" fontId="6" fillId="0" borderId="0"/>
    <xf numFmtId="0" fontId="6" fillId="25" borderId="9" applyNumberFormat="0" applyFont="0" applyAlignment="0" applyProtection="0"/>
    <xf numFmtId="0" fontId="6" fillId="25" borderId="9" applyNumberFormat="0" applyFont="0" applyAlignment="0" applyProtection="0"/>
    <xf numFmtId="173" fontId="13" fillId="0" borderId="0" applyFont="0" applyFill="0" applyBorder="0" applyProtection="0"/>
    <xf numFmtId="173" fontId="13" fillId="0" borderId="0" applyFont="0" applyFill="0" applyBorder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4" fontId="45" fillId="32" borderId="0" applyNumberFormat="0" applyProtection="0">
      <alignment horizontal="left" vertical="center" indent="1"/>
    </xf>
    <xf numFmtId="4" fontId="45" fillId="32" borderId="0" applyNumberFormat="0" applyProtection="0">
      <alignment horizontal="left" vertical="center" indent="1"/>
    </xf>
    <xf numFmtId="4" fontId="46" fillId="34" borderId="0" applyNumberFormat="0" applyProtection="0">
      <alignment horizontal="left" indent="1"/>
    </xf>
    <xf numFmtId="4" fontId="46" fillId="34" borderId="0" applyNumberFormat="0" applyProtection="0">
      <alignment horizontal="left" indent="1"/>
    </xf>
    <xf numFmtId="4" fontId="47" fillId="35" borderId="0" applyNumberFormat="0" applyProtection="0"/>
    <xf numFmtId="4" fontId="47" fillId="35" borderId="0" applyNumberFormat="0" applyProtection="0"/>
    <xf numFmtId="0" fontId="6" fillId="32" borderId="12" applyNumberFormat="0" applyProtection="0">
      <alignment horizontal="left" vertical="center" indent="1"/>
    </xf>
    <xf numFmtId="0" fontId="6" fillId="32" borderId="12" applyNumberFormat="0" applyProtection="0">
      <alignment horizontal="left" vertical="center" indent="1"/>
    </xf>
    <xf numFmtId="0" fontId="6" fillId="32" borderId="12" applyNumberFormat="0" applyProtection="0">
      <alignment horizontal="left" vertical="top" indent="1"/>
    </xf>
    <xf numFmtId="0" fontId="6" fillId="32" borderId="12" applyNumberFormat="0" applyProtection="0">
      <alignment horizontal="left" vertical="top" indent="1"/>
    </xf>
    <xf numFmtId="0" fontId="6" fillId="28" borderId="12" applyNumberFormat="0" applyProtection="0">
      <alignment horizontal="left" vertical="center" indent="1"/>
    </xf>
    <xf numFmtId="0" fontId="6" fillId="28" borderId="12" applyNumberFormat="0" applyProtection="0">
      <alignment horizontal="left" vertical="center" indent="1"/>
    </xf>
    <xf numFmtId="0" fontId="6" fillId="28" borderId="12" applyNumberFormat="0" applyProtection="0">
      <alignment horizontal="left" vertical="top" indent="1"/>
    </xf>
    <xf numFmtId="0" fontId="6" fillId="28" borderId="12" applyNumberFormat="0" applyProtection="0">
      <alignment horizontal="left" vertical="top" indent="1"/>
    </xf>
    <xf numFmtId="0" fontId="6" fillId="36" borderId="12" applyNumberFormat="0" applyProtection="0">
      <alignment horizontal="left" vertical="center" indent="1"/>
    </xf>
    <xf numFmtId="0" fontId="6" fillId="36" borderId="12" applyNumberFormat="0" applyProtection="0">
      <alignment horizontal="left" vertical="center" indent="1"/>
    </xf>
    <xf numFmtId="0" fontId="6" fillId="36" borderId="12" applyNumberFormat="0" applyProtection="0">
      <alignment horizontal="left" vertical="top" indent="1"/>
    </xf>
    <xf numFmtId="0" fontId="6" fillId="36" borderId="12" applyNumberFormat="0" applyProtection="0">
      <alignment horizontal="left" vertical="top" indent="1"/>
    </xf>
    <xf numFmtId="0" fontId="6" fillId="37" borderId="12" applyNumberFormat="0" applyProtection="0">
      <alignment horizontal="left" vertical="center" indent="1"/>
    </xf>
    <xf numFmtId="0" fontId="6" fillId="37" borderId="12" applyNumberFormat="0" applyProtection="0">
      <alignment horizontal="left" vertical="center" indent="1"/>
    </xf>
    <xf numFmtId="0" fontId="6" fillId="37" borderId="12" applyNumberFormat="0" applyProtection="0">
      <alignment horizontal="left" vertical="top" indent="1"/>
    </xf>
    <xf numFmtId="0" fontId="6" fillId="37" borderId="12" applyNumberFormat="0" applyProtection="0">
      <alignment horizontal="left" vertical="top" indent="1"/>
    </xf>
    <xf numFmtId="4" fontId="29" fillId="0" borderId="0" applyNumberFormat="0" applyProtection="0">
      <alignment horizontal="left" vertical="center"/>
    </xf>
    <xf numFmtId="4" fontId="29" fillId="0" borderId="0" applyNumberFormat="0" applyProtection="0">
      <alignment horizontal="left" vertical="center"/>
    </xf>
    <xf numFmtId="166" fontId="6" fillId="0" borderId="14">
      <alignment horizontal="justify" vertical="top" wrapText="1"/>
    </xf>
    <xf numFmtId="166" fontId="6" fillId="0" borderId="14">
      <alignment horizontal="justify" vertical="top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2" fillId="0" borderId="6">
      <alignment horizontal="center" vertical="center" wrapText="1"/>
    </xf>
    <xf numFmtId="0" fontId="12" fillId="0" borderId="6">
      <alignment horizontal="center" vertical="center" wrapText="1"/>
    </xf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37" fontId="7" fillId="0" borderId="0"/>
    <xf numFmtId="37" fontId="7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6" fillId="0" borderId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40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2" fontId="6" fillId="0" borderId="0" xfId="0" applyNumberFormat="1" applyFont="1"/>
    <xf numFmtId="0" fontId="6" fillId="0" borderId="0" xfId="0" applyNumberFormat="1" applyFont="1"/>
    <xf numFmtId="42" fontId="6" fillId="0" borderId="0" xfId="0" applyNumberFormat="1" applyFont="1" applyAlignment="1">
      <alignment horizontal="center"/>
    </xf>
    <xf numFmtId="0" fontId="40" fillId="0" borderId="0" xfId="0" quotePrefix="1" applyFont="1" applyAlignment="1">
      <alignment horizontal="center"/>
    </xf>
    <xf numFmtId="42" fontId="40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2" fontId="6" fillId="0" borderId="0" xfId="0" applyNumberFormat="1" applyFont="1" applyBorder="1"/>
    <xf numFmtId="42" fontId="6" fillId="0" borderId="0" xfId="0" applyNumberFormat="1" applyFont="1" applyFill="1" applyBorder="1"/>
    <xf numFmtId="164" fontId="6" fillId="0" borderId="0" xfId="30" applyNumberFormat="1" applyFont="1" applyFill="1" applyBorder="1" applyAlignment="1">
      <alignment horizontal="center"/>
    </xf>
    <xf numFmtId="164" fontId="6" fillId="0" borderId="0" xfId="30" applyNumberFormat="1" applyFont="1" applyFill="1" applyBorder="1"/>
    <xf numFmtId="164" fontId="6" fillId="0" borderId="0" xfId="30" applyNumberFormat="1" applyFont="1" applyBorder="1"/>
    <xf numFmtId="0" fontId="6" fillId="0" borderId="0" xfId="0" applyNumberFormat="1" applyFont="1" applyBorder="1" applyAlignment="1">
      <alignment horizontal="center"/>
    </xf>
    <xf numFmtId="165" fontId="6" fillId="0" borderId="0" xfId="79" applyNumberFormat="1" applyFont="1" applyBorder="1" applyAlignment="1">
      <alignment horizontal="center"/>
    </xf>
    <xf numFmtId="164" fontId="6" fillId="0" borderId="0" xfId="3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quotePrefix="1" applyNumberFormat="1" applyFont="1" applyBorder="1" applyAlignment="1">
      <alignment horizontal="center"/>
    </xf>
    <xf numFmtId="0" fontId="6" fillId="0" borderId="0" xfId="0" applyNumberFormat="1" applyFont="1" applyBorder="1"/>
    <xf numFmtId="42" fontId="6" fillId="0" borderId="0" xfId="30" applyNumberFormat="1" applyFont="1" applyBorder="1"/>
    <xf numFmtId="0" fontId="6" fillId="0" borderId="0" xfId="0" applyFont="1" applyFill="1" applyBorder="1"/>
    <xf numFmtId="0" fontId="6" fillId="0" borderId="0" xfId="30" applyNumberFormat="1" applyFont="1" applyFill="1" applyBorder="1" applyAlignment="1"/>
    <xf numFmtId="2" fontId="6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6" fillId="0" borderId="0" xfId="30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2" fillId="0" borderId="0" xfId="0" quotePrefix="1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2" fontId="51" fillId="0" borderId="0" xfId="30" applyNumberFormat="1" applyFont="1" applyBorder="1"/>
    <xf numFmtId="165" fontId="6" fillId="0" borderId="0" xfId="79" applyNumberFormat="1" applyFont="1" applyAlignment="1">
      <alignment horizontal="center"/>
    </xf>
    <xf numFmtId="0" fontId="6" fillId="0" borderId="0" xfId="0" quotePrefix="1" applyNumberFormat="1" applyFont="1" applyAlignment="1">
      <alignment horizontal="center"/>
    </xf>
    <xf numFmtId="0" fontId="6" fillId="0" borderId="0" xfId="30" applyNumberFormat="1" applyFont="1" applyFill="1" applyBorder="1" applyAlignment="1">
      <alignment horizontal="center"/>
    </xf>
    <xf numFmtId="0" fontId="52" fillId="40" borderId="0" xfId="220" applyFont="1" applyFill="1"/>
    <xf numFmtId="0" fontId="52" fillId="0" borderId="0" xfId="220" applyFont="1"/>
    <xf numFmtId="41" fontId="0" fillId="0" borderId="0" xfId="0" applyNumberFormat="1"/>
    <xf numFmtId="0" fontId="6" fillId="40" borderId="0" xfId="0" applyFont="1" applyFill="1"/>
    <xf numFmtId="0" fontId="12" fillId="40" borderId="0" xfId="0" applyFont="1" applyFill="1"/>
    <xf numFmtId="5" fontId="6" fillId="40" borderId="0" xfId="0" applyNumberFormat="1" applyFont="1" applyFill="1"/>
    <xf numFmtId="0" fontId="6" fillId="40" borderId="0" xfId="0" applyFont="1" applyFill="1" applyAlignment="1">
      <alignment horizontal="center"/>
    </xf>
    <xf numFmtId="0" fontId="6" fillId="0" borderId="0" xfId="0" applyFont="1" applyAlignment="1">
      <alignment horizontal="left" indent="2"/>
    </xf>
    <xf numFmtId="0" fontId="40" fillId="40" borderId="0" xfId="0" applyFont="1" applyFill="1"/>
    <xf numFmtId="0" fontId="40" fillId="40" borderId="0" xfId="0" applyFont="1" applyFill="1" applyAlignment="1">
      <alignment horizontal="center"/>
    </xf>
    <xf numFmtId="175" fontId="40" fillId="40" borderId="0" xfId="0" applyNumberFormat="1" applyFont="1" applyFill="1" applyAlignment="1">
      <alignment horizontal="center"/>
    </xf>
    <xf numFmtId="165" fontId="6" fillId="40" borderId="0" xfId="79" applyNumberFormat="1" applyFont="1" applyFill="1" applyBorder="1"/>
    <xf numFmtId="0" fontId="40" fillId="0" borderId="0" xfId="0" applyFont="1"/>
    <xf numFmtId="5" fontId="6" fillId="0" borderId="0" xfId="0" applyNumberFormat="1" applyFont="1"/>
    <xf numFmtId="5" fontId="12" fillId="0" borderId="0" xfId="0" applyNumberFormat="1" applyFont="1"/>
    <xf numFmtId="175" fontId="40" fillId="40" borderId="19" xfId="0" applyNumberFormat="1" applyFont="1" applyFill="1" applyBorder="1" applyAlignment="1">
      <alignment horizontal="center"/>
    </xf>
    <xf numFmtId="175" fontId="40" fillId="40" borderId="20" xfId="0" applyNumberFormat="1" applyFont="1" applyFill="1" applyBorder="1" applyAlignment="1">
      <alignment horizontal="center"/>
    </xf>
    <xf numFmtId="175" fontId="40" fillId="40" borderId="21" xfId="0" applyNumberFormat="1" applyFont="1" applyFill="1" applyBorder="1" applyAlignment="1">
      <alignment horizontal="center"/>
    </xf>
    <xf numFmtId="5" fontId="6" fillId="40" borderId="22" xfId="0" applyNumberFormat="1" applyFont="1" applyFill="1" applyBorder="1"/>
    <xf numFmtId="5" fontId="6" fillId="40" borderId="0" xfId="0" applyNumberFormat="1" applyFont="1" applyFill="1" applyBorder="1"/>
    <xf numFmtId="5" fontId="6" fillId="40" borderId="23" xfId="0" applyNumberFormat="1" applyFont="1" applyFill="1" applyBorder="1"/>
    <xf numFmtId="5" fontId="6" fillId="40" borderId="24" xfId="0" applyNumberFormat="1" applyFont="1" applyFill="1" applyBorder="1"/>
    <xf numFmtId="5" fontId="6" fillId="40" borderId="11" xfId="0" applyNumberFormat="1" applyFont="1" applyFill="1" applyBorder="1"/>
    <xf numFmtId="5" fontId="6" fillId="40" borderId="25" xfId="0" applyNumberFormat="1" applyFont="1" applyFill="1" applyBorder="1"/>
    <xf numFmtId="0" fontId="6" fillId="40" borderId="0" xfId="0" applyFont="1" applyFill="1" applyAlignment="1">
      <alignment horizontal="left" indent="2"/>
    </xf>
    <xf numFmtId="5" fontId="12" fillId="40" borderId="0" xfId="0" applyNumberFormat="1" applyFont="1" applyFill="1" applyAlignment="1">
      <alignment horizontal="center"/>
    </xf>
    <xf numFmtId="5" fontId="6" fillId="40" borderId="0" xfId="0" applyNumberFormat="1" applyFont="1" applyFill="1" applyAlignment="1">
      <alignment horizontal="center"/>
    </xf>
    <xf numFmtId="5" fontId="12" fillId="40" borderId="4" xfId="0" applyNumberFormat="1" applyFont="1" applyFill="1" applyBorder="1" applyAlignment="1">
      <alignment horizontal="center"/>
    </xf>
    <xf numFmtId="0" fontId="53" fillId="40" borderId="0" xfId="220" applyFont="1" applyFill="1"/>
    <xf numFmtId="0" fontId="50" fillId="40" borderId="0" xfId="220" applyFont="1" applyFill="1"/>
    <xf numFmtId="0" fontId="53" fillId="40" borderId="0" xfId="220" applyFont="1" applyFill="1" applyAlignment="1">
      <alignment horizontal="center"/>
    </xf>
    <xf numFmtId="0" fontId="53" fillId="40" borderId="26" xfId="220" applyFont="1" applyFill="1" applyBorder="1" applyAlignment="1">
      <alignment horizontal="center"/>
    </xf>
    <xf numFmtId="0" fontId="53" fillId="40" borderId="26" xfId="220" applyFont="1" applyFill="1" applyBorder="1" applyAlignment="1">
      <alignment horizontal="center" wrapText="1"/>
    </xf>
    <xf numFmtId="175" fontId="53" fillId="40" borderId="26" xfId="220" applyNumberFormat="1" applyFont="1" applyFill="1" applyBorder="1" applyAlignment="1">
      <alignment horizontal="center" wrapText="1"/>
    </xf>
    <xf numFmtId="49" fontId="6" fillId="40" borderId="0" xfId="221" applyNumberFormat="1" applyFont="1" applyFill="1" applyBorder="1"/>
    <xf numFmtId="0" fontId="6" fillId="40" borderId="0" xfId="221" applyFont="1" applyFill="1" applyBorder="1" applyAlignment="1">
      <alignment horizontal="center"/>
    </xf>
    <xf numFmtId="49" fontId="6" fillId="40" borderId="0" xfId="221" applyNumberFormat="1" applyFont="1" applyFill="1" applyBorder="1" applyAlignment="1">
      <alignment horizontal="center"/>
    </xf>
    <xf numFmtId="175" fontId="6" fillId="40" borderId="0" xfId="221" applyNumberFormat="1" applyFont="1" applyFill="1" applyBorder="1" applyAlignment="1">
      <alignment horizontal="center"/>
    </xf>
    <xf numFmtId="164" fontId="6" fillId="40" borderId="0" xfId="221" applyNumberFormat="1" applyFont="1" applyFill="1" applyBorder="1"/>
    <xf numFmtId="164" fontId="12" fillId="40" borderId="0" xfId="221" applyNumberFormat="1" applyFont="1" applyFill="1" applyBorder="1" applyAlignment="1">
      <alignment horizontal="center"/>
    </xf>
    <xf numFmtId="0" fontId="53" fillId="40" borderId="0" xfId="220" applyFont="1" applyFill="1" applyAlignment="1">
      <alignment horizontal="right"/>
    </xf>
    <xf numFmtId="1" fontId="6" fillId="0" borderId="0" xfId="3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6" fillId="0" borderId="0" xfId="79" applyNumberFormat="1" applyFont="1"/>
    <xf numFmtId="164" fontId="6" fillId="0" borderId="4" xfId="30" applyNumberFormat="1" applyFont="1" applyFill="1" applyBorder="1"/>
    <xf numFmtId="164" fontId="0" fillId="0" borderId="4" xfId="0" applyNumberFormat="1" applyBorder="1"/>
    <xf numFmtId="0" fontId="6" fillId="0" borderId="0" xfId="0" applyFont="1" applyBorder="1" applyAlignment="1">
      <alignment horizontal="left"/>
    </xf>
    <xf numFmtId="0" fontId="12" fillId="40" borderId="0" xfId="0" applyFont="1" applyFill="1" applyAlignment="1">
      <alignment horizontal="left"/>
    </xf>
  </cellXfs>
  <cellStyles count="223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lumn total in dollars" xfId="29"/>
    <cellStyle name="Column total in dollars 2" xfId="139"/>
    <cellStyle name="Column total in dollars 3" xfId="140"/>
    <cellStyle name="Comma" xfId="30" builtinId="3"/>
    <cellStyle name="Comma  - Style1" xfId="31"/>
    <cellStyle name="Comma  - Style1 2" xfId="141"/>
    <cellStyle name="Comma  - Style1 3" xfId="142"/>
    <cellStyle name="Comma  - Style2" xfId="32"/>
    <cellStyle name="Comma  - Style2 2" xfId="143"/>
    <cellStyle name="Comma  - Style2 3" xfId="144"/>
    <cellStyle name="Comma  - Style3" xfId="33"/>
    <cellStyle name="Comma  - Style3 2" xfId="145"/>
    <cellStyle name="Comma  - Style3 3" xfId="146"/>
    <cellStyle name="Comma  - Style4" xfId="34"/>
    <cellStyle name="Comma  - Style4 2" xfId="147"/>
    <cellStyle name="Comma  - Style4 3" xfId="148"/>
    <cellStyle name="Comma  - Style5" xfId="35"/>
    <cellStyle name="Comma  - Style5 2" xfId="149"/>
    <cellStyle name="Comma  - Style5 3" xfId="150"/>
    <cellStyle name="Comma  - Style6" xfId="36"/>
    <cellStyle name="Comma  - Style6 2" xfId="151"/>
    <cellStyle name="Comma  - Style6 3" xfId="152"/>
    <cellStyle name="Comma  - Style7" xfId="37"/>
    <cellStyle name="Comma  - Style7 2" xfId="153"/>
    <cellStyle name="Comma  - Style7 3" xfId="154"/>
    <cellStyle name="Comma  - Style8" xfId="38"/>
    <cellStyle name="Comma  - Style8 2" xfId="155"/>
    <cellStyle name="Comma  - Style8 3" xfId="156"/>
    <cellStyle name="Comma (0)" xfId="39"/>
    <cellStyle name="Comma [0] 2" xfId="138"/>
    <cellStyle name="Comma [0] 3" xfId="222"/>
    <cellStyle name="Comma 2" xfId="133"/>
    <cellStyle name="Comma 2 2" xfId="213"/>
    <cellStyle name="Comma 3" xfId="214"/>
    <cellStyle name="Comma 4" xfId="219"/>
    <cellStyle name="Comma0" xfId="40"/>
    <cellStyle name="Comma0 - Style3" xfId="41"/>
    <cellStyle name="Comma0 - Style4" xfId="42"/>
    <cellStyle name="Comma0 2" xfId="157"/>
    <cellStyle name="Comma0 3" xfId="158"/>
    <cellStyle name="Comma0_3Q 2008 Release10-27-08 - USE FOR UT DEC 2009 GRC (5)" xfId="43"/>
    <cellStyle name="Comma1 - Style1" xfId="44"/>
    <cellStyle name="Currency 2" xfId="134"/>
    <cellStyle name="Currency No Comma" xfId="45"/>
    <cellStyle name="Currency(0)" xfId="46"/>
    <cellStyle name="Currency0" xfId="47"/>
    <cellStyle name="Currency0 2" xfId="159"/>
    <cellStyle name="Currency0 3" xfId="160"/>
    <cellStyle name="Date" xfId="48"/>
    <cellStyle name="Date - Style3" xfId="49"/>
    <cellStyle name="Date 2" xfId="161"/>
    <cellStyle name="Date 3" xfId="162"/>
    <cellStyle name="Date_3Q 2008 Release10-27-08 - USE FOR UT DEC 2009 GRC (5)" xfId="50"/>
    <cellStyle name="Explanatory Text" xfId="51" builtinId="53" customBuiltin="1"/>
    <cellStyle name="Fixed" xfId="52"/>
    <cellStyle name="Fixed 2" xfId="163"/>
    <cellStyle name="Fixed 3" xfId="164"/>
    <cellStyle name="General" xfId="53"/>
    <cellStyle name="Good" xfId="54" builtinId="26" customBuiltin="1"/>
    <cellStyle name="Grey" xfId="55"/>
    <cellStyle name="header" xfId="56"/>
    <cellStyle name="Header1" xfId="57"/>
    <cellStyle name="Header2" xfId="58"/>
    <cellStyle name="Heading 1" xfId="59" builtinId="16" customBuiltin="1"/>
    <cellStyle name="Heading 1 2" xfId="165"/>
    <cellStyle name="Heading 1 3" xfId="166"/>
    <cellStyle name="Heading 2" xfId="60" builtinId="17" customBuiltin="1"/>
    <cellStyle name="Heading 2 2" xfId="167"/>
    <cellStyle name="Heading 2 3" xfId="168"/>
    <cellStyle name="Heading 3" xfId="61" builtinId="18" customBuiltin="1"/>
    <cellStyle name="Heading 4" xfId="62" builtinId="19" customBuiltin="1"/>
    <cellStyle name="Input" xfId="63" builtinId="20" customBuiltin="1"/>
    <cellStyle name="Input [yellow]" xfId="64"/>
    <cellStyle name="Linked Cell" xfId="65" builtinId="24" customBuiltin="1"/>
    <cellStyle name="Marathon" xfId="66"/>
    <cellStyle name="Marathon 2" xfId="169"/>
    <cellStyle name="Marathon 3" xfId="170"/>
    <cellStyle name="MCP" xfId="67"/>
    <cellStyle name="Neutral" xfId="68" builtinId="28" customBuiltin="1"/>
    <cellStyle name="nONE" xfId="69"/>
    <cellStyle name="noninput" xfId="70"/>
    <cellStyle name="Normal" xfId="0" builtinId="0"/>
    <cellStyle name="Normal - Style1" xfId="71"/>
    <cellStyle name="Normal - Style1 2" xfId="171"/>
    <cellStyle name="Normal - Style1 3" xfId="172"/>
    <cellStyle name="Normal 2" xfId="132"/>
    <cellStyle name="Normal 2 2" xfId="221"/>
    <cellStyle name="Normal 3" xfId="135"/>
    <cellStyle name="Normal 3 2" xfId="215"/>
    <cellStyle name="Normal 4" xfId="136"/>
    <cellStyle name="Normal 5" xfId="217"/>
    <cellStyle name="Normal 6" xfId="218"/>
    <cellStyle name="Normal 7" xfId="220"/>
    <cellStyle name="Normal(0)" xfId="72"/>
    <cellStyle name="Note" xfId="73" builtinId="10" customBuiltin="1"/>
    <cellStyle name="Note 2" xfId="173"/>
    <cellStyle name="Note 3" xfId="174"/>
    <cellStyle name="Number" xfId="74"/>
    <cellStyle name="Number 2" xfId="175"/>
    <cellStyle name="Number 3" xfId="176"/>
    <cellStyle name="Output" xfId="75" builtinId="21" customBuiltin="1"/>
    <cellStyle name="Password" xfId="76"/>
    <cellStyle name="Percen - Style1" xfId="77"/>
    <cellStyle name="Percen - Style2" xfId="78"/>
    <cellStyle name="Percent" xfId="79" builtinId="5"/>
    <cellStyle name="Percent [2]" xfId="80"/>
    <cellStyle name="Percent [2] 2" xfId="177"/>
    <cellStyle name="Percent [2] 3" xfId="178"/>
    <cellStyle name="Percent 2" xfId="137"/>
    <cellStyle name="Percent 2 2" xfId="216"/>
    <cellStyle name="Percent(0)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ilterText 2" xfId="179"/>
    <cellStyle name="SAPBEXfilterText 3" xfId="180"/>
    <cellStyle name="SAPBEXformats" xfId="99"/>
    <cellStyle name="SAPBEXheaderItem" xfId="100"/>
    <cellStyle name="SAPBEXheaderItem 2" xfId="181"/>
    <cellStyle name="SAPBEXheaderItem 3" xfId="182"/>
    <cellStyle name="SAPBEXheaderText" xfId="101"/>
    <cellStyle name="SAPBEXheaderText 2" xfId="183"/>
    <cellStyle name="SAPBEXheaderText 3" xfId="184"/>
    <cellStyle name="SAPBEXHLevel0" xfId="102"/>
    <cellStyle name="SAPBEXHLevel0 2" xfId="185"/>
    <cellStyle name="SAPBEXHLevel0 3" xfId="186"/>
    <cellStyle name="SAPBEXHLevel0X" xfId="103"/>
    <cellStyle name="SAPBEXHLevel0X 2" xfId="187"/>
    <cellStyle name="SAPBEXHLevel0X 3" xfId="188"/>
    <cellStyle name="SAPBEXHLevel1" xfId="104"/>
    <cellStyle name="SAPBEXHLevel1 2" xfId="189"/>
    <cellStyle name="SAPBEXHLevel1 3" xfId="190"/>
    <cellStyle name="SAPBEXHLevel1X" xfId="105"/>
    <cellStyle name="SAPBEXHLevel1X 2" xfId="191"/>
    <cellStyle name="SAPBEXHLevel1X 3" xfId="192"/>
    <cellStyle name="SAPBEXHLevel2" xfId="106"/>
    <cellStyle name="SAPBEXHLevel2 2" xfId="193"/>
    <cellStyle name="SAPBEXHLevel2 3" xfId="194"/>
    <cellStyle name="SAPBEXHLevel2X" xfId="107"/>
    <cellStyle name="SAPBEXHLevel2X 2" xfId="195"/>
    <cellStyle name="SAPBEXHLevel2X 3" xfId="196"/>
    <cellStyle name="SAPBEXHLevel3" xfId="108"/>
    <cellStyle name="SAPBEXHLevel3 2" xfId="197"/>
    <cellStyle name="SAPBEXHLevel3 3" xfId="198"/>
    <cellStyle name="SAPBEXHLevel3X" xfId="109"/>
    <cellStyle name="SAPBEXHLevel3X 2" xfId="199"/>
    <cellStyle name="SAPBEXHLevel3X 3" xfId="200"/>
    <cellStyle name="SAPBEXresData" xfId="110"/>
    <cellStyle name="SAPBEXresDataEmph" xfId="111"/>
    <cellStyle name="SAPBEXresItem" xfId="112"/>
    <cellStyle name="SAPBEXresItemX" xfId="113"/>
    <cellStyle name="SAPBEXstdData" xfId="114"/>
    <cellStyle name="SAPBEXstdDataEmph" xfId="115"/>
    <cellStyle name="SAPBEXstdItem" xfId="116"/>
    <cellStyle name="SAPBEXstdItemX" xfId="117"/>
    <cellStyle name="SAPBEXtitle" xfId="118"/>
    <cellStyle name="SAPBEXtitle 2" xfId="201"/>
    <cellStyle name="SAPBEXtitle 3" xfId="202"/>
    <cellStyle name="SAPBEXundefined" xfId="119"/>
    <cellStyle name="Shade" xfId="120"/>
    <cellStyle name="Special" xfId="121"/>
    <cellStyle name="Special 2" xfId="203"/>
    <cellStyle name="Special 3" xfId="204"/>
    <cellStyle name="Style 1" xfId="1"/>
    <cellStyle name="Style 1 2" xfId="205"/>
    <cellStyle name="Style 1 3" xfId="206"/>
    <cellStyle name="Title" xfId="122" builtinId="15" customBuiltin="1"/>
    <cellStyle name="Titles" xfId="123"/>
    <cellStyle name="Titles 2" xfId="207"/>
    <cellStyle name="Titles 3" xfId="208"/>
    <cellStyle name="Total" xfId="124" builtinId="25" customBuiltin="1"/>
    <cellStyle name="Total 2" xfId="209"/>
    <cellStyle name="Total 3" xfId="210"/>
    <cellStyle name="Total2 - Style2" xfId="125"/>
    <cellStyle name="TRANSMISSION RELIABILITY PORTION OF PROJECT" xfId="126"/>
    <cellStyle name="Underl - Style4" xfId="127"/>
    <cellStyle name="Unprot" xfId="128"/>
    <cellStyle name="Unprot$" xfId="129"/>
    <cellStyle name="Unprot$ 2" xfId="211"/>
    <cellStyle name="Unprot$ 3" xfId="212"/>
    <cellStyle name="Unprotect" xfId="130"/>
    <cellStyle name="Warning Text" xfId="13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44</xdr:row>
      <xdr:rowOff>57150</xdr:rowOff>
    </xdr:from>
    <xdr:to>
      <xdr:col>9</xdr:col>
      <xdr:colOff>515471</xdr:colOff>
      <xdr:row>54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66407" y="6959974"/>
          <a:ext cx="7778564" cy="15116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adjustment updates projected contingency reserves to reflect the Company's data response to UAE 11.1 as proposed by Mr. Kevin  C. Higgins.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R102"/>
  <sheetViews>
    <sheetView tabSelected="1" zoomScaleNormal="100" zoomScaleSheetLayoutView="85" workbookViewId="0">
      <selection activeCell="C9" sqref="C9"/>
    </sheetView>
  </sheetViews>
  <sheetFormatPr defaultColWidth="9.140625" defaultRowHeight="12.75"/>
  <cols>
    <col min="1" max="1" width="2.42578125" style="6" customWidth="1"/>
    <col min="2" max="2" width="9.140625" style="6"/>
    <col min="3" max="3" width="38.42578125" style="6" customWidth="1"/>
    <col min="4" max="5" width="9.140625" style="6"/>
    <col min="6" max="6" width="13" style="9" customWidth="1"/>
    <col min="7" max="7" width="9.140625" style="8"/>
    <col min="8" max="8" width="10.42578125" style="6" bestFit="1" customWidth="1"/>
    <col min="9" max="9" width="11.85546875" style="6" bestFit="1" customWidth="1"/>
    <col min="10" max="10" width="9.140625" style="6"/>
    <col min="11" max="12" width="9.140625" style="5"/>
    <col min="13" max="15" width="15.7109375" customWidth="1"/>
    <col min="16" max="16" width="10.7109375" bestFit="1" customWidth="1"/>
    <col min="17" max="17" width="11.28515625" bestFit="1" customWidth="1"/>
    <col min="18" max="18" width="10.7109375" bestFit="1" customWidth="1"/>
    <col min="19" max="19" width="10.42578125" bestFit="1" customWidth="1"/>
    <col min="20" max="20" width="10.7109375" bestFit="1" customWidth="1"/>
    <col min="21" max="21" width="34.42578125" bestFit="1" customWidth="1"/>
    <col min="22" max="22" width="3.5703125" customWidth="1"/>
    <col min="23" max="23" width="4.42578125" customWidth="1"/>
    <col min="24" max="25" width="13" customWidth="1"/>
    <col min="26" max="26" width="11.28515625" bestFit="1" customWidth="1"/>
    <col min="27" max="27" width="8" bestFit="1" customWidth="1"/>
    <col min="28" max="28" width="10.7109375" bestFit="1" customWidth="1"/>
    <col min="30" max="96" width="9.140625" style="5"/>
    <col min="97" max="16384" width="9.140625" style="6"/>
  </cols>
  <sheetData>
    <row r="1" spans="2:29">
      <c r="B1" s="3" t="s">
        <v>12</v>
      </c>
      <c r="E1" s="8"/>
      <c r="I1" s="7"/>
      <c r="J1" s="30" t="s">
        <v>44</v>
      </c>
      <c r="L1" s="2"/>
    </row>
    <row r="2" spans="2:29">
      <c r="B2" s="3" t="s">
        <v>13</v>
      </c>
      <c r="E2" s="8"/>
      <c r="J2" s="10"/>
      <c r="L2" s="31"/>
    </row>
    <row r="3" spans="2:29">
      <c r="B3" s="3" t="s">
        <v>15</v>
      </c>
      <c r="E3" s="8"/>
      <c r="J3" s="10"/>
      <c r="L3" s="32"/>
    </row>
    <row r="4" spans="2:29">
      <c r="E4" s="8"/>
      <c r="I4" s="8"/>
      <c r="J4" s="10"/>
      <c r="L4" s="32"/>
    </row>
    <row r="5" spans="2:29">
      <c r="E5" s="8"/>
      <c r="I5" s="8"/>
      <c r="J5" s="10"/>
      <c r="L5" s="32"/>
    </row>
    <row r="6" spans="2:29">
      <c r="E6" s="8"/>
      <c r="F6" s="9" t="s">
        <v>48</v>
      </c>
      <c r="I6" s="8"/>
      <c r="J6" s="10"/>
    </row>
    <row r="7" spans="2:29">
      <c r="D7" s="8"/>
      <c r="E7" s="8"/>
      <c r="F7" s="11" t="s">
        <v>0</v>
      </c>
      <c r="H7" s="8"/>
      <c r="I7" s="8" t="s">
        <v>56</v>
      </c>
      <c r="J7" s="10"/>
    </row>
    <row r="8" spans="2:29">
      <c r="D8" s="4" t="s">
        <v>1</v>
      </c>
      <c r="E8" s="12" t="s">
        <v>2</v>
      </c>
      <c r="F8" s="13" t="s">
        <v>3</v>
      </c>
      <c r="G8" s="4" t="s">
        <v>4</v>
      </c>
      <c r="H8" s="12" t="s">
        <v>5</v>
      </c>
      <c r="I8" s="4" t="s">
        <v>6</v>
      </c>
      <c r="J8" s="14" t="s">
        <v>7</v>
      </c>
    </row>
    <row r="9" spans="2:29">
      <c r="D9" s="4"/>
      <c r="E9" s="12"/>
      <c r="F9" s="13"/>
      <c r="G9" s="4"/>
      <c r="H9" s="12"/>
      <c r="I9" s="4"/>
      <c r="J9" s="14"/>
    </row>
    <row r="10" spans="2:29">
      <c r="B10" s="2" t="s">
        <v>16</v>
      </c>
      <c r="C10" s="5"/>
      <c r="D10" s="5"/>
      <c r="E10" s="15"/>
      <c r="F10" s="17"/>
      <c r="G10" s="15"/>
      <c r="H10" s="5"/>
      <c r="I10" s="5"/>
      <c r="J10" s="10"/>
    </row>
    <row r="11" spans="2:29">
      <c r="B11" s="5" t="s">
        <v>54</v>
      </c>
      <c r="D11" s="43">
        <v>312</v>
      </c>
      <c r="E11" s="85">
        <v>3</v>
      </c>
      <c r="F11" s="19">
        <f>+'Page 12.30.1'!P32</f>
        <v>-1003930.923076923</v>
      </c>
      <c r="G11" s="8" t="s">
        <v>17</v>
      </c>
      <c r="H11" s="87">
        <v>0.4262831716003761</v>
      </c>
      <c r="I11" s="20">
        <f>F11*H11</f>
        <v>-427958.85795692395</v>
      </c>
      <c r="J11" s="21" t="s">
        <v>45</v>
      </c>
    </row>
    <row r="12" spans="2:29">
      <c r="B12" s="6" t="s">
        <v>55</v>
      </c>
      <c r="D12" s="43">
        <v>343</v>
      </c>
      <c r="E12" s="85">
        <v>3</v>
      </c>
      <c r="F12" s="19">
        <f>+'Page 12.30.1'!P35</f>
        <v>-2188047.4038327108</v>
      </c>
      <c r="G12" s="18" t="s">
        <v>17</v>
      </c>
      <c r="H12" s="87">
        <v>0.4262831716003761</v>
      </c>
      <c r="I12" s="20">
        <f>F12*H12</f>
        <v>-932727.78691777692</v>
      </c>
      <c r="J12" s="21" t="s">
        <v>45</v>
      </c>
    </row>
    <row r="13" spans="2:29">
      <c r="B13" s="5" t="s">
        <v>43</v>
      </c>
      <c r="D13" s="43">
        <v>312</v>
      </c>
      <c r="E13" s="85">
        <v>3</v>
      </c>
      <c r="F13" s="19">
        <f>-'Page 12.30.2'!G6</f>
        <v>-500000</v>
      </c>
      <c r="G13" s="18" t="s">
        <v>17</v>
      </c>
      <c r="H13" s="87">
        <v>0.4262831716003761</v>
      </c>
      <c r="I13" s="20">
        <f>F13*H13</f>
        <v>-213141.58580018804</v>
      </c>
      <c r="J13" s="21" t="s">
        <v>46</v>
      </c>
      <c r="L13" s="33"/>
    </row>
    <row r="14" spans="2:29">
      <c r="D14" s="43"/>
      <c r="E14" s="85"/>
      <c r="F14" s="88">
        <f>SUM(F11:F13)</f>
        <v>-3691978.3269096338</v>
      </c>
      <c r="G14" s="18"/>
      <c r="I14" s="88">
        <f>SUM(I11:I13)</f>
        <v>-1573828.2306748889</v>
      </c>
      <c r="J14" s="21"/>
      <c r="L14" s="33"/>
    </row>
    <row r="15" spans="2:29" s="5" customFormat="1">
      <c r="D15" s="18"/>
      <c r="E15" s="85"/>
      <c r="F15" s="19"/>
      <c r="G15" s="18"/>
      <c r="J15" s="2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2:29" s="5" customFormat="1">
      <c r="B16" s="2" t="s">
        <v>11</v>
      </c>
      <c r="C16"/>
      <c r="D16"/>
      <c r="E16" s="86"/>
      <c r="F16"/>
      <c r="G16"/>
      <c r="H16" s="22"/>
      <c r="I16" s="23"/>
      <c r="J16" s="2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5" customFormat="1">
      <c r="B17" s="90" t="s">
        <v>53</v>
      </c>
      <c r="C17"/>
      <c r="D17" s="43" t="s">
        <v>36</v>
      </c>
      <c r="E17" s="86">
        <v>3</v>
      </c>
      <c r="F17" s="19">
        <f>+'Page 12.30.1'!P43</f>
        <v>-38135.616707195433</v>
      </c>
      <c r="G17" s="18" t="s">
        <v>17</v>
      </c>
      <c r="H17" s="87">
        <v>0.4262831716003761</v>
      </c>
      <c r="I17" s="20">
        <f>F17*H17</f>
        <v>-16256.57164087956</v>
      </c>
      <c r="J17" s="21" t="s">
        <v>45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5" customFormat="1">
      <c r="B18" s="90" t="s">
        <v>53</v>
      </c>
      <c r="C18"/>
      <c r="D18" s="43" t="s">
        <v>37</v>
      </c>
      <c r="E18" s="86">
        <v>3</v>
      </c>
      <c r="F18" s="19">
        <f>+'Page 12.30.1'!P46</f>
        <v>-64304.66967432815</v>
      </c>
      <c r="G18" s="18" t="s">
        <v>17</v>
      </c>
      <c r="H18" s="87">
        <v>0.4262831716003761</v>
      </c>
      <c r="I18" s="20">
        <f>F18*H18</f>
        <v>-27411.998537487128</v>
      </c>
      <c r="J18" s="21" t="s">
        <v>45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5" customFormat="1">
      <c r="C19"/>
      <c r="D19"/>
      <c r="E19" s="86"/>
      <c r="F19" s="89">
        <f>SUM(F17:F18)</f>
        <v>-102440.28638152359</v>
      </c>
      <c r="G19"/>
      <c r="H19" s="22"/>
      <c r="I19" s="89">
        <f>SUM(I17:I18)</f>
        <v>-43668.570178366688</v>
      </c>
      <c r="J19" s="2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5" customFormat="1">
      <c r="C20"/>
      <c r="D20"/>
      <c r="E20" s="86"/>
      <c r="F20"/>
      <c r="G20"/>
      <c r="I20" s="20"/>
      <c r="J20" s="2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5" customFormat="1">
      <c r="B21" s="2" t="s">
        <v>35</v>
      </c>
      <c r="C21"/>
      <c r="D21"/>
      <c r="E21" s="86"/>
      <c r="F21"/>
      <c r="G21"/>
      <c r="I21" s="20"/>
      <c r="J21" s="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5" customFormat="1">
      <c r="B22" s="5" t="s">
        <v>49</v>
      </c>
      <c r="C22"/>
      <c r="D22" s="8" t="s">
        <v>39</v>
      </c>
      <c r="E22" s="86">
        <v>3</v>
      </c>
      <c r="F22" s="46">
        <v>-38135.616707195426</v>
      </c>
      <c r="G22" s="18" t="s">
        <v>17</v>
      </c>
      <c r="H22" s="87">
        <v>0.4262831716003761</v>
      </c>
      <c r="I22" s="20">
        <f t="shared" ref="I22:I25" si="0">F22*H22</f>
        <v>-16256.571640879558</v>
      </c>
      <c r="J22" s="2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5" customFormat="1">
      <c r="B23" s="5" t="s">
        <v>50</v>
      </c>
      <c r="D23" s="8" t="s">
        <v>38</v>
      </c>
      <c r="E23" s="86">
        <v>3</v>
      </c>
      <c r="F23" s="46">
        <v>-223198</v>
      </c>
      <c r="G23" s="18" t="s">
        <v>17</v>
      </c>
      <c r="H23" s="87">
        <v>0.4262831716003761</v>
      </c>
      <c r="I23" s="20">
        <f t="shared" si="0"/>
        <v>-95145.551334860749</v>
      </c>
      <c r="J23" s="2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5" customFormat="1">
      <c r="B24" s="28" t="s">
        <v>51</v>
      </c>
      <c r="C24"/>
      <c r="D24" s="1">
        <v>41010</v>
      </c>
      <c r="E24" s="86">
        <v>3</v>
      </c>
      <c r="F24" s="46">
        <v>-70233</v>
      </c>
      <c r="G24" s="18" t="s">
        <v>17</v>
      </c>
      <c r="H24" s="87">
        <v>0.4262831716003761</v>
      </c>
      <c r="I24" s="20">
        <f t="shared" si="0"/>
        <v>-29939.145991009216</v>
      </c>
      <c r="J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5" customFormat="1">
      <c r="B25" s="28" t="s">
        <v>52</v>
      </c>
      <c r="C25"/>
      <c r="D25" s="43">
        <v>282</v>
      </c>
      <c r="E25" s="85">
        <v>3</v>
      </c>
      <c r="F25" s="19">
        <v>94452.404255384608</v>
      </c>
      <c r="G25" s="18" t="s">
        <v>17</v>
      </c>
      <c r="H25" s="87">
        <v>0.4262831716003761</v>
      </c>
      <c r="I25" s="20">
        <f t="shared" si="0"/>
        <v>40263.470451266214</v>
      </c>
      <c r="J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5" customFormat="1">
      <c r="A26" s="6"/>
      <c r="B26" s="28"/>
      <c r="C26" s="28"/>
      <c r="D26" s="29"/>
      <c r="E26" s="85"/>
      <c r="F26" s="19"/>
      <c r="G26" s="18"/>
      <c r="J26" s="2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5" customFormat="1">
      <c r="A27" s="6"/>
      <c r="B27" s="5" t="s">
        <v>49</v>
      </c>
      <c r="C27"/>
      <c r="D27" s="8" t="s">
        <v>39</v>
      </c>
      <c r="E27" s="86">
        <v>3</v>
      </c>
      <c r="F27" s="46">
        <v>-64304.669674328135</v>
      </c>
      <c r="G27" s="18" t="s">
        <v>17</v>
      </c>
      <c r="H27" s="87">
        <v>0.4262831716003761</v>
      </c>
      <c r="I27" s="20">
        <f t="shared" ref="I27:I30" si="1">F27*H27</f>
        <v>-27411.998537487121</v>
      </c>
      <c r="J27" s="21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5" customFormat="1">
      <c r="A28" s="6"/>
      <c r="B28" s="5" t="s">
        <v>50</v>
      </c>
      <c r="D28" s="8" t="s">
        <v>38</v>
      </c>
      <c r="E28" s="86">
        <v>3</v>
      </c>
      <c r="F28" s="46">
        <v>-562602</v>
      </c>
      <c r="G28" s="18" t="s">
        <v>17</v>
      </c>
      <c r="H28" s="87">
        <v>0.4262831716003761</v>
      </c>
      <c r="I28" s="20">
        <f t="shared" si="1"/>
        <v>-239827.7649087148</v>
      </c>
      <c r="J28" s="21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5" customFormat="1">
      <c r="A29" s="6"/>
      <c r="B29" s="28" t="s">
        <v>51</v>
      </c>
      <c r="C29"/>
      <c r="D29" s="1">
        <v>41010</v>
      </c>
      <c r="E29" s="86">
        <v>3</v>
      </c>
      <c r="F29" s="46">
        <v>-189109</v>
      </c>
      <c r="G29" s="18" t="s">
        <v>17</v>
      </c>
      <c r="H29" s="87">
        <v>0.4262831716003761</v>
      </c>
      <c r="I29" s="20">
        <f t="shared" si="1"/>
        <v>-80613.984298175521</v>
      </c>
      <c r="J29" s="25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5" customFormat="1">
      <c r="A30" s="6"/>
      <c r="B30" s="28" t="s">
        <v>52</v>
      </c>
      <c r="C30"/>
      <c r="D30" s="43">
        <v>282</v>
      </c>
      <c r="E30" s="85">
        <v>3</v>
      </c>
      <c r="F30" s="19">
        <v>312650.44499999995</v>
      </c>
      <c r="G30" s="18" t="s">
        <v>17</v>
      </c>
      <c r="H30" s="87">
        <v>0.4262831716003761</v>
      </c>
      <c r="I30" s="20">
        <f t="shared" si="1"/>
        <v>133277.62329686893</v>
      </c>
      <c r="J30" s="2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5" customFormat="1">
      <c r="A31" s="6"/>
      <c r="B31" s="28"/>
      <c r="C31" s="28"/>
      <c r="D31" s="18"/>
      <c r="E31" s="18"/>
      <c r="F31" s="19"/>
      <c r="G31" s="18"/>
      <c r="J31" s="2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5" customFormat="1">
      <c r="A32" s="6"/>
      <c r="B32" s="28"/>
      <c r="C32" s="28"/>
      <c r="D32" s="18"/>
      <c r="E32" s="18"/>
      <c r="F32" s="19"/>
      <c r="G32" s="18"/>
      <c r="J32" s="2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5" customFormat="1">
      <c r="A33" s="6"/>
      <c r="B33" s="28"/>
      <c r="C33" s="28"/>
      <c r="D33" s="19"/>
      <c r="E33" s="18"/>
      <c r="F33" s="19"/>
      <c r="G33" s="18"/>
      <c r="H33" s="24"/>
      <c r="I33" s="24"/>
      <c r="J33" s="2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s="5" customFormat="1">
      <c r="A34" s="6"/>
      <c r="E34" s="15"/>
      <c r="F34"/>
      <c r="G34" s="24"/>
      <c r="H34" s="24"/>
      <c r="I34" s="24"/>
      <c r="J34" s="2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s="5" customFormat="1">
      <c r="A35" s="6"/>
      <c r="E35" s="15"/>
      <c r="F35" s="27"/>
      <c r="G35" s="24"/>
      <c r="H35" s="24"/>
      <c r="I35" s="24"/>
      <c r="J35" s="2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s="5" customFormat="1">
      <c r="A36" s="6"/>
      <c r="E36" s="15"/>
      <c r="F36" s="27"/>
      <c r="G36" s="15"/>
      <c r="J36" s="2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s="5" customFormat="1">
      <c r="E37" s="15"/>
      <c r="F37" s="27"/>
      <c r="G37" s="15"/>
      <c r="J37" s="2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s="5" customFormat="1">
      <c r="A38" s="6"/>
      <c r="E38" s="15"/>
      <c r="F38" s="16"/>
      <c r="G38" s="15"/>
      <c r="J38" s="2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s="5" customFormat="1">
      <c r="A39" s="6"/>
      <c r="B39" s="6"/>
      <c r="C39" s="6"/>
      <c r="D39" s="6"/>
      <c r="E39" s="8"/>
      <c r="F39" s="9"/>
      <c r="G39" s="8"/>
      <c r="H39" s="6"/>
      <c r="I39" s="6"/>
      <c r="J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5" customFormat="1">
      <c r="A40" s="6"/>
      <c r="B40" s="6"/>
      <c r="C40" s="6"/>
      <c r="D40" s="6"/>
      <c r="E40" s="8"/>
      <c r="F40" s="9"/>
      <c r="G40" s="8"/>
      <c r="H40" s="6"/>
      <c r="I40" s="6"/>
      <c r="J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5" customFormat="1">
      <c r="B41" s="6"/>
      <c r="C41" s="6"/>
      <c r="D41" s="6"/>
      <c r="E41" s="8"/>
      <c r="F41" s="9"/>
      <c r="G41" s="8"/>
      <c r="H41" s="6"/>
      <c r="I41" s="6"/>
      <c r="J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5" customFormat="1">
      <c r="E42" s="15"/>
      <c r="F42" s="16"/>
      <c r="G42" s="15"/>
      <c r="J42" s="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5" customFormat="1">
      <c r="E43" s="15"/>
      <c r="F43" s="16"/>
      <c r="G43" s="15"/>
      <c r="J43" s="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5" customFormat="1">
      <c r="A44" s="6"/>
      <c r="B44" s="2" t="s">
        <v>8</v>
      </c>
      <c r="E44" s="15"/>
      <c r="F44" s="16"/>
      <c r="G44" s="15"/>
      <c r="H44" s="15"/>
      <c r="I44" s="15"/>
      <c r="J44" s="3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5" customFormat="1">
      <c r="A45" s="6"/>
      <c r="F45" s="35"/>
      <c r="G45" s="15"/>
      <c r="H45" s="15"/>
      <c r="I45" s="15"/>
      <c r="J45" s="21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5" customFormat="1">
      <c r="A46" s="6"/>
      <c r="F46" s="35"/>
      <c r="G46" s="15"/>
      <c r="H46" s="15"/>
      <c r="I46" s="15"/>
      <c r="J46" s="21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5" customFormat="1">
      <c r="A47" s="6"/>
      <c r="F47" s="35"/>
      <c r="G47" s="15"/>
      <c r="H47" s="15"/>
      <c r="I47" s="15"/>
      <c r="J47" s="2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5" customFormat="1">
      <c r="A48" s="6"/>
      <c r="F48" s="35"/>
      <c r="G48" s="15"/>
      <c r="H48" s="15"/>
      <c r="I48" s="15"/>
      <c r="J48" s="2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5" customFormat="1">
      <c r="A49" s="6"/>
      <c r="F49" s="35"/>
      <c r="G49" s="15"/>
      <c r="J49" s="2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5" customFormat="1">
      <c r="A50" s="6"/>
      <c r="F50" s="35"/>
      <c r="G50" s="36"/>
      <c r="J50" s="26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5" customFormat="1">
      <c r="A51" s="6"/>
      <c r="F51" s="35"/>
      <c r="G51" s="15"/>
      <c r="J51" s="2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5" customFormat="1">
      <c r="A52" s="6"/>
      <c r="F52" s="35"/>
      <c r="G52" s="15"/>
      <c r="J52" s="2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5" customFormat="1">
      <c r="A53" s="6"/>
      <c r="F53" s="35"/>
      <c r="G53" s="15"/>
      <c r="J53" s="2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5" customFormat="1">
      <c r="A54" s="6"/>
      <c r="E54" s="15"/>
      <c r="F54" s="16"/>
      <c r="G54" s="15"/>
      <c r="J54" s="26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5" customFormat="1">
      <c r="A55" s="6"/>
      <c r="B55" s="6"/>
      <c r="C55" s="6"/>
      <c r="D55" s="6"/>
      <c r="E55" s="8"/>
      <c r="F55" s="9"/>
      <c r="G55" s="8"/>
      <c r="H55" s="6"/>
      <c r="I55" s="6"/>
      <c r="J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5" customFormat="1">
      <c r="A56" s="6"/>
      <c r="B56" s="37"/>
      <c r="C56" s="6"/>
      <c r="D56" s="6"/>
      <c r="E56" s="8"/>
      <c r="F56" s="9"/>
      <c r="G56" s="8"/>
      <c r="H56" s="6"/>
      <c r="I56" s="6"/>
      <c r="J56" s="38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5" customFormat="1">
      <c r="A57" s="6"/>
      <c r="B57" s="3"/>
      <c r="C57" s="6"/>
      <c r="D57" s="6"/>
      <c r="E57" s="8"/>
      <c r="F57" s="9"/>
      <c r="G57" s="8"/>
      <c r="H57" s="6"/>
      <c r="I57" s="6"/>
      <c r="J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5" customFormat="1">
      <c r="A58" s="6"/>
      <c r="B58" s="39"/>
      <c r="C58" s="6"/>
      <c r="D58" s="6"/>
      <c r="E58" s="8"/>
      <c r="F58" s="9"/>
      <c r="G58" s="8"/>
      <c r="H58" s="6"/>
      <c r="I58" s="6"/>
      <c r="J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5" customFormat="1">
      <c r="A59" s="6"/>
      <c r="B59" s="6"/>
      <c r="C59" s="6"/>
      <c r="D59" s="6"/>
      <c r="E59" s="8"/>
      <c r="F59" s="9"/>
      <c r="G59" s="8"/>
      <c r="H59" s="6"/>
      <c r="I59" s="6"/>
      <c r="J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5" customFormat="1">
      <c r="A60" s="6"/>
      <c r="B60" s="6"/>
      <c r="C60" s="6"/>
      <c r="D60" s="6"/>
      <c r="E60" s="8"/>
      <c r="F60" s="9"/>
      <c r="G60" s="8"/>
      <c r="H60" s="6"/>
      <c r="I60" s="6"/>
      <c r="J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5" customFormat="1">
      <c r="A61" s="6"/>
      <c r="B61" s="6"/>
      <c r="C61" s="6"/>
      <c r="D61" s="8"/>
      <c r="E61" s="8"/>
      <c r="F61" s="11"/>
      <c r="G61" s="8"/>
      <c r="H61" s="8"/>
      <c r="I61" s="8"/>
      <c r="J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5" customFormat="1">
      <c r="A62" s="6"/>
      <c r="B62" s="6"/>
      <c r="C62" s="6"/>
      <c r="D62" s="4"/>
      <c r="E62" s="12"/>
      <c r="F62" s="13"/>
      <c r="G62" s="4"/>
      <c r="H62" s="12"/>
      <c r="I62" s="4"/>
      <c r="J62" s="1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5" customFormat="1">
      <c r="A63" s="6"/>
      <c r="B63" s="2"/>
      <c r="E63" s="15"/>
      <c r="F63" s="16"/>
      <c r="G63" s="15"/>
      <c r="J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5" customFormat="1">
      <c r="A64" s="6"/>
      <c r="E64" s="15"/>
      <c r="F64" s="16"/>
      <c r="G64" s="15"/>
      <c r="J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5" customFormat="1">
      <c r="A65" s="6"/>
      <c r="E65" s="8"/>
      <c r="F65" s="40"/>
      <c r="G65" s="23"/>
      <c r="H65" s="41"/>
      <c r="I65" s="23"/>
      <c r="J65" s="4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5" customFormat="1">
      <c r="A66" s="6"/>
      <c r="E66" s="15"/>
      <c r="F66" s="27"/>
      <c r="G66" s="36"/>
      <c r="H66" s="36"/>
      <c r="I66" s="36"/>
      <c r="J66" s="21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5" customFormat="1">
      <c r="A67" s="6"/>
      <c r="E67" s="15"/>
      <c r="F67" s="27"/>
      <c r="G67" s="15"/>
      <c r="H67" s="15"/>
      <c r="I67" s="15"/>
      <c r="J67" s="21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5" customFormat="1">
      <c r="A68" s="6"/>
      <c r="E68" s="15"/>
      <c r="F68" s="27"/>
      <c r="G68" s="15"/>
      <c r="H68" s="15"/>
      <c r="I68" s="15"/>
      <c r="J68" s="21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5" customFormat="1">
      <c r="A69" s="6"/>
      <c r="E69" s="15"/>
      <c r="F69" s="27"/>
      <c r="G69" s="15"/>
      <c r="H69" s="15"/>
      <c r="I69" s="15"/>
      <c r="J69" s="21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5" customFormat="1">
      <c r="A70" s="6"/>
      <c r="E70" s="15"/>
      <c r="F70" s="27"/>
      <c r="G70" s="15"/>
      <c r="H70" s="15"/>
      <c r="I70" s="15"/>
      <c r="J70" s="21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s="5" customFormat="1">
      <c r="A71" s="6"/>
      <c r="E71" s="15"/>
      <c r="F71" s="27"/>
      <c r="G71" s="15"/>
      <c r="H71" s="15"/>
      <c r="I71" s="15"/>
      <c r="J71" s="2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5" customFormat="1">
      <c r="A72" s="6"/>
      <c r="E72" s="15"/>
      <c r="F72" s="27"/>
      <c r="G72" s="36"/>
      <c r="H72" s="36"/>
      <c r="I72" s="36"/>
      <c r="J72" s="21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s="5" customFormat="1">
      <c r="A73" s="6"/>
      <c r="E73" s="15"/>
      <c r="F73" s="27"/>
      <c r="G73" s="15"/>
      <c r="H73" s="15"/>
      <c r="I73" s="15"/>
      <c r="J73" s="21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s="5" customFormat="1">
      <c r="A74" s="6"/>
      <c r="E74" s="15"/>
      <c r="F74" s="27"/>
      <c r="G74" s="15"/>
      <c r="H74" s="15"/>
      <c r="I74" s="15"/>
      <c r="J74" s="21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s="5" customFormat="1">
      <c r="A75" s="6"/>
      <c r="B75" s="2"/>
      <c r="E75" s="15"/>
      <c r="F75" s="16"/>
      <c r="G75" s="15"/>
      <c r="J75" s="2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s="5" customFormat="1">
      <c r="A76" s="6"/>
      <c r="E76" s="15"/>
      <c r="F76" s="16"/>
      <c r="G76" s="15"/>
      <c r="J76" s="2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5" customFormat="1">
      <c r="A77" s="6"/>
      <c r="E77" s="15"/>
      <c r="F77" s="27"/>
      <c r="G77" s="24"/>
      <c r="H77" s="24"/>
      <c r="I77" s="24"/>
      <c r="J77" s="25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s="5" customFormat="1">
      <c r="A78" s="6"/>
      <c r="E78" s="15"/>
      <c r="F78" s="27"/>
      <c r="G78" s="24"/>
      <c r="H78" s="24"/>
      <c r="I78" s="24"/>
      <c r="J78" s="25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s="5" customFormat="1">
      <c r="A79" s="6"/>
      <c r="E79" s="15"/>
      <c r="F79" s="27"/>
      <c r="G79" s="24"/>
      <c r="H79" s="24"/>
      <c r="I79" s="24"/>
      <c r="J79" s="25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5" customFormat="1">
      <c r="A80" s="6"/>
      <c r="E80" s="15"/>
      <c r="F80" s="27"/>
      <c r="G80" s="15"/>
      <c r="J80" s="2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s="5" customFormat="1">
      <c r="A81" s="6"/>
      <c r="E81" s="15"/>
      <c r="F81" s="27"/>
      <c r="G81" s="15"/>
      <c r="J81" s="2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s="5" customFormat="1">
      <c r="A82" s="6"/>
      <c r="E82" s="15"/>
      <c r="F82" s="27"/>
      <c r="G82" s="24"/>
      <c r="H82" s="24"/>
      <c r="I82" s="24"/>
      <c r="J82" s="25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s="5" customFormat="1">
      <c r="A83" s="6"/>
      <c r="E83" s="15"/>
      <c r="F83" s="27"/>
      <c r="G83" s="24"/>
      <c r="H83" s="24"/>
      <c r="I83" s="24"/>
      <c r="J83" s="25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s="5" customFormat="1">
      <c r="A84" s="6"/>
      <c r="E84" s="15"/>
      <c r="F84" s="27"/>
      <c r="G84" s="24"/>
      <c r="H84" s="24"/>
      <c r="I84" s="24"/>
      <c r="J84" s="25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s="5" customFormat="1">
      <c r="A85" s="6"/>
      <c r="E85" s="15"/>
      <c r="F85" s="27"/>
      <c r="G85" s="15"/>
      <c r="J85" s="26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s="5" customFormat="1">
      <c r="A86" s="6"/>
      <c r="E86" s="15"/>
      <c r="F86" s="27"/>
      <c r="G86" s="15"/>
      <c r="J86" s="2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s="5" customFormat="1">
      <c r="A87" s="6"/>
      <c r="E87" s="15"/>
      <c r="F87" s="27"/>
      <c r="G87" s="24"/>
      <c r="H87" s="24"/>
      <c r="I87" s="24"/>
      <c r="J87" s="25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s="5" customFormat="1">
      <c r="E88" s="15"/>
      <c r="F88" s="27"/>
      <c r="G88" s="24"/>
      <c r="H88" s="24"/>
      <c r="I88" s="24"/>
      <c r="J88" s="25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s="5" customFormat="1">
      <c r="A89" s="6"/>
      <c r="B89" s="33"/>
      <c r="E89" s="15"/>
      <c r="F89" s="27"/>
      <c r="G89" s="24"/>
      <c r="H89" s="24"/>
      <c r="I89" s="24"/>
      <c r="J89" s="25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s="5" customFormat="1">
      <c r="B90" s="33"/>
      <c r="E90" s="15"/>
      <c r="F90" s="27"/>
      <c r="G90" s="15"/>
      <c r="J90" s="2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s="5" customFormat="1">
      <c r="B91" s="2"/>
      <c r="E91" s="15"/>
      <c r="F91" s="16"/>
      <c r="G91" s="15"/>
      <c r="H91" s="15"/>
      <c r="I91" s="15"/>
      <c r="J91" s="34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s="5" customFormat="1">
      <c r="E92" s="15"/>
      <c r="F92" s="16"/>
      <c r="G92" s="15"/>
      <c r="H92" s="15"/>
      <c r="I92" s="15"/>
      <c r="J92" s="21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s="5" customFormat="1">
      <c r="E93" s="15"/>
      <c r="F93" s="16"/>
      <c r="G93" s="15"/>
      <c r="H93" s="15"/>
      <c r="I93" s="15"/>
      <c r="J93" s="21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s="5" customFormat="1">
      <c r="E94" s="15"/>
      <c r="F94" s="16"/>
      <c r="G94" s="15"/>
      <c r="H94" s="15"/>
      <c r="I94" s="15"/>
      <c r="J94" s="21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s="5" customFormat="1">
      <c r="E95" s="15"/>
      <c r="F95" s="16"/>
      <c r="G95" s="15"/>
      <c r="H95" s="15"/>
      <c r="I95" s="15"/>
      <c r="J95" s="21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s="5" customFormat="1">
      <c r="E96" s="15"/>
      <c r="F96" s="16"/>
      <c r="G96" s="15"/>
      <c r="J96" s="2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s="5" customFormat="1">
      <c r="E97" s="15"/>
      <c r="F97" s="16"/>
      <c r="G97" s="15"/>
      <c r="J97" s="26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s="5" customFormat="1">
      <c r="E98" s="15"/>
      <c r="F98" s="16"/>
      <c r="G98" s="15"/>
      <c r="J98" s="26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s="5" customFormat="1">
      <c r="E99" s="15"/>
      <c r="F99" s="16"/>
      <c r="G99" s="15"/>
      <c r="J99" s="26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s="5" customFormat="1">
      <c r="E100" s="15"/>
      <c r="F100" s="16"/>
      <c r="G100" s="15"/>
      <c r="J100" s="26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s="5" customFormat="1">
      <c r="A101" s="6"/>
      <c r="E101" s="15"/>
      <c r="F101" s="16"/>
      <c r="G101" s="15"/>
      <c r="J101" s="26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5" customFormat="1">
      <c r="A102" s="6"/>
      <c r="B102" s="6"/>
      <c r="C102" s="6"/>
      <c r="D102" s="6"/>
      <c r="E102" s="8"/>
      <c r="F102" s="9"/>
      <c r="G102" s="8"/>
      <c r="H102" s="6"/>
      <c r="I102" s="6"/>
      <c r="J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</sheetData>
  <dataValidations disablePrompts="1" count="2">
    <dataValidation type="list" allowBlank="1" showInputMessage="1" showErrorMessage="1" errorTitle="Adjsutment Type Input Error" error="An invalid adjustment type was entered._x000a__x000a_Valid values are 1, 2, or 3." sqref="E63:E100 E15 E10 E25:E26 E30:E53">
      <formula1>"1,2,3"</formula1>
    </dataValidation>
    <dataValidation type="list" allowBlank="1" showInputMessage="1" showErrorMessage="1" errorTitle="Account Input Error" error="The account number entered is not valid." sqref="D63:D100 D10:D11 D15 D25:D26 D30:D53">
      <formula1>ValidAccount</formula1>
    </dataValidation>
  </dataValidations>
  <pageMargins left="0.75" right="0.75" top="1" bottom="1" header="0.5" footer="0.5"/>
  <pageSetup scale="74" orientation="portrait" r:id="rId1"/>
  <headerFooter alignWithMargins="0"/>
  <rowBreaks count="1" manualBreakCount="1">
    <brk id="54" max="16383" man="1"/>
  </rowBreaks>
  <colBreaks count="2" manualBreakCount="2">
    <brk id="10" max="1048575" man="1"/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view="pageBreakPreview" zoomScale="80" zoomScaleNormal="85" zoomScaleSheetLayoutView="80" workbookViewId="0">
      <selection activeCell="A52" sqref="A52"/>
    </sheetView>
  </sheetViews>
  <sheetFormatPr defaultColWidth="9.140625" defaultRowHeight="12.75"/>
  <cols>
    <col min="1" max="1" width="57.5703125" style="6" customWidth="1"/>
    <col min="2" max="2" width="7.85546875" style="6" bestFit="1" customWidth="1"/>
    <col min="3" max="3" width="7" style="6" bestFit="1" customWidth="1"/>
    <col min="4" max="15" width="12.28515625" style="6" customWidth="1"/>
    <col min="16" max="16" width="12.28515625" style="6" bestFit="1" customWidth="1"/>
    <col min="17" max="16384" width="9.140625" style="6"/>
  </cols>
  <sheetData>
    <row r="1" spans="1:19" s="47" customFormat="1">
      <c r="A1" s="48" t="s">
        <v>12</v>
      </c>
    </row>
    <row r="2" spans="1:19" s="47" customFormat="1">
      <c r="A2" s="48" t="s">
        <v>13</v>
      </c>
    </row>
    <row r="3" spans="1:19" s="47" customFormat="1">
      <c r="A3" s="48" t="s">
        <v>15</v>
      </c>
    </row>
    <row r="4" spans="1:19" s="47" customFormat="1"/>
    <row r="5" spans="1:19" s="47" customFormat="1"/>
    <row r="6" spans="1:19" s="47" customFormat="1"/>
    <row r="7" spans="1:19" s="47" customFormat="1">
      <c r="A7" s="91" t="s">
        <v>25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47" t="s">
        <v>40</v>
      </c>
    </row>
    <row r="8" spans="1:19" s="47" customFormat="1">
      <c r="A8" s="48" t="s">
        <v>26</v>
      </c>
      <c r="S8" s="68"/>
    </row>
    <row r="9" spans="1:19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50"/>
      <c r="S9" s="51"/>
    </row>
    <row r="10" spans="1:19" ht="13.5" thickBot="1">
      <c r="A10" s="47"/>
      <c r="B10" s="47"/>
      <c r="C10" s="50" t="s">
        <v>27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50"/>
      <c r="S10" s="51"/>
    </row>
    <row r="11" spans="1:19">
      <c r="A11" s="52" t="s">
        <v>28</v>
      </c>
      <c r="B11" s="53" t="s">
        <v>29</v>
      </c>
      <c r="C11" s="53" t="s">
        <v>30</v>
      </c>
      <c r="D11" s="54">
        <v>41670</v>
      </c>
      <c r="E11" s="54">
        <v>41698</v>
      </c>
      <c r="F11" s="54">
        <v>41729</v>
      </c>
      <c r="G11" s="54">
        <v>41759</v>
      </c>
      <c r="H11" s="54">
        <v>41790</v>
      </c>
      <c r="I11" s="59">
        <v>41820</v>
      </c>
      <c r="J11" s="59">
        <v>41851</v>
      </c>
      <c r="K11" s="60">
        <v>41882</v>
      </c>
      <c r="L11" s="60">
        <v>41912</v>
      </c>
      <c r="M11" s="60">
        <v>41943</v>
      </c>
      <c r="N11" s="60">
        <v>41973</v>
      </c>
      <c r="O11" s="61">
        <v>42004</v>
      </c>
      <c r="P11" s="53"/>
      <c r="S11" s="51"/>
    </row>
    <row r="12" spans="1:19">
      <c r="A12" s="47" t="s">
        <v>21</v>
      </c>
      <c r="B12" s="52"/>
      <c r="C12" s="50">
        <v>312</v>
      </c>
      <c r="D12" s="49">
        <v>0</v>
      </c>
      <c r="E12" s="49">
        <v>0</v>
      </c>
      <c r="F12" s="49">
        <v>0</v>
      </c>
      <c r="G12" s="49">
        <v>0</v>
      </c>
      <c r="H12" s="49">
        <v>-674908</v>
      </c>
      <c r="I12" s="62">
        <v>-674908</v>
      </c>
      <c r="J12" s="62">
        <v>-674908</v>
      </c>
      <c r="K12" s="63">
        <v>-674908</v>
      </c>
      <c r="L12" s="63">
        <v>-674908</v>
      </c>
      <c r="M12" s="63">
        <v>-674908</v>
      </c>
      <c r="N12" s="63">
        <v>-674908</v>
      </c>
      <c r="O12" s="64">
        <v>-674908</v>
      </c>
      <c r="P12" s="47"/>
      <c r="S12" s="51"/>
    </row>
    <row r="13" spans="1:19">
      <c r="A13" s="47" t="s">
        <v>32</v>
      </c>
      <c r="B13" s="52"/>
      <c r="C13" s="50">
        <v>312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62">
        <v>0</v>
      </c>
      <c r="J13" s="62">
        <v>0</v>
      </c>
      <c r="K13" s="63">
        <v>0</v>
      </c>
      <c r="L13" s="63">
        <v>-100000</v>
      </c>
      <c r="M13" s="63">
        <v>-100000</v>
      </c>
      <c r="N13" s="63">
        <v>-100000</v>
      </c>
      <c r="O13" s="64">
        <v>-100000</v>
      </c>
      <c r="P13" s="47"/>
      <c r="S13" s="51"/>
    </row>
    <row r="14" spans="1:19">
      <c r="A14" s="47" t="s">
        <v>22</v>
      </c>
      <c r="B14" s="52"/>
      <c r="C14" s="50">
        <v>312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62">
        <v>0</v>
      </c>
      <c r="J14" s="62">
        <v>0</v>
      </c>
      <c r="K14" s="63">
        <v>0</v>
      </c>
      <c r="L14" s="63">
        <v>0</v>
      </c>
      <c r="M14" s="63">
        <v>0</v>
      </c>
      <c r="N14" s="63">
        <v>0</v>
      </c>
      <c r="O14" s="64">
        <v>0</v>
      </c>
      <c r="P14" s="47"/>
      <c r="S14" s="51"/>
    </row>
    <row r="15" spans="1:19">
      <c r="A15" s="47" t="s">
        <v>23</v>
      </c>
      <c r="B15" s="52"/>
      <c r="C15" s="50">
        <v>312</v>
      </c>
      <c r="D15" s="49">
        <v>0</v>
      </c>
      <c r="E15" s="49">
        <v>0</v>
      </c>
      <c r="F15" s="49">
        <v>0</v>
      </c>
      <c r="G15" s="49">
        <v>0</v>
      </c>
      <c r="H15" s="49">
        <v>-182882</v>
      </c>
      <c r="I15" s="62">
        <v>-182882</v>
      </c>
      <c r="J15" s="62">
        <v>-182882</v>
      </c>
      <c r="K15" s="63">
        <v>-182882</v>
      </c>
      <c r="L15" s="63">
        <v>-182882</v>
      </c>
      <c r="M15" s="63">
        <v>-182882</v>
      </c>
      <c r="N15" s="63">
        <v>-182882</v>
      </c>
      <c r="O15" s="64">
        <v>-182882</v>
      </c>
      <c r="P15" s="47"/>
      <c r="S15" s="51"/>
    </row>
    <row r="16" spans="1:19">
      <c r="A16" s="47" t="s">
        <v>24</v>
      </c>
      <c r="B16" s="52"/>
      <c r="C16" s="50">
        <v>343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62">
        <v>-2188047.4038327103</v>
      </c>
      <c r="J16" s="62">
        <v>-2188047.4038327103</v>
      </c>
      <c r="K16" s="63">
        <v>-2188047.4038327103</v>
      </c>
      <c r="L16" s="63">
        <v>-2188047.4038327103</v>
      </c>
      <c r="M16" s="63">
        <v>-2188047.4038327103</v>
      </c>
      <c r="N16" s="63">
        <v>-2188047.4038327103</v>
      </c>
      <c r="O16" s="64">
        <v>-2188047.4038327103</v>
      </c>
      <c r="P16" s="47"/>
      <c r="S16" s="51"/>
    </row>
    <row r="17" spans="1:19">
      <c r="A17" s="47"/>
      <c r="B17" s="47"/>
      <c r="C17" s="47"/>
      <c r="D17" s="49"/>
      <c r="E17" s="49"/>
      <c r="F17" s="49"/>
      <c r="G17" s="49"/>
      <c r="H17" s="49"/>
      <c r="I17" s="62"/>
      <c r="J17" s="62"/>
      <c r="K17" s="63"/>
      <c r="L17" s="63"/>
      <c r="M17" s="63"/>
      <c r="N17" s="63"/>
      <c r="O17" s="64"/>
      <c r="P17" s="47"/>
      <c r="S17" s="51"/>
    </row>
    <row r="18" spans="1:19">
      <c r="A18" s="47" t="str">
        <f>+"Depreciation Expense - "&amp;A12</f>
        <v>Depreciation Expense - Hunter U1 Clean Air - PM</v>
      </c>
      <c r="B18" s="55">
        <v>3.839686256058053E-2</v>
      </c>
      <c r="C18" s="50" t="s">
        <v>36</v>
      </c>
      <c r="D18" s="49">
        <v>0</v>
      </c>
      <c r="E18" s="49">
        <v>0</v>
      </c>
      <c r="F18" s="49">
        <v>0</v>
      </c>
      <c r="G18" s="49">
        <v>0</v>
      </c>
      <c r="H18" s="49">
        <v>-1079.7645715431784</v>
      </c>
      <c r="I18" s="62">
        <v>-2159.5291430863567</v>
      </c>
      <c r="J18" s="62">
        <v>-2159.5291430863567</v>
      </c>
      <c r="K18" s="63">
        <v>-2159.5291430863567</v>
      </c>
      <c r="L18" s="63">
        <v>-2159.5291430863567</v>
      </c>
      <c r="M18" s="63">
        <v>-2159.5291430863567</v>
      </c>
      <c r="N18" s="63">
        <v>-2159.5291430863567</v>
      </c>
      <c r="O18" s="64">
        <v>-2159.5291430863567</v>
      </c>
      <c r="P18" s="47"/>
      <c r="S18" s="51"/>
    </row>
    <row r="19" spans="1:19">
      <c r="A19" s="47" t="str">
        <f>+"Depreciation Expense - "&amp;A13</f>
        <v>Depreciation Expense - Blundell Proj Dev and Well Integration</v>
      </c>
      <c r="B19" s="55">
        <v>3.839686256058053E-2</v>
      </c>
      <c r="C19" s="50" t="s">
        <v>36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62">
        <v>0</v>
      </c>
      <c r="J19" s="62">
        <v>0</v>
      </c>
      <c r="K19" s="63">
        <v>0</v>
      </c>
      <c r="L19" s="63">
        <v>-159.9869273357522</v>
      </c>
      <c r="M19" s="63">
        <v>-319.9738546715044</v>
      </c>
      <c r="N19" s="63">
        <v>-319.9738546715044</v>
      </c>
      <c r="O19" s="64">
        <v>-319.9738546715044</v>
      </c>
      <c r="P19" s="47"/>
      <c r="S19" s="51"/>
    </row>
    <row r="20" spans="1:19">
      <c r="A20" s="47" t="str">
        <f>+"Depreciation Expense - "&amp;A14</f>
        <v>Depreciation Expense - Hayden U1 SCR Installation &amp; Construction</v>
      </c>
      <c r="B20" s="55">
        <v>3.839686256058053E-2</v>
      </c>
      <c r="C20" s="50" t="s">
        <v>36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62">
        <v>0</v>
      </c>
      <c r="J20" s="62">
        <v>0</v>
      </c>
      <c r="K20" s="63">
        <v>0</v>
      </c>
      <c r="L20" s="63">
        <v>0</v>
      </c>
      <c r="M20" s="63">
        <v>0</v>
      </c>
      <c r="N20" s="63">
        <v>0</v>
      </c>
      <c r="O20" s="64">
        <v>0</v>
      </c>
      <c r="P20" s="47"/>
      <c r="S20" s="51"/>
    </row>
    <row r="21" spans="1:19">
      <c r="A21" s="47" t="str">
        <f>+"Depreciation Expense - "&amp;A15</f>
        <v>Depreciation Expense - Hunter U1 NOX LNB Clean Air</v>
      </c>
      <c r="B21" s="55">
        <v>3.839686256058053E-2</v>
      </c>
      <c r="C21" s="50" t="s">
        <v>36</v>
      </c>
      <c r="D21" s="49">
        <v>0</v>
      </c>
      <c r="E21" s="49">
        <v>0</v>
      </c>
      <c r="F21" s="49">
        <v>0</v>
      </c>
      <c r="G21" s="49">
        <v>0</v>
      </c>
      <c r="H21" s="49">
        <v>-292.58729245017037</v>
      </c>
      <c r="I21" s="62">
        <v>-585.17458490034073</v>
      </c>
      <c r="J21" s="62">
        <v>-585.17458490034073</v>
      </c>
      <c r="K21" s="63">
        <v>-585.17458490034073</v>
      </c>
      <c r="L21" s="63">
        <v>-585.17458490034073</v>
      </c>
      <c r="M21" s="63">
        <v>-585.17458490034073</v>
      </c>
      <c r="N21" s="63">
        <v>-585.17458490034073</v>
      </c>
      <c r="O21" s="64">
        <v>-585.17458490034073</v>
      </c>
      <c r="P21" s="47"/>
      <c r="S21" s="51"/>
    </row>
    <row r="22" spans="1:19" ht="13.5" thickBot="1">
      <c r="A22" s="47" t="str">
        <f>+"Depreciation Expense - "&amp;A16</f>
        <v>Depreciation Expense - Lake Side 2 Build</v>
      </c>
      <c r="B22" s="55">
        <v>2.938906605116889E-2</v>
      </c>
      <c r="C22" s="50" t="s">
        <v>37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65">
        <v>-2679.361236430339</v>
      </c>
      <c r="J22" s="65">
        <v>-5358.722472860678</v>
      </c>
      <c r="K22" s="66">
        <v>-5358.722472860678</v>
      </c>
      <c r="L22" s="66">
        <v>-5358.722472860678</v>
      </c>
      <c r="M22" s="66">
        <v>-5358.722472860678</v>
      </c>
      <c r="N22" s="66">
        <v>-5358.722472860678</v>
      </c>
      <c r="O22" s="67">
        <v>-5358.722472860678</v>
      </c>
      <c r="P22" s="47"/>
      <c r="S22" s="51"/>
    </row>
    <row r="23" spans="1:19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9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50" t="s">
        <v>33</v>
      </c>
    </row>
    <row r="25" spans="1:19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0" t="s">
        <v>34</v>
      </c>
    </row>
    <row r="26" spans="1:19" ht="13.5" thickBot="1">
      <c r="A26" s="47"/>
      <c r="B26" s="47"/>
      <c r="C26" s="50" t="s">
        <v>27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50" t="s">
        <v>14</v>
      </c>
      <c r="Q26" s="8"/>
    </row>
    <row r="27" spans="1:19">
      <c r="A27" s="52" t="s">
        <v>28</v>
      </c>
      <c r="B27" s="52"/>
      <c r="C27" s="53" t="s">
        <v>30</v>
      </c>
      <c r="D27" s="59">
        <v>42035</v>
      </c>
      <c r="E27" s="60">
        <v>42063</v>
      </c>
      <c r="F27" s="60">
        <v>42094</v>
      </c>
      <c r="G27" s="60">
        <v>42124</v>
      </c>
      <c r="H27" s="60">
        <v>42155</v>
      </c>
      <c r="I27" s="61">
        <v>42185</v>
      </c>
      <c r="J27" s="54">
        <v>42216</v>
      </c>
      <c r="K27" s="54">
        <v>42247</v>
      </c>
      <c r="L27" s="54">
        <v>42277</v>
      </c>
      <c r="M27" s="54">
        <v>42308</v>
      </c>
      <c r="N27" s="54">
        <v>42338</v>
      </c>
      <c r="O27" s="54">
        <v>42369</v>
      </c>
      <c r="P27" s="53" t="s">
        <v>31</v>
      </c>
      <c r="Q27" s="56"/>
    </row>
    <row r="28" spans="1:19">
      <c r="A28" s="47" t="s">
        <v>21</v>
      </c>
      <c r="B28" s="47"/>
      <c r="C28" s="50">
        <v>312</v>
      </c>
      <c r="D28" s="62">
        <v>-674908</v>
      </c>
      <c r="E28" s="63">
        <v>-674908</v>
      </c>
      <c r="F28" s="63">
        <v>-674908</v>
      </c>
      <c r="G28" s="63">
        <v>-674908</v>
      </c>
      <c r="H28" s="63">
        <v>-674908</v>
      </c>
      <c r="I28" s="64">
        <v>-674908</v>
      </c>
      <c r="J28" s="49">
        <v>-674908</v>
      </c>
      <c r="K28" s="49">
        <v>-674908</v>
      </c>
      <c r="L28" s="49">
        <v>-674908</v>
      </c>
      <c r="M28" s="49">
        <v>-674908</v>
      </c>
      <c r="N28" s="49">
        <v>-674908</v>
      </c>
      <c r="O28" s="49">
        <v>-674908</v>
      </c>
      <c r="P28" s="70">
        <f>+AVERAGE(I12:O12,D28:I28)</f>
        <v>-674908</v>
      </c>
      <c r="Q28" s="57"/>
    </row>
    <row r="29" spans="1:19">
      <c r="A29" s="47" t="s">
        <v>32</v>
      </c>
      <c r="B29" s="47"/>
      <c r="C29" s="50">
        <v>312</v>
      </c>
      <c r="D29" s="62">
        <v>-100000</v>
      </c>
      <c r="E29" s="63">
        <v>-100000</v>
      </c>
      <c r="F29" s="63">
        <v>-100000</v>
      </c>
      <c r="G29" s="63">
        <v>-100000</v>
      </c>
      <c r="H29" s="63">
        <v>-100000</v>
      </c>
      <c r="I29" s="64">
        <v>-100000</v>
      </c>
      <c r="J29" s="49">
        <v>-100000</v>
      </c>
      <c r="K29" s="49">
        <v>-100000</v>
      </c>
      <c r="L29" s="49">
        <v>-100000</v>
      </c>
      <c r="M29" s="49">
        <v>-100000</v>
      </c>
      <c r="N29" s="49">
        <v>-100000</v>
      </c>
      <c r="O29" s="49">
        <v>-100000</v>
      </c>
      <c r="P29" s="70">
        <f>+AVERAGE(I13:O13,D29:I29)</f>
        <v>-76923.076923076922</v>
      </c>
      <c r="Q29" s="57"/>
    </row>
    <row r="30" spans="1:19">
      <c r="A30" s="47" t="s">
        <v>22</v>
      </c>
      <c r="B30" s="47"/>
      <c r="C30" s="50">
        <v>312</v>
      </c>
      <c r="D30" s="62">
        <v>0</v>
      </c>
      <c r="E30" s="63">
        <v>0</v>
      </c>
      <c r="F30" s="63">
        <v>0</v>
      </c>
      <c r="G30" s="63">
        <v>0</v>
      </c>
      <c r="H30" s="63">
        <v>-449916</v>
      </c>
      <c r="I30" s="64">
        <v>-449916</v>
      </c>
      <c r="J30" s="49">
        <v>-449916</v>
      </c>
      <c r="K30" s="49">
        <v>-449916</v>
      </c>
      <c r="L30" s="49">
        <v>-449916</v>
      </c>
      <c r="M30" s="49">
        <v>-449916</v>
      </c>
      <c r="N30" s="49">
        <v>-449916</v>
      </c>
      <c r="O30" s="49">
        <v>-449916</v>
      </c>
      <c r="P30" s="70">
        <f>+AVERAGE(I14:O14,D30:I30)</f>
        <v>-69217.846153846156</v>
      </c>
      <c r="Q30" s="57"/>
    </row>
    <row r="31" spans="1:19">
      <c r="A31" s="47" t="s">
        <v>23</v>
      </c>
      <c r="B31" s="47"/>
      <c r="C31" s="50">
        <v>312</v>
      </c>
      <c r="D31" s="62">
        <v>-182882</v>
      </c>
      <c r="E31" s="63">
        <v>-182882</v>
      </c>
      <c r="F31" s="63">
        <v>-182882</v>
      </c>
      <c r="G31" s="63">
        <v>-182882</v>
      </c>
      <c r="H31" s="63">
        <v>-182882</v>
      </c>
      <c r="I31" s="64">
        <v>-182882</v>
      </c>
      <c r="J31" s="49">
        <v>-182882</v>
      </c>
      <c r="K31" s="49">
        <v>-182882</v>
      </c>
      <c r="L31" s="49">
        <v>-182882</v>
      </c>
      <c r="M31" s="49">
        <v>-182882</v>
      </c>
      <c r="N31" s="49">
        <v>-182882</v>
      </c>
      <c r="O31" s="49">
        <v>-182882</v>
      </c>
      <c r="P31" s="70">
        <f>+AVERAGE(I15:O15,D31:I31)</f>
        <v>-182882</v>
      </c>
      <c r="Q31" s="58" t="s">
        <v>40</v>
      </c>
    </row>
    <row r="32" spans="1:19">
      <c r="A32" s="47"/>
      <c r="B32" s="47"/>
      <c r="C32" s="50"/>
      <c r="D32" s="62"/>
      <c r="E32" s="63"/>
      <c r="F32" s="63"/>
      <c r="G32" s="63"/>
      <c r="H32" s="63"/>
      <c r="I32" s="64"/>
      <c r="J32" s="49"/>
      <c r="K32" s="49"/>
      <c r="L32" s="49"/>
      <c r="M32" s="49"/>
      <c r="N32" s="49"/>
      <c r="O32" s="49"/>
      <c r="P32" s="71">
        <f>SUM(P28:P31)</f>
        <v>-1003930.923076923</v>
      </c>
      <c r="Q32" s="58"/>
    </row>
    <row r="33" spans="1:17">
      <c r="A33" s="47"/>
      <c r="B33" s="47"/>
      <c r="C33" s="50"/>
      <c r="D33" s="62"/>
      <c r="E33" s="63"/>
      <c r="F33" s="63"/>
      <c r="G33" s="63"/>
      <c r="H33" s="63"/>
      <c r="I33" s="64"/>
      <c r="J33" s="49"/>
      <c r="K33" s="49"/>
      <c r="L33" s="49"/>
      <c r="M33" s="49"/>
      <c r="N33" s="49"/>
      <c r="O33" s="49"/>
      <c r="P33" s="69" t="s">
        <v>47</v>
      </c>
      <c r="Q33" s="58"/>
    </row>
    <row r="34" spans="1:17">
      <c r="A34" s="47"/>
      <c r="B34" s="47"/>
      <c r="C34" s="50"/>
      <c r="D34" s="62"/>
      <c r="E34" s="63"/>
      <c r="F34" s="63"/>
      <c r="G34" s="63"/>
      <c r="H34" s="63"/>
      <c r="I34" s="64"/>
      <c r="J34" s="49"/>
      <c r="K34" s="49"/>
      <c r="L34" s="49"/>
      <c r="M34" s="49"/>
      <c r="N34" s="49"/>
      <c r="O34" s="49"/>
      <c r="P34" s="70"/>
      <c r="Q34" s="58"/>
    </row>
    <row r="35" spans="1:17">
      <c r="A35" s="47" t="s">
        <v>24</v>
      </c>
      <c r="B35" s="47"/>
      <c r="C35" s="50">
        <v>343</v>
      </c>
      <c r="D35" s="62">
        <v>-2188047.4038327103</v>
      </c>
      <c r="E35" s="63">
        <v>-2188047.4038327103</v>
      </c>
      <c r="F35" s="63">
        <v>-2188047.4038327103</v>
      </c>
      <c r="G35" s="63">
        <v>-2188047.4038327103</v>
      </c>
      <c r="H35" s="63">
        <v>-2188047.4038327103</v>
      </c>
      <c r="I35" s="64">
        <v>-2188047.4038327103</v>
      </c>
      <c r="J35" s="49">
        <v>-2188047.4038327103</v>
      </c>
      <c r="K35" s="49">
        <v>-2188047.4038327103</v>
      </c>
      <c r="L35" s="49">
        <v>-2188047.4038327103</v>
      </c>
      <c r="M35" s="49">
        <v>-2188047.4038327103</v>
      </c>
      <c r="N35" s="49">
        <v>-2188047.4038327103</v>
      </c>
      <c r="O35" s="49">
        <v>-2188047.4038327103</v>
      </c>
      <c r="P35" s="69">
        <f>+AVERAGE(I16:O16,D35:I35)</f>
        <v>-2188047.4038327108</v>
      </c>
      <c r="Q35" s="58" t="s">
        <v>40</v>
      </c>
    </row>
    <row r="36" spans="1:17">
      <c r="A36" s="47"/>
      <c r="B36" s="47"/>
      <c r="C36" s="50"/>
      <c r="D36" s="62"/>
      <c r="E36" s="63"/>
      <c r="F36" s="63"/>
      <c r="G36" s="63"/>
      <c r="H36" s="63"/>
      <c r="I36" s="64"/>
      <c r="J36" s="49"/>
      <c r="K36" s="49"/>
      <c r="L36" s="49"/>
      <c r="M36" s="49"/>
      <c r="N36" s="49"/>
      <c r="O36" s="49"/>
      <c r="P36" s="69" t="s">
        <v>47</v>
      </c>
      <c r="Q36" s="57"/>
    </row>
    <row r="37" spans="1:17">
      <c r="A37" s="47"/>
      <c r="B37" s="47"/>
      <c r="C37" s="50"/>
      <c r="D37" s="62"/>
      <c r="E37" s="63"/>
      <c r="F37" s="63"/>
      <c r="G37" s="63"/>
      <c r="H37" s="63"/>
      <c r="I37" s="64"/>
      <c r="J37" s="49"/>
      <c r="K37" s="49"/>
      <c r="L37" s="49"/>
      <c r="M37" s="49"/>
      <c r="N37" s="49"/>
      <c r="O37" s="49"/>
      <c r="P37" s="70"/>
      <c r="Q37" s="57"/>
    </row>
    <row r="38" spans="1:17">
      <c r="A38" s="47"/>
      <c r="B38" s="47"/>
      <c r="C38" s="47"/>
      <c r="D38" s="62"/>
      <c r="E38" s="63"/>
      <c r="F38" s="63"/>
      <c r="G38" s="63"/>
      <c r="H38" s="63"/>
      <c r="I38" s="64"/>
      <c r="J38" s="49"/>
      <c r="K38" s="49"/>
      <c r="L38" s="49"/>
      <c r="M38" s="49"/>
      <c r="N38" s="49"/>
      <c r="O38" s="49"/>
      <c r="P38" s="70"/>
    </row>
    <row r="39" spans="1:17">
      <c r="A39" s="47" t="str">
        <f>+"Depreciation Expense - "&amp;A28</f>
        <v>Depreciation Expense - Hunter U1 Clean Air - PM</v>
      </c>
      <c r="B39" s="55">
        <v>3.839686256058053E-2</v>
      </c>
      <c r="C39" s="50" t="s">
        <v>36</v>
      </c>
      <c r="D39" s="62">
        <v>-2159.5291430863567</v>
      </c>
      <c r="E39" s="63">
        <v>-2159.5291430863567</v>
      </c>
      <c r="F39" s="63">
        <v>-2159.5291430863567</v>
      </c>
      <c r="G39" s="63">
        <v>-2159.5291430863567</v>
      </c>
      <c r="H39" s="63">
        <v>-2159.5291430863567</v>
      </c>
      <c r="I39" s="64">
        <v>-2159.5291430863567</v>
      </c>
      <c r="J39" s="49">
        <v>-2159.5291430863567</v>
      </c>
      <c r="K39" s="49">
        <v>-2159.5291430863567</v>
      </c>
      <c r="L39" s="49">
        <v>-2159.5291430863567</v>
      </c>
      <c r="M39" s="49">
        <v>-2159.5291430863567</v>
      </c>
      <c r="N39" s="49">
        <v>-2159.5291430863567</v>
      </c>
      <c r="O39" s="49">
        <v>-2159.5291430863567</v>
      </c>
      <c r="P39" s="70">
        <f>SUM(J18:O18,D39:I39)</f>
        <v>-25914.349717036286</v>
      </c>
      <c r="Q39" s="57"/>
    </row>
    <row r="40" spans="1:17">
      <c r="A40" s="47" t="str">
        <f>+"Depreciation Expense - "&amp;A29</f>
        <v>Depreciation Expense - Blundell Proj Dev and Well Integration</v>
      </c>
      <c r="B40" s="55">
        <v>3.839686256058053E-2</v>
      </c>
      <c r="C40" s="50" t="s">
        <v>36</v>
      </c>
      <c r="D40" s="62">
        <v>-319.9738546715044</v>
      </c>
      <c r="E40" s="63">
        <v>-319.9738546715044</v>
      </c>
      <c r="F40" s="63">
        <v>-319.9738546715044</v>
      </c>
      <c r="G40" s="63">
        <v>-319.9738546715044</v>
      </c>
      <c r="H40" s="63">
        <v>-319.9738546715044</v>
      </c>
      <c r="I40" s="64">
        <v>-319.9738546715044</v>
      </c>
      <c r="J40" s="49">
        <v>-319.9738546715044</v>
      </c>
      <c r="K40" s="49">
        <v>-319.9738546715044</v>
      </c>
      <c r="L40" s="49">
        <v>-319.9738546715044</v>
      </c>
      <c r="M40" s="49">
        <v>-319.9738546715044</v>
      </c>
      <c r="N40" s="49">
        <v>-319.9738546715044</v>
      </c>
      <c r="O40" s="49">
        <v>-319.9738546715044</v>
      </c>
      <c r="P40" s="70">
        <f>SUM(J19:O19,D40:I40)</f>
        <v>-3039.7516193792917</v>
      </c>
      <c r="Q40" s="57"/>
    </row>
    <row r="41" spans="1:17">
      <c r="A41" s="47" t="str">
        <f>+"Depreciation Expense - "&amp;A30</f>
        <v>Depreciation Expense - Hayden U1 SCR Installation &amp; Construction</v>
      </c>
      <c r="B41" s="55">
        <v>3.839686256058053E-2</v>
      </c>
      <c r="C41" s="50" t="s">
        <v>36</v>
      </c>
      <c r="D41" s="62">
        <v>0</v>
      </c>
      <c r="E41" s="63">
        <v>0</v>
      </c>
      <c r="F41" s="63">
        <v>0</v>
      </c>
      <c r="G41" s="63">
        <v>0</v>
      </c>
      <c r="H41" s="63">
        <v>-719.80678399192288</v>
      </c>
      <c r="I41" s="64">
        <v>-1439.6135679838458</v>
      </c>
      <c r="J41" s="49">
        <v>-1439.6135679838458</v>
      </c>
      <c r="K41" s="49">
        <v>-1439.6135679838458</v>
      </c>
      <c r="L41" s="49">
        <v>-1439.6135679838458</v>
      </c>
      <c r="M41" s="49">
        <v>-1439.6135679838458</v>
      </c>
      <c r="N41" s="49">
        <v>-1439.6135679838458</v>
      </c>
      <c r="O41" s="49">
        <v>-1439.6135679838458</v>
      </c>
      <c r="P41" s="70">
        <f>SUM(J20:O20,D41:I41)</f>
        <v>-2159.4203519757684</v>
      </c>
      <c r="Q41" s="57"/>
    </row>
    <row r="42" spans="1:17">
      <c r="A42" s="47" t="str">
        <f>+"Depreciation Expense - "&amp;A31</f>
        <v>Depreciation Expense - Hunter U1 NOX LNB Clean Air</v>
      </c>
      <c r="B42" s="55">
        <v>3.839686256058053E-2</v>
      </c>
      <c r="C42" s="50" t="s">
        <v>36</v>
      </c>
      <c r="D42" s="62">
        <v>-585.17458490034073</v>
      </c>
      <c r="E42" s="63">
        <v>-585.17458490034073</v>
      </c>
      <c r="F42" s="63">
        <v>-585.17458490034073</v>
      </c>
      <c r="G42" s="63">
        <v>-585.17458490034073</v>
      </c>
      <c r="H42" s="63">
        <v>-585.17458490034073</v>
      </c>
      <c r="I42" s="64">
        <v>-585.17458490034073</v>
      </c>
      <c r="J42" s="49">
        <v>-585.17458490034073</v>
      </c>
      <c r="K42" s="49">
        <v>-585.17458490034073</v>
      </c>
      <c r="L42" s="49">
        <v>-585.17458490034073</v>
      </c>
      <c r="M42" s="49">
        <v>-585.17458490034073</v>
      </c>
      <c r="N42" s="49">
        <v>-585.17458490034073</v>
      </c>
      <c r="O42" s="49">
        <v>-585.17458490034073</v>
      </c>
      <c r="P42" s="70">
        <f>SUM(J21:O21,D42:I42)</f>
        <v>-7022.0950188040906</v>
      </c>
      <c r="Q42" s="57"/>
    </row>
    <row r="43" spans="1:17">
      <c r="A43" s="47"/>
      <c r="B43" s="55"/>
      <c r="C43" s="50"/>
      <c r="D43" s="62"/>
      <c r="E43" s="63"/>
      <c r="F43" s="63"/>
      <c r="G43" s="63"/>
      <c r="H43" s="63"/>
      <c r="I43" s="64"/>
      <c r="J43" s="49"/>
      <c r="K43" s="49"/>
      <c r="L43" s="49"/>
      <c r="M43" s="49"/>
      <c r="N43" s="49"/>
      <c r="O43" s="49"/>
      <c r="P43" s="71">
        <f>SUM(P39:P42)</f>
        <v>-38135.616707195433</v>
      </c>
      <c r="Q43" s="57"/>
    </row>
    <row r="44" spans="1:17">
      <c r="A44" s="47"/>
      <c r="B44" s="55"/>
      <c r="C44" s="50"/>
      <c r="D44" s="62"/>
      <c r="E44" s="63"/>
      <c r="F44" s="63"/>
      <c r="G44" s="63"/>
      <c r="H44" s="63"/>
      <c r="I44" s="64"/>
      <c r="J44" s="49"/>
      <c r="K44" s="49"/>
      <c r="L44" s="49"/>
      <c r="M44" s="49"/>
      <c r="N44" s="49"/>
      <c r="O44" s="49"/>
      <c r="P44" s="69" t="s">
        <v>47</v>
      </c>
      <c r="Q44" s="57"/>
    </row>
    <row r="45" spans="1:17">
      <c r="A45" s="47"/>
      <c r="B45" s="55"/>
      <c r="C45" s="50"/>
      <c r="D45" s="62"/>
      <c r="E45" s="63"/>
      <c r="F45" s="63"/>
      <c r="G45" s="63"/>
      <c r="H45" s="63"/>
      <c r="I45" s="64"/>
      <c r="J45" s="49"/>
      <c r="K45" s="49"/>
      <c r="L45" s="49"/>
      <c r="M45" s="49"/>
      <c r="N45" s="49"/>
      <c r="O45" s="49"/>
      <c r="P45" s="70"/>
      <c r="Q45" s="57"/>
    </row>
    <row r="46" spans="1:17" ht="13.5" thickBot="1">
      <c r="A46" s="47" t="str">
        <f>+"Depreciation Expense - "&amp;A35</f>
        <v>Depreciation Expense - Lake Side 2 Build</v>
      </c>
      <c r="B46" s="55">
        <v>2.938906605116889E-2</v>
      </c>
      <c r="C46" s="50" t="s">
        <v>37</v>
      </c>
      <c r="D46" s="65">
        <v>-5358.722472860678</v>
      </c>
      <c r="E46" s="66">
        <v>-5358.722472860678</v>
      </c>
      <c r="F46" s="66">
        <v>-5358.722472860678</v>
      </c>
      <c r="G46" s="66">
        <v>-5358.722472860678</v>
      </c>
      <c r="H46" s="66">
        <v>-5358.722472860678</v>
      </c>
      <c r="I46" s="67">
        <v>-5358.722472860678</v>
      </c>
      <c r="J46" s="49">
        <v>-5358.722472860678</v>
      </c>
      <c r="K46" s="49">
        <v>-5358.722472860678</v>
      </c>
      <c r="L46" s="49">
        <v>-5358.722472860678</v>
      </c>
      <c r="M46" s="49">
        <v>-5358.722472860678</v>
      </c>
      <c r="N46" s="49">
        <v>-5358.722472860678</v>
      </c>
      <c r="O46" s="49">
        <v>-5358.722472860678</v>
      </c>
      <c r="P46" s="69">
        <f>SUM(J22:O22,D46:I46)</f>
        <v>-64304.66967432815</v>
      </c>
    </row>
    <row r="47" spans="1:17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69" t="s">
        <v>47</v>
      </c>
    </row>
    <row r="48" spans="1:17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</sheetData>
  <mergeCells count="1">
    <mergeCell ref="A7:O7"/>
  </mergeCells>
  <pageMargins left="0.5" right="0.5" top="0.75" bottom="0.5" header="0.3" footer="0.5"/>
  <pageSetup scale="56" orientation="landscape" r:id="rId1"/>
  <headerFooter scaleWithDoc="0" alignWithMargins="0">
    <oddFooter xml:space="preserve">&amp;CPage 12.30.1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BreakPreview" zoomScale="80" zoomScaleNormal="100" zoomScaleSheetLayoutView="80" workbookViewId="0">
      <selection activeCell="E46" sqref="E46"/>
    </sheetView>
  </sheetViews>
  <sheetFormatPr defaultColWidth="9.140625" defaultRowHeight="12.75"/>
  <cols>
    <col min="1" max="1" width="37.140625" style="45" customWidth="1"/>
    <col min="2" max="2" width="14.85546875" style="45" bestFit="1" customWidth="1"/>
    <col min="3" max="3" width="7.28515625" style="45" bestFit="1" customWidth="1"/>
    <col min="4" max="5" width="11" style="45" customWidth="1"/>
    <col min="6" max="6" width="17.5703125" style="45" customWidth="1"/>
    <col min="7" max="7" width="23.85546875" style="45" bestFit="1" customWidth="1"/>
    <col min="8" max="8" width="25" bestFit="1" customWidth="1"/>
    <col min="9" max="9" width="24.140625" bestFit="1" customWidth="1"/>
    <col min="10" max="10" width="13.5703125" style="45" customWidth="1"/>
    <col min="11" max="16384" width="9.140625" style="45"/>
  </cols>
  <sheetData>
    <row r="1" spans="1:10">
      <c r="A1" s="72" t="s">
        <v>12</v>
      </c>
      <c r="B1" s="73"/>
      <c r="C1" s="73"/>
      <c r="D1" s="73"/>
      <c r="E1" s="73"/>
      <c r="F1" s="73"/>
      <c r="G1" s="73"/>
    </row>
    <row r="2" spans="1:10">
      <c r="A2" s="72" t="s">
        <v>13</v>
      </c>
      <c r="B2" s="73"/>
      <c r="C2" s="73"/>
      <c r="D2" s="73"/>
      <c r="E2" s="73"/>
      <c r="F2" s="73"/>
      <c r="G2" s="73"/>
      <c r="J2" s="44"/>
    </row>
    <row r="3" spans="1:10">
      <c r="A3" s="48" t="s">
        <v>15</v>
      </c>
      <c r="B3" s="73"/>
      <c r="C3" s="73"/>
      <c r="D3" s="73"/>
      <c r="E3" s="73"/>
      <c r="F3" s="73"/>
      <c r="G3" s="74"/>
      <c r="J3" s="44"/>
    </row>
    <row r="4" spans="1:10">
      <c r="A4" s="73"/>
      <c r="B4" s="73"/>
      <c r="C4" s="73"/>
      <c r="D4" s="73"/>
      <c r="E4" s="73"/>
      <c r="F4" s="73"/>
      <c r="G4" s="73"/>
      <c r="J4" s="44"/>
    </row>
    <row r="5" spans="1:10" ht="40.5" customHeight="1">
      <c r="A5" s="75" t="s">
        <v>18</v>
      </c>
      <c r="B5" s="76" t="s">
        <v>9</v>
      </c>
      <c r="C5" s="75" t="s">
        <v>10</v>
      </c>
      <c r="D5" s="77" t="s">
        <v>41</v>
      </c>
      <c r="E5" s="77" t="s">
        <v>42</v>
      </c>
      <c r="F5" s="76" t="s">
        <v>19</v>
      </c>
      <c r="G5" s="76" t="s">
        <v>20</v>
      </c>
    </row>
    <row r="6" spans="1:10">
      <c r="A6" s="78" t="s">
        <v>43</v>
      </c>
      <c r="B6" s="79">
        <v>312</v>
      </c>
      <c r="C6" s="80" t="s">
        <v>17</v>
      </c>
      <c r="D6" s="81">
        <v>42185</v>
      </c>
      <c r="E6" s="81">
        <v>42309</v>
      </c>
      <c r="F6" s="82">
        <v>11693324.961920001</v>
      </c>
      <c r="G6" s="83">
        <v>500000</v>
      </c>
    </row>
    <row r="7" spans="1:10">
      <c r="A7" s="73"/>
      <c r="B7" s="73"/>
      <c r="C7" s="73"/>
      <c r="D7" s="73"/>
      <c r="E7" s="73"/>
      <c r="F7" s="73"/>
      <c r="G7" s="84" t="s">
        <v>47</v>
      </c>
    </row>
    <row r="8" spans="1:10">
      <c r="A8" s="44"/>
      <c r="B8" s="44"/>
      <c r="C8" s="44"/>
      <c r="D8" s="44"/>
      <c r="E8" s="44"/>
      <c r="F8" s="44"/>
      <c r="G8" s="44"/>
      <c r="J8" s="44"/>
    </row>
    <row r="9" spans="1:10">
      <c r="A9"/>
      <c r="B9"/>
      <c r="C9"/>
      <c r="D9"/>
      <c r="E9"/>
      <c r="F9"/>
      <c r="G9"/>
      <c r="J9"/>
    </row>
    <row r="10" spans="1:10">
      <c r="A10"/>
      <c r="B10"/>
      <c r="C10"/>
      <c r="D10"/>
      <c r="E10"/>
      <c r="F10"/>
      <c r="G10"/>
      <c r="J10"/>
    </row>
    <row r="11" spans="1:10">
      <c r="A11"/>
      <c r="B11"/>
      <c r="C11"/>
      <c r="D11"/>
      <c r="E11"/>
      <c r="F11"/>
      <c r="G11"/>
      <c r="J11"/>
    </row>
    <row r="12" spans="1:10">
      <c r="A12"/>
      <c r="B12"/>
      <c r="C12"/>
      <c r="D12"/>
      <c r="E12"/>
      <c r="F12"/>
      <c r="G12"/>
      <c r="J12"/>
    </row>
    <row r="13" spans="1:10">
      <c r="A13"/>
      <c r="B13"/>
      <c r="C13"/>
      <c r="D13"/>
      <c r="E13"/>
      <c r="F13"/>
      <c r="G13"/>
      <c r="J13"/>
    </row>
    <row r="14" spans="1:10">
      <c r="A14"/>
      <c r="B14"/>
      <c r="C14"/>
      <c r="D14"/>
      <c r="E14"/>
      <c r="F14"/>
      <c r="G14"/>
      <c r="J14"/>
    </row>
    <row r="15" spans="1:10">
      <c r="A15"/>
      <c r="B15"/>
      <c r="C15"/>
      <c r="D15"/>
      <c r="E15"/>
      <c r="F15"/>
      <c r="G15"/>
      <c r="J15"/>
    </row>
    <row r="21" spans="1:10" customFormat="1">
      <c r="A21" s="45"/>
      <c r="B21" s="45"/>
      <c r="C21" s="45"/>
      <c r="D21" s="45"/>
      <c r="E21" s="45"/>
      <c r="F21" s="45"/>
      <c r="G21" s="45"/>
      <c r="J21" s="45"/>
    </row>
    <row r="22" spans="1:10" customFormat="1">
      <c r="A22" s="45"/>
      <c r="B22" s="45"/>
      <c r="C22" s="45"/>
      <c r="D22" s="45"/>
      <c r="E22" s="45"/>
      <c r="F22" s="45"/>
      <c r="G22" s="45"/>
      <c r="J22" s="45"/>
    </row>
    <row r="23" spans="1:10" customFormat="1">
      <c r="A23" s="45"/>
      <c r="B23" s="45"/>
      <c r="C23" s="45"/>
      <c r="D23" s="45"/>
      <c r="E23" s="45"/>
      <c r="F23" s="45"/>
      <c r="G23" s="45"/>
      <c r="J23" s="45"/>
    </row>
    <row r="24" spans="1:10" customFormat="1">
      <c r="A24" s="45"/>
      <c r="B24" s="45"/>
      <c r="C24" s="45"/>
      <c r="D24" s="45"/>
      <c r="E24" s="45"/>
      <c r="F24" s="45"/>
      <c r="G24" s="45"/>
      <c r="J24" s="45"/>
    </row>
    <row r="25" spans="1:10" customFormat="1">
      <c r="A25" s="45"/>
      <c r="B25" s="45"/>
      <c r="C25" s="45"/>
      <c r="D25" s="45"/>
      <c r="E25" s="45"/>
      <c r="F25" s="45"/>
      <c r="G25" s="45"/>
      <c r="J25" s="45"/>
    </row>
    <row r="26" spans="1:10" customFormat="1">
      <c r="A26" s="45"/>
      <c r="B26" s="45"/>
      <c r="C26" s="45"/>
      <c r="D26" s="45"/>
      <c r="E26" s="45"/>
      <c r="F26" s="45"/>
      <c r="G26" s="45"/>
      <c r="J26" s="45"/>
    </row>
    <row r="27" spans="1:10" customFormat="1">
      <c r="A27" s="45"/>
      <c r="B27" s="45"/>
      <c r="C27" s="45"/>
      <c r="D27" s="45"/>
      <c r="E27" s="45"/>
      <c r="F27" s="45"/>
      <c r="G27" s="45"/>
      <c r="J27" s="45"/>
    </row>
  </sheetData>
  <pageMargins left="1" right="1" top="1" bottom="1" header="0.5" footer="0.5"/>
  <pageSetup scale="95" orientation="landscape" r:id="rId1"/>
  <headerFooter>
    <oddFooter xml:space="preserve">&amp;CPage 12.30.2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12.30</vt:lpstr>
      <vt:lpstr>Page 12.30.1</vt:lpstr>
      <vt:lpstr>Page 12.30.2</vt:lpstr>
      <vt:lpstr>'Page 12.30'!Print_Area</vt:lpstr>
      <vt:lpstr>'Page 12.30.1'!Print_Area</vt:lpstr>
      <vt:lpstr>'Page 12.30.2'!Print_Area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2014-06-03T16:01:08Z</dcterms:created>
  <dcterms:modified xsi:type="dcterms:W3CDTF">2014-06-04T19:13:59Z</dcterms:modified>
</cp:coreProperties>
</file>